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Papers\RAWFEED Paper\"/>
    </mc:Choice>
  </mc:AlternateContent>
  <bookViews>
    <workbookView minimized="1" xWindow="0" yWindow="0" windowWidth="28800" windowHeight="13290" tabRatio="500" activeTab="1"/>
  </bookViews>
  <sheets>
    <sheet name="Chart1" sheetId="2" r:id="rId1"/>
    <sheet name="Sheet1" sheetId="1" r:id="rId2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" i="1" l="1"/>
  <c r="Q4" i="1"/>
  <c r="Q5" i="1"/>
  <c r="Q6" i="1"/>
  <c r="Q7" i="1"/>
  <c r="Q2" i="1"/>
  <c r="P3" i="1"/>
  <c r="P4" i="1"/>
  <c r="P5" i="1"/>
  <c r="P6" i="1"/>
  <c r="P7" i="1"/>
  <c r="P2" i="1"/>
  <c r="O7" i="1"/>
  <c r="O6" i="1"/>
  <c r="O5" i="1"/>
  <c r="O4" i="1"/>
  <c r="O3" i="1"/>
  <c r="O2" i="1"/>
  <c r="N3" i="1"/>
  <c r="N4" i="1"/>
  <c r="N5" i="1"/>
  <c r="N6" i="1"/>
  <c r="N7" i="1"/>
  <c r="N2" i="1"/>
  <c r="H2" i="1"/>
  <c r="M3" i="1"/>
  <c r="M4" i="1"/>
  <c r="M5" i="1"/>
  <c r="M6" i="1"/>
  <c r="M7" i="1"/>
  <c r="M2" i="1"/>
  <c r="L3" i="1"/>
  <c r="L4" i="1"/>
  <c r="L5" i="1"/>
  <c r="L6" i="1"/>
  <c r="L7" i="1"/>
  <c r="J2" i="1"/>
  <c r="L2" i="1"/>
  <c r="K3" i="1"/>
  <c r="K4" i="1"/>
  <c r="K5" i="1"/>
  <c r="K6" i="1"/>
  <c r="K7" i="1"/>
  <c r="K2" i="1"/>
  <c r="J3" i="1"/>
  <c r="J4" i="1"/>
  <c r="J5" i="1"/>
  <c r="J6" i="1"/>
  <c r="J7" i="1"/>
  <c r="I3" i="1"/>
  <c r="I4" i="1"/>
  <c r="I5" i="1"/>
  <c r="I6" i="1"/>
  <c r="I7" i="1"/>
  <c r="I2" i="1"/>
  <c r="H3" i="1"/>
  <c r="H4" i="1"/>
  <c r="H5" i="1"/>
  <c r="H6" i="1"/>
  <c r="H7" i="1"/>
  <c r="G3" i="1"/>
  <c r="G4" i="1"/>
  <c r="G5" i="1"/>
  <c r="G6" i="1"/>
  <c r="G7" i="1"/>
  <c r="G2" i="1"/>
</calcChain>
</file>

<file path=xl/sharedStrings.xml><?xml version="1.0" encoding="utf-8"?>
<sst xmlns="http://schemas.openxmlformats.org/spreadsheetml/2006/main" count="22" uniqueCount="22">
  <si>
    <t>65.5</t>
  </si>
  <si>
    <t>112.5</t>
  </si>
  <si>
    <t>71.5</t>
  </si>
  <si>
    <t>97.5</t>
  </si>
  <si>
    <t>central</t>
  </si>
  <si>
    <t>Side</t>
  </si>
  <si>
    <t>Edges</t>
  </si>
  <si>
    <t>inter-roller</t>
  </si>
  <si>
    <t>Grain Size (mm^2)</t>
  </si>
  <si>
    <t>Roller</t>
  </si>
  <si>
    <t>Grain Size (micrometers)</t>
  </si>
  <si>
    <t>No./mm^2</t>
  </si>
  <si>
    <t>G</t>
  </si>
  <si>
    <t>G+0.25</t>
  </si>
  <si>
    <t>G-0.25</t>
  </si>
  <si>
    <t>Na - 0.25</t>
  </si>
  <si>
    <t>Na + 0.25</t>
  </si>
  <si>
    <t>Grain Size+0.25</t>
  </si>
  <si>
    <t>Grain Size -0.25</t>
  </si>
  <si>
    <t>Error bar -ve</t>
  </si>
  <si>
    <t>Error Bar +ve</t>
  </si>
  <si>
    <t>Note that ASTM states that error is +/-0.25 grain size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</si>
</sst>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R1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Sheet1!$Q$2:$Q$3</c:f>
                <c:numCache>
                  <c:formatCode>General</c:formatCode>
                  <c:ptCount val="2"/>
                  <c:pt idx="0">
                    <c:v>7.4188112100578463E-2</c:v>
                  </c:pt>
                  <c:pt idx="1">
                    <c:v>4.3195985698959549E-2</c:v>
                  </c:pt>
                </c:numCache>
              </c:numRef>
            </c:plus>
            <c:minus>
              <c:numRef>
                <c:f>Sheet1!$P$2:$P$3</c:f>
                <c:numCache>
                  <c:formatCode>General</c:formatCode>
                  <c:ptCount val="2"/>
                  <c:pt idx="0">
                    <c:v>6.2384517211029167E-2</c:v>
                  </c:pt>
                  <c:pt idx="1">
                    <c:v>3.6323349347814171E-2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Sheet1!$F$2:$F$3</c:f>
              <c:numCache>
                <c:formatCode>General</c:formatCode>
                <c:ptCount val="2"/>
                <c:pt idx="0">
                  <c:v>60</c:v>
                </c:pt>
                <c:pt idx="1">
                  <c:v>90</c:v>
                </c:pt>
              </c:numCache>
            </c:numRef>
          </c:cat>
          <c:val>
            <c:numRef>
              <c:f>Sheet1!$E$2:$E$3</c:f>
              <c:numCache>
                <c:formatCode>General</c:formatCode>
                <c:ptCount val="2"/>
                <c:pt idx="0">
                  <c:v>0.3921</c:v>
                </c:pt>
                <c:pt idx="1">
                  <c:v>0.2283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713-4C52-BA97-EEF4169DBDD7}"/>
            </c:ext>
          </c:extLst>
        </c:ser>
        <c:ser>
          <c:idx val="1"/>
          <c:order val="1"/>
          <c:tx>
            <c:v>R2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Sheet1!$Q$4:$Q$5</c:f>
                <c:numCache>
                  <c:formatCode>General</c:formatCode>
                  <c:ptCount val="2"/>
                  <c:pt idx="0">
                    <c:v>6.7963197823330213E-2</c:v>
                  </c:pt>
                  <c:pt idx="1">
                    <c:v>3.6535895043666583E-2</c:v>
                  </c:pt>
                </c:numCache>
              </c:numRef>
            </c:plus>
            <c:minus>
              <c:numRef>
                <c:f>Sheet1!$P$4:$P$5</c:f>
                <c:numCache>
                  <c:formatCode>General</c:formatCode>
                  <c:ptCount val="2"/>
                  <c:pt idx="0">
                    <c:v>5.7150009135938984E-2</c:v>
                  </c:pt>
                  <c:pt idx="1">
                    <c:v>3.0722903018234438E-2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Sheet1!$F$4:$F$5</c:f>
              <c:numCache>
                <c:formatCode>General</c:formatCode>
                <c:ptCount val="2"/>
                <c:pt idx="0">
                  <c:v>60</c:v>
                </c:pt>
                <c:pt idx="1">
                  <c:v>90</c:v>
                </c:pt>
              </c:numCache>
            </c:numRef>
          </c:cat>
          <c:val>
            <c:numRef>
              <c:f>Sheet1!$E$4:$E$5</c:f>
              <c:numCache>
                <c:formatCode>General</c:formatCode>
                <c:ptCount val="2"/>
                <c:pt idx="0">
                  <c:v>0.35920000000000002</c:v>
                </c:pt>
                <c:pt idx="1">
                  <c:v>0.19309999999999999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713-4C52-BA97-EEF4169DBDD7}"/>
            </c:ext>
          </c:extLst>
        </c:ser>
        <c:ser>
          <c:idx val="2"/>
          <c:order val="2"/>
          <c:tx>
            <c:v>R3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Sheet1!$Q$6:$Q$7</c:f>
                <c:numCache>
                  <c:formatCode>General</c:formatCode>
                  <c:ptCount val="2"/>
                  <c:pt idx="0">
                    <c:v>4.981823493007459E-2</c:v>
                  </c:pt>
                  <c:pt idx="1">
                    <c:v>3.3281532564375771E-2</c:v>
                  </c:pt>
                </c:numCache>
              </c:numRef>
            </c:plus>
            <c:minus>
              <c:numRef>
                <c:f>Sheet1!$P$6:$P$7</c:f>
                <c:numCache>
                  <c:formatCode>General</c:formatCode>
                  <c:ptCount val="2"/>
                  <c:pt idx="0">
                    <c:v>4.1891974959612305E-2</c:v>
                  </c:pt>
                  <c:pt idx="1">
                    <c:v>2.7986321289007993E-2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Sheet1!$F$6:$F$7</c:f>
              <c:numCache>
                <c:formatCode>General</c:formatCode>
                <c:ptCount val="2"/>
                <c:pt idx="0">
                  <c:v>60</c:v>
                </c:pt>
                <c:pt idx="1">
                  <c:v>90</c:v>
                </c:pt>
              </c:numCache>
            </c:numRef>
          </c:cat>
          <c:val>
            <c:numRef>
              <c:f>Sheet1!$E$6:$E$7</c:f>
              <c:numCache>
                <c:formatCode>General</c:formatCode>
                <c:ptCount val="2"/>
                <c:pt idx="0">
                  <c:v>0.26329999999999998</c:v>
                </c:pt>
                <c:pt idx="1">
                  <c:v>0.1759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713-4C52-BA97-EEF4169DB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689464"/>
        <c:axId val="251293872"/>
      </c:barChart>
      <c:catAx>
        <c:axId val="250689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Roller</a:t>
                </a:r>
                <a:r>
                  <a:rPr lang="en-GB" sz="2000" baseline="0"/>
                  <a:t> force (kN)</a:t>
                </a:r>
                <a:endParaRPr lang="en-GB" sz="20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93872"/>
        <c:crosses val="autoZero"/>
        <c:auto val="1"/>
        <c:lblAlgn val="ctr"/>
        <c:lblOffset val="100"/>
        <c:noMultiLvlLbl val="0"/>
      </c:catAx>
      <c:valAx>
        <c:axId val="251293872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Average</a:t>
                </a:r>
                <a:r>
                  <a:rPr lang="en-GB" sz="2000" baseline="0"/>
                  <a:t> grain size (mm²)</a:t>
                </a:r>
                <a:endParaRPr lang="en-GB" sz="20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689464"/>
        <c:crosses val="autoZero"/>
        <c:crossBetween val="between"/>
      </c:valAx>
      <c:spPr>
        <a:noFill/>
        <a:ln w="1905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9509013845463752"/>
          <c:y val="7.3051180956566181E-2"/>
          <c:w val="0.1231707328882405"/>
          <c:h val="0.189194500472777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Roller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Sheet1!$F$2:$F$3</c:f>
              <c:numCache>
                <c:formatCode>General</c:formatCode>
                <c:ptCount val="2"/>
                <c:pt idx="0">
                  <c:v>60</c:v>
                </c:pt>
                <c:pt idx="1">
                  <c:v>90</c:v>
                </c:pt>
              </c:numCache>
            </c:numRef>
          </c:xVal>
          <c:yVal>
            <c:numRef>
              <c:f>Sheet1!$E$2:$E$3</c:f>
              <c:numCache>
                <c:formatCode>General</c:formatCode>
                <c:ptCount val="2"/>
                <c:pt idx="0">
                  <c:v>0.3921</c:v>
                </c:pt>
                <c:pt idx="1">
                  <c:v>0.2283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3AA9-418A-834A-640E9C5182EC}"/>
            </c:ext>
          </c:extLst>
        </c:ser>
        <c:ser>
          <c:idx val="1"/>
          <c:order val="1"/>
          <c:tx>
            <c:v>Roller2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Sheet1!$F$4:$F$5</c:f>
              <c:numCache>
                <c:formatCode>General</c:formatCode>
                <c:ptCount val="2"/>
                <c:pt idx="0">
                  <c:v>60</c:v>
                </c:pt>
                <c:pt idx="1">
                  <c:v>90</c:v>
                </c:pt>
              </c:numCache>
            </c:numRef>
          </c:xVal>
          <c:yVal>
            <c:numRef>
              <c:f>Sheet1!$E$4:$E$5</c:f>
              <c:numCache>
                <c:formatCode>General</c:formatCode>
                <c:ptCount val="2"/>
                <c:pt idx="0">
                  <c:v>0.35920000000000002</c:v>
                </c:pt>
                <c:pt idx="1">
                  <c:v>0.19309999999999999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3AA9-418A-834A-640E9C5182EC}"/>
            </c:ext>
          </c:extLst>
        </c:ser>
        <c:ser>
          <c:idx val="2"/>
          <c:order val="2"/>
          <c:tx>
            <c:v>Roller3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Sheet1!$F$6:$F$7</c:f>
              <c:numCache>
                <c:formatCode>General</c:formatCode>
                <c:ptCount val="2"/>
                <c:pt idx="0">
                  <c:v>60</c:v>
                </c:pt>
                <c:pt idx="1">
                  <c:v>90</c:v>
                </c:pt>
              </c:numCache>
            </c:numRef>
          </c:xVal>
          <c:yVal>
            <c:numRef>
              <c:f>Sheet1!$E$6:$E$7</c:f>
              <c:numCache>
                <c:formatCode>General</c:formatCode>
                <c:ptCount val="2"/>
                <c:pt idx="0">
                  <c:v>0.26329999999999998</c:v>
                </c:pt>
                <c:pt idx="1">
                  <c:v>0.1759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3AA9-418A-834A-640E9C51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7657440"/>
        <c:axId val="247657832"/>
      </c:scatterChart>
      <c:valAx>
        <c:axId val="247657440"/>
        <c:scaling>
          <c:orientation val="minMax"/>
          <c:max val="90"/>
          <c:min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Roller</a:t>
                </a:r>
                <a:r>
                  <a:rPr lang="en-GB" baseline="0"/>
                  <a:t> force (kN)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657832"/>
        <c:crosses val="autoZero"/>
        <c:crossBetween val="midCat"/>
      </c:valAx>
      <c:valAx>
        <c:axId val="247657832"/>
        <c:scaling>
          <c:orientation val="minMax"/>
          <c:min val="0.1500000000000000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Average</a:t>
                </a:r>
                <a:r>
                  <a:rPr lang="en-GB" baseline="0"/>
                  <a:t> grain size (mm²)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657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Varation</a:t>
            </a:r>
            <a:r>
              <a:rPr lang="en-GB" baseline="0"/>
              <a:t> of grain size in the sample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4999999999999974E-2"/>
                  <c:y val="6.784188034188042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0FC-4CE8-8430-FB8D506B31B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88888888888894E-2"/>
                  <c:y val="-4.522792022792025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0FC-4CE8-8430-FB8D506B31B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333333333334356E-3"/>
                  <c:y val="9.0455840455840458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0FC-4CE8-8430-FB8D506B31B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9.2058404558404583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0FC-4CE8-8430-FB8D506B31B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Sheet1!$A$14:$A$17</c:f>
              <c:strCache>
                <c:ptCount val="4"/>
                <c:pt idx="0">
                  <c:v>central</c:v>
                </c:pt>
                <c:pt idx="1">
                  <c:v>inter-roller</c:v>
                </c:pt>
                <c:pt idx="2">
                  <c:v>Side</c:v>
                </c:pt>
                <c:pt idx="3">
                  <c:v>Edges</c:v>
                </c:pt>
              </c:strCache>
            </c:strRef>
          </c:xVal>
          <c:yVal>
            <c:numRef>
              <c:f>Sheet1!$B$14:$B$17</c:f>
              <c:numCache>
                <c:formatCode>General</c:formatCode>
                <c:ptCount val="4"/>
                <c:pt idx="0">
                  <c:v>8.6749999999999994E-2</c:v>
                </c:pt>
                <c:pt idx="1">
                  <c:v>0.42799999999999999</c:v>
                </c:pt>
                <c:pt idx="2">
                  <c:v>0.10349999999999999</c:v>
                </c:pt>
                <c:pt idx="3">
                  <c:v>0.47560000000000002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0FC-4CE8-8430-FB8D506B31B0}"/>
            </c:ext>
          </c:extLst>
        </c:ser>
        <c:dLbls>
          <c:dLblPos val="r"/>
          <c:showLegendKey val="0"/>
          <c:showVal val="1"/>
          <c:showCatName val="1"/>
          <c:showSerName val="0"/>
          <c:showPercent val="0"/>
          <c:showBubbleSize val="0"/>
        </c:dLbls>
        <c:axId val="247658616"/>
        <c:axId val="247659008"/>
      </c:scatterChart>
      <c:valAx>
        <c:axId val="247658616"/>
        <c:scaling>
          <c:orientation val="minMax"/>
          <c:max val="4"/>
          <c:min val="1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Center</a:t>
                </a:r>
                <a:r>
                  <a:rPr lang="en-GB" baseline="0"/>
                  <a:t> ------------------------------&gt; Edge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247659008"/>
        <c:crosses val="autoZero"/>
        <c:crossBetween val="midCat"/>
      </c:valAx>
      <c:valAx>
        <c:axId val="247659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baseline="0">
                    <a:effectLst/>
                  </a:rPr>
                  <a:t>Average grain size (mm²)</a:t>
                </a:r>
                <a:endParaRPr lang="en-GB" sz="7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658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091" cy="607579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10</xdr:row>
      <xdr:rowOff>71436</xdr:rowOff>
    </xdr:from>
    <xdr:to>
      <xdr:col>13</xdr:col>
      <xdr:colOff>290514</xdr:colOff>
      <xdr:row>26</xdr:row>
      <xdr:rowOff>51434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5</xdr:col>
      <xdr:colOff>381000</xdr:colOff>
      <xdr:row>34</xdr:row>
      <xdr:rowOff>55275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workbookViewId="0">
      <selection activeCell="A9" sqref="A9"/>
    </sheetView>
  </sheetViews>
  <sheetFormatPr defaultColWidth="11" defaultRowHeight="15.75" x14ac:dyDescent="0.25"/>
  <cols>
    <col min="8" max="8" width="11.875" bestFit="1" customWidth="1"/>
  </cols>
  <sheetData>
    <row r="1" spans="1:17" ht="16.5" thickBot="1" x14ac:dyDescent="0.3">
      <c r="A1" t="s">
        <v>9</v>
      </c>
      <c r="E1" t="s">
        <v>8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16</v>
      </c>
      <c r="M1" t="s">
        <v>15</v>
      </c>
      <c r="N1" t="s">
        <v>17</v>
      </c>
      <c r="O1" t="s">
        <v>18</v>
      </c>
      <c r="P1" t="s">
        <v>19</v>
      </c>
      <c r="Q1" t="s">
        <v>20</v>
      </c>
    </row>
    <row r="2" spans="1:17" ht="16.5" thickBot="1" x14ac:dyDescent="0.3">
      <c r="A2" s="1">
        <v>1</v>
      </c>
      <c r="B2" s="2">
        <v>53</v>
      </c>
      <c r="C2" s="2">
        <v>25</v>
      </c>
      <c r="D2" s="2" t="s">
        <v>0</v>
      </c>
      <c r="E2" s="2">
        <v>0.3921</v>
      </c>
      <c r="F2" s="5">
        <v>60</v>
      </c>
      <c r="G2">
        <f>E2*1000000</f>
        <v>392100</v>
      </c>
      <c r="H2">
        <f>1/E2</f>
        <v>2.5503698036215252</v>
      </c>
      <c r="I2">
        <f>3.321928*LOG10(H2)-2.954</f>
        <v>-1.6032935855486412</v>
      </c>
      <c r="J2">
        <f>I2+0.25</f>
        <v>-1.3532935855486412</v>
      </c>
      <c r="K2">
        <f>I2-0.25</f>
        <v>-1.8532935855486412</v>
      </c>
      <c r="L2">
        <f>10^((J2+2.954)/3.321928)</f>
        <v>3.0329179313670087</v>
      </c>
      <c r="M2">
        <f>10^((K2+2.954)/3.321928)</f>
        <v>2.1445968148214334</v>
      </c>
      <c r="N2">
        <f>1/L2</f>
        <v>0.32971548278897084</v>
      </c>
      <c r="O2">
        <f>1/M2</f>
        <v>0.46628811210057847</v>
      </c>
      <c r="P2">
        <f>E2-N2</f>
        <v>6.2384517211029167E-2</v>
      </c>
      <c r="Q2">
        <f>O2-E2</f>
        <v>7.4188112100578463E-2</v>
      </c>
    </row>
    <row r="3" spans="1:17" ht="16.5" thickBot="1" x14ac:dyDescent="0.3">
      <c r="A3" s="3">
        <v>1</v>
      </c>
      <c r="B3" s="4">
        <v>98</v>
      </c>
      <c r="C3" s="4">
        <v>29</v>
      </c>
      <c r="D3" s="4" t="s">
        <v>1</v>
      </c>
      <c r="E3" s="4">
        <v>0.2283</v>
      </c>
      <c r="F3" s="5">
        <v>90</v>
      </c>
      <c r="G3">
        <f t="shared" ref="G3:G7" si="0">E3*1000000</f>
        <v>228300</v>
      </c>
      <c r="H3">
        <f t="shared" ref="H3:H7" si="1">1/E3</f>
        <v>4.3802014892685062</v>
      </c>
      <c r="I3">
        <f t="shared" ref="I3:I7" si="2">3.321928*LOG10(H3)-2.954</f>
        <v>-0.82300282554493442</v>
      </c>
      <c r="J3">
        <f t="shared" ref="J3:J7" si="3">I3+0.25</f>
        <v>-0.57300282554493442</v>
      </c>
      <c r="K3">
        <f t="shared" ref="K3:K7" si="4">I3-0.25</f>
        <v>-1.0730028255449344</v>
      </c>
      <c r="L3">
        <f t="shared" ref="L3:L7" si="5">10^((J3+2.954)/3.321928)</f>
        <v>5.208966801966727</v>
      </c>
      <c r="M3">
        <f t="shared" ref="M3:M7" si="6">10^((K3+2.954)/3.321928)</f>
        <v>3.6832957121834609</v>
      </c>
      <c r="N3">
        <f t="shared" ref="N3:O7" si="7">1/L3</f>
        <v>0.19197665065218583</v>
      </c>
      <c r="O3">
        <f t="shared" si="7"/>
        <v>0.27149598569895955</v>
      </c>
      <c r="P3">
        <f t="shared" ref="P3:P7" si="8">E3-N3</f>
        <v>3.6323349347814171E-2</v>
      </c>
      <c r="Q3">
        <f t="shared" ref="Q3:Q7" si="9">O3-E3</f>
        <v>4.3195985698959549E-2</v>
      </c>
    </row>
    <row r="4" spans="1:17" ht="16.5" thickBot="1" x14ac:dyDescent="0.3">
      <c r="A4" s="3">
        <v>2</v>
      </c>
      <c r="B4" s="4">
        <v>56</v>
      </c>
      <c r="C4" s="4">
        <v>31</v>
      </c>
      <c r="D4" s="4" t="s">
        <v>2</v>
      </c>
      <c r="E4" s="4">
        <v>0.35920000000000002</v>
      </c>
      <c r="F4" s="5">
        <v>60</v>
      </c>
      <c r="G4">
        <f t="shared" si="0"/>
        <v>359200</v>
      </c>
      <c r="H4">
        <f t="shared" si="1"/>
        <v>2.7839643652561246</v>
      </c>
      <c r="I4">
        <f t="shared" si="2"/>
        <v>-1.4768592973846606</v>
      </c>
      <c r="J4">
        <f t="shared" si="3"/>
        <v>-1.2268592973846606</v>
      </c>
      <c r="K4">
        <f t="shared" si="4"/>
        <v>-1.7268592973846606</v>
      </c>
      <c r="L4">
        <f t="shared" si="5"/>
        <v>3.3107102474638199</v>
      </c>
      <c r="M4">
        <f t="shared" si="6"/>
        <v>2.3410256433504566</v>
      </c>
      <c r="N4">
        <f t="shared" si="7"/>
        <v>0.30204999086406104</v>
      </c>
      <c r="O4">
        <f t="shared" si="7"/>
        <v>0.42716319782333023</v>
      </c>
      <c r="P4">
        <f t="shared" si="8"/>
        <v>5.7150009135938984E-2</v>
      </c>
      <c r="Q4">
        <f t="shared" si="9"/>
        <v>6.7963197823330213E-2</v>
      </c>
    </row>
    <row r="5" spans="1:17" ht="16.5" thickBot="1" x14ac:dyDescent="0.3">
      <c r="A5" s="3">
        <v>2</v>
      </c>
      <c r="B5" s="4"/>
      <c r="C5" s="4"/>
      <c r="D5" s="4"/>
      <c r="E5" s="4">
        <v>0.19309999999999999</v>
      </c>
      <c r="F5" s="5">
        <v>90</v>
      </c>
      <c r="G5">
        <f t="shared" si="0"/>
        <v>193100</v>
      </c>
      <c r="H5">
        <f t="shared" si="1"/>
        <v>5.1786639047125842</v>
      </c>
      <c r="I5">
        <f t="shared" si="2"/>
        <v>-0.58142013717143692</v>
      </c>
      <c r="J5">
        <f t="shared" si="3"/>
        <v>-0.33142013717143692</v>
      </c>
      <c r="K5">
        <f t="shared" si="4"/>
        <v>-0.83142013717143692</v>
      </c>
      <c r="L5">
        <f t="shared" si="5"/>
        <v>6.1585039921750599</v>
      </c>
      <c r="M5">
        <f t="shared" si="6"/>
        <v>4.3547198917218246</v>
      </c>
      <c r="N5">
        <f t="shared" si="7"/>
        <v>0.16237709698176556</v>
      </c>
      <c r="O5">
        <f t="shared" si="7"/>
        <v>0.22963589504366658</v>
      </c>
      <c r="P5">
        <f t="shared" si="8"/>
        <v>3.0722903018234438E-2</v>
      </c>
      <c r="Q5">
        <f t="shared" si="9"/>
        <v>3.6535895043666583E-2</v>
      </c>
    </row>
    <row r="6" spans="1:17" ht="16.5" thickBot="1" x14ac:dyDescent="0.3">
      <c r="A6" s="3">
        <v>3</v>
      </c>
      <c r="B6" s="4">
        <v>85</v>
      </c>
      <c r="C6" s="4">
        <v>25</v>
      </c>
      <c r="D6" s="4" t="s">
        <v>3</v>
      </c>
      <c r="E6" s="4">
        <v>0.26329999999999998</v>
      </c>
      <c r="F6" s="5">
        <v>60</v>
      </c>
      <c r="G6">
        <f t="shared" si="0"/>
        <v>263300</v>
      </c>
      <c r="H6">
        <f t="shared" si="1"/>
        <v>3.7979491074819602</v>
      </c>
      <c r="I6">
        <f t="shared" si="2"/>
        <v>-1.0287794814885025</v>
      </c>
      <c r="J6">
        <f t="shared" si="3"/>
        <v>-0.77877948148850251</v>
      </c>
      <c r="K6">
        <f t="shared" si="4"/>
        <v>-1.2787794814885025</v>
      </c>
      <c r="L6">
        <f t="shared" si="5"/>
        <v>4.5165481233915852</v>
      </c>
      <c r="M6">
        <f t="shared" si="6"/>
        <v>3.1936817739896863</v>
      </c>
      <c r="N6">
        <f t="shared" si="7"/>
        <v>0.22140802504038767</v>
      </c>
      <c r="O6">
        <f t="shared" si="7"/>
        <v>0.31311823493007457</v>
      </c>
      <c r="P6">
        <f t="shared" si="8"/>
        <v>4.1891974959612305E-2</v>
      </c>
      <c r="Q6">
        <f t="shared" si="9"/>
        <v>4.981823493007459E-2</v>
      </c>
    </row>
    <row r="7" spans="1:17" ht="16.5" thickBot="1" x14ac:dyDescent="0.3">
      <c r="A7" s="3">
        <v>3</v>
      </c>
      <c r="B7" s="4">
        <v>132</v>
      </c>
      <c r="C7" s="4">
        <v>28</v>
      </c>
      <c r="D7" s="4">
        <v>146</v>
      </c>
      <c r="E7" s="4">
        <v>0.1759</v>
      </c>
      <c r="F7" s="5">
        <v>90</v>
      </c>
      <c r="G7">
        <f t="shared" si="0"/>
        <v>175900</v>
      </c>
      <c r="H7">
        <f t="shared" si="1"/>
        <v>5.6850483229107445</v>
      </c>
      <c r="I7">
        <f t="shared" si="2"/>
        <v>-0.44682745953724545</v>
      </c>
      <c r="J7">
        <f t="shared" si="3"/>
        <v>-0.19682745953724545</v>
      </c>
      <c r="K7">
        <f t="shared" si="4"/>
        <v>-0.69682745953724545</v>
      </c>
      <c r="L7">
        <f t="shared" si="5"/>
        <v>6.7606999482035484</v>
      </c>
      <c r="M7">
        <f t="shared" si="6"/>
        <v>4.780536731617306</v>
      </c>
      <c r="N7">
        <f t="shared" si="7"/>
        <v>0.14791367871099201</v>
      </c>
      <c r="O7">
        <f t="shared" si="7"/>
        <v>0.20918153256437577</v>
      </c>
      <c r="P7">
        <f t="shared" si="8"/>
        <v>2.7986321289007993E-2</v>
      </c>
      <c r="Q7">
        <f t="shared" si="9"/>
        <v>3.3281532564375771E-2</v>
      </c>
    </row>
    <row r="9" spans="1:17" x14ac:dyDescent="0.25">
      <c r="L9" t="s">
        <v>21</v>
      </c>
    </row>
    <row r="14" spans="1:17" x14ac:dyDescent="0.25">
      <c r="A14" t="s">
        <v>4</v>
      </c>
      <c r="B14">
        <v>8.6749999999999994E-2</v>
      </c>
    </row>
    <row r="15" spans="1:17" x14ac:dyDescent="0.25">
      <c r="A15" t="s">
        <v>7</v>
      </c>
      <c r="B15">
        <v>0.42799999999999999</v>
      </c>
    </row>
    <row r="16" spans="1:17" x14ac:dyDescent="0.25">
      <c r="A16" t="s">
        <v>5</v>
      </c>
      <c r="B16">
        <v>0.10349999999999999</v>
      </c>
    </row>
    <row r="17" spans="1:2" x14ac:dyDescent="0.25">
      <c r="A17" t="s">
        <v>6</v>
      </c>
      <c r="B17">
        <v>0.47560000000000002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"%username%"</cp:lastModifiedBy>
  <dcterms:created xsi:type="dcterms:W3CDTF">2016-04-11T10:40:11Z</dcterms:created>
  <dcterms:modified xsi:type="dcterms:W3CDTF">2018-02-14T17:08:11Z</dcterms:modified>
</cp:coreProperties>
</file>