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ranfield-my.sharepoint.com/personal/chris_malbon_cranfield_ac_uk/Documents/chris.malbon/PhD/backup 01-07-21/paper 5/"/>
    </mc:Choice>
  </mc:AlternateContent>
  <xr:revisionPtr revIDLastSave="54" documentId="8_{F863440D-70CB-40EF-886B-0E59CBBE753B}" xr6:coauthVersionLast="47" xr6:coauthVersionMax="47" xr10:uidLastSave="{EA2DB385-EC49-4490-80FA-6121669A2E3E}"/>
  <bookViews>
    <workbookView xWindow="-28920" yWindow="-120" windowWidth="29040" windowHeight="15840" firstSheet="1" activeTab="3" xr2:uid="{1C163E9B-41BD-4041-BD6B-BAEA0EB7332E}"/>
  </bookViews>
  <sheets>
    <sheet name="10% BG and SEBS BFS depth data" sheetId="1" r:id="rId1"/>
    <sheet name="10% BG and SEBS diameter data" sheetId="2" r:id="rId2"/>
    <sheet name="10% Bg and SEBS volume data" sheetId="3" r:id="rId3"/>
    <sheet name="10% BG, SEBS, RP1 max BFS depth" sheetId="4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50" i="4" l="1"/>
  <c r="AI50" i="4"/>
  <c r="AJ49" i="4"/>
  <c r="AI49" i="4"/>
  <c r="AJ48" i="4"/>
  <c r="AI48" i="4"/>
  <c r="AJ47" i="4"/>
  <c r="AI47" i="4"/>
  <c r="AJ46" i="4"/>
  <c r="AI46" i="4"/>
  <c r="AJ45" i="4"/>
  <c r="AI45" i="4"/>
  <c r="AJ44" i="4"/>
  <c r="AI44" i="4"/>
  <c r="AJ43" i="4"/>
  <c r="AI43" i="4"/>
  <c r="AJ42" i="4"/>
  <c r="AI42" i="4"/>
  <c r="AJ41" i="4"/>
  <c r="AI41" i="4"/>
  <c r="AJ40" i="4"/>
  <c r="AI40" i="4"/>
  <c r="AJ39" i="4"/>
  <c r="AI39" i="4"/>
  <c r="AJ38" i="4"/>
  <c r="AI38" i="4"/>
  <c r="AJ37" i="4"/>
  <c r="AI37" i="4"/>
  <c r="AJ36" i="4"/>
  <c r="AI36" i="4"/>
  <c r="AJ35" i="4"/>
  <c r="AI35" i="4"/>
  <c r="AJ34" i="4"/>
  <c r="AI34" i="4"/>
  <c r="AJ33" i="4"/>
  <c r="AI33" i="4"/>
  <c r="AJ32" i="4"/>
  <c r="AI32" i="4"/>
  <c r="AJ31" i="4"/>
  <c r="AI31" i="4"/>
  <c r="AJ30" i="4"/>
  <c r="AI30" i="4"/>
  <c r="AJ29" i="4"/>
  <c r="AI29" i="4"/>
  <c r="AJ28" i="4"/>
  <c r="AI28" i="4"/>
  <c r="AJ27" i="4"/>
  <c r="AI27" i="4"/>
  <c r="AJ26" i="4"/>
  <c r="AI26" i="4"/>
  <c r="AJ25" i="4"/>
  <c r="AI25" i="4"/>
  <c r="AJ24" i="4"/>
  <c r="AI24" i="4"/>
  <c r="AJ23" i="4"/>
  <c r="AI23" i="4"/>
  <c r="AJ22" i="4"/>
  <c r="AI22" i="4"/>
  <c r="AJ21" i="4"/>
  <c r="AI21" i="4"/>
  <c r="AJ20" i="4"/>
  <c r="AI20" i="4"/>
  <c r="AJ19" i="4"/>
  <c r="AI19" i="4"/>
  <c r="AJ18" i="4"/>
  <c r="AI18" i="4"/>
  <c r="AJ17" i="4"/>
  <c r="AI17" i="4"/>
  <c r="AJ16" i="4"/>
  <c r="AI16" i="4"/>
  <c r="AJ15" i="4"/>
  <c r="AI15" i="4"/>
  <c r="AJ14" i="4"/>
  <c r="AI14" i="4"/>
  <c r="AJ13" i="4"/>
  <c r="AI13" i="4"/>
  <c r="AJ12" i="4"/>
  <c r="AI12" i="4"/>
  <c r="AJ11" i="4"/>
  <c r="AI11" i="4"/>
  <c r="AJ10" i="4"/>
  <c r="AI10" i="4"/>
  <c r="AJ9" i="4"/>
  <c r="AI9" i="4"/>
  <c r="AJ8" i="4"/>
  <c r="AI8" i="4"/>
  <c r="AJ7" i="4"/>
  <c r="AI7" i="4"/>
  <c r="AJ6" i="4"/>
  <c r="AI6" i="4"/>
  <c r="AJ5" i="4"/>
  <c r="AI5" i="4"/>
  <c r="AJ4" i="4"/>
  <c r="AI4" i="4"/>
  <c r="AD40" i="4"/>
  <c r="AC40" i="4"/>
  <c r="AD39" i="4"/>
  <c r="AC39" i="4"/>
  <c r="AD38" i="4"/>
  <c r="AC38" i="4"/>
  <c r="AD37" i="4"/>
  <c r="AC37" i="4"/>
  <c r="AD36" i="4"/>
  <c r="AC36" i="4"/>
  <c r="AD35" i="4"/>
  <c r="AC35" i="4"/>
  <c r="AD34" i="4"/>
  <c r="AC34" i="4"/>
  <c r="AD33" i="4"/>
  <c r="AC33" i="4"/>
  <c r="AD32" i="4"/>
  <c r="AC32" i="4"/>
  <c r="AD31" i="4"/>
  <c r="AC31" i="4"/>
  <c r="AD30" i="4"/>
  <c r="AC30" i="4"/>
  <c r="AD29" i="4"/>
  <c r="AC29" i="4"/>
  <c r="AD28" i="4"/>
  <c r="AC28" i="4"/>
  <c r="AD27" i="4"/>
  <c r="AC27" i="4"/>
  <c r="AD26" i="4"/>
  <c r="AC26" i="4"/>
  <c r="AD25" i="4"/>
  <c r="AC25" i="4"/>
  <c r="AD24" i="4"/>
  <c r="AC24" i="4"/>
  <c r="AD23" i="4"/>
  <c r="AC23" i="4"/>
  <c r="AD22" i="4"/>
  <c r="AC22" i="4"/>
  <c r="AD21" i="4"/>
  <c r="AC21" i="4"/>
  <c r="AD20" i="4"/>
  <c r="AC20" i="4"/>
  <c r="AD19" i="4"/>
  <c r="AC19" i="4"/>
  <c r="AD18" i="4"/>
  <c r="AC18" i="4"/>
  <c r="AD17" i="4"/>
  <c r="AC17" i="4"/>
  <c r="AD16" i="4"/>
  <c r="AC16" i="4"/>
  <c r="AD15" i="4"/>
  <c r="AC15" i="4"/>
  <c r="AD14" i="4"/>
  <c r="AC14" i="4"/>
  <c r="AD13" i="4"/>
  <c r="AC13" i="4"/>
  <c r="AD12" i="4"/>
  <c r="AC12" i="4"/>
  <c r="AD11" i="4"/>
  <c r="AC11" i="4"/>
  <c r="AD10" i="4"/>
  <c r="AC10" i="4"/>
  <c r="AD9" i="4"/>
  <c r="AC9" i="4"/>
  <c r="AD8" i="4"/>
  <c r="AC8" i="4"/>
  <c r="AD7" i="4"/>
  <c r="AC7" i="4"/>
  <c r="AD6" i="4"/>
  <c r="AC6" i="4"/>
  <c r="AD5" i="4"/>
  <c r="AC5" i="4"/>
  <c r="AD4" i="4"/>
  <c r="AC4" i="4"/>
  <c r="L50" i="4"/>
  <c r="K50" i="4"/>
  <c r="L49" i="4"/>
  <c r="K49" i="4"/>
  <c r="L48" i="4"/>
  <c r="K48" i="4"/>
  <c r="L47" i="4"/>
  <c r="K47" i="4"/>
  <c r="L46" i="4"/>
  <c r="K46" i="4"/>
  <c r="L45" i="4"/>
  <c r="K45" i="4"/>
  <c r="L44" i="4"/>
  <c r="K44" i="4"/>
  <c r="L43" i="4"/>
  <c r="K43" i="4"/>
  <c r="L42" i="4"/>
  <c r="K42" i="4"/>
  <c r="L41" i="4"/>
  <c r="K41" i="4"/>
  <c r="L40" i="4"/>
  <c r="K40" i="4"/>
  <c r="L39" i="4"/>
  <c r="K39" i="4"/>
  <c r="L38" i="4"/>
  <c r="K38" i="4"/>
  <c r="L37" i="4"/>
  <c r="K37" i="4"/>
  <c r="L36" i="4"/>
  <c r="K36" i="4"/>
  <c r="L35" i="4"/>
  <c r="K35" i="4"/>
  <c r="L34" i="4"/>
  <c r="K34" i="4"/>
  <c r="L33" i="4"/>
  <c r="K33" i="4"/>
  <c r="L32" i="4"/>
  <c r="K32" i="4"/>
  <c r="L31" i="4"/>
  <c r="K31" i="4"/>
  <c r="L30" i="4"/>
  <c r="K30" i="4"/>
  <c r="L29" i="4"/>
  <c r="K29" i="4"/>
  <c r="L28" i="4"/>
  <c r="K28" i="4"/>
  <c r="L27" i="4"/>
  <c r="K27" i="4"/>
  <c r="L26" i="4"/>
  <c r="K26" i="4"/>
  <c r="L25" i="4"/>
  <c r="K25" i="4"/>
  <c r="L24" i="4"/>
  <c r="K24" i="4"/>
  <c r="L23" i="4"/>
  <c r="K23" i="4"/>
  <c r="L22" i="4"/>
  <c r="K22" i="4"/>
  <c r="L21" i="4"/>
  <c r="K21" i="4"/>
  <c r="L20" i="4"/>
  <c r="K20" i="4"/>
  <c r="L19" i="4"/>
  <c r="K19" i="4"/>
  <c r="L18" i="4"/>
  <c r="K18" i="4"/>
  <c r="L17" i="4"/>
  <c r="K17" i="4"/>
  <c r="L16" i="4"/>
  <c r="K16" i="4"/>
  <c r="L15" i="4"/>
  <c r="K15" i="4"/>
  <c r="L14" i="4"/>
  <c r="K14" i="4"/>
  <c r="L13" i="4"/>
  <c r="K13" i="4"/>
  <c r="L12" i="4"/>
  <c r="K12" i="4"/>
  <c r="L11" i="4"/>
  <c r="K11" i="4"/>
  <c r="L10" i="4"/>
  <c r="K10" i="4"/>
  <c r="L9" i="4"/>
  <c r="K9" i="4"/>
  <c r="L8" i="4"/>
  <c r="K8" i="4"/>
  <c r="L7" i="4"/>
  <c r="K7" i="4"/>
  <c r="L6" i="4"/>
  <c r="K6" i="4"/>
  <c r="L5" i="4"/>
  <c r="K5" i="4"/>
  <c r="L4" i="4"/>
  <c r="K4" i="4"/>
  <c r="F33" i="4"/>
  <c r="F50" i="4"/>
  <c r="E50" i="4"/>
  <c r="F49" i="4"/>
  <c r="E49" i="4"/>
  <c r="F48" i="4"/>
  <c r="E48" i="4"/>
  <c r="F47" i="4"/>
  <c r="E47" i="4"/>
  <c r="F46" i="4"/>
  <c r="E46" i="4"/>
  <c r="F45" i="4"/>
  <c r="E45" i="4"/>
  <c r="F44" i="4"/>
  <c r="E44" i="4"/>
  <c r="F43" i="4"/>
  <c r="E43" i="4"/>
  <c r="F42" i="4"/>
  <c r="E42" i="4"/>
  <c r="F41" i="4"/>
  <c r="E41" i="4"/>
  <c r="F40" i="4"/>
  <c r="E40" i="4"/>
  <c r="F39" i="4"/>
  <c r="E39" i="4"/>
  <c r="F38" i="4"/>
  <c r="E38" i="4"/>
  <c r="F37" i="4"/>
  <c r="E37" i="4"/>
  <c r="F36" i="4"/>
  <c r="E36" i="4"/>
  <c r="F35" i="4"/>
  <c r="E35" i="4"/>
  <c r="F34" i="4"/>
  <c r="E34" i="4"/>
  <c r="E33" i="4"/>
  <c r="F32" i="4"/>
  <c r="E32" i="4"/>
  <c r="F31" i="4"/>
  <c r="E31" i="4"/>
  <c r="F30" i="4"/>
  <c r="E30" i="4"/>
  <c r="F29" i="4"/>
  <c r="E29" i="4"/>
  <c r="F28" i="4"/>
  <c r="E28" i="4"/>
  <c r="F27" i="4"/>
  <c r="E27" i="4"/>
  <c r="F26" i="4"/>
  <c r="E26" i="4"/>
  <c r="F25" i="4"/>
  <c r="E25" i="4"/>
  <c r="F24" i="4"/>
  <c r="E24" i="4"/>
  <c r="F23" i="4"/>
  <c r="E23" i="4"/>
  <c r="F22" i="4"/>
  <c r="E22" i="4"/>
  <c r="F21" i="4"/>
  <c r="E21" i="4"/>
  <c r="F20" i="4"/>
  <c r="E20" i="4"/>
  <c r="F19" i="4"/>
  <c r="E19" i="4"/>
  <c r="F18" i="4"/>
  <c r="E18" i="4"/>
  <c r="F17" i="4"/>
  <c r="E17" i="4"/>
  <c r="F16" i="4"/>
  <c r="E16" i="4"/>
  <c r="F15" i="4"/>
  <c r="E15" i="4"/>
  <c r="F14" i="4"/>
  <c r="E14" i="4"/>
  <c r="F13" i="4"/>
  <c r="E13" i="4"/>
  <c r="F12" i="4"/>
  <c r="E12" i="4"/>
  <c r="F11" i="4"/>
  <c r="E11" i="4"/>
  <c r="F10" i="4"/>
  <c r="E10" i="4"/>
  <c r="F9" i="4"/>
  <c r="E9" i="4"/>
  <c r="F8" i="4"/>
  <c r="E8" i="4"/>
  <c r="F7" i="4"/>
  <c r="E7" i="4"/>
  <c r="F6" i="4"/>
  <c r="E6" i="4"/>
  <c r="F5" i="4"/>
  <c r="E5" i="4"/>
  <c r="F4" i="4"/>
  <c r="E4" i="4"/>
  <c r="X46" i="4"/>
  <c r="W46" i="4"/>
  <c r="X45" i="4"/>
  <c r="W45" i="4"/>
  <c r="X44" i="4"/>
  <c r="W44" i="4"/>
  <c r="X43" i="4"/>
  <c r="W43" i="4"/>
  <c r="X42" i="4"/>
  <c r="W42" i="4"/>
  <c r="X41" i="4"/>
  <c r="W41" i="4"/>
  <c r="X40" i="4"/>
  <c r="W40" i="4"/>
  <c r="X39" i="4"/>
  <c r="W39" i="4"/>
  <c r="X38" i="4"/>
  <c r="W38" i="4"/>
  <c r="X37" i="4"/>
  <c r="W37" i="4"/>
  <c r="X36" i="4"/>
  <c r="W36" i="4"/>
  <c r="X35" i="4"/>
  <c r="W35" i="4"/>
  <c r="X34" i="4"/>
  <c r="W34" i="4"/>
  <c r="X33" i="4"/>
  <c r="W33" i="4"/>
  <c r="X32" i="4"/>
  <c r="W32" i="4"/>
  <c r="X31" i="4"/>
  <c r="W31" i="4"/>
  <c r="X30" i="4"/>
  <c r="W30" i="4"/>
  <c r="X29" i="4"/>
  <c r="W29" i="4"/>
  <c r="X28" i="4"/>
  <c r="W28" i="4"/>
  <c r="X27" i="4"/>
  <c r="W27" i="4"/>
  <c r="X26" i="4"/>
  <c r="W26" i="4"/>
  <c r="X25" i="4"/>
  <c r="W25" i="4"/>
  <c r="X24" i="4"/>
  <c r="W24" i="4"/>
  <c r="X23" i="4"/>
  <c r="W23" i="4"/>
  <c r="X22" i="4"/>
  <c r="W22" i="4"/>
  <c r="X21" i="4"/>
  <c r="W21" i="4"/>
  <c r="X20" i="4"/>
  <c r="W20" i="4"/>
  <c r="X19" i="4"/>
  <c r="W19" i="4"/>
  <c r="X18" i="4"/>
  <c r="W18" i="4"/>
  <c r="X17" i="4"/>
  <c r="W17" i="4"/>
  <c r="X16" i="4"/>
  <c r="W16" i="4"/>
  <c r="X15" i="4"/>
  <c r="W15" i="4"/>
  <c r="X14" i="4"/>
  <c r="W14" i="4"/>
  <c r="X13" i="4"/>
  <c r="W13" i="4"/>
  <c r="X12" i="4"/>
  <c r="W12" i="4"/>
  <c r="X11" i="4"/>
  <c r="W11" i="4"/>
  <c r="X10" i="4"/>
  <c r="W10" i="4"/>
  <c r="X9" i="4"/>
  <c r="W9" i="4"/>
  <c r="X8" i="4"/>
  <c r="W8" i="4"/>
  <c r="X7" i="4"/>
  <c r="W7" i="4"/>
  <c r="X6" i="4"/>
  <c r="W6" i="4"/>
  <c r="X5" i="4"/>
  <c r="W5" i="4"/>
  <c r="X4" i="4"/>
  <c r="W4" i="4"/>
  <c r="R49" i="4"/>
  <c r="Q49" i="4"/>
  <c r="R48" i="4"/>
  <c r="Q48" i="4"/>
  <c r="R47" i="4"/>
  <c r="Q47" i="4"/>
  <c r="R46" i="4"/>
  <c r="Q46" i="4"/>
  <c r="R45" i="4"/>
  <c r="Q45" i="4"/>
  <c r="R44" i="4"/>
  <c r="Q44" i="4"/>
  <c r="R43" i="4"/>
  <c r="Q43" i="4"/>
  <c r="R42" i="4"/>
  <c r="Q42" i="4"/>
  <c r="R41" i="4"/>
  <c r="Q41" i="4"/>
  <c r="R40" i="4"/>
  <c r="Q40" i="4"/>
  <c r="R39" i="4"/>
  <c r="Q39" i="4"/>
  <c r="R38" i="4"/>
  <c r="Q38" i="4"/>
  <c r="R37" i="4"/>
  <c r="Q37" i="4"/>
  <c r="R36" i="4"/>
  <c r="Q36" i="4"/>
  <c r="R35" i="4"/>
  <c r="Q35" i="4"/>
  <c r="R34" i="4"/>
  <c r="Q34" i="4"/>
  <c r="R33" i="4"/>
  <c r="Q33" i="4"/>
  <c r="R32" i="4"/>
  <c r="Q32" i="4"/>
  <c r="R31" i="4"/>
  <c r="Q31" i="4"/>
  <c r="R30" i="4"/>
  <c r="Q30" i="4"/>
  <c r="R29" i="4"/>
  <c r="Q29" i="4"/>
  <c r="R28" i="4"/>
  <c r="Q28" i="4"/>
  <c r="R27" i="4"/>
  <c r="Q27" i="4"/>
  <c r="R26" i="4"/>
  <c r="Q26" i="4"/>
  <c r="R25" i="4"/>
  <c r="Q25" i="4"/>
  <c r="R24" i="4"/>
  <c r="Q24" i="4"/>
  <c r="R23" i="4"/>
  <c r="Q23" i="4"/>
  <c r="R22" i="4"/>
  <c r="Q22" i="4"/>
  <c r="R21" i="4"/>
  <c r="Q21" i="4"/>
  <c r="R20" i="4"/>
  <c r="Q20" i="4"/>
  <c r="R19" i="4"/>
  <c r="Q19" i="4"/>
  <c r="R18" i="4"/>
  <c r="Q18" i="4"/>
  <c r="R17" i="4"/>
  <c r="Q17" i="4"/>
  <c r="R16" i="4"/>
  <c r="Q16" i="4"/>
  <c r="R15" i="4"/>
  <c r="Q15" i="4"/>
  <c r="R14" i="4"/>
  <c r="Q14" i="4"/>
  <c r="R13" i="4"/>
  <c r="Q13" i="4"/>
  <c r="R12" i="4"/>
  <c r="Q12" i="4"/>
  <c r="R11" i="4"/>
  <c r="Q11" i="4"/>
  <c r="R10" i="4"/>
  <c r="Q10" i="4"/>
  <c r="R9" i="4"/>
  <c r="Q9" i="4"/>
  <c r="R8" i="4"/>
  <c r="Q8" i="4"/>
  <c r="R7" i="4"/>
  <c r="Q7" i="4"/>
  <c r="R6" i="4"/>
  <c r="Q6" i="4"/>
  <c r="R5" i="4"/>
  <c r="Q5" i="4"/>
  <c r="R4" i="4"/>
  <c r="Q4" i="4"/>
  <c r="P59" i="3" l="1"/>
  <c r="Z59" i="3" s="1"/>
  <c r="P58" i="3"/>
  <c r="Y58" i="3" s="1"/>
  <c r="R57" i="3"/>
  <c r="P57" i="3"/>
  <c r="R56" i="3"/>
  <c r="P56" i="3"/>
  <c r="R55" i="3"/>
  <c r="P55" i="3"/>
  <c r="R54" i="3"/>
  <c r="P54" i="3"/>
  <c r="R53" i="3"/>
  <c r="P53" i="3"/>
  <c r="R52" i="3"/>
  <c r="P52" i="3"/>
  <c r="R51" i="3"/>
  <c r="P51" i="3"/>
  <c r="R50" i="3"/>
  <c r="P50" i="3"/>
  <c r="R49" i="3"/>
  <c r="P49" i="3"/>
  <c r="V48" i="3"/>
  <c r="R48" i="3"/>
  <c r="P48" i="3"/>
  <c r="V47" i="3"/>
  <c r="R47" i="3"/>
  <c r="P47" i="3"/>
  <c r="V46" i="3"/>
  <c r="R46" i="3"/>
  <c r="P46" i="3"/>
  <c r="V45" i="3"/>
  <c r="R45" i="3"/>
  <c r="P45" i="3"/>
  <c r="V44" i="3"/>
  <c r="R44" i="3"/>
  <c r="P44" i="3"/>
  <c r="W43" i="3"/>
  <c r="V43" i="3"/>
  <c r="R43" i="3"/>
  <c r="P43" i="3"/>
  <c r="L43" i="3"/>
  <c r="W42" i="3"/>
  <c r="V42" i="3"/>
  <c r="R42" i="3"/>
  <c r="P42" i="3"/>
  <c r="L42" i="3"/>
  <c r="AZ41" i="3"/>
  <c r="AY41" i="3"/>
  <c r="W41" i="3"/>
  <c r="V41" i="3"/>
  <c r="R41" i="3"/>
  <c r="P41" i="3"/>
  <c r="L41" i="3"/>
  <c r="AZ40" i="3"/>
  <c r="AY40" i="3"/>
  <c r="W40" i="3"/>
  <c r="V40" i="3"/>
  <c r="R40" i="3"/>
  <c r="P40" i="3"/>
  <c r="L40" i="3"/>
  <c r="AY39" i="3"/>
  <c r="W39" i="3"/>
  <c r="V39" i="3"/>
  <c r="R39" i="3"/>
  <c r="P39" i="3"/>
  <c r="L39" i="3"/>
  <c r="AY38" i="3"/>
  <c r="W38" i="3"/>
  <c r="V38" i="3"/>
  <c r="R38" i="3"/>
  <c r="P38" i="3"/>
  <c r="L38" i="3"/>
  <c r="AY37" i="3"/>
  <c r="W37" i="3"/>
  <c r="V37" i="3"/>
  <c r="R37" i="3"/>
  <c r="P37" i="3"/>
  <c r="L37" i="3"/>
  <c r="AY36" i="3"/>
  <c r="W36" i="3"/>
  <c r="V36" i="3"/>
  <c r="R36" i="3"/>
  <c r="P36" i="3"/>
  <c r="L36" i="3"/>
  <c r="AY35" i="3"/>
  <c r="W35" i="3"/>
  <c r="V35" i="3"/>
  <c r="R35" i="3"/>
  <c r="P35" i="3"/>
  <c r="L35" i="3"/>
  <c r="AY34" i="3"/>
  <c r="W34" i="3"/>
  <c r="V34" i="3"/>
  <c r="R34" i="3"/>
  <c r="P34" i="3"/>
  <c r="L34" i="3"/>
  <c r="AY33" i="3"/>
  <c r="W33" i="3"/>
  <c r="V33" i="3"/>
  <c r="R33" i="3"/>
  <c r="P33" i="3"/>
  <c r="L33" i="3"/>
  <c r="AY32" i="3"/>
  <c r="W32" i="3"/>
  <c r="V32" i="3"/>
  <c r="R32" i="3"/>
  <c r="P32" i="3"/>
  <c r="L32" i="3"/>
  <c r="AY31" i="3"/>
  <c r="W31" i="3"/>
  <c r="V31" i="3"/>
  <c r="R31" i="3"/>
  <c r="P31" i="3"/>
  <c r="L31" i="3"/>
  <c r="AY30" i="3"/>
  <c r="W30" i="3"/>
  <c r="V30" i="3"/>
  <c r="R30" i="3"/>
  <c r="P30" i="3"/>
  <c r="L30" i="3"/>
  <c r="AY29" i="3"/>
  <c r="W29" i="3"/>
  <c r="V29" i="3"/>
  <c r="R29" i="3"/>
  <c r="P29" i="3"/>
  <c r="L29" i="3"/>
  <c r="AY28" i="3"/>
  <c r="W28" i="3"/>
  <c r="V28" i="3"/>
  <c r="R28" i="3"/>
  <c r="P28" i="3"/>
  <c r="L28" i="3"/>
  <c r="AY27" i="3"/>
  <c r="W27" i="3"/>
  <c r="V27" i="3"/>
  <c r="R27" i="3"/>
  <c r="P27" i="3"/>
  <c r="L27" i="3"/>
  <c r="AY26" i="3"/>
  <c r="W26" i="3"/>
  <c r="V26" i="3"/>
  <c r="R26" i="3"/>
  <c r="P26" i="3"/>
  <c r="L26" i="3"/>
  <c r="AY25" i="3"/>
  <c r="W25" i="3"/>
  <c r="V25" i="3"/>
  <c r="R25" i="3"/>
  <c r="P25" i="3"/>
  <c r="L25" i="3"/>
  <c r="AY24" i="3"/>
  <c r="AI24" i="3"/>
  <c r="AC24" i="3"/>
  <c r="W24" i="3"/>
  <c r="V24" i="3"/>
  <c r="R24" i="3"/>
  <c r="P24" i="3"/>
  <c r="L24" i="3"/>
  <c r="AY23" i="3"/>
  <c r="AI23" i="3"/>
  <c r="AF23" i="3"/>
  <c r="AC23" i="3"/>
  <c r="W23" i="3"/>
  <c r="V23" i="3"/>
  <c r="R23" i="3"/>
  <c r="P23" i="3"/>
  <c r="L23" i="3"/>
  <c r="AY22" i="3"/>
  <c r="AI22" i="3"/>
  <c r="AF22" i="3"/>
  <c r="AC22" i="3"/>
  <c r="W22" i="3"/>
  <c r="V22" i="3"/>
  <c r="R22" i="3"/>
  <c r="P22" i="3"/>
  <c r="L22" i="3"/>
  <c r="AY21" i="3"/>
  <c r="AJ21" i="3"/>
  <c r="AI21" i="3"/>
  <c r="AF21" i="3"/>
  <c r="AC21" i="3"/>
  <c r="W21" i="3"/>
  <c r="V21" i="3"/>
  <c r="R21" i="3"/>
  <c r="P21" i="3"/>
  <c r="L21" i="3"/>
  <c r="AY20" i="3"/>
  <c r="AJ20" i="3"/>
  <c r="AI20" i="3"/>
  <c r="AF20" i="3"/>
  <c r="AC20" i="3"/>
  <c r="W20" i="3"/>
  <c r="V20" i="3"/>
  <c r="R20" i="3"/>
  <c r="P20" i="3"/>
  <c r="L20" i="3"/>
  <c r="AY19" i="3"/>
  <c r="AJ19" i="3"/>
  <c r="AI19" i="3"/>
  <c r="AF19" i="3"/>
  <c r="AC19" i="3"/>
  <c r="W19" i="3"/>
  <c r="V19" i="3"/>
  <c r="R19" i="3"/>
  <c r="P19" i="3"/>
  <c r="L19" i="3"/>
  <c r="AY18" i="3"/>
  <c r="AJ18" i="3"/>
  <c r="AI18" i="3"/>
  <c r="AF18" i="3"/>
  <c r="AC18" i="3"/>
  <c r="W18" i="3"/>
  <c r="V18" i="3"/>
  <c r="R18" i="3"/>
  <c r="P18" i="3"/>
  <c r="L18" i="3"/>
  <c r="AY17" i="3"/>
  <c r="AJ17" i="3"/>
  <c r="AI17" i="3"/>
  <c r="AF17" i="3"/>
  <c r="AC17" i="3"/>
  <c r="W17" i="3"/>
  <c r="V17" i="3"/>
  <c r="R17" i="3"/>
  <c r="P17" i="3"/>
  <c r="L17" i="3"/>
  <c r="AY16" i="3"/>
  <c r="AJ16" i="3"/>
  <c r="AI16" i="3"/>
  <c r="AF16" i="3"/>
  <c r="AC16" i="3"/>
  <c r="W16" i="3"/>
  <c r="V16" i="3"/>
  <c r="R16" i="3"/>
  <c r="P16" i="3"/>
  <c r="L16" i="3"/>
  <c r="AY15" i="3"/>
  <c r="AJ15" i="3"/>
  <c r="AI15" i="3"/>
  <c r="AF15" i="3"/>
  <c r="AC15" i="3"/>
  <c r="W15" i="3"/>
  <c r="V15" i="3"/>
  <c r="R15" i="3"/>
  <c r="P15" i="3"/>
  <c r="L15" i="3"/>
  <c r="AY14" i="3"/>
  <c r="AJ14" i="3"/>
  <c r="AI14" i="3"/>
  <c r="AF14" i="3"/>
  <c r="AC14" i="3"/>
  <c r="AB14" i="3"/>
  <c r="W14" i="3"/>
  <c r="V14" i="3"/>
  <c r="R14" i="3"/>
  <c r="P14" i="3"/>
  <c r="L14" i="3"/>
  <c r="AY13" i="3"/>
  <c r="AJ13" i="3"/>
  <c r="AI13" i="3"/>
  <c r="AF13" i="3"/>
  <c r="AC13" i="3"/>
  <c r="AB13" i="3"/>
  <c r="W13" i="3"/>
  <c r="V13" i="3"/>
  <c r="R13" i="3"/>
  <c r="P13" i="3"/>
  <c r="L13" i="3"/>
  <c r="AY12" i="3"/>
  <c r="AJ12" i="3"/>
  <c r="AI12" i="3"/>
  <c r="AF12" i="3"/>
  <c r="AC12" i="3"/>
  <c r="AB12" i="3"/>
  <c r="W12" i="3"/>
  <c r="V12" i="3"/>
  <c r="R12" i="3"/>
  <c r="P12" i="3"/>
  <c r="L12" i="3"/>
  <c r="AY11" i="3"/>
  <c r="AJ11" i="3"/>
  <c r="AI11" i="3"/>
  <c r="AF11" i="3"/>
  <c r="AC11" i="3"/>
  <c r="AB11" i="3"/>
  <c r="W11" i="3"/>
  <c r="V11" i="3"/>
  <c r="R11" i="3"/>
  <c r="P11" i="3"/>
  <c r="L11" i="3"/>
  <c r="AY10" i="3"/>
  <c r="AJ10" i="3"/>
  <c r="AI10" i="3"/>
  <c r="AF10" i="3"/>
  <c r="AC10" i="3"/>
  <c r="AB10" i="3"/>
  <c r="W10" i="3"/>
  <c r="V10" i="3"/>
  <c r="R10" i="3"/>
  <c r="P10" i="3"/>
  <c r="L10" i="3"/>
  <c r="AY9" i="3"/>
  <c r="AJ9" i="3"/>
  <c r="AI9" i="3"/>
  <c r="AF9" i="3"/>
  <c r="AC9" i="3"/>
  <c r="AB9" i="3"/>
  <c r="W9" i="3"/>
  <c r="V9" i="3"/>
  <c r="R9" i="3"/>
  <c r="P9" i="3"/>
  <c r="L9" i="3"/>
  <c r="AY8" i="3"/>
  <c r="AJ8" i="3"/>
  <c r="AI8" i="3"/>
  <c r="AF8" i="3"/>
  <c r="AC8" i="3"/>
  <c r="AB8" i="3"/>
  <c r="W8" i="3"/>
  <c r="V8" i="3"/>
  <c r="R8" i="3"/>
  <c r="P8" i="3"/>
  <c r="L8" i="3"/>
  <c r="AY7" i="3"/>
  <c r="AJ7" i="3"/>
  <c r="AI7" i="3"/>
  <c r="AF7" i="3"/>
  <c r="AC7" i="3"/>
  <c r="AB7" i="3"/>
  <c r="W7" i="3"/>
  <c r="V7" i="3"/>
  <c r="R7" i="3"/>
  <c r="P7" i="3"/>
  <c r="L7" i="3"/>
  <c r="AY6" i="3"/>
  <c r="AJ6" i="3"/>
  <c r="AI6" i="3"/>
  <c r="AF6" i="3"/>
  <c r="AC6" i="3"/>
  <c r="AB6" i="3"/>
  <c r="W6" i="3"/>
  <c r="V6" i="3"/>
  <c r="R6" i="3"/>
  <c r="P6" i="3"/>
  <c r="L6" i="3"/>
  <c r="AY5" i="3"/>
  <c r="AJ5" i="3"/>
  <c r="AI5" i="3"/>
  <c r="AF5" i="3"/>
  <c r="AC5" i="3"/>
  <c r="AB5" i="3"/>
  <c r="W5" i="3"/>
  <c r="V5" i="3"/>
  <c r="R5" i="3"/>
  <c r="P5" i="3"/>
  <c r="L5" i="3"/>
  <c r="AJ4" i="3"/>
  <c r="AI4" i="3"/>
  <c r="AF4" i="3"/>
  <c r="AC4" i="3"/>
  <c r="AB4" i="3"/>
  <c r="W4" i="3"/>
  <c r="V4" i="3"/>
  <c r="R4" i="3"/>
  <c r="P4" i="3"/>
  <c r="Z59" i="2"/>
  <c r="Y59" i="2"/>
  <c r="Z58" i="2"/>
  <c r="Y58" i="2"/>
  <c r="Y57" i="2"/>
  <c r="Y56" i="2"/>
  <c r="Y55" i="2"/>
  <c r="Y54" i="2"/>
  <c r="Y53" i="2"/>
  <c r="Y52" i="2"/>
  <c r="Y51" i="2"/>
  <c r="Y50" i="2"/>
  <c r="Y49" i="2"/>
  <c r="Y48" i="2"/>
  <c r="Y47" i="2"/>
  <c r="Y46" i="2"/>
  <c r="Y45" i="2"/>
  <c r="Y44" i="2"/>
  <c r="Y43" i="2"/>
  <c r="L43" i="2"/>
  <c r="Y42" i="2"/>
  <c r="L42" i="2"/>
  <c r="Y41" i="2"/>
  <c r="L41" i="2"/>
  <c r="Y40" i="2"/>
  <c r="L40" i="2"/>
  <c r="AY39" i="2"/>
  <c r="Y39" i="2"/>
  <c r="L39" i="2"/>
  <c r="AY38" i="2"/>
  <c r="Y38" i="2"/>
  <c r="L38" i="2"/>
  <c r="AY37" i="2"/>
  <c r="Y37" i="2"/>
  <c r="L37" i="2"/>
  <c r="AY36" i="2"/>
  <c r="Y36" i="2"/>
  <c r="L36" i="2"/>
  <c r="AY35" i="2"/>
  <c r="Y35" i="2"/>
  <c r="L35" i="2"/>
  <c r="AY34" i="2"/>
  <c r="Y34" i="2"/>
  <c r="L34" i="2"/>
  <c r="AY33" i="2"/>
  <c r="Y33" i="2"/>
  <c r="L33" i="2"/>
  <c r="AY32" i="2"/>
  <c r="Y32" i="2"/>
  <c r="L32" i="2"/>
  <c r="AY31" i="2"/>
  <c r="Y31" i="2"/>
  <c r="L31" i="2"/>
  <c r="AY30" i="2"/>
  <c r="Y30" i="2"/>
  <c r="L30" i="2"/>
  <c r="AY29" i="2"/>
  <c r="Y29" i="2"/>
  <c r="L29" i="2"/>
  <c r="AY28" i="2"/>
  <c r="Y28" i="2"/>
  <c r="L28" i="2"/>
  <c r="AY27" i="2"/>
  <c r="Y27" i="2"/>
  <c r="L27" i="2"/>
  <c r="AY26" i="2"/>
  <c r="Y26" i="2"/>
  <c r="L26" i="2"/>
  <c r="AY25" i="2"/>
  <c r="Y25" i="2"/>
  <c r="L25" i="2"/>
  <c r="AY24" i="2"/>
  <c r="AL24" i="2"/>
  <c r="Y24" i="2"/>
  <c r="L24" i="2"/>
  <c r="AY23" i="2"/>
  <c r="AL23" i="2"/>
  <c r="Y23" i="2"/>
  <c r="L23" i="2"/>
  <c r="AY22" i="2"/>
  <c r="AL22" i="2"/>
  <c r="Y22" i="2"/>
  <c r="L22" i="2"/>
  <c r="AY21" i="2"/>
  <c r="AL21" i="2"/>
  <c r="Y21" i="2"/>
  <c r="L21" i="2"/>
  <c r="AY20" i="2"/>
  <c r="AL20" i="2"/>
  <c r="Y20" i="2"/>
  <c r="L20" i="2"/>
  <c r="AY19" i="2"/>
  <c r="AL19" i="2"/>
  <c r="Y19" i="2"/>
  <c r="L19" i="2"/>
  <c r="AY18" i="2"/>
  <c r="AL18" i="2"/>
  <c r="Y18" i="2"/>
  <c r="L18" i="2"/>
  <c r="AY17" i="2"/>
  <c r="AL17" i="2"/>
  <c r="Y17" i="2"/>
  <c r="L17" i="2"/>
  <c r="AY16" i="2"/>
  <c r="AL16" i="2"/>
  <c r="Y16" i="2"/>
  <c r="L16" i="2"/>
  <c r="AY15" i="2"/>
  <c r="AL15" i="2"/>
  <c r="Y15" i="2"/>
  <c r="L15" i="2"/>
  <c r="AY14" i="2"/>
  <c r="AL14" i="2"/>
  <c r="Y14" i="2"/>
  <c r="L14" i="2"/>
  <c r="AY13" i="2"/>
  <c r="AL13" i="2"/>
  <c r="Y13" i="2"/>
  <c r="L13" i="2"/>
  <c r="AY12" i="2"/>
  <c r="AL12" i="2"/>
  <c r="Y12" i="2"/>
  <c r="L12" i="2"/>
  <c r="AY11" i="2"/>
  <c r="AL11" i="2"/>
  <c r="Y11" i="2"/>
  <c r="L11" i="2"/>
  <c r="AY10" i="2"/>
  <c r="AL10" i="2"/>
  <c r="Y10" i="2"/>
  <c r="L10" i="2"/>
  <c r="AY9" i="2"/>
  <c r="AL9" i="2"/>
  <c r="Y9" i="2"/>
  <c r="L9" i="2"/>
  <c r="AY8" i="2"/>
  <c r="AL8" i="2"/>
  <c r="Y8" i="2"/>
  <c r="L8" i="2"/>
  <c r="AY7" i="2"/>
  <c r="AL7" i="2"/>
  <c r="Y7" i="2"/>
  <c r="L7" i="2"/>
  <c r="AY6" i="2"/>
  <c r="AL6" i="2"/>
  <c r="Y6" i="2"/>
  <c r="L6" i="2"/>
  <c r="AY5" i="2"/>
  <c r="AL5" i="2"/>
  <c r="Y5" i="2"/>
  <c r="L5" i="2"/>
  <c r="Y59" i="1"/>
  <c r="Y58" i="1"/>
  <c r="Y57" i="1"/>
  <c r="Y56" i="1"/>
  <c r="Y55" i="1"/>
  <c r="Y54" i="1"/>
  <c r="Y53" i="1"/>
  <c r="Y52" i="1"/>
  <c r="Y51" i="1"/>
  <c r="Y50" i="1"/>
  <c r="Y49" i="1"/>
  <c r="Y48" i="1"/>
  <c r="Y47" i="1"/>
  <c r="Y46" i="1"/>
  <c r="Y45" i="1"/>
  <c r="Y44" i="1"/>
  <c r="Y43" i="1"/>
  <c r="Y42" i="1"/>
  <c r="Y41" i="1"/>
  <c r="Y40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Y5" i="1"/>
  <c r="Y4" i="1"/>
  <c r="Y51" i="3" l="1"/>
  <c r="Y33" i="3"/>
  <c r="Y52" i="3"/>
  <c r="Y39" i="3"/>
  <c r="Y37" i="3"/>
  <c r="Y23" i="3"/>
  <c r="Y54" i="3"/>
  <c r="Y55" i="3"/>
  <c r="Y56" i="3"/>
  <c r="Y57" i="3"/>
  <c r="Y10" i="3"/>
  <c r="AL14" i="3"/>
  <c r="AL22" i="3"/>
  <c r="AL23" i="3"/>
  <c r="Y53" i="3"/>
  <c r="AL7" i="3"/>
  <c r="AL24" i="3"/>
  <c r="Y25" i="3"/>
  <c r="Y27" i="3"/>
  <c r="Y29" i="3"/>
  <c r="Y31" i="3"/>
  <c r="Y43" i="3"/>
  <c r="Z58" i="3"/>
  <c r="AL5" i="3"/>
  <c r="AL8" i="3"/>
  <c r="AL13" i="3"/>
  <c r="Y7" i="3"/>
  <c r="AL11" i="3"/>
  <c r="Y11" i="3"/>
  <c r="AL17" i="3"/>
  <c r="Y6" i="3"/>
  <c r="AL9" i="3"/>
  <c r="AL12" i="3"/>
  <c r="Y17" i="3"/>
  <c r="Y26" i="3"/>
  <c r="Y50" i="3"/>
  <c r="Y8" i="3"/>
  <c r="Y12" i="3"/>
  <c r="Y14" i="3"/>
  <c r="Y16" i="3"/>
  <c r="AL16" i="3"/>
  <c r="AL18" i="3"/>
  <c r="Y24" i="3"/>
  <c r="AL19" i="3"/>
  <c r="Y5" i="3"/>
  <c r="AL6" i="3"/>
  <c r="Y9" i="3"/>
  <c r="AL10" i="3"/>
  <c r="Y13" i="3"/>
  <c r="Y15" i="3"/>
  <c r="AL15" i="3"/>
  <c r="AL21" i="3"/>
  <c r="Y18" i="3"/>
  <c r="AL20" i="3"/>
  <c r="Y28" i="3"/>
  <c r="Y19" i="3"/>
  <c r="Y20" i="3"/>
  <c r="Y21" i="3"/>
  <c r="Y22" i="3"/>
  <c r="Y41" i="3"/>
  <c r="Y44" i="3"/>
  <c r="Y45" i="3"/>
  <c r="Y46" i="3"/>
  <c r="Y47" i="3"/>
  <c r="Y48" i="3"/>
  <c r="Y49" i="3"/>
  <c r="Y35" i="3"/>
  <c r="Y42" i="3"/>
  <c r="Y30" i="3"/>
  <c r="Y32" i="3"/>
  <c r="Y34" i="3"/>
  <c r="Y36" i="3"/>
  <c r="Y38" i="3"/>
  <c r="Y40" i="3"/>
  <c r="Y59" i="3"/>
</calcChain>
</file>

<file path=xl/sharedStrings.xml><?xml version="1.0" encoding="utf-8"?>
<sst xmlns="http://schemas.openxmlformats.org/spreadsheetml/2006/main" count="190" uniqueCount="56">
  <si>
    <t>10% ballistic gelatine 9mm</t>
  </si>
  <si>
    <t>10% ballistic gelatine 0.357"</t>
  </si>
  <si>
    <t>SEBS gel 9mm</t>
  </si>
  <si>
    <t>SEBS gel 0.357"</t>
  </si>
  <si>
    <t>Time (ms)</t>
  </si>
  <si>
    <t>Shot 1</t>
  </si>
  <si>
    <t>Shot 2</t>
  </si>
  <si>
    <t>Shot 3</t>
  </si>
  <si>
    <t>Shot 4</t>
  </si>
  <si>
    <t>Shot 5</t>
  </si>
  <si>
    <t>Shot 6</t>
  </si>
  <si>
    <t>Shot 7</t>
  </si>
  <si>
    <t>Shot 8</t>
  </si>
  <si>
    <t>Shot 9</t>
  </si>
  <si>
    <t>Shot 10</t>
  </si>
  <si>
    <t>Confidence Level(95.0%)</t>
  </si>
  <si>
    <t>CI 95%</t>
  </si>
  <si>
    <t>SEBS 9mm</t>
  </si>
  <si>
    <t>Row1</t>
  </si>
  <si>
    <t>Mean</t>
  </si>
  <si>
    <t>Standard Error</t>
  </si>
  <si>
    <t>Median</t>
  </si>
  <si>
    <t>Mode</t>
  </si>
  <si>
    <t>Standard Deviation</t>
  </si>
  <si>
    <t>Sample Variance</t>
  </si>
  <si>
    <t>Kurtosis</t>
  </si>
  <si>
    <t>Skewness</t>
  </si>
  <si>
    <t>Range</t>
  </si>
  <si>
    <t>Minimum</t>
  </si>
  <si>
    <t>Maximum</t>
  </si>
  <si>
    <t>Sum</t>
  </si>
  <si>
    <t>Count</t>
  </si>
  <si>
    <t>Mean Depth</t>
  </si>
  <si>
    <t>BFS Depth</t>
  </si>
  <si>
    <t>10% Ballistic Gelatine 9mm</t>
  </si>
  <si>
    <t>Diamter Gel 357</t>
  </si>
  <si>
    <t>Diamter SEBS 9mm</t>
  </si>
  <si>
    <t>Diamter SEBS 357</t>
  </si>
  <si>
    <t>Mean Diameter</t>
  </si>
  <si>
    <t>BFS diameter</t>
  </si>
  <si>
    <t>SEBS 357 volume</t>
  </si>
  <si>
    <t>Mean Volume</t>
  </si>
  <si>
    <t>BFS volume</t>
  </si>
  <si>
    <t>Volume 10% ballistic gelatine 9mm</t>
  </si>
  <si>
    <t>Volume 10% ballistic gelatine 0.357"</t>
  </si>
  <si>
    <t>pack number</t>
  </si>
  <si>
    <t>shot number</t>
  </si>
  <si>
    <t>velocity (m/s)</t>
  </si>
  <si>
    <t>maximum BFS (mm)</t>
  </si>
  <si>
    <t>10% ballistic gelatine</t>
  </si>
  <si>
    <t>9mm</t>
  </si>
  <si>
    <t>0.357"</t>
  </si>
  <si>
    <t>energy (J)</t>
  </si>
  <si>
    <t>checked velocity bfs (mm)</t>
  </si>
  <si>
    <t>SEBS</t>
  </si>
  <si>
    <t>RP1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</si>
</sst>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4" xfId="0" applyBorder="1"/>
    <xf numFmtId="0" fontId="0" fillId="0" borderId="5" xfId="0" applyBorder="1"/>
    <xf numFmtId="2" fontId="0" fillId="0" borderId="4" xfId="0" applyNumberFormat="1" applyBorder="1"/>
    <xf numFmtId="2" fontId="0" fillId="0" borderId="0" xfId="0" applyNumberFormat="1"/>
    <xf numFmtId="2" fontId="0" fillId="0" borderId="5" xfId="0" applyNumberFormat="1" applyBorder="1"/>
    <xf numFmtId="2" fontId="0" fillId="0" borderId="6" xfId="0" applyNumberFormat="1" applyBorder="1"/>
    <xf numFmtId="2" fontId="0" fillId="0" borderId="7" xfId="0" applyNumberFormat="1" applyBorder="1"/>
    <xf numFmtId="2" fontId="0" fillId="0" borderId="8" xfId="0" applyNumberFormat="1" applyBorder="1"/>
    <xf numFmtId="0" fontId="0" fillId="0" borderId="7" xfId="0" applyBorder="1"/>
    <xf numFmtId="0" fontId="2" fillId="0" borderId="9" xfId="0" applyFont="1" applyBorder="1" applyAlignment="1">
      <alignment horizontal="center"/>
    </xf>
    <xf numFmtId="0" fontId="0" fillId="0" borderId="0" xfId="0" applyBorder="1"/>
    <xf numFmtId="2" fontId="0" fillId="0" borderId="0" xfId="0" applyNumberFormat="1" applyBorder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wrapText="1"/>
    </xf>
    <xf numFmtId="2" fontId="0" fillId="0" borderId="0" xfId="0" applyNumberFormat="1" applyFill="1" applyBorder="1"/>
    <xf numFmtId="0" fontId="1" fillId="0" borderId="5" xfId="0" applyFont="1" applyBorder="1"/>
    <xf numFmtId="1" fontId="0" fillId="0" borderId="0" xfId="0" applyNumberFormat="1"/>
    <xf numFmtId="1" fontId="0" fillId="0" borderId="7" xfId="0" applyNumberFormat="1" applyBorder="1"/>
    <xf numFmtId="0" fontId="0" fillId="0" borderId="8" xfId="0" applyBorder="1"/>
    <xf numFmtId="0" fontId="0" fillId="0" borderId="0" xfId="0" applyAlignment="1">
      <alignment horizontal="center"/>
    </xf>
    <xf numFmtId="0" fontId="1" fillId="0" borderId="0" xfId="0" applyFont="1" applyBorder="1"/>
    <xf numFmtId="1" fontId="0" fillId="0" borderId="0" xfId="0" applyNumberFormat="1" applyBorder="1"/>
    <xf numFmtId="0" fontId="3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5" xfId="0" applyNumberFormat="1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3" fillId="0" borderId="0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" fontId="5" fillId="0" borderId="7" xfId="0" applyNumberFormat="1" applyFont="1" applyBorder="1" applyAlignment="1">
      <alignment horizontal="center"/>
    </xf>
    <xf numFmtId="164" fontId="5" fillId="0" borderId="7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" fontId="4" fillId="0" borderId="0" xfId="0" applyNumberFormat="1" applyFont="1" applyAlignment="1">
      <alignment horizontal="center"/>
    </xf>
    <xf numFmtId="164" fontId="0" fillId="0" borderId="0" xfId="0" applyNumberFormat="1"/>
    <xf numFmtId="164" fontId="0" fillId="0" borderId="7" xfId="0" applyNumberFormat="1" applyBorder="1"/>
    <xf numFmtId="164" fontId="4" fillId="0" borderId="0" xfId="0" applyNumberFormat="1" applyFont="1" applyAlignment="1">
      <alignment horizontal="center"/>
    </xf>
    <xf numFmtId="164" fontId="4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pth-diamter-volume%20data%20confirmed%20copy%20varaince%20upda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an diameter data"/>
      <sheetName val="Chart1"/>
      <sheetName val="Chart2"/>
      <sheetName val="data-mean depth data"/>
      <sheetName val="mean volume data"/>
    </sheetNames>
    <sheetDataSet>
      <sheetData sheetId="0">
        <row r="3">
          <cell r="V3">
            <v>0</v>
          </cell>
          <cell r="X3">
            <v>0</v>
          </cell>
          <cell r="AB3">
            <v>0</v>
          </cell>
          <cell r="AC3">
            <v>0</v>
          </cell>
          <cell r="AM3">
            <v>0</v>
          </cell>
          <cell r="AN3">
            <v>0</v>
          </cell>
          <cell r="AQ3">
            <v>0</v>
          </cell>
          <cell r="AT3">
            <v>0</v>
          </cell>
          <cell r="AU3">
            <v>0</v>
          </cell>
        </row>
        <row r="4">
          <cell r="V4">
            <v>22.9</v>
          </cell>
          <cell r="X4">
            <v>21.8</v>
          </cell>
          <cell r="AB4">
            <v>20.68</v>
          </cell>
          <cell r="AC4">
            <v>7</v>
          </cell>
          <cell r="AM4">
            <v>3.5118105321872406</v>
          </cell>
          <cell r="AN4">
            <v>31.672761628048605</v>
          </cell>
          <cell r="AQ4">
            <v>26.693527365718026</v>
          </cell>
          <cell r="AT4">
            <v>54.388508394517103</v>
          </cell>
          <cell r="AU4">
            <v>0</v>
          </cell>
        </row>
        <row r="5">
          <cell r="V5">
            <v>34.72</v>
          </cell>
          <cell r="X5">
            <v>31.03</v>
          </cell>
          <cell r="AB5">
            <v>31.39</v>
          </cell>
          <cell r="AC5">
            <v>19.600000000000001</v>
          </cell>
          <cell r="AM5">
            <v>35.118105321872406</v>
          </cell>
          <cell r="AN5">
            <v>38.711153100948295</v>
          </cell>
          <cell r="AQ5">
            <v>35.123062323313192</v>
          </cell>
          <cell r="AT5">
            <v>55.094852659380962</v>
          </cell>
          <cell r="AU5">
            <v>43.041426882123318</v>
          </cell>
        </row>
        <row r="6">
          <cell r="V6">
            <v>41</v>
          </cell>
          <cell r="X6">
            <v>36.57</v>
          </cell>
          <cell r="AB6">
            <v>39.89</v>
          </cell>
          <cell r="AC6">
            <v>27.33</v>
          </cell>
          <cell r="AM6">
            <v>44.248812705559232</v>
          </cell>
          <cell r="AN6">
            <v>45.045705426558015</v>
          </cell>
          <cell r="AQ6">
            <v>40.742752295043303</v>
          </cell>
          <cell r="AT6">
            <v>56.507541189108679</v>
          </cell>
          <cell r="AU6">
            <v>86.788450926248657</v>
          </cell>
        </row>
        <row r="7">
          <cell r="V7">
            <v>45.8</v>
          </cell>
          <cell r="X7">
            <v>41</v>
          </cell>
          <cell r="AB7">
            <v>46.91</v>
          </cell>
          <cell r="AC7">
            <v>35.459999999999994</v>
          </cell>
          <cell r="AM7">
            <v>52.677157982808609</v>
          </cell>
          <cell r="AN7">
            <v>49.972579457587798</v>
          </cell>
          <cell r="AQ7">
            <v>43.552597280908358</v>
          </cell>
          <cell r="AT7">
            <v>62.864639572883405</v>
          </cell>
          <cell r="AU7">
            <v>89.610839574256744</v>
          </cell>
        </row>
        <row r="8">
          <cell r="V8">
            <v>50.230000000000004</v>
          </cell>
          <cell r="X8">
            <v>46.540000000000006</v>
          </cell>
          <cell r="AB8">
            <v>51.71</v>
          </cell>
          <cell r="AC8">
            <v>41</v>
          </cell>
          <cell r="AM8">
            <v>58.998416940745642</v>
          </cell>
          <cell r="AN8">
            <v>54.195614341327612</v>
          </cell>
          <cell r="AQ8">
            <v>50.577209745570997</v>
          </cell>
          <cell r="AT8">
            <v>74.872492075568999</v>
          </cell>
          <cell r="AU8">
            <v>90.316436736258765</v>
          </cell>
        </row>
        <row r="9">
          <cell r="V9">
            <v>53.93</v>
          </cell>
          <cell r="X9">
            <v>49.86</v>
          </cell>
          <cell r="AB9">
            <v>56.879999999999995</v>
          </cell>
          <cell r="AC9">
            <v>46.17</v>
          </cell>
          <cell r="AM9">
            <v>63.212589579370331</v>
          </cell>
          <cell r="AN9">
            <v>58.418649225067426</v>
          </cell>
          <cell r="AQ9">
            <v>54.089515977902316</v>
          </cell>
          <cell r="AT9">
            <v>76.991524870160575</v>
          </cell>
          <cell r="AU9">
            <v>94.550019708270895</v>
          </cell>
        </row>
        <row r="10">
          <cell r="V10">
            <v>57.989999999999995</v>
          </cell>
          <cell r="X10">
            <v>52.08</v>
          </cell>
          <cell r="AB10">
            <v>61.680000000000007</v>
          </cell>
          <cell r="AC10">
            <v>50.61</v>
          </cell>
          <cell r="AM10">
            <v>66.022038005120123</v>
          </cell>
          <cell r="AN10">
            <v>61.234005814227302</v>
          </cell>
          <cell r="AQ10">
            <v>59.709205949632427</v>
          </cell>
          <cell r="AT10">
            <v>84.05496751879916</v>
          </cell>
          <cell r="AU10">
            <v>96.66681119427696</v>
          </cell>
        </row>
        <row r="11">
          <cell r="V11">
            <v>60.58</v>
          </cell>
          <cell r="X11">
            <v>57.25</v>
          </cell>
          <cell r="AB11">
            <v>64.27</v>
          </cell>
          <cell r="AC11">
            <v>54.29</v>
          </cell>
          <cell r="AM11">
            <v>68.129124324432468</v>
          </cell>
          <cell r="AN11">
            <v>64.753201550677147</v>
          </cell>
          <cell r="AQ11">
            <v>63.92397342843001</v>
          </cell>
          <cell r="AT11">
            <v>86.174000313390735</v>
          </cell>
          <cell r="AU11">
            <v>98.078005518281003</v>
          </cell>
        </row>
        <row r="12">
          <cell r="V12">
            <v>64.27000000000001</v>
          </cell>
          <cell r="X12">
            <v>60.58</v>
          </cell>
          <cell r="AB12">
            <v>64.27000000000001</v>
          </cell>
          <cell r="AC12">
            <v>57.25</v>
          </cell>
          <cell r="AM12">
            <v>70.236210643744812</v>
          </cell>
          <cell r="AN12">
            <v>67.568558139837023</v>
          </cell>
          <cell r="AQ12">
            <v>67.436279660761329</v>
          </cell>
          <cell r="AT12">
            <v>89.705721637710027</v>
          </cell>
          <cell r="AU12">
            <v>99.489199842285046</v>
          </cell>
        </row>
        <row r="13">
          <cell r="V13">
            <v>66.11</v>
          </cell>
          <cell r="X13">
            <v>63.53</v>
          </cell>
          <cell r="AB13">
            <v>67.22</v>
          </cell>
          <cell r="AC13">
            <v>60.21</v>
          </cell>
          <cell r="AM13">
            <v>72.343296963057156</v>
          </cell>
          <cell r="AN13">
            <v>71.087753876286868</v>
          </cell>
          <cell r="AQ13">
            <v>69.543663400160113</v>
          </cell>
          <cell r="AT13">
            <v>91.824754432301603</v>
          </cell>
          <cell r="AU13">
            <v>99.489199842285046</v>
          </cell>
        </row>
        <row r="14">
          <cell r="V14">
            <v>67.960000000000008</v>
          </cell>
          <cell r="X14">
            <v>69.069999999999993</v>
          </cell>
          <cell r="AB14">
            <v>70.919999999999987</v>
          </cell>
          <cell r="AC14">
            <v>62.790000000000006</v>
          </cell>
          <cell r="AN14">
            <v>76.71846705460662</v>
          </cell>
          <cell r="AQ14">
            <v>73.758430878957711</v>
          </cell>
          <cell r="AT14">
            <v>91.824754432301603</v>
          </cell>
          <cell r="AU14">
            <v>100.90039416628909</v>
          </cell>
        </row>
        <row r="15">
          <cell r="V15">
            <v>69.44</v>
          </cell>
          <cell r="X15">
            <v>70.180000000000007</v>
          </cell>
          <cell r="AB15">
            <v>73.13</v>
          </cell>
          <cell r="AC15">
            <v>65.37</v>
          </cell>
          <cell r="AN15">
            <v>79.533823643766496</v>
          </cell>
          <cell r="AQ15">
            <v>75.865814618356495</v>
          </cell>
          <cell r="AT15">
            <v>91.824754432301603</v>
          </cell>
          <cell r="AU15">
            <v>103.01718565229515</v>
          </cell>
        </row>
        <row r="16">
          <cell r="V16">
            <v>70.92</v>
          </cell>
          <cell r="X16">
            <v>72.759999999999991</v>
          </cell>
          <cell r="AB16">
            <v>75.72</v>
          </cell>
          <cell r="AC16">
            <v>67.960000000000008</v>
          </cell>
          <cell r="AN16">
            <v>83.053019380216341</v>
          </cell>
          <cell r="AQ16">
            <v>77.97319835775528</v>
          </cell>
          <cell r="AT16">
            <v>93.943787226893178</v>
          </cell>
          <cell r="AU16">
            <v>103.72278281429718</v>
          </cell>
        </row>
        <row r="17">
          <cell r="V17">
            <v>72.77000000000001</v>
          </cell>
          <cell r="X17">
            <v>74.98</v>
          </cell>
          <cell r="AB17">
            <v>78.3</v>
          </cell>
          <cell r="AC17">
            <v>70.550000000000011</v>
          </cell>
          <cell r="AN17">
            <v>85.164536822086248</v>
          </cell>
          <cell r="AQ17">
            <v>80.783043343620335</v>
          </cell>
          <cell r="AT17">
            <v>93.943787226893178</v>
          </cell>
          <cell r="AU17">
            <v>105.13397713830122</v>
          </cell>
        </row>
        <row r="18">
          <cell r="V18">
            <v>74.61</v>
          </cell>
          <cell r="X18">
            <v>76.09</v>
          </cell>
          <cell r="AB18">
            <v>80.89</v>
          </cell>
          <cell r="AC18">
            <v>72.03</v>
          </cell>
          <cell r="AN18">
            <v>87.276054263956155</v>
          </cell>
          <cell r="AQ18">
            <v>82.187965836552877</v>
          </cell>
          <cell r="AT18">
            <v>95.356475756620895</v>
          </cell>
          <cell r="AU18">
            <v>106.54517146230526</v>
          </cell>
        </row>
        <row r="19">
          <cell r="V19">
            <v>75.72</v>
          </cell>
          <cell r="X19">
            <v>77.94</v>
          </cell>
          <cell r="AB19">
            <v>82.740000000000009</v>
          </cell>
          <cell r="AC19">
            <v>74.240000000000009</v>
          </cell>
          <cell r="AN19">
            <v>87.979893411246124</v>
          </cell>
          <cell r="AQ19">
            <v>84.295349575951661</v>
          </cell>
          <cell r="AT19">
            <v>96.062820021484754</v>
          </cell>
          <cell r="AU19">
            <v>107.95636578630931</v>
          </cell>
        </row>
        <row r="20">
          <cell r="V20">
            <v>77.56</v>
          </cell>
          <cell r="X20">
            <v>79.52</v>
          </cell>
          <cell r="AB20">
            <v>84.22</v>
          </cell>
          <cell r="AC20">
            <v>75.34</v>
          </cell>
          <cell r="AN20">
            <v>89.387571705826062</v>
          </cell>
          <cell r="AQ20">
            <v>86.402733315350446</v>
          </cell>
          <cell r="AT20">
            <v>96.769164286348612</v>
          </cell>
          <cell r="AU20">
            <v>109.36756011031335</v>
          </cell>
        </row>
        <row r="21">
          <cell r="V21">
            <v>79.039999999999992</v>
          </cell>
          <cell r="X21">
            <v>81.63</v>
          </cell>
          <cell r="AB21">
            <v>85.69</v>
          </cell>
          <cell r="AC21">
            <v>76.819999999999993</v>
          </cell>
          <cell r="AN21">
            <v>89.387571705826062</v>
          </cell>
          <cell r="AQ21">
            <v>87.105194561816717</v>
          </cell>
          <cell r="AT21">
            <v>97.475508551212471</v>
          </cell>
        </row>
        <row r="22">
          <cell r="V22">
            <v>81.259999999999991</v>
          </cell>
          <cell r="X22">
            <v>84.210000000000008</v>
          </cell>
          <cell r="AB22">
            <v>87.53</v>
          </cell>
          <cell r="AC22">
            <v>79.03</v>
          </cell>
          <cell r="AN22">
            <v>90.795250000406</v>
          </cell>
          <cell r="AQ22">
            <v>87.807655808282988</v>
          </cell>
          <cell r="AT22">
            <v>97.475508551212471</v>
          </cell>
        </row>
        <row r="23">
          <cell r="V23">
            <v>82.740000000000009</v>
          </cell>
          <cell r="X23">
            <v>85.32</v>
          </cell>
          <cell r="AB23">
            <v>88.27000000000001</v>
          </cell>
          <cell r="AC23">
            <v>80.52</v>
          </cell>
          <cell r="AN23">
            <v>90.795250000406</v>
          </cell>
          <cell r="AT23">
            <v>98.181852816076329</v>
          </cell>
        </row>
        <row r="24">
          <cell r="V24">
            <v>84.22</v>
          </cell>
          <cell r="X24">
            <v>87.91</v>
          </cell>
          <cell r="AB24">
            <v>90.86</v>
          </cell>
          <cell r="AC24">
            <v>81.259999999999991</v>
          </cell>
        </row>
        <row r="25">
          <cell r="V25">
            <v>85.69</v>
          </cell>
          <cell r="X25">
            <v>89.02</v>
          </cell>
          <cell r="AB25">
            <v>91.6</v>
          </cell>
          <cell r="AC25">
            <v>82.37</v>
          </cell>
        </row>
        <row r="26">
          <cell r="V26">
            <v>87.169999999999987</v>
          </cell>
          <cell r="X26">
            <v>91.22999999999999</v>
          </cell>
          <cell r="AB26">
            <v>96.039999999999992</v>
          </cell>
          <cell r="AC26">
            <v>82.740000000000009</v>
          </cell>
        </row>
        <row r="27">
          <cell r="V27">
            <v>89.38</v>
          </cell>
          <cell r="X27">
            <v>92.34</v>
          </cell>
          <cell r="AB27">
            <v>97.15</v>
          </cell>
          <cell r="AC27">
            <v>84.59</v>
          </cell>
        </row>
        <row r="28">
          <cell r="V28">
            <v>90.86</v>
          </cell>
          <cell r="X28">
            <v>93.82</v>
          </cell>
          <cell r="AB28">
            <v>98.62</v>
          </cell>
          <cell r="AC28">
            <v>85.32</v>
          </cell>
        </row>
        <row r="29">
          <cell r="V29">
            <v>93.449999999999989</v>
          </cell>
          <cell r="X29">
            <v>94.92</v>
          </cell>
          <cell r="AB29">
            <v>101.57</v>
          </cell>
          <cell r="AC29">
            <v>86.43</v>
          </cell>
        </row>
        <row r="30">
          <cell r="V30">
            <v>95.3</v>
          </cell>
          <cell r="X30">
            <v>97.88</v>
          </cell>
          <cell r="AB30">
            <v>104.53</v>
          </cell>
          <cell r="AC30">
            <v>87.53</v>
          </cell>
        </row>
        <row r="31">
          <cell r="V31">
            <v>97.14</v>
          </cell>
          <cell r="X31">
            <v>98.25</v>
          </cell>
          <cell r="AB31">
            <v>107.85</v>
          </cell>
          <cell r="AC31">
            <v>89.38</v>
          </cell>
        </row>
        <row r="32">
          <cell r="V32">
            <v>98.62</v>
          </cell>
          <cell r="X32">
            <v>99.36</v>
          </cell>
          <cell r="AB32">
            <v>109.7</v>
          </cell>
          <cell r="AC32">
            <v>90.490000000000009</v>
          </cell>
        </row>
        <row r="33">
          <cell r="V33">
            <v>100.83</v>
          </cell>
          <cell r="X33">
            <v>100.84</v>
          </cell>
          <cell r="AB33">
            <v>111.91</v>
          </cell>
          <cell r="AC33">
            <v>91.23</v>
          </cell>
        </row>
        <row r="34">
          <cell r="V34">
            <v>101.57</v>
          </cell>
          <cell r="X34">
            <v>101.94999999999999</v>
          </cell>
          <cell r="AB34">
            <v>113.18</v>
          </cell>
          <cell r="AC34">
            <v>91.97</v>
          </cell>
        </row>
        <row r="35">
          <cell r="V35">
            <v>102.68</v>
          </cell>
          <cell r="X35">
            <v>103.05000000000001</v>
          </cell>
          <cell r="AB35">
            <v>113.02000000000001</v>
          </cell>
          <cell r="AC35">
            <v>93.08</v>
          </cell>
        </row>
        <row r="36">
          <cell r="V36">
            <v>102.68</v>
          </cell>
          <cell r="X36">
            <v>104.16</v>
          </cell>
          <cell r="AB36">
            <v>114.13</v>
          </cell>
          <cell r="AC36">
            <v>93.45</v>
          </cell>
        </row>
        <row r="37">
          <cell r="V37">
            <v>103.05</v>
          </cell>
          <cell r="X37">
            <v>106.30000000000001</v>
          </cell>
          <cell r="AB37">
            <v>115.61</v>
          </cell>
          <cell r="AC37">
            <v>94.56</v>
          </cell>
        </row>
        <row r="38">
          <cell r="V38">
            <v>103.42</v>
          </cell>
          <cell r="X38">
            <v>107.11</v>
          </cell>
          <cell r="AB38">
            <v>115.97999999999999</v>
          </cell>
          <cell r="AC38">
            <v>95.3</v>
          </cell>
        </row>
        <row r="39">
          <cell r="V39">
            <v>103.42</v>
          </cell>
          <cell r="X39">
            <v>107.85</v>
          </cell>
          <cell r="AB39">
            <v>117.09</v>
          </cell>
          <cell r="AC39">
            <v>96.4</v>
          </cell>
        </row>
        <row r="40">
          <cell r="V40">
            <v>104.9</v>
          </cell>
          <cell r="X40">
            <v>108.96000000000001</v>
          </cell>
          <cell r="AB40">
            <v>117.46000000000001</v>
          </cell>
          <cell r="AC40">
            <v>97.14</v>
          </cell>
        </row>
        <row r="41">
          <cell r="V41">
            <v>104.9</v>
          </cell>
          <cell r="X41">
            <v>110.07</v>
          </cell>
          <cell r="AB41">
            <v>118.2</v>
          </cell>
          <cell r="AC41">
            <v>97.88</v>
          </cell>
        </row>
        <row r="42">
          <cell r="V42">
            <v>104.9</v>
          </cell>
          <cell r="X42">
            <v>111.18</v>
          </cell>
          <cell r="AB42">
            <v>118.57</v>
          </cell>
          <cell r="AC42">
            <v>98.25</v>
          </cell>
        </row>
        <row r="43">
          <cell r="V43">
            <v>104.9</v>
          </cell>
          <cell r="X43">
            <v>112.66</v>
          </cell>
          <cell r="AB43">
            <v>119.31</v>
          </cell>
        </row>
        <row r="44">
          <cell r="V44">
            <v>104.9</v>
          </cell>
          <cell r="X44">
            <v>113.4</v>
          </cell>
          <cell r="AB44">
            <v>119.31</v>
          </cell>
        </row>
        <row r="45">
          <cell r="V45">
            <v>104.9</v>
          </cell>
          <cell r="X45">
            <v>114.87</v>
          </cell>
          <cell r="AB45">
            <v>119.68</v>
          </cell>
        </row>
        <row r="46">
          <cell r="V46">
            <v>104.9</v>
          </cell>
          <cell r="X46">
            <v>115.24000000000001</v>
          </cell>
          <cell r="AB46">
            <v>120.78</v>
          </cell>
        </row>
        <row r="47">
          <cell r="V47">
            <v>104.9</v>
          </cell>
          <cell r="X47">
            <v>115.61</v>
          </cell>
          <cell r="AB47">
            <v>121.15</v>
          </cell>
        </row>
        <row r="48">
          <cell r="V48">
            <v>104.9</v>
          </cell>
          <cell r="X48">
            <v>116.72</v>
          </cell>
        </row>
        <row r="49">
          <cell r="V49">
            <v>104.9</v>
          </cell>
          <cell r="X49">
            <v>117.82</v>
          </cell>
        </row>
        <row r="50">
          <cell r="V50">
            <v>104.9</v>
          </cell>
          <cell r="X50">
            <v>117.82</v>
          </cell>
        </row>
        <row r="51">
          <cell r="V51">
            <v>104.9</v>
          </cell>
          <cell r="X51">
            <v>118.93</v>
          </cell>
        </row>
        <row r="52">
          <cell r="V52">
            <v>104.9</v>
          </cell>
          <cell r="X52">
            <v>119.67</v>
          </cell>
        </row>
        <row r="53">
          <cell r="V53">
            <v>104.9</v>
          </cell>
          <cell r="X53">
            <v>120.41</v>
          </cell>
        </row>
        <row r="54">
          <cell r="V54">
            <v>104.9</v>
          </cell>
          <cell r="X54">
            <v>120.41</v>
          </cell>
        </row>
        <row r="55">
          <cell r="V55">
            <v>104.9</v>
          </cell>
          <cell r="X55">
            <v>120.41</v>
          </cell>
        </row>
        <row r="56">
          <cell r="V56">
            <v>104.9</v>
          </cell>
          <cell r="X56">
            <v>120.41</v>
          </cell>
        </row>
        <row r="57">
          <cell r="V57">
            <v>104.9</v>
          </cell>
        </row>
        <row r="58">
          <cell r="V58">
            <v>104.9</v>
          </cell>
        </row>
      </sheetData>
      <sheetData sheetId="1" refreshError="1"/>
      <sheetData sheetId="2" refreshError="1"/>
      <sheetData sheetId="3">
        <row r="3">
          <cell r="W3">
            <v>0</v>
          </cell>
          <cell r="Y3">
            <v>0</v>
          </cell>
          <cell r="AC3">
            <v>0</v>
          </cell>
          <cell r="AD3">
            <v>0</v>
          </cell>
          <cell r="AP3">
            <v>0</v>
          </cell>
          <cell r="AQ3">
            <v>0</v>
          </cell>
          <cell r="AT3">
            <v>0</v>
          </cell>
          <cell r="AW3">
            <v>0</v>
          </cell>
          <cell r="AX3">
            <v>0</v>
          </cell>
        </row>
        <row r="4">
          <cell r="W4">
            <v>6.88</v>
          </cell>
          <cell r="Y4">
            <v>10.17</v>
          </cell>
          <cell r="AC4">
            <v>8.02</v>
          </cell>
          <cell r="AD4">
            <v>2.29</v>
          </cell>
          <cell r="AP4">
            <v>1.3353551159428179</v>
          </cell>
          <cell r="AQ4">
            <v>8.0240198216935852</v>
          </cell>
          <cell r="AT4">
            <v>1.4183363998527554</v>
          </cell>
          <cell r="AW4">
            <v>6.0446868583803317</v>
          </cell>
          <cell r="AX4">
            <v>11.8682242192267</v>
          </cell>
        </row>
        <row r="5">
          <cell r="W5">
            <v>9.93</v>
          </cell>
          <cell r="Y5">
            <v>14.14</v>
          </cell>
          <cell r="AC5">
            <v>11.84</v>
          </cell>
          <cell r="AD5">
            <v>6.5</v>
          </cell>
          <cell r="AP5">
            <v>11.870786712504465</v>
          </cell>
          <cell r="AQ5">
            <v>21.396963620202989</v>
          </cell>
          <cell r="AT5">
            <v>7.0380263715828217</v>
          </cell>
          <cell r="AW5">
            <v>10.989096712427344</v>
          </cell>
          <cell r="AX5">
            <v>18.92419583924692</v>
          </cell>
        </row>
        <row r="6">
          <cell r="W6">
            <v>12.99</v>
          </cell>
          <cell r="Y6">
            <v>16.43</v>
          </cell>
          <cell r="AC6">
            <v>14.9</v>
          </cell>
          <cell r="AD6">
            <v>9.5500000000000007</v>
          </cell>
          <cell r="AP6">
            <v>22.406218309066112</v>
          </cell>
          <cell r="AQ6">
            <v>25.619998503942803</v>
          </cell>
          <cell r="AT6">
            <v>9.1454101109815955</v>
          </cell>
          <cell r="AW6">
            <v>19.465227890793646</v>
          </cell>
          <cell r="AX6">
            <v>22.452181649257039</v>
          </cell>
        </row>
        <row r="7">
          <cell r="W7">
            <v>14.9</v>
          </cell>
          <cell r="Y7">
            <v>18.34</v>
          </cell>
          <cell r="AC7">
            <v>17.190000000000001</v>
          </cell>
          <cell r="AD7">
            <v>11.46</v>
          </cell>
          <cell r="AP7">
            <v>25.215666734815883</v>
          </cell>
          <cell r="AQ7">
            <v>27.73151594581271</v>
          </cell>
          <cell r="AT7">
            <v>20.38479005444173</v>
          </cell>
          <cell r="AW7">
            <v>22.290604950249083</v>
          </cell>
          <cell r="AX7">
            <v>24.568973135263107</v>
          </cell>
        </row>
        <row r="8">
          <cell r="W8">
            <v>16.05</v>
          </cell>
          <cell r="Y8">
            <v>21.01</v>
          </cell>
          <cell r="AC8">
            <v>18.72</v>
          </cell>
          <cell r="AD8">
            <v>13.37</v>
          </cell>
          <cell r="AP8">
            <v>27.322753054128217</v>
          </cell>
          <cell r="AQ8">
            <v>29.139194240392648</v>
          </cell>
          <cell r="AT8">
            <v>23.194635040306764</v>
          </cell>
          <cell r="AW8">
            <v>22.996949215112942</v>
          </cell>
          <cell r="AX8">
            <v>26.685764621269179</v>
          </cell>
        </row>
        <row r="9">
          <cell r="W9">
            <v>18.34</v>
          </cell>
          <cell r="Y9">
            <v>22.54</v>
          </cell>
          <cell r="AC9">
            <v>20.63</v>
          </cell>
          <cell r="AD9">
            <v>14.9</v>
          </cell>
          <cell r="AP9">
            <v>28.727477267003103</v>
          </cell>
          <cell r="AQ9">
            <v>30.546872534972582</v>
          </cell>
          <cell r="AT9">
            <v>25.302018779705538</v>
          </cell>
          <cell r="AW9">
            <v>25.115982009704517</v>
          </cell>
          <cell r="AX9">
            <v>28.096958945273229</v>
          </cell>
        </row>
        <row r="10">
          <cell r="W10">
            <v>19.100000000000001</v>
          </cell>
          <cell r="Y10">
            <v>24.07</v>
          </cell>
          <cell r="AC10">
            <v>22.16</v>
          </cell>
          <cell r="AD10">
            <v>16.05</v>
          </cell>
          <cell r="AP10">
            <v>30.132201479877985</v>
          </cell>
          <cell r="AQ10">
            <v>31.250711682262555</v>
          </cell>
          <cell r="AT10">
            <v>26.004480026171795</v>
          </cell>
          <cell r="AW10">
            <v>26.528670539432238</v>
          </cell>
          <cell r="AX10">
            <v>29.508153269277276</v>
          </cell>
        </row>
        <row r="11">
          <cell r="W11">
            <v>20.25</v>
          </cell>
          <cell r="Y11">
            <v>25.22</v>
          </cell>
          <cell r="AC11">
            <v>24.07</v>
          </cell>
          <cell r="AD11">
            <v>17.190000000000001</v>
          </cell>
          <cell r="AP11">
            <v>30.834563586315429</v>
          </cell>
          <cell r="AQ11">
            <v>31.95455082955252</v>
          </cell>
          <cell r="AT11">
            <v>27.409402519104315</v>
          </cell>
          <cell r="AW11">
            <v>27.235014804296092</v>
          </cell>
          <cell r="AX11">
            <v>30.213750431279298</v>
          </cell>
        </row>
        <row r="12">
          <cell r="W12">
            <v>21.4</v>
          </cell>
          <cell r="Y12">
            <v>26.36</v>
          </cell>
          <cell r="AC12">
            <v>25.22</v>
          </cell>
          <cell r="AD12">
            <v>18.34</v>
          </cell>
          <cell r="AP12">
            <v>31.536925692752874</v>
          </cell>
          <cell r="AQ12">
            <v>32.658389976842493</v>
          </cell>
          <cell r="AT12">
            <v>28.111863765570572</v>
          </cell>
          <cell r="AW12">
            <v>27.235014804296092</v>
          </cell>
          <cell r="AX12">
            <v>30.919347593281323</v>
          </cell>
        </row>
        <row r="13">
          <cell r="W13">
            <v>22.54</v>
          </cell>
          <cell r="Y13">
            <v>27.51</v>
          </cell>
          <cell r="AC13">
            <v>27.13</v>
          </cell>
          <cell r="AD13">
            <v>19.489999999999998</v>
          </cell>
          <cell r="AP13">
            <v>32.941649905627763</v>
          </cell>
          <cell r="AQ13">
            <v>32.658389976842493</v>
          </cell>
          <cell r="AT13">
            <v>29.516786258503089</v>
          </cell>
          <cell r="AW13">
            <v>27.941359069159954</v>
          </cell>
          <cell r="AX13">
            <v>31.624944755283344</v>
          </cell>
        </row>
        <row r="14">
          <cell r="W14">
            <v>22.92</v>
          </cell>
          <cell r="Y14">
            <v>28.66</v>
          </cell>
          <cell r="AC14">
            <v>27.89</v>
          </cell>
          <cell r="AD14">
            <v>20.63</v>
          </cell>
          <cell r="AQ14">
            <v>33.362229124132462</v>
          </cell>
          <cell r="AT14">
            <v>30.219247504969346</v>
          </cell>
          <cell r="AW14">
            <v>28.647703334023813</v>
          </cell>
          <cell r="AX14">
            <v>32.330541917285373</v>
          </cell>
        </row>
        <row r="15">
          <cell r="W15">
            <v>23.31</v>
          </cell>
          <cell r="Y15">
            <v>29.04</v>
          </cell>
          <cell r="AC15">
            <v>29.04</v>
          </cell>
          <cell r="AD15">
            <v>21.4</v>
          </cell>
          <cell r="AQ15">
            <v>34.066068271422431</v>
          </cell>
          <cell r="AT15">
            <v>30.921708751435606</v>
          </cell>
          <cell r="AW15">
            <v>28.647703334023813</v>
          </cell>
          <cell r="AX15">
            <v>33.036139079287395</v>
          </cell>
        </row>
        <row r="16">
          <cell r="W16">
            <v>24.45</v>
          </cell>
          <cell r="Y16">
            <v>30.18</v>
          </cell>
          <cell r="AC16">
            <v>30.18</v>
          </cell>
          <cell r="AD16">
            <v>22.16</v>
          </cell>
          <cell r="AQ16">
            <v>34.7699074187124</v>
          </cell>
          <cell r="AT16">
            <v>32.326631244368123</v>
          </cell>
          <cell r="AW16">
            <v>29.354047598887671</v>
          </cell>
          <cell r="AX16">
            <v>33.741736241289416</v>
          </cell>
        </row>
        <row r="17">
          <cell r="W17">
            <v>25.6</v>
          </cell>
          <cell r="Y17">
            <v>31.33</v>
          </cell>
          <cell r="AC17">
            <v>31.33</v>
          </cell>
          <cell r="AD17">
            <v>23.31</v>
          </cell>
          <cell r="AQ17">
            <v>35.473746566002362</v>
          </cell>
          <cell r="AT17">
            <v>33.02909249083438</v>
          </cell>
          <cell r="AW17">
            <v>30.06039186375153</v>
          </cell>
          <cell r="AX17">
            <v>33.741736241289416</v>
          </cell>
        </row>
        <row r="18">
          <cell r="W18">
            <v>26.75</v>
          </cell>
          <cell r="Y18">
            <v>32.090000000000003</v>
          </cell>
          <cell r="AC18">
            <v>32.479999999999997</v>
          </cell>
          <cell r="AD18">
            <v>23.69</v>
          </cell>
          <cell r="AQ18">
            <v>36.177585713292331</v>
          </cell>
          <cell r="AT18">
            <v>33.731553737300636</v>
          </cell>
          <cell r="AW18">
            <v>30.06039186375153</v>
          </cell>
          <cell r="AX18">
            <v>34.447333403291438</v>
          </cell>
        </row>
        <row r="19">
          <cell r="W19">
            <v>27.51</v>
          </cell>
          <cell r="Y19">
            <v>33.24</v>
          </cell>
          <cell r="AC19">
            <v>33.619999999999997</v>
          </cell>
          <cell r="AD19">
            <v>24.84</v>
          </cell>
          <cell r="AQ19">
            <v>36.177585713292331</v>
          </cell>
          <cell r="AT19">
            <v>35.136476230233157</v>
          </cell>
          <cell r="AW19">
            <v>30.766736128615388</v>
          </cell>
          <cell r="AX19">
            <v>34.447333403291438</v>
          </cell>
        </row>
        <row r="20">
          <cell r="W20">
            <v>28.66</v>
          </cell>
          <cell r="Y20">
            <v>34.01</v>
          </cell>
          <cell r="AC20">
            <v>34.770000000000003</v>
          </cell>
          <cell r="AD20">
            <v>25.6</v>
          </cell>
          <cell r="AQ20">
            <v>36.8814248605823</v>
          </cell>
          <cell r="AT20">
            <v>35.136476230233157</v>
          </cell>
          <cell r="AW20">
            <v>31.47308039347925</v>
          </cell>
          <cell r="AX20">
            <v>35.152930565293467</v>
          </cell>
        </row>
        <row r="21">
          <cell r="W21">
            <v>29.8</v>
          </cell>
          <cell r="Y21">
            <v>34.770000000000003</v>
          </cell>
          <cell r="AC21">
            <v>35.15</v>
          </cell>
          <cell r="AD21">
            <v>25.98</v>
          </cell>
          <cell r="AQ21">
            <v>37.585264007872269</v>
          </cell>
          <cell r="AT21">
            <v>35.838937476699414</v>
          </cell>
          <cell r="AW21">
            <v>31.47308039347925</v>
          </cell>
        </row>
        <row r="22">
          <cell r="W22">
            <v>30.95</v>
          </cell>
          <cell r="Y22">
            <v>35.53</v>
          </cell>
          <cell r="AC22">
            <v>36.299999999999997</v>
          </cell>
          <cell r="AD22">
            <v>26.75</v>
          </cell>
          <cell r="AQ22">
            <v>37.585264007872269</v>
          </cell>
          <cell r="AT22">
            <v>36.541398723165678</v>
          </cell>
          <cell r="AW22">
            <v>32.179424658343102</v>
          </cell>
        </row>
        <row r="23">
          <cell r="W23">
            <v>31.33</v>
          </cell>
          <cell r="Y23">
            <v>36.299999999999997</v>
          </cell>
          <cell r="AC23">
            <v>37.44</v>
          </cell>
          <cell r="AD23">
            <v>27.51</v>
          </cell>
          <cell r="AQ23">
            <v>38.289103155162238</v>
          </cell>
          <cell r="AW23">
            <v>32.885768923206967</v>
          </cell>
        </row>
        <row r="24">
          <cell r="W24">
            <v>31.71</v>
          </cell>
          <cell r="Y24">
            <v>37.06</v>
          </cell>
          <cell r="AC24">
            <v>38.21</v>
          </cell>
          <cell r="AD24">
            <v>27.89</v>
          </cell>
        </row>
        <row r="25">
          <cell r="W25">
            <v>32.479999999999997</v>
          </cell>
          <cell r="Y25">
            <v>38.21</v>
          </cell>
          <cell r="AC25">
            <v>38.97</v>
          </cell>
          <cell r="AD25">
            <v>28.66</v>
          </cell>
        </row>
        <row r="26">
          <cell r="W26">
            <v>33.24</v>
          </cell>
          <cell r="Y26">
            <v>38.590000000000003</v>
          </cell>
          <cell r="AC26">
            <v>39.74</v>
          </cell>
          <cell r="AD26">
            <v>29.04</v>
          </cell>
        </row>
        <row r="27">
          <cell r="W27">
            <v>34.39</v>
          </cell>
          <cell r="Y27">
            <v>38.97</v>
          </cell>
          <cell r="AC27">
            <v>40.5</v>
          </cell>
          <cell r="AD27">
            <v>29.8</v>
          </cell>
        </row>
        <row r="28">
          <cell r="W28">
            <v>34.770000000000003</v>
          </cell>
          <cell r="Y28">
            <v>39.74</v>
          </cell>
          <cell r="AC28">
            <v>40.880000000000003</v>
          </cell>
          <cell r="AD28">
            <v>30.18</v>
          </cell>
        </row>
        <row r="29">
          <cell r="W29">
            <v>35.15</v>
          </cell>
          <cell r="Y29">
            <v>40.119999999999997</v>
          </cell>
          <cell r="AC29">
            <v>41.65</v>
          </cell>
          <cell r="AD29">
            <v>30.95</v>
          </cell>
        </row>
        <row r="30">
          <cell r="W30">
            <v>35.53</v>
          </cell>
          <cell r="Y30">
            <v>40.880000000000003</v>
          </cell>
          <cell r="AC30">
            <v>42.41</v>
          </cell>
          <cell r="AD30">
            <v>31.33</v>
          </cell>
        </row>
        <row r="31">
          <cell r="W31">
            <v>35.92</v>
          </cell>
          <cell r="Y31">
            <v>41.26</v>
          </cell>
          <cell r="AC31">
            <v>42.79</v>
          </cell>
          <cell r="AD31">
            <v>31.71</v>
          </cell>
        </row>
        <row r="32">
          <cell r="W32">
            <v>35.92</v>
          </cell>
          <cell r="Y32">
            <v>41.56</v>
          </cell>
          <cell r="AC32">
            <v>43.56</v>
          </cell>
          <cell r="AD32">
            <v>32.090000000000003</v>
          </cell>
        </row>
        <row r="33">
          <cell r="W33">
            <v>35.92</v>
          </cell>
          <cell r="Y33">
            <v>42.41</v>
          </cell>
          <cell r="AC33">
            <v>43.94</v>
          </cell>
          <cell r="AD33">
            <v>32.479999999999997</v>
          </cell>
        </row>
        <row r="34">
          <cell r="W34">
            <v>36.299999999999997</v>
          </cell>
          <cell r="Y34">
            <v>42.79</v>
          </cell>
          <cell r="AC34">
            <v>44.32</v>
          </cell>
          <cell r="AD34">
            <v>32.86</v>
          </cell>
        </row>
        <row r="35">
          <cell r="W35">
            <v>37.06</v>
          </cell>
          <cell r="Y35">
            <v>43.18</v>
          </cell>
          <cell r="AC35">
            <v>45.09</v>
          </cell>
          <cell r="AD35">
            <v>33.24</v>
          </cell>
        </row>
        <row r="36">
          <cell r="W36">
            <v>37.06</v>
          </cell>
          <cell r="Y36">
            <v>43.56</v>
          </cell>
          <cell r="AC36">
            <v>45.85</v>
          </cell>
          <cell r="AD36">
            <v>33.619999999999997</v>
          </cell>
        </row>
        <row r="37">
          <cell r="W37">
            <v>37.06</v>
          </cell>
          <cell r="Y37">
            <v>43.94</v>
          </cell>
          <cell r="AC37">
            <v>46.23</v>
          </cell>
          <cell r="AD37">
            <v>34.01</v>
          </cell>
        </row>
        <row r="38">
          <cell r="W38">
            <v>37.44</v>
          </cell>
          <cell r="Y38">
            <v>44.7</v>
          </cell>
          <cell r="AC38">
            <v>46.23</v>
          </cell>
          <cell r="AD38">
            <v>34.39</v>
          </cell>
        </row>
        <row r="39">
          <cell r="W39">
            <v>37.44</v>
          </cell>
          <cell r="Y39">
            <v>44.7</v>
          </cell>
          <cell r="AC39">
            <v>47</v>
          </cell>
          <cell r="AD39">
            <v>34.39</v>
          </cell>
        </row>
        <row r="40">
          <cell r="W40">
            <v>37.44</v>
          </cell>
          <cell r="Y40">
            <v>45.47</v>
          </cell>
          <cell r="AC40">
            <v>47.38</v>
          </cell>
          <cell r="AD40">
            <v>34.39</v>
          </cell>
        </row>
        <row r="41">
          <cell r="W41">
            <v>37.83</v>
          </cell>
          <cell r="Y41">
            <v>45.47</v>
          </cell>
          <cell r="AC41">
            <v>47.76</v>
          </cell>
          <cell r="AD41">
            <v>34.770000000000003</v>
          </cell>
        </row>
        <row r="42">
          <cell r="W42">
            <v>37.83</v>
          </cell>
          <cell r="Y42">
            <v>45.85</v>
          </cell>
          <cell r="AC42">
            <v>48.14</v>
          </cell>
          <cell r="AD42">
            <v>35.15</v>
          </cell>
        </row>
        <row r="43">
          <cell r="W43">
            <v>37.83</v>
          </cell>
          <cell r="Y43">
            <v>45.85</v>
          </cell>
          <cell r="AC43">
            <v>48.14</v>
          </cell>
        </row>
        <row r="44">
          <cell r="W44">
            <v>37.83</v>
          </cell>
          <cell r="Y44">
            <v>45.85</v>
          </cell>
          <cell r="AC44">
            <v>48.14</v>
          </cell>
        </row>
        <row r="45">
          <cell r="W45">
            <v>37.83</v>
          </cell>
          <cell r="Y45">
            <v>46.61</v>
          </cell>
          <cell r="AC45">
            <v>48.91</v>
          </cell>
        </row>
        <row r="46">
          <cell r="W46">
            <v>38.21</v>
          </cell>
          <cell r="Y46">
            <v>46.61</v>
          </cell>
          <cell r="AC46">
            <v>48.91</v>
          </cell>
        </row>
        <row r="47">
          <cell r="W47">
            <v>38.21</v>
          </cell>
          <cell r="Y47">
            <v>47</v>
          </cell>
          <cell r="AC47">
            <v>49.29</v>
          </cell>
        </row>
        <row r="48">
          <cell r="W48">
            <v>38.21</v>
          </cell>
          <cell r="Y48">
            <v>47</v>
          </cell>
        </row>
        <row r="49">
          <cell r="W49">
            <v>38.21</v>
          </cell>
          <cell r="Y49">
            <v>47.38</v>
          </cell>
        </row>
        <row r="50">
          <cell r="W50">
            <v>38.97</v>
          </cell>
          <cell r="Y50">
            <v>47.38</v>
          </cell>
        </row>
        <row r="51">
          <cell r="W51">
            <v>38.97</v>
          </cell>
          <cell r="Y51">
            <v>47.76</v>
          </cell>
        </row>
        <row r="52">
          <cell r="W52">
            <v>38.97</v>
          </cell>
          <cell r="Y52">
            <v>47.76</v>
          </cell>
        </row>
        <row r="53">
          <cell r="W53">
            <v>38.97</v>
          </cell>
          <cell r="Y53">
            <v>47.76</v>
          </cell>
        </row>
        <row r="54">
          <cell r="W54">
            <v>38.97</v>
          </cell>
          <cell r="Y54">
            <v>47.76</v>
          </cell>
        </row>
        <row r="55">
          <cell r="W55">
            <v>39.35</v>
          </cell>
          <cell r="Y55">
            <v>47.76</v>
          </cell>
        </row>
        <row r="56">
          <cell r="W56">
            <v>39.35</v>
          </cell>
          <cell r="Y56">
            <v>48.14</v>
          </cell>
        </row>
        <row r="57">
          <cell r="W57">
            <v>40.5</v>
          </cell>
        </row>
        <row r="58">
          <cell r="W58">
            <v>40.880000000000003</v>
          </cell>
        </row>
      </sheetData>
      <sheetData sheetId="4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668AC-40A5-43A6-B600-27AF17211E46}">
  <dimension ref="A1:AZ187"/>
  <sheetViews>
    <sheetView topLeftCell="AD1" workbookViewId="0">
      <selection activeCell="AL20" sqref="AL20"/>
    </sheetView>
  </sheetViews>
  <sheetFormatPr defaultRowHeight="15" x14ac:dyDescent="0.25"/>
  <cols>
    <col min="1" max="1" width="10" customWidth="1"/>
    <col min="12" max="12" width="14.7109375" customWidth="1"/>
    <col min="13" max="13" width="19.28515625" style="11" customWidth="1"/>
    <col min="25" max="25" width="12.42578125" customWidth="1"/>
    <col min="38" max="38" width="11.85546875" customWidth="1"/>
    <col min="51" max="51" width="13.28515625" customWidth="1"/>
  </cols>
  <sheetData>
    <row r="1" spans="1:52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2" t="s">
        <v>1</v>
      </c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4"/>
      <c r="AA1" s="53" t="s">
        <v>2</v>
      </c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2" t="s">
        <v>3</v>
      </c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4"/>
    </row>
    <row r="2" spans="1:52" x14ac:dyDescent="0.25">
      <c r="A2" s="16"/>
      <c r="B2" s="55" t="s">
        <v>33</v>
      </c>
      <c r="C2" s="55"/>
      <c r="D2" s="55"/>
      <c r="E2" s="55"/>
      <c r="F2" s="55"/>
      <c r="G2" s="55"/>
      <c r="H2" s="55"/>
      <c r="I2" s="55"/>
      <c r="J2" s="55"/>
      <c r="K2" s="55"/>
      <c r="L2" s="14"/>
      <c r="M2" s="14"/>
      <c r="N2" s="16"/>
      <c r="O2" s="55" t="s">
        <v>33</v>
      </c>
      <c r="P2" s="55"/>
      <c r="Q2" s="55"/>
      <c r="R2" s="55"/>
      <c r="S2" s="55"/>
      <c r="T2" s="55"/>
      <c r="U2" s="55"/>
      <c r="V2" s="55"/>
      <c r="W2" s="55"/>
      <c r="X2" s="55"/>
      <c r="Y2" s="14"/>
      <c r="Z2" s="15"/>
      <c r="AA2" s="14"/>
      <c r="AB2" s="55" t="s">
        <v>33</v>
      </c>
      <c r="AC2" s="55"/>
      <c r="AD2" s="55"/>
      <c r="AE2" s="55"/>
      <c r="AF2" s="55"/>
      <c r="AG2" s="55"/>
      <c r="AH2" s="55"/>
      <c r="AI2" s="55"/>
      <c r="AJ2" s="55"/>
      <c r="AK2" s="55"/>
      <c r="AL2" s="14"/>
      <c r="AM2" s="14"/>
      <c r="AN2" s="16"/>
      <c r="AO2" s="55" t="s">
        <v>33</v>
      </c>
      <c r="AP2" s="55"/>
      <c r="AQ2" s="55"/>
      <c r="AR2" s="55"/>
      <c r="AS2" s="55"/>
      <c r="AT2" s="55"/>
      <c r="AU2" s="55"/>
      <c r="AV2" s="55"/>
      <c r="AW2" s="55"/>
      <c r="AX2" s="55"/>
      <c r="AY2" s="14"/>
      <c r="AZ2" s="15"/>
    </row>
    <row r="3" spans="1:52" ht="30" x14ac:dyDescent="0.25">
      <c r="A3" s="1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  <c r="H3" s="11" t="s">
        <v>11</v>
      </c>
      <c r="I3" s="11" t="s">
        <v>12</v>
      </c>
      <c r="J3" s="11" t="s">
        <v>13</v>
      </c>
      <c r="K3" s="11" t="s">
        <v>14</v>
      </c>
      <c r="L3" s="17" t="s">
        <v>32</v>
      </c>
      <c r="M3" s="19" t="s">
        <v>16</v>
      </c>
      <c r="N3" s="1" t="s">
        <v>4</v>
      </c>
      <c r="O3" s="14" t="s">
        <v>5</v>
      </c>
      <c r="P3" s="14" t="s">
        <v>6</v>
      </c>
      <c r="Q3" s="14" t="s">
        <v>7</v>
      </c>
      <c r="R3" s="14" t="s">
        <v>8</v>
      </c>
      <c r="S3" s="14" t="s">
        <v>9</v>
      </c>
      <c r="T3" s="14" t="s">
        <v>10</v>
      </c>
      <c r="U3" s="14" t="s">
        <v>11</v>
      </c>
      <c r="V3" s="14" t="s">
        <v>12</v>
      </c>
      <c r="W3" s="14" t="s">
        <v>13</v>
      </c>
      <c r="X3" s="14" t="s">
        <v>14</v>
      </c>
      <c r="Y3" s="17" t="s">
        <v>32</v>
      </c>
      <c r="Z3" s="19" t="s">
        <v>16</v>
      </c>
      <c r="AA3" s="11" t="s">
        <v>4</v>
      </c>
      <c r="AB3" s="11" t="s">
        <v>5</v>
      </c>
      <c r="AC3" s="11" t="s">
        <v>6</v>
      </c>
      <c r="AD3" s="11" t="s">
        <v>7</v>
      </c>
      <c r="AE3" s="11" t="s">
        <v>8</v>
      </c>
      <c r="AF3" s="11" t="s">
        <v>9</v>
      </c>
      <c r="AG3" s="11" t="s">
        <v>10</v>
      </c>
      <c r="AH3" s="11" t="s">
        <v>11</v>
      </c>
      <c r="AI3" s="11" t="s">
        <v>12</v>
      </c>
      <c r="AJ3" s="11" t="s">
        <v>13</v>
      </c>
      <c r="AK3" s="11" t="s">
        <v>14</v>
      </c>
      <c r="AL3" s="17" t="s">
        <v>32</v>
      </c>
      <c r="AM3" s="24" t="s">
        <v>16</v>
      </c>
      <c r="AN3" s="1" t="s">
        <v>4</v>
      </c>
      <c r="AO3" s="11" t="s">
        <v>5</v>
      </c>
      <c r="AP3" s="11" t="s">
        <v>6</v>
      </c>
      <c r="AQ3" s="11" t="s">
        <v>7</v>
      </c>
      <c r="AR3" s="11" t="s">
        <v>8</v>
      </c>
      <c r="AS3" s="11" t="s">
        <v>9</v>
      </c>
      <c r="AT3" s="11" t="s">
        <v>10</v>
      </c>
      <c r="AU3" s="11" t="s">
        <v>11</v>
      </c>
      <c r="AV3" s="11" t="s">
        <v>12</v>
      </c>
      <c r="AW3" s="11" t="s">
        <v>13</v>
      </c>
      <c r="AX3" s="11" t="s">
        <v>14</v>
      </c>
      <c r="AY3" s="17" t="s">
        <v>32</v>
      </c>
      <c r="AZ3" s="19" t="s">
        <v>16</v>
      </c>
    </row>
    <row r="4" spans="1:52" x14ac:dyDescent="0.25">
      <c r="A4" s="3">
        <v>0</v>
      </c>
      <c r="B4" s="12">
        <v>0</v>
      </c>
      <c r="C4" s="12">
        <v>0</v>
      </c>
      <c r="D4" s="12">
        <v>0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3">
        <v>0</v>
      </c>
      <c r="O4" s="11"/>
      <c r="P4" s="11">
        <v>0</v>
      </c>
      <c r="Q4" s="11"/>
      <c r="R4" s="11">
        <v>0</v>
      </c>
      <c r="S4" s="11"/>
      <c r="T4" s="11"/>
      <c r="U4" s="11"/>
      <c r="V4" s="11">
        <v>0</v>
      </c>
      <c r="W4" s="11">
        <v>0</v>
      </c>
      <c r="X4" s="11"/>
      <c r="Y4" s="12">
        <f>AVERAGE(O4:X4)</f>
        <v>0</v>
      </c>
      <c r="Z4" s="5">
        <v>0</v>
      </c>
      <c r="AA4" s="12">
        <v>0</v>
      </c>
      <c r="AB4" s="12">
        <v>0</v>
      </c>
      <c r="AC4" s="12">
        <v>0</v>
      </c>
      <c r="AD4" s="12"/>
      <c r="AE4" s="12"/>
      <c r="AF4" s="12">
        <v>0</v>
      </c>
      <c r="AG4" s="12"/>
      <c r="AH4" s="12"/>
      <c r="AI4" s="12">
        <v>0</v>
      </c>
      <c r="AJ4" s="12">
        <v>0</v>
      </c>
      <c r="AK4" s="12"/>
      <c r="AL4" s="12">
        <v>0</v>
      </c>
      <c r="AM4" s="12">
        <v>0</v>
      </c>
      <c r="AN4" s="3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0</v>
      </c>
      <c r="AZ4" s="5">
        <v>0</v>
      </c>
    </row>
    <row r="5" spans="1:52" x14ac:dyDescent="0.25">
      <c r="A5" s="3">
        <v>4.761E-2</v>
      </c>
      <c r="B5" s="12">
        <v>2.94</v>
      </c>
      <c r="C5" s="12">
        <v>2.68</v>
      </c>
      <c r="D5" s="12">
        <v>3.45</v>
      </c>
      <c r="E5" s="12">
        <v>2.2999999999999998</v>
      </c>
      <c r="F5" s="12">
        <v>3.83</v>
      </c>
      <c r="G5" s="12">
        <v>4.22</v>
      </c>
      <c r="H5" s="12">
        <v>3.83</v>
      </c>
      <c r="I5" s="12">
        <v>4.99</v>
      </c>
      <c r="J5" s="12">
        <v>4.99</v>
      </c>
      <c r="K5" s="12">
        <v>3.45</v>
      </c>
      <c r="L5" s="12">
        <v>3.6680000000000006</v>
      </c>
      <c r="M5" s="12">
        <v>0.64537193725521047</v>
      </c>
      <c r="N5" s="3">
        <v>4.761E-2</v>
      </c>
      <c r="O5" s="11"/>
      <c r="P5" s="11">
        <v>6.88</v>
      </c>
      <c r="Q5" s="11"/>
      <c r="R5" s="11">
        <v>10.17</v>
      </c>
      <c r="S5" s="11"/>
      <c r="T5" s="11"/>
      <c r="U5" s="11"/>
      <c r="V5" s="11">
        <v>8.02</v>
      </c>
      <c r="W5" s="11">
        <v>2.29</v>
      </c>
      <c r="X5" s="11"/>
      <c r="Y5" s="12">
        <f t="shared" ref="Y5:Y59" si="0">AVERAGE(O5:X5)</f>
        <v>6.84</v>
      </c>
      <c r="Z5" s="5">
        <v>2.8226798829775968</v>
      </c>
      <c r="AA5" s="12">
        <v>0.1</v>
      </c>
      <c r="AB5" s="12">
        <v>1.3353551159428179</v>
      </c>
      <c r="AC5" s="12">
        <v>8.0240198216935852</v>
      </c>
      <c r="AD5" s="12"/>
      <c r="AE5" s="12"/>
      <c r="AF5" s="12">
        <v>1.4183363998527554</v>
      </c>
      <c r="AG5" s="12"/>
      <c r="AH5" s="12"/>
      <c r="AI5" s="12">
        <v>6.0446868583803317</v>
      </c>
      <c r="AJ5" s="12">
        <v>11.8682242192267</v>
      </c>
      <c r="AK5" s="12"/>
      <c r="AL5" s="12">
        <v>3.1682708865085405</v>
      </c>
      <c r="AM5" s="12">
        <v>0.88454206212465269</v>
      </c>
      <c r="AN5" s="3">
        <v>0.1</v>
      </c>
      <c r="AO5" s="12">
        <v>6.1856559405584779</v>
      </c>
      <c r="AP5" s="12">
        <v>6.9960367639360452</v>
      </c>
      <c r="AQ5" s="12">
        <v>13.359119244908577</v>
      </c>
      <c r="AR5" s="12">
        <v>9.040051734620608</v>
      </c>
      <c r="AS5" s="12">
        <v>6.6995658382310728</v>
      </c>
      <c r="AT5" s="12">
        <v>4.7142438583599393</v>
      </c>
      <c r="AU5" s="12">
        <v>4.694674447842984</v>
      </c>
      <c r="AV5" s="12">
        <v>7.3063704137700141</v>
      </c>
      <c r="AW5" s="12">
        <v>4.3148338107474205</v>
      </c>
      <c r="AX5" s="12">
        <v>11.687874620940907</v>
      </c>
      <c r="AY5" s="12">
        <v>4.8230045816100162</v>
      </c>
      <c r="AZ5" s="5">
        <v>2.4557883281096062</v>
      </c>
    </row>
    <row r="6" spans="1:52" x14ac:dyDescent="0.25">
      <c r="A6" s="3">
        <v>9.5219999999999999E-2</v>
      </c>
      <c r="B6" s="12">
        <v>7.36</v>
      </c>
      <c r="C6" s="12">
        <v>6.9</v>
      </c>
      <c r="D6" s="12">
        <v>8.82</v>
      </c>
      <c r="E6" s="12">
        <v>4.99</v>
      </c>
      <c r="F6" s="12">
        <v>6.52</v>
      </c>
      <c r="G6" s="12">
        <v>7.29</v>
      </c>
      <c r="H6" s="12">
        <v>6.52</v>
      </c>
      <c r="I6" s="12">
        <v>7.67</v>
      </c>
      <c r="J6" s="12">
        <v>6.9</v>
      </c>
      <c r="K6" s="12">
        <v>7.29</v>
      </c>
      <c r="L6" s="12">
        <v>7.0260000000000007</v>
      </c>
      <c r="M6" s="12">
        <v>0.69819062050521685</v>
      </c>
      <c r="N6" s="3">
        <v>9.5219999999999999E-2</v>
      </c>
      <c r="O6" s="11"/>
      <c r="P6" s="11">
        <v>9.93</v>
      </c>
      <c r="Q6" s="11"/>
      <c r="R6" s="11">
        <v>14.14</v>
      </c>
      <c r="S6" s="11"/>
      <c r="T6" s="11"/>
      <c r="U6" s="11"/>
      <c r="V6" s="11">
        <v>11.84</v>
      </c>
      <c r="W6" s="11">
        <v>6.5</v>
      </c>
      <c r="X6" s="11"/>
      <c r="Y6" s="12">
        <f t="shared" si="0"/>
        <v>10.602499999999999</v>
      </c>
      <c r="Z6" s="5">
        <v>2.7425525296258835</v>
      </c>
      <c r="AA6" s="12">
        <v>0.2</v>
      </c>
      <c r="AB6" s="12">
        <v>11.870786712504465</v>
      </c>
      <c r="AC6" s="12">
        <v>21.396963620202989</v>
      </c>
      <c r="AD6" s="12"/>
      <c r="AE6" s="12"/>
      <c r="AF6" s="12">
        <v>7.0380263715828217</v>
      </c>
      <c r="AG6" s="12"/>
      <c r="AH6" s="12"/>
      <c r="AI6" s="12">
        <v>10.989096712427344</v>
      </c>
      <c r="AJ6" s="12">
        <v>18.92419583924692</v>
      </c>
      <c r="AK6" s="12"/>
      <c r="AL6" s="12">
        <v>9.7797407240760954</v>
      </c>
      <c r="AM6" s="12">
        <v>2.4104115251359133</v>
      </c>
      <c r="AN6" s="3">
        <v>0.2</v>
      </c>
      <c r="AO6" s="12">
        <v>14.44452623482063</v>
      </c>
      <c r="AP6" s="12">
        <v>11.844294742976025</v>
      </c>
      <c r="AQ6" s="12">
        <v>21.643426961486394</v>
      </c>
      <c r="AR6" s="12">
        <v>11.785819261697311</v>
      </c>
      <c r="AS6" s="12">
        <v>11.493323228693155</v>
      </c>
      <c r="AT6" s="12">
        <v>5.4037948591307936</v>
      </c>
      <c r="AU6" s="12">
        <v>5.3775707714959946</v>
      </c>
      <c r="AV6" s="12">
        <v>7.9914641199750678</v>
      </c>
      <c r="AW6" s="12">
        <v>6.3701527024656714</v>
      </c>
      <c r="AX6" s="12">
        <v>19.897319596349728</v>
      </c>
      <c r="AY6" s="12">
        <v>8.3208192098853271</v>
      </c>
      <c r="AZ6" s="5">
        <v>2.7718983675149418</v>
      </c>
    </row>
    <row r="7" spans="1:52" x14ac:dyDescent="0.25">
      <c r="A7" s="3">
        <v>0.14283000000000001</v>
      </c>
      <c r="B7" s="12">
        <v>9.57</v>
      </c>
      <c r="C7" s="12">
        <v>9.9700000000000006</v>
      </c>
      <c r="D7" s="12">
        <v>12.27</v>
      </c>
      <c r="E7" s="12">
        <v>6.9</v>
      </c>
      <c r="F7" s="12">
        <v>8.44</v>
      </c>
      <c r="G7" s="12">
        <v>9.59</v>
      </c>
      <c r="H7" s="12">
        <v>8.82</v>
      </c>
      <c r="I7" s="12">
        <v>9.9700000000000006</v>
      </c>
      <c r="J7" s="12">
        <v>9.1999999999999993</v>
      </c>
      <c r="K7" s="12">
        <v>9.59</v>
      </c>
      <c r="L7" s="12">
        <v>9.4320000000000004</v>
      </c>
      <c r="M7" s="12">
        <v>0.96934776225123631</v>
      </c>
      <c r="N7" s="3">
        <v>0.14283000000000001</v>
      </c>
      <c r="O7" s="11"/>
      <c r="P7" s="11">
        <v>12.99</v>
      </c>
      <c r="Q7" s="11"/>
      <c r="R7" s="11">
        <v>16.43</v>
      </c>
      <c r="S7" s="11"/>
      <c r="T7" s="11"/>
      <c r="U7" s="11"/>
      <c r="V7" s="11">
        <v>14.9</v>
      </c>
      <c r="W7" s="11">
        <v>9.5500000000000007</v>
      </c>
      <c r="X7" s="11"/>
      <c r="Y7" s="12">
        <f t="shared" si="0"/>
        <v>13.467500000000001</v>
      </c>
      <c r="Z7" s="5">
        <v>2.5177754770327794</v>
      </c>
      <c r="AA7" s="12">
        <v>0.3</v>
      </c>
      <c r="AB7" s="12">
        <v>22.406218309066112</v>
      </c>
      <c r="AC7" s="12">
        <v>25.619998503942803</v>
      </c>
      <c r="AD7" s="12"/>
      <c r="AE7" s="12"/>
      <c r="AF7" s="12">
        <v>9.1454101109815955</v>
      </c>
      <c r="AG7" s="12"/>
      <c r="AH7" s="12"/>
      <c r="AI7" s="12">
        <v>19.465227890793646</v>
      </c>
      <c r="AJ7" s="12">
        <v>22.452181649257039</v>
      </c>
      <c r="AK7" s="12"/>
      <c r="AL7" s="12">
        <v>17.240151910359387</v>
      </c>
      <c r="AM7" s="12">
        <v>4.5527076487040405</v>
      </c>
      <c r="AN7" s="3">
        <v>0.3</v>
      </c>
      <c r="AO7" s="12">
        <v>19.26220057314022</v>
      </c>
      <c r="AP7" s="12">
        <v>19.462985852895994</v>
      </c>
      <c r="AQ7" s="12">
        <v>25.785580819775308</v>
      </c>
      <c r="AR7" s="12">
        <v>15.218028670543191</v>
      </c>
      <c r="AS7" s="12">
        <v>14.232613166100061</v>
      </c>
      <c r="AT7" s="12">
        <v>8.1619988622142134</v>
      </c>
      <c r="AU7" s="12">
        <v>6.0604670951490043</v>
      </c>
      <c r="AV7" s="12">
        <v>14.157307475820552</v>
      </c>
      <c r="AW7" s="12">
        <v>7.0552589997050887</v>
      </c>
      <c r="AX7" s="12">
        <v>24.002042084054143</v>
      </c>
      <c r="AY7" s="12">
        <v>11.757364061257459</v>
      </c>
      <c r="AZ7" s="5">
        <v>4.3103479131915732</v>
      </c>
    </row>
    <row r="8" spans="1:52" x14ac:dyDescent="0.25">
      <c r="A8" s="3">
        <v>0.19044</v>
      </c>
      <c r="B8" s="12">
        <v>12.27</v>
      </c>
      <c r="C8" s="12">
        <v>12.65</v>
      </c>
      <c r="D8" s="12">
        <v>15.34</v>
      </c>
      <c r="E8" s="12">
        <v>8.82</v>
      </c>
      <c r="F8" s="12">
        <v>9.59</v>
      </c>
      <c r="G8" s="12">
        <v>11.12</v>
      </c>
      <c r="H8" s="12">
        <v>10.35</v>
      </c>
      <c r="I8" s="12">
        <v>11.89</v>
      </c>
      <c r="J8" s="12">
        <v>10.74</v>
      </c>
      <c r="K8" s="12">
        <v>11.89</v>
      </c>
      <c r="L8" s="12">
        <v>11.465999999999999</v>
      </c>
      <c r="M8" s="12">
        <v>1.3023216061163576</v>
      </c>
      <c r="N8" s="3">
        <v>0.19044</v>
      </c>
      <c r="O8" s="11"/>
      <c r="P8" s="11">
        <v>14.9</v>
      </c>
      <c r="Q8" s="11"/>
      <c r="R8" s="11">
        <v>18.34</v>
      </c>
      <c r="S8" s="11"/>
      <c r="T8" s="11"/>
      <c r="U8" s="11"/>
      <c r="V8" s="11">
        <v>17.190000000000001</v>
      </c>
      <c r="W8" s="11">
        <v>11.46</v>
      </c>
      <c r="X8" s="11"/>
      <c r="Y8" s="12">
        <f t="shared" si="0"/>
        <v>15.472500000000002</v>
      </c>
      <c r="Z8" s="5">
        <v>2.5742149270740371</v>
      </c>
      <c r="AA8" s="12">
        <v>0.4</v>
      </c>
      <c r="AB8" s="12">
        <v>25.215666734815883</v>
      </c>
      <c r="AC8" s="12">
        <v>27.73151594581271</v>
      </c>
      <c r="AD8" s="12"/>
      <c r="AE8" s="12"/>
      <c r="AF8" s="12">
        <v>20.38479005444173</v>
      </c>
      <c r="AG8" s="12"/>
      <c r="AH8" s="12"/>
      <c r="AI8" s="12">
        <v>22.290604950249083</v>
      </c>
      <c r="AJ8" s="12">
        <v>24.568973135263107</v>
      </c>
      <c r="AK8" s="12"/>
      <c r="AL8" s="12">
        <v>21.603008266628912</v>
      </c>
      <c r="AM8" s="12">
        <v>3.8591465511686858</v>
      </c>
      <c r="AN8" s="3">
        <v>0.4</v>
      </c>
      <c r="AO8" s="12">
        <v>22.703396529082781</v>
      </c>
      <c r="AP8" s="12">
        <v>23.618635549215973</v>
      </c>
      <c r="AQ8" s="12">
        <v>28.547016725301248</v>
      </c>
      <c r="AR8" s="12">
        <v>19.336679961158246</v>
      </c>
      <c r="AS8" s="12">
        <v>16.971903103506964</v>
      </c>
      <c r="AT8" s="12">
        <v>11.609753866068486</v>
      </c>
      <c r="AU8" s="12">
        <v>12.889430331679108</v>
      </c>
      <c r="AV8" s="12">
        <v>18.267869713050874</v>
      </c>
      <c r="AW8" s="12">
        <v>14.591428269338676</v>
      </c>
      <c r="AX8" s="12">
        <v>26.738523742523753</v>
      </c>
      <c r="AY8" s="12">
        <v>17.115622657049435</v>
      </c>
      <c r="AZ8" s="5">
        <v>3.1761540299728641</v>
      </c>
    </row>
    <row r="9" spans="1:52" x14ac:dyDescent="0.25">
      <c r="A9" s="3">
        <v>0.23804999999999998</v>
      </c>
      <c r="B9" s="12">
        <v>14.19</v>
      </c>
      <c r="C9" s="12">
        <v>14.57</v>
      </c>
      <c r="D9" s="12">
        <v>16.87</v>
      </c>
      <c r="E9" s="12">
        <v>10.35</v>
      </c>
      <c r="F9" s="12">
        <v>11.12</v>
      </c>
      <c r="G9" s="12">
        <v>12.65</v>
      </c>
      <c r="H9" s="12">
        <v>12.27</v>
      </c>
      <c r="I9" s="12">
        <v>13.42</v>
      </c>
      <c r="J9" s="12">
        <v>11.89</v>
      </c>
      <c r="K9" s="12">
        <v>13.42</v>
      </c>
      <c r="L9" s="12">
        <v>13.074999999999999</v>
      </c>
      <c r="M9" s="12">
        <v>1.3404084533554605</v>
      </c>
      <c r="N9" s="3">
        <v>0.23804999999999998</v>
      </c>
      <c r="O9" s="11"/>
      <c r="P9" s="11">
        <v>16.05</v>
      </c>
      <c r="Q9" s="11"/>
      <c r="R9" s="11">
        <v>21.01</v>
      </c>
      <c r="S9" s="11"/>
      <c r="T9" s="11"/>
      <c r="U9" s="11"/>
      <c r="V9" s="11">
        <v>18.72</v>
      </c>
      <c r="W9" s="11">
        <v>13.37</v>
      </c>
      <c r="X9" s="11"/>
      <c r="Y9" s="12">
        <f t="shared" si="0"/>
        <v>17.287500000000001</v>
      </c>
      <c r="Z9" s="5">
        <v>2.805696958369631</v>
      </c>
      <c r="AA9" s="12">
        <v>0.5</v>
      </c>
      <c r="AB9" s="12">
        <v>27.322753054128217</v>
      </c>
      <c r="AC9" s="12">
        <v>29.139194240392648</v>
      </c>
      <c r="AD9" s="12"/>
      <c r="AE9" s="12"/>
      <c r="AF9" s="12">
        <v>23.194635040306764</v>
      </c>
      <c r="AG9" s="12"/>
      <c r="AH9" s="12"/>
      <c r="AI9" s="12">
        <v>22.996949215112942</v>
      </c>
      <c r="AJ9" s="12">
        <v>26.685764621269179</v>
      </c>
      <c r="AK9" s="12"/>
      <c r="AL9" s="12">
        <v>24.699458915385911</v>
      </c>
      <c r="AM9" s="12">
        <v>2.3652333759818465</v>
      </c>
      <c r="AN9" s="3">
        <v>0.5</v>
      </c>
      <c r="AO9" s="12">
        <v>24.768114102648322</v>
      </c>
      <c r="AP9" s="12">
        <v>26.38906868009596</v>
      </c>
      <c r="AQ9" s="12">
        <v>30.618093654445701</v>
      </c>
      <c r="AR9" s="12">
        <v>21.396005606465774</v>
      </c>
      <c r="AS9" s="12">
        <v>19.026370556562142</v>
      </c>
      <c r="AT9" s="12">
        <v>15.747059870693613</v>
      </c>
      <c r="AU9" s="12">
        <v>17.669704597250178</v>
      </c>
      <c r="AV9" s="12">
        <v>21.693338244076145</v>
      </c>
      <c r="AW9" s="12">
        <v>20.072278647254016</v>
      </c>
      <c r="AX9" s="12">
        <v>28.106764571758557</v>
      </c>
      <c r="AY9" s="12">
        <v>21.239549613577417</v>
      </c>
      <c r="AZ9" s="5">
        <v>2.464263873069974</v>
      </c>
    </row>
    <row r="10" spans="1:52" x14ac:dyDescent="0.25">
      <c r="A10" s="3">
        <v>0.28566000000000003</v>
      </c>
      <c r="B10" s="12">
        <v>15.72</v>
      </c>
      <c r="C10" s="12">
        <v>16.11</v>
      </c>
      <c r="D10" s="12">
        <v>19.170000000000002</v>
      </c>
      <c r="E10" s="12">
        <v>11.5</v>
      </c>
      <c r="F10" s="12">
        <v>12.65</v>
      </c>
      <c r="G10" s="12">
        <v>13.81</v>
      </c>
      <c r="H10" s="12">
        <v>13.42</v>
      </c>
      <c r="I10" s="12">
        <v>14.57</v>
      </c>
      <c r="J10" s="12">
        <v>13.04</v>
      </c>
      <c r="K10" s="12">
        <v>14.57</v>
      </c>
      <c r="L10" s="12">
        <v>14.456</v>
      </c>
      <c r="M10" s="12">
        <v>1.546753165127235</v>
      </c>
      <c r="N10" s="3">
        <v>0.28566000000000003</v>
      </c>
      <c r="O10" s="11"/>
      <c r="P10" s="11">
        <v>18.34</v>
      </c>
      <c r="Q10" s="11"/>
      <c r="R10" s="11">
        <v>22.54</v>
      </c>
      <c r="S10" s="11"/>
      <c r="T10" s="11"/>
      <c r="U10" s="11"/>
      <c r="V10" s="11">
        <v>20.63</v>
      </c>
      <c r="W10" s="11">
        <v>14.9</v>
      </c>
      <c r="X10" s="11"/>
      <c r="Y10" s="12">
        <f t="shared" si="0"/>
        <v>19.102499999999999</v>
      </c>
      <c r="Z10" s="5">
        <v>2.7887365220352871</v>
      </c>
      <c r="AA10" s="12">
        <v>0.6</v>
      </c>
      <c r="AB10" s="12">
        <v>28.727477267003103</v>
      </c>
      <c r="AC10" s="12">
        <v>30.546872534972582</v>
      </c>
      <c r="AD10" s="12"/>
      <c r="AE10" s="12"/>
      <c r="AF10" s="12">
        <v>25.302018779705538</v>
      </c>
      <c r="AG10" s="12"/>
      <c r="AH10" s="12"/>
      <c r="AI10" s="12">
        <v>25.115982009704517</v>
      </c>
      <c r="AJ10" s="12">
        <v>28.096958945273229</v>
      </c>
      <c r="AK10" s="12"/>
      <c r="AL10" s="12">
        <v>26.458308129758457</v>
      </c>
      <c r="AM10" s="12">
        <v>2.4482168927431585</v>
      </c>
      <c r="AN10" s="3">
        <v>0.6</v>
      </c>
      <c r="AO10" s="12">
        <v>26.144592485025349</v>
      </c>
      <c r="AP10" s="12">
        <v>28.466893528255952</v>
      </c>
      <c r="AQ10" s="12">
        <v>31.998811607208673</v>
      </c>
      <c r="AR10" s="12">
        <v>23.455331251773298</v>
      </c>
      <c r="AS10" s="12">
        <v>19.711193040913869</v>
      </c>
      <c r="AT10" s="12">
        <v>18.505263873777032</v>
      </c>
      <c r="AU10" s="12">
        <v>21.767082539168243</v>
      </c>
      <c r="AV10" s="12">
        <v>23.748619362691304</v>
      </c>
      <c r="AW10" s="12">
        <v>22.812703836211682</v>
      </c>
      <c r="AX10" s="12">
        <v>29.475005400993361</v>
      </c>
      <c r="AY10" s="12">
        <v>23.711677264873078</v>
      </c>
      <c r="AZ10" s="5">
        <v>2.2741026553645294</v>
      </c>
    </row>
    <row r="11" spans="1:52" x14ac:dyDescent="0.25">
      <c r="A11" s="3">
        <v>0.33327000000000001</v>
      </c>
      <c r="B11" s="12">
        <v>16.489999999999998</v>
      </c>
      <c r="C11" s="12">
        <v>17.260000000000002</v>
      </c>
      <c r="D11" s="12">
        <v>20.32</v>
      </c>
      <c r="E11" s="12">
        <v>12.27</v>
      </c>
      <c r="F11" s="12">
        <v>13.42</v>
      </c>
      <c r="G11" s="12">
        <v>15.34</v>
      </c>
      <c r="H11" s="12">
        <v>14.57</v>
      </c>
      <c r="I11" s="12">
        <v>15.72</v>
      </c>
      <c r="J11" s="12">
        <v>14.19</v>
      </c>
      <c r="K11" s="12">
        <v>16.11</v>
      </c>
      <c r="L11" s="12">
        <v>15.568999999999999</v>
      </c>
      <c r="M11" s="12">
        <v>1.6004553650666036</v>
      </c>
      <c r="N11" s="3">
        <v>0.33327000000000001</v>
      </c>
      <c r="O11" s="11"/>
      <c r="P11" s="11">
        <v>19.100000000000001</v>
      </c>
      <c r="Q11" s="11"/>
      <c r="R11" s="11">
        <v>24.07</v>
      </c>
      <c r="S11" s="11"/>
      <c r="T11" s="11"/>
      <c r="U11" s="11"/>
      <c r="V11" s="11">
        <v>22.16</v>
      </c>
      <c r="W11" s="11">
        <v>16.05</v>
      </c>
      <c r="X11" s="11"/>
      <c r="Y11" s="12">
        <f t="shared" si="0"/>
        <v>20.344999999999999</v>
      </c>
      <c r="Z11" s="5">
        <v>2.9872135411079279</v>
      </c>
      <c r="AA11" s="12">
        <v>0.7</v>
      </c>
      <c r="AB11" s="12">
        <v>30.132201479877985</v>
      </c>
      <c r="AC11" s="12">
        <v>31.250711682262555</v>
      </c>
      <c r="AD11" s="12"/>
      <c r="AE11" s="12"/>
      <c r="AF11" s="12">
        <v>26.004480026171795</v>
      </c>
      <c r="AG11" s="12"/>
      <c r="AH11" s="12"/>
      <c r="AI11" s="12">
        <v>26.528670539432238</v>
      </c>
      <c r="AJ11" s="12">
        <v>29.508153269277276</v>
      </c>
      <c r="AK11" s="12"/>
      <c r="AL11" s="12">
        <v>27.654496586152153</v>
      </c>
      <c r="AM11" s="12">
        <v>2.1822762715787998</v>
      </c>
      <c r="AN11" s="3">
        <v>0.7</v>
      </c>
      <c r="AO11" s="12">
        <v>27.521070867402372</v>
      </c>
      <c r="AP11" s="12">
        <v>29.852110093695948</v>
      </c>
      <c r="AQ11" s="12">
        <v>33.379529559971637</v>
      </c>
      <c r="AR11" s="12">
        <v>24.828215015311653</v>
      </c>
      <c r="AS11" s="12">
        <v>21.080838009617324</v>
      </c>
      <c r="AT11" s="12">
        <v>20.573916876089594</v>
      </c>
      <c r="AU11" s="12">
        <v>23.815771510127274</v>
      </c>
      <c r="AV11" s="12">
        <v>25.118806775101412</v>
      </c>
      <c r="AW11" s="12">
        <v>24.868022727929933</v>
      </c>
      <c r="AX11" s="12">
        <v>30.843246230228164</v>
      </c>
      <c r="AY11" s="12">
        <v>25.429693804778704</v>
      </c>
      <c r="AZ11" s="5">
        <v>2.2748518379742015</v>
      </c>
    </row>
    <row r="12" spans="1:52" x14ac:dyDescent="0.25">
      <c r="A12" s="3">
        <v>0.38088</v>
      </c>
      <c r="B12" s="12">
        <v>18.02</v>
      </c>
      <c r="C12" s="12">
        <v>18.41</v>
      </c>
      <c r="D12" s="12">
        <v>21.86</v>
      </c>
      <c r="E12" s="12">
        <v>13.42</v>
      </c>
      <c r="F12" s="12">
        <v>14.57</v>
      </c>
      <c r="G12" s="12">
        <v>16.11</v>
      </c>
      <c r="H12" s="12">
        <v>15.72</v>
      </c>
      <c r="I12" s="12">
        <v>16.489999999999998</v>
      </c>
      <c r="J12" s="12">
        <v>14.96</v>
      </c>
      <c r="K12" s="12">
        <v>17.260000000000002</v>
      </c>
      <c r="L12" s="12">
        <v>16.681999999999999</v>
      </c>
      <c r="M12" s="12">
        <v>1.7075242848218664</v>
      </c>
      <c r="N12" s="3">
        <v>0.38088</v>
      </c>
      <c r="O12" s="11"/>
      <c r="P12" s="11">
        <v>20.25</v>
      </c>
      <c r="Q12" s="11"/>
      <c r="R12" s="11">
        <v>25.22</v>
      </c>
      <c r="S12" s="11"/>
      <c r="T12" s="11"/>
      <c r="U12" s="11"/>
      <c r="V12" s="11">
        <v>24.07</v>
      </c>
      <c r="W12" s="11">
        <v>17.190000000000001</v>
      </c>
      <c r="X12" s="11"/>
      <c r="Y12" s="12">
        <f t="shared" si="0"/>
        <v>21.682499999999997</v>
      </c>
      <c r="Z12" s="5">
        <v>3.116307103008122</v>
      </c>
      <c r="AA12" s="12">
        <v>0.8</v>
      </c>
      <c r="AB12" s="12">
        <v>30.834563586315429</v>
      </c>
      <c r="AC12" s="12">
        <v>31.95455082955252</v>
      </c>
      <c r="AD12" s="12"/>
      <c r="AE12" s="12"/>
      <c r="AF12" s="12">
        <v>27.409402519104315</v>
      </c>
      <c r="AG12" s="12"/>
      <c r="AH12" s="12"/>
      <c r="AI12" s="12">
        <v>27.235014804296092</v>
      </c>
      <c r="AJ12" s="12">
        <v>30.213750431279298</v>
      </c>
      <c r="AK12" s="12"/>
      <c r="AL12" s="12">
        <v>28.569771448910046</v>
      </c>
      <c r="AM12" s="12">
        <v>2.1782696503678753</v>
      </c>
      <c r="AN12" s="3">
        <v>0.8</v>
      </c>
      <c r="AO12" s="12">
        <v>28.897549249779395</v>
      </c>
      <c r="AP12" s="12">
        <v>31.237326659135938</v>
      </c>
      <c r="AQ12" s="12">
        <v>34.760247512734608</v>
      </c>
      <c r="AR12" s="12">
        <v>25.514656897080826</v>
      </c>
      <c r="AS12" s="12">
        <v>22.450482978320771</v>
      </c>
      <c r="AT12" s="12">
        <v>21.953018877631308</v>
      </c>
      <c r="AU12" s="12">
        <v>25.864460481086304</v>
      </c>
      <c r="AV12" s="12">
        <v>26.488994187511519</v>
      </c>
      <c r="AW12" s="12">
        <v>26.923341619648188</v>
      </c>
      <c r="AX12" s="12">
        <v>32.211487059462968</v>
      </c>
      <c r="AY12" s="12">
        <v>27.009539616027173</v>
      </c>
      <c r="AZ12" s="5">
        <v>2.333182395182765</v>
      </c>
    </row>
    <row r="13" spans="1:52" x14ac:dyDescent="0.25">
      <c r="A13" s="3">
        <v>0.42848999999999998</v>
      </c>
      <c r="B13" s="12">
        <v>19.170000000000002</v>
      </c>
      <c r="C13" s="12">
        <v>19.559999999999999</v>
      </c>
      <c r="D13" s="12">
        <v>23.01</v>
      </c>
      <c r="E13" s="12">
        <v>14.19</v>
      </c>
      <c r="F13" s="12">
        <v>15.72</v>
      </c>
      <c r="G13" s="12">
        <v>17.260000000000002</v>
      </c>
      <c r="H13" s="12">
        <v>16.489999999999998</v>
      </c>
      <c r="I13" s="12">
        <v>17.260000000000002</v>
      </c>
      <c r="J13" s="12">
        <v>16.11</v>
      </c>
      <c r="K13" s="12">
        <v>18.02</v>
      </c>
      <c r="L13" s="12">
        <v>17.678999999999998</v>
      </c>
      <c r="M13" s="12">
        <v>1.7609099499542824</v>
      </c>
      <c r="N13" s="3">
        <v>0.42848999999999998</v>
      </c>
      <c r="O13" s="11"/>
      <c r="P13" s="11">
        <v>21.4</v>
      </c>
      <c r="Q13" s="11"/>
      <c r="R13" s="11">
        <v>26.36</v>
      </c>
      <c r="S13" s="11"/>
      <c r="T13" s="11"/>
      <c r="U13" s="11"/>
      <c r="V13" s="11">
        <v>25.22</v>
      </c>
      <c r="W13" s="11">
        <v>18.34</v>
      </c>
      <c r="X13" s="11"/>
      <c r="Y13" s="12">
        <f t="shared" si="0"/>
        <v>22.83</v>
      </c>
      <c r="Z13" s="5">
        <v>3.1135833883765254</v>
      </c>
      <c r="AA13" s="12">
        <v>0.9</v>
      </c>
      <c r="AB13" s="12">
        <v>31.536925692752874</v>
      </c>
      <c r="AC13" s="12">
        <v>32.658389976842493</v>
      </c>
      <c r="AD13" s="12"/>
      <c r="AE13" s="12"/>
      <c r="AF13" s="12">
        <v>28.111863765570572</v>
      </c>
      <c r="AG13" s="12"/>
      <c r="AH13" s="12"/>
      <c r="AI13" s="12">
        <v>27.235014804296092</v>
      </c>
      <c r="AJ13" s="12">
        <v>30.919347593281323</v>
      </c>
      <c r="AK13" s="12"/>
      <c r="AL13" s="12">
        <v>29.273623467100727</v>
      </c>
      <c r="AM13" s="12">
        <v>2.0828631066836345</v>
      </c>
      <c r="AN13" s="3">
        <v>0.9</v>
      </c>
      <c r="AO13" s="12">
        <v>30.274027632156422</v>
      </c>
      <c r="AP13" s="12">
        <v>31.929934941855937</v>
      </c>
      <c r="AQ13" s="12">
        <v>35.450606489116097</v>
      </c>
      <c r="AR13" s="12">
        <v>26.88754066061918</v>
      </c>
      <c r="AS13" s="12">
        <v>23.135305462672502</v>
      </c>
      <c r="AT13" s="12">
        <v>23.332120879173015</v>
      </c>
      <c r="AU13" s="12">
        <v>27.230253128392324</v>
      </c>
      <c r="AV13" s="12">
        <v>27.859181599921627</v>
      </c>
      <c r="AW13" s="12">
        <v>28.293554214127017</v>
      </c>
      <c r="AX13" s="12">
        <v>32.895607474080371</v>
      </c>
      <c r="AY13" s="12">
        <v>28.314743139629577</v>
      </c>
      <c r="AZ13" s="5">
        <v>2.3643790598501844</v>
      </c>
    </row>
    <row r="14" spans="1:52" x14ac:dyDescent="0.25">
      <c r="A14" s="3">
        <v>0.47610000000000002</v>
      </c>
      <c r="B14" s="12">
        <v>19.940000000000001</v>
      </c>
      <c r="C14" s="12">
        <v>20.32</v>
      </c>
      <c r="D14" s="12">
        <v>24.16</v>
      </c>
      <c r="E14" s="12">
        <v>15.34</v>
      </c>
      <c r="F14" s="12">
        <v>16.489999999999998</v>
      </c>
      <c r="G14" s="12">
        <v>18.02</v>
      </c>
      <c r="H14" s="12">
        <v>17.64</v>
      </c>
      <c r="I14" s="12">
        <v>18.41</v>
      </c>
      <c r="J14" s="12">
        <v>16.87</v>
      </c>
      <c r="K14" s="12">
        <v>19.170000000000002</v>
      </c>
      <c r="L14" s="12">
        <v>18.636000000000003</v>
      </c>
      <c r="M14" s="12">
        <v>1.7739671787370443</v>
      </c>
      <c r="N14" s="3">
        <v>0.47609999999999997</v>
      </c>
      <c r="O14" s="11"/>
      <c r="P14" s="11">
        <v>22.54</v>
      </c>
      <c r="Q14" s="11"/>
      <c r="R14" s="11">
        <v>27.51</v>
      </c>
      <c r="S14" s="11"/>
      <c r="T14" s="11"/>
      <c r="U14" s="11"/>
      <c r="V14" s="11">
        <v>27.13</v>
      </c>
      <c r="W14" s="11">
        <v>19.489999999999998</v>
      </c>
      <c r="X14" s="11"/>
      <c r="Y14" s="12">
        <f t="shared" si="0"/>
        <v>24.167499999999997</v>
      </c>
      <c r="Z14" s="5">
        <v>3.2677835301827023</v>
      </c>
      <c r="AA14" s="12">
        <v>1</v>
      </c>
      <c r="AB14" s="12">
        <v>32.941649905627763</v>
      </c>
      <c r="AC14" s="12">
        <v>32.658389976842493</v>
      </c>
      <c r="AD14" s="12"/>
      <c r="AE14" s="12"/>
      <c r="AF14" s="12">
        <v>29.516786258503089</v>
      </c>
      <c r="AG14" s="12"/>
      <c r="AH14" s="12"/>
      <c r="AI14" s="12">
        <v>27.941359069159954</v>
      </c>
      <c r="AJ14" s="12">
        <v>31.624944755283344</v>
      </c>
      <c r="AK14" s="12"/>
      <c r="AL14" s="12">
        <v>30.047394190608355</v>
      </c>
      <c r="AM14" s="12">
        <v>2.0586480439696793</v>
      </c>
      <c r="AN14" s="3">
        <v>1</v>
      </c>
      <c r="AO14" s="12">
        <v>30.962266823344937</v>
      </c>
      <c r="AP14" s="12">
        <v>33.31515150729593</v>
      </c>
      <c r="AQ14" s="12">
        <v>36.831324441879069</v>
      </c>
      <c r="AR14" s="12">
        <v>27.573982542388354</v>
      </c>
      <c r="AS14" s="12">
        <v>23.820127947024226</v>
      </c>
      <c r="AT14" s="12">
        <v>24.02167187994387</v>
      </c>
      <c r="AU14" s="12">
        <v>28.596045775698347</v>
      </c>
      <c r="AV14" s="12">
        <v>28.544275306126682</v>
      </c>
      <c r="AW14" s="12">
        <v>29.663766808605853</v>
      </c>
      <c r="AX14" s="12">
        <v>33.579727888697775</v>
      </c>
      <c r="AY14" s="12">
        <v>29.345587902637487</v>
      </c>
      <c r="AZ14" s="5">
        <v>2.4890148728077297</v>
      </c>
    </row>
    <row r="15" spans="1:52" x14ac:dyDescent="0.25">
      <c r="A15" s="3">
        <v>0.52371000000000001</v>
      </c>
      <c r="B15" s="12">
        <v>20.71</v>
      </c>
      <c r="C15" s="12">
        <v>21.09</v>
      </c>
      <c r="D15" s="12">
        <v>25.31</v>
      </c>
      <c r="E15" s="12">
        <v>15.72</v>
      </c>
      <c r="F15" s="12">
        <v>17.260000000000002</v>
      </c>
      <c r="G15" s="12">
        <v>18.79</v>
      </c>
      <c r="H15" s="12">
        <v>18.41</v>
      </c>
      <c r="I15" s="12">
        <v>19.170000000000002</v>
      </c>
      <c r="J15" s="12">
        <v>17.64</v>
      </c>
      <c r="K15" s="12">
        <v>19.940000000000001</v>
      </c>
      <c r="L15" s="12">
        <v>19.403999999999996</v>
      </c>
      <c r="M15" s="12">
        <v>1.8838703751665622</v>
      </c>
      <c r="N15" s="3">
        <v>0.52371000000000001</v>
      </c>
      <c r="O15" s="11"/>
      <c r="P15" s="11">
        <v>22.92</v>
      </c>
      <c r="Q15" s="11"/>
      <c r="R15" s="11">
        <v>28.66</v>
      </c>
      <c r="S15" s="11"/>
      <c r="T15" s="11"/>
      <c r="U15" s="11"/>
      <c r="V15" s="11">
        <v>27.89</v>
      </c>
      <c r="W15" s="11">
        <v>20.63</v>
      </c>
      <c r="X15" s="11"/>
      <c r="Y15" s="12">
        <f t="shared" si="0"/>
        <v>25.024999999999999</v>
      </c>
      <c r="Z15" s="5">
        <v>3.293107695841091</v>
      </c>
      <c r="AA15" s="12">
        <v>1.1000000000000001</v>
      </c>
      <c r="AB15" s="12"/>
      <c r="AC15" s="12">
        <v>33.362229124132462</v>
      </c>
      <c r="AD15" s="12"/>
      <c r="AE15" s="12"/>
      <c r="AF15" s="12">
        <v>30.219247504969346</v>
      </c>
      <c r="AG15" s="12"/>
      <c r="AH15" s="12"/>
      <c r="AI15" s="12">
        <v>28.647703334023813</v>
      </c>
      <c r="AJ15" s="12">
        <v>32.330541917285373</v>
      </c>
      <c r="AK15" s="12"/>
      <c r="AL15" s="12">
        <v>30.194430491039277</v>
      </c>
      <c r="AM15" s="12">
        <v>2.283690337363883</v>
      </c>
      <c r="AN15" s="3">
        <v>1.1000000000000001</v>
      </c>
      <c r="AO15" s="12">
        <v>31.650506014533448</v>
      </c>
      <c r="AP15" s="12">
        <v>34.007759790015925</v>
      </c>
      <c r="AQ15" s="12">
        <v>38.212042394642033</v>
      </c>
      <c r="AR15" s="12">
        <v>28.260424424157531</v>
      </c>
      <c r="AS15" s="12">
        <v>24.504950431375953</v>
      </c>
      <c r="AT15" s="12">
        <v>25.400773881485581</v>
      </c>
      <c r="AU15" s="12">
        <v>29.961838423004366</v>
      </c>
      <c r="AV15" s="12">
        <v>29.229369012331738</v>
      </c>
      <c r="AW15" s="12">
        <v>30.348873105845271</v>
      </c>
      <c r="AX15" s="12">
        <v>34.263848303315179</v>
      </c>
      <c r="AY15" s="12">
        <v>30.238954328349429</v>
      </c>
      <c r="AZ15" s="5">
        <v>2.5062714948319069</v>
      </c>
    </row>
    <row r="16" spans="1:52" x14ac:dyDescent="0.25">
      <c r="A16" s="3">
        <v>0.57132000000000005</v>
      </c>
      <c r="B16" s="12">
        <v>21.48</v>
      </c>
      <c r="C16" s="12">
        <v>21.86</v>
      </c>
      <c r="D16" s="12">
        <v>26.46</v>
      </c>
      <c r="E16" s="12">
        <v>16.489999999999998</v>
      </c>
      <c r="F16" s="12">
        <v>18.02</v>
      </c>
      <c r="G16" s="12">
        <v>19.559999999999999</v>
      </c>
      <c r="H16" s="12">
        <v>18.79</v>
      </c>
      <c r="I16" s="12">
        <v>19.940000000000001</v>
      </c>
      <c r="J16" s="12">
        <v>18.02</v>
      </c>
      <c r="K16" s="12">
        <v>20.71</v>
      </c>
      <c r="L16" s="12">
        <v>20.133000000000003</v>
      </c>
      <c r="M16" s="12">
        <v>1.9883406362224088</v>
      </c>
      <c r="N16" s="3">
        <v>0.57132000000000005</v>
      </c>
      <c r="O16" s="11"/>
      <c r="P16" s="11">
        <v>23.31</v>
      </c>
      <c r="Q16" s="11"/>
      <c r="R16" s="11">
        <v>29.04</v>
      </c>
      <c r="S16" s="11"/>
      <c r="T16" s="11"/>
      <c r="U16" s="11"/>
      <c r="V16" s="11">
        <v>29.04</v>
      </c>
      <c r="W16" s="11">
        <v>21.4</v>
      </c>
      <c r="X16" s="11"/>
      <c r="Y16" s="12">
        <f t="shared" si="0"/>
        <v>25.697499999999998</v>
      </c>
      <c r="Z16" s="5">
        <v>3.3417700261998355</v>
      </c>
      <c r="AA16" s="12">
        <v>1.2</v>
      </c>
      <c r="AB16" s="12"/>
      <c r="AC16" s="12">
        <v>34.066068271422431</v>
      </c>
      <c r="AD16" s="12"/>
      <c r="AE16" s="12"/>
      <c r="AF16" s="12">
        <v>30.921708751435606</v>
      </c>
      <c r="AG16" s="12"/>
      <c r="AH16" s="12"/>
      <c r="AI16" s="12">
        <v>28.647703334023813</v>
      </c>
      <c r="AJ16" s="12">
        <v>33.036139079287395</v>
      </c>
      <c r="AK16" s="12"/>
      <c r="AL16" s="12">
        <v>30.741644337009632</v>
      </c>
      <c r="AM16" s="12">
        <v>2.1729568105803372</v>
      </c>
      <c r="AN16" s="3">
        <v>1.2</v>
      </c>
      <c r="AO16" s="12">
        <v>32.338745205721956</v>
      </c>
      <c r="AP16" s="12">
        <v>35.392976355455922</v>
      </c>
      <c r="AQ16" s="12">
        <v>39.592760347405012</v>
      </c>
      <c r="AR16" s="12">
        <v>28.946866305926708</v>
      </c>
      <c r="AS16" s="12">
        <v>25.189772915727676</v>
      </c>
      <c r="AT16" s="12">
        <v>26.090324882256432</v>
      </c>
      <c r="AU16" s="12">
        <v>30.644734746657377</v>
      </c>
      <c r="AV16" s="12">
        <v>29.914462718536786</v>
      </c>
      <c r="AW16" s="12">
        <v>31.03397940308469</v>
      </c>
      <c r="AX16" s="12">
        <v>34.263848303315179</v>
      </c>
      <c r="AY16" s="12">
        <v>30.92668177135743</v>
      </c>
      <c r="AZ16" s="5">
        <v>2.5674967911396607</v>
      </c>
    </row>
    <row r="17" spans="1:52" x14ac:dyDescent="0.25">
      <c r="A17" s="3">
        <v>0.61892999999999998</v>
      </c>
      <c r="B17" s="12">
        <v>22.24</v>
      </c>
      <c r="C17" s="12">
        <v>22.24</v>
      </c>
      <c r="D17" s="12">
        <v>27.23</v>
      </c>
      <c r="E17" s="12">
        <v>16.87</v>
      </c>
      <c r="F17" s="12">
        <v>18.79</v>
      </c>
      <c r="G17" s="12">
        <v>20.32</v>
      </c>
      <c r="H17" s="12">
        <v>19.940000000000001</v>
      </c>
      <c r="I17" s="12">
        <v>20.71</v>
      </c>
      <c r="J17" s="12">
        <v>18.79</v>
      </c>
      <c r="K17" s="12">
        <v>21.09</v>
      </c>
      <c r="L17" s="12">
        <v>20.821999999999999</v>
      </c>
      <c r="M17" s="12">
        <v>1.9960973090144551</v>
      </c>
      <c r="N17" s="3">
        <v>0.61892999999999998</v>
      </c>
      <c r="O17" s="11"/>
      <c r="P17" s="11">
        <v>24.45</v>
      </c>
      <c r="Q17" s="11"/>
      <c r="R17" s="11">
        <v>30.18</v>
      </c>
      <c r="S17" s="11"/>
      <c r="T17" s="11"/>
      <c r="U17" s="11"/>
      <c r="V17" s="11">
        <v>30.18</v>
      </c>
      <c r="W17" s="11">
        <v>22.16</v>
      </c>
      <c r="X17" s="11"/>
      <c r="Y17" s="12">
        <f t="shared" si="0"/>
        <v>26.7425</v>
      </c>
      <c r="Z17" s="5">
        <v>3.4608655815116651</v>
      </c>
      <c r="AA17" s="12">
        <v>1.3</v>
      </c>
      <c r="AB17" s="12"/>
      <c r="AC17" s="12">
        <v>34.7699074187124</v>
      </c>
      <c r="AD17" s="12"/>
      <c r="AE17" s="12"/>
      <c r="AF17" s="12">
        <v>32.326631244368123</v>
      </c>
      <c r="AG17" s="12"/>
      <c r="AH17" s="12"/>
      <c r="AI17" s="12">
        <v>29.354047598887671</v>
      </c>
      <c r="AJ17" s="12">
        <v>33.741736241289416</v>
      </c>
      <c r="AK17" s="12"/>
      <c r="AL17" s="12">
        <v>31.921402981803734</v>
      </c>
      <c r="AM17" s="12">
        <v>2.619366671092775</v>
      </c>
      <c r="AN17" s="3">
        <v>1.3</v>
      </c>
      <c r="AO17" s="12">
        <v>32.338745205721956</v>
      </c>
      <c r="AP17" s="12">
        <v>35.392976355455922</v>
      </c>
      <c r="AQ17" s="12">
        <v>40.283119323786494</v>
      </c>
      <c r="AR17" s="12">
        <v>28.946866305926708</v>
      </c>
      <c r="AS17" s="12">
        <v>25.874595400079407</v>
      </c>
      <c r="AT17" s="12">
        <v>26.779875883027287</v>
      </c>
      <c r="AU17" s="12">
        <v>31.327631070310385</v>
      </c>
      <c r="AV17" s="12">
        <v>30.599556424741841</v>
      </c>
      <c r="AW17" s="12">
        <v>31.719085700324104</v>
      </c>
      <c r="AX17" s="12">
        <v>34.947968717932575</v>
      </c>
      <c r="AY17" s="12">
        <v>31.545747234988333</v>
      </c>
      <c r="AZ17" s="5">
        <v>2.6866012402131241</v>
      </c>
    </row>
    <row r="18" spans="1:52" x14ac:dyDescent="0.25">
      <c r="A18" s="3">
        <v>0.66654000000000002</v>
      </c>
      <c r="B18" s="12">
        <v>23.01</v>
      </c>
      <c r="C18" s="12">
        <v>22.63</v>
      </c>
      <c r="D18" s="12">
        <v>27.99</v>
      </c>
      <c r="E18" s="12">
        <v>17.64</v>
      </c>
      <c r="F18" s="12">
        <v>19.559999999999999</v>
      </c>
      <c r="G18" s="12">
        <v>20.71</v>
      </c>
      <c r="H18" s="12">
        <v>20.32</v>
      </c>
      <c r="I18" s="12">
        <v>21.48</v>
      </c>
      <c r="J18" s="12">
        <v>19.559999999999999</v>
      </c>
      <c r="K18" s="12">
        <v>21.86</v>
      </c>
      <c r="L18" s="12">
        <v>21.475999999999999</v>
      </c>
      <c r="M18" s="12">
        <v>1.99851823380972</v>
      </c>
      <c r="N18" s="3">
        <v>0.66654000000000002</v>
      </c>
      <c r="O18" s="11"/>
      <c r="P18" s="11">
        <v>25.6</v>
      </c>
      <c r="Q18" s="11"/>
      <c r="R18" s="11">
        <v>31.33</v>
      </c>
      <c r="S18" s="11"/>
      <c r="T18" s="11"/>
      <c r="U18" s="11"/>
      <c r="V18" s="11">
        <v>31.33</v>
      </c>
      <c r="W18" s="11">
        <v>23.31</v>
      </c>
      <c r="X18" s="11"/>
      <c r="Y18" s="12">
        <f t="shared" si="0"/>
        <v>27.892499999999998</v>
      </c>
      <c r="Z18" s="5">
        <v>3.4608655815116496</v>
      </c>
      <c r="AA18" s="12">
        <v>1.4</v>
      </c>
      <c r="AB18" s="12"/>
      <c r="AC18" s="12">
        <v>35.473746566002362</v>
      </c>
      <c r="AD18" s="12"/>
      <c r="AE18" s="12"/>
      <c r="AF18" s="12">
        <v>33.02909249083438</v>
      </c>
      <c r="AG18" s="12"/>
      <c r="AH18" s="12"/>
      <c r="AI18" s="12">
        <v>30.06039186375153</v>
      </c>
      <c r="AJ18" s="12">
        <v>33.741736241289416</v>
      </c>
      <c r="AK18" s="12"/>
      <c r="AL18" s="12">
        <v>32.805173900114823</v>
      </c>
      <c r="AM18" s="12">
        <v>2.9523522991395694</v>
      </c>
      <c r="AN18" s="3">
        <v>1.4</v>
      </c>
      <c r="AO18" s="12">
        <v>32.338745205721956</v>
      </c>
      <c r="AP18" s="12">
        <v>36.085584638175916</v>
      </c>
      <c r="AQ18" s="12">
        <v>41.663837276549458</v>
      </c>
      <c r="AR18" s="12">
        <v>30.319750069465059</v>
      </c>
      <c r="AS18" s="12">
        <v>26.559417884431131</v>
      </c>
      <c r="AT18" s="12">
        <v>26.779875883027287</v>
      </c>
      <c r="AU18" s="12">
        <v>32.0105273939634</v>
      </c>
      <c r="AV18" s="12">
        <v>31.284650130946897</v>
      </c>
      <c r="AW18" s="12">
        <v>32.404191997563522</v>
      </c>
      <c r="AX18" s="12">
        <v>35.632089132549979</v>
      </c>
      <c r="AY18" s="12">
        <v>32.025631243410061</v>
      </c>
      <c r="AZ18" s="5">
        <v>2.6894020018016112</v>
      </c>
    </row>
    <row r="19" spans="1:52" x14ac:dyDescent="0.25">
      <c r="A19" s="3">
        <v>0.71414999999999995</v>
      </c>
      <c r="B19" s="12">
        <v>23.78</v>
      </c>
      <c r="C19" s="12">
        <v>23.39</v>
      </c>
      <c r="D19" s="12">
        <v>28.38</v>
      </c>
      <c r="E19" s="12">
        <v>18.02</v>
      </c>
      <c r="F19" s="12">
        <v>19.940000000000001</v>
      </c>
      <c r="G19" s="12">
        <v>21.86</v>
      </c>
      <c r="H19" s="12">
        <v>21.09</v>
      </c>
      <c r="I19" s="12">
        <v>21.86</v>
      </c>
      <c r="J19" s="12">
        <v>19.940000000000001</v>
      </c>
      <c r="K19" s="12">
        <v>22.24</v>
      </c>
      <c r="L19" s="12">
        <v>22.05</v>
      </c>
      <c r="M19" s="12">
        <v>2.0096932031644674</v>
      </c>
      <c r="N19" s="3">
        <v>0.71414999999999995</v>
      </c>
      <c r="O19" s="11"/>
      <c r="P19" s="11">
        <v>26.75</v>
      </c>
      <c r="Q19" s="11"/>
      <c r="R19" s="11">
        <v>32.090000000000003</v>
      </c>
      <c r="S19" s="11"/>
      <c r="T19" s="11"/>
      <c r="U19" s="11"/>
      <c r="V19" s="11">
        <v>32.479999999999997</v>
      </c>
      <c r="W19" s="11">
        <v>23.69</v>
      </c>
      <c r="X19" s="11"/>
      <c r="Y19" s="12">
        <f t="shared" si="0"/>
        <v>28.752499999999998</v>
      </c>
      <c r="Z19" s="5">
        <v>3.6230212250482525</v>
      </c>
      <c r="AA19" s="12">
        <v>1.5</v>
      </c>
      <c r="AB19" s="12"/>
      <c r="AC19" s="12">
        <v>36.177585713292331</v>
      </c>
      <c r="AD19" s="12"/>
      <c r="AE19" s="12"/>
      <c r="AF19" s="12">
        <v>33.731553737300636</v>
      </c>
      <c r="AG19" s="12"/>
      <c r="AH19" s="12"/>
      <c r="AI19" s="12">
        <v>30.06039186375153</v>
      </c>
      <c r="AJ19" s="12">
        <v>34.447333403291438</v>
      </c>
      <c r="AK19" s="12"/>
      <c r="AL19" s="12">
        <v>33.307198223383104</v>
      </c>
      <c r="AM19" s="12">
        <v>2.896032571454509</v>
      </c>
      <c r="AN19" s="3">
        <v>1.5</v>
      </c>
      <c r="AO19" s="12">
        <v>32.338745205721956</v>
      </c>
      <c r="AP19" s="12">
        <v>36.085584638175916</v>
      </c>
      <c r="AQ19" s="12">
        <v>42.354196252930947</v>
      </c>
      <c r="AR19" s="12">
        <v>31.006191951234236</v>
      </c>
      <c r="AS19" s="12">
        <v>27.244240368782858</v>
      </c>
      <c r="AT19" s="12">
        <v>27.469426883798143</v>
      </c>
      <c r="AU19" s="12">
        <v>32.693423717616405</v>
      </c>
      <c r="AV19" s="12">
        <v>32.654837543357004</v>
      </c>
      <c r="AW19" s="12">
        <v>33.089298294802944</v>
      </c>
      <c r="AX19" s="12">
        <v>35.632089132549979</v>
      </c>
      <c r="AY19" s="12">
        <v>32.780970720244618</v>
      </c>
      <c r="AZ19" s="5">
        <v>2.6535770831183836</v>
      </c>
    </row>
    <row r="20" spans="1:52" x14ac:dyDescent="0.25">
      <c r="A20" s="3">
        <v>0.76175999999999999</v>
      </c>
      <c r="B20" s="12">
        <v>24.16</v>
      </c>
      <c r="C20" s="12">
        <v>23.78</v>
      </c>
      <c r="D20" s="12">
        <v>29.53</v>
      </c>
      <c r="E20" s="12">
        <v>18.79</v>
      </c>
      <c r="F20" s="12">
        <v>20.71</v>
      </c>
      <c r="G20" s="12">
        <v>22.24</v>
      </c>
      <c r="H20" s="12">
        <v>21.86</v>
      </c>
      <c r="I20" s="12">
        <v>22.63</v>
      </c>
      <c r="J20" s="12">
        <v>20.71</v>
      </c>
      <c r="K20" s="12">
        <v>23.39</v>
      </c>
      <c r="L20" s="12">
        <v>22.78</v>
      </c>
      <c r="M20" s="12">
        <v>2.0580160503424163</v>
      </c>
      <c r="N20" s="3">
        <v>0.76175999999999999</v>
      </c>
      <c r="O20" s="11"/>
      <c r="P20" s="11">
        <v>27.51</v>
      </c>
      <c r="Q20" s="11"/>
      <c r="R20" s="11">
        <v>33.24</v>
      </c>
      <c r="S20" s="11"/>
      <c r="T20" s="11"/>
      <c r="U20" s="11"/>
      <c r="V20" s="11">
        <v>33.619999999999997</v>
      </c>
      <c r="W20" s="11">
        <v>24.84</v>
      </c>
      <c r="X20" s="11"/>
      <c r="Y20" s="12">
        <f t="shared" si="0"/>
        <v>29.802500000000002</v>
      </c>
      <c r="Z20" s="5">
        <v>3.6756404398075597</v>
      </c>
      <c r="AA20" s="12">
        <v>1.6</v>
      </c>
      <c r="AB20" s="12"/>
      <c r="AC20" s="12">
        <v>36.177585713292331</v>
      </c>
      <c r="AD20" s="12"/>
      <c r="AE20" s="12"/>
      <c r="AF20" s="12">
        <v>35.136476230233157</v>
      </c>
      <c r="AG20" s="12"/>
      <c r="AH20" s="12"/>
      <c r="AI20" s="12">
        <v>30.766736128615388</v>
      </c>
      <c r="AJ20" s="12">
        <v>34.447333403291438</v>
      </c>
      <c r="AK20" s="12"/>
      <c r="AL20" s="12">
        <v>33.709862566421286</v>
      </c>
      <c r="AM20" s="12">
        <v>3.0429418050612207</v>
      </c>
      <c r="AN20" s="3">
        <v>1.6</v>
      </c>
      <c r="AO20" s="12">
        <v>32.338745205721956</v>
      </c>
      <c r="AP20" s="12">
        <v>36.085584638175916</v>
      </c>
      <c r="AQ20" s="12">
        <v>43.044555229312436</v>
      </c>
      <c r="AR20" s="12">
        <v>31.692633833003413</v>
      </c>
      <c r="AS20" s="12">
        <v>27.244240368782858</v>
      </c>
      <c r="AT20" s="12">
        <v>28.848528885339853</v>
      </c>
      <c r="AU20" s="12">
        <v>32.693423717616405</v>
      </c>
      <c r="AV20" s="12">
        <v>33.339931249562056</v>
      </c>
      <c r="AW20" s="12">
        <v>33.089298294802944</v>
      </c>
      <c r="AX20" s="12">
        <v>36.316209547167382</v>
      </c>
      <c r="AY20" s="12">
        <v>33.262270394926183</v>
      </c>
      <c r="AZ20" s="5">
        <v>2.6681855554004335</v>
      </c>
    </row>
    <row r="21" spans="1:52" x14ac:dyDescent="0.25">
      <c r="A21" s="3">
        <v>0.80937000000000003</v>
      </c>
      <c r="B21" s="12">
        <v>24.93</v>
      </c>
      <c r="C21" s="12">
        <v>24.93</v>
      </c>
      <c r="D21" s="12">
        <v>29.91</v>
      </c>
      <c r="E21" s="12">
        <v>19.170000000000002</v>
      </c>
      <c r="F21" s="12">
        <v>21.48</v>
      </c>
      <c r="G21" s="12">
        <v>22.63</v>
      </c>
      <c r="H21" s="12">
        <v>22.24</v>
      </c>
      <c r="I21" s="12">
        <v>23.01</v>
      </c>
      <c r="J21" s="12">
        <v>21.09</v>
      </c>
      <c r="K21" s="12">
        <v>23.39</v>
      </c>
      <c r="L21" s="12">
        <v>23.278000000000002</v>
      </c>
      <c r="M21" s="12">
        <v>2.0776730981198326</v>
      </c>
      <c r="N21" s="3">
        <v>0.80937000000000003</v>
      </c>
      <c r="O21" s="11"/>
      <c r="P21" s="11">
        <v>28.66</v>
      </c>
      <c r="Q21" s="11"/>
      <c r="R21" s="11">
        <v>34.01</v>
      </c>
      <c r="S21" s="11"/>
      <c r="T21" s="11"/>
      <c r="U21" s="11"/>
      <c r="V21" s="11">
        <v>34.770000000000003</v>
      </c>
      <c r="W21" s="11">
        <v>25.6</v>
      </c>
      <c r="X21" s="11"/>
      <c r="Y21" s="12">
        <f t="shared" si="0"/>
        <v>30.759999999999998</v>
      </c>
      <c r="Z21" s="5">
        <v>3.721293711128586</v>
      </c>
      <c r="AA21" s="12">
        <v>1.7</v>
      </c>
      <c r="AB21" s="12"/>
      <c r="AC21" s="12">
        <v>36.8814248605823</v>
      </c>
      <c r="AD21" s="12"/>
      <c r="AE21" s="12"/>
      <c r="AF21" s="12">
        <v>35.136476230233157</v>
      </c>
      <c r="AG21" s="12"/>
      <c r="AH21" s="12"/>
      <c r="AI21" s="12">
        <v>31.47308039347925</v>
      </c>
      <c r="AJ21" s="12">
        <v>35.152930565293467</v>
      </c>
      <c r="AK21" s="12"/>
      <c r="AL21" s="12">
        <v>34.21230313229227</v>
      </c>
      <c r="AM21" s="12">
        <v>2.9529659589350725</v>
      </c>
      <c r="AN21" s="3">
        <v>1.7</v>
      </c>
      <c r="AO21" s="12">
        <v>33.026984396910471</v>
      </c>
      <c r="AP21" s="12">
        <v>36.778192920895911</v>
      </c>
      <c r="AQ21" s="12">
        <v>43.734914205693919</v>
      </c>
      <c r="AR21" s="12">
        <v>32.37907571477259</v>
      </c>
      <c r="AS21" s="12">
        <v>27.929062853134582</v>
      </c>
      <c r="AT21" s="12">
        <v>30.22763088688156</v>
      </c>
      <c r="AU21" s="12">
        <v>33.376320041269416</v>
      </c>
      <c r="AV21" s="12">
        <v>34.710118661972167</v>
      </c>
      <c r="AW21" s="12">
        <v>33.774404592042359</v>
      </c>
      <c r="AX21" s="12">
        <v>37.684450376402182</v>
      </c>
      <c r="AY21" s="12">
        <v>34.018388451597559</v>
      </c>
      <c r="AZ21" s="5">
        <v>2.8203409335783283</v>
      </c>
    </row>
    <row r="22" spans="1:52" x14ac:dyDescent="0.25">
      <c r="A22" s="3">
        <v>0.85697999999999996</v>
      </c>
      <c r="B22" s="12">
        <v>25.31</v>
      </c>
      <c r="C22" s="12">
        <v>25.69</v>
      </c>
      <c r="D22" s="12">
        <v>30.68</v>
      </c>
      <c r="E22" s="12">
        <v>19.559999999999999</v>
      </c>
      <c r="F22" s="12">
        <v>21.86</v>
      </c>
      <c r="G22" s="12">
        <v>23.01</v>
      </c>
      <c r="H22" s="12">
        <v>22.63</v>
      </c>
      <c r="I22" s="12">
        <v>23.39</v>
      </c>
      <c r="J22" s="12">
        <v>21.48</v>
      </c>
      <c r="K22" s="12">
        <v>24.16</v>
      </c>
      <c r="L22" s="12">
        <v>23.776999999999997</v>
      </c>
      <c r="M22" s="12">
        <v>2.1671052382364921</v>
      </c>
      <c r="N22" s="3">
        <v>0.85697999999999996</v>
      </c>
      <c r="O22" s="11"/>
      <c r="P22" s="11">
        <v>29.8</v>
      </c>
      <c r="Q22" s="11"/>
      <c r="R22" s="11">
        <v>34.770000000000003</v>
      </c>
      <c r="S22" s="11"/>
      <c r="T22" s="11"/>
      <c r="U22" s="11"/>
      <c r="V22" s="11">
        <v>35.15</v>
      </c>
      <c r="W22" s="11">
        <v>25.98</v>
      </c>
      <c r="X22" s="11"/>
      <c r="Y22" s="12">
        <f t="shared" si="0"/>
        <v>31.425000000000001</v>
      </c>
      <c r="Z22" s="5">
        <v>3.7107979278461407</v>
      </c>
      <c r="AA22" s="12">
        <v>1.8</v>
      </c>
      <c r="AB22" s="12"/>
      <c r="AC22" s="12">
        <v>37.585264007872269</v>
      </c>
      <c r="AD22" s="12"/>
      <c r="AE22" s="12"/>
      <c r="AF22" s="12">
        <v>35.838937476699414</v>
      </c>
      <c r="AG22" s="12"/>
      <c r="AH22" s="12"/>
      <c r="AI22" s="12">
        <v>31.47308039347925</v>
      </c>
      <c r="AJ22" s="12"/>
      <c r="AK22" s="12"/>
      <c r="AL22" s="12">
        <v>34.715873798882434</v>
      </c>
      <c r="AM22" s="12">
        <v>3.0000830749416223</v>
      </c>
      <c r="AN22" s="3">
        <v>1.8</v>
      </c>
      <c r="AO22" s="12">
        <v>33.715223588098986</v>
      </c>
      <c r="AP22" s="12">
        <v>37.470801203615906</v>
      </c>
      <c r="AQ22" s="12">
        <v>44.425273182075401</v>
      </c>
      <c r="AR22" s="12">
        <v>33.06551759654176</v>
      </c>
      <c r="AS22" s="12">
        <v>28.613885337486309</v>
      </c>
      <c r="AT22" s="12">
        <v>30.917181887652418</v>
      </c>
      <c r="AU22" s="12">
        <v>33.376320041269416</v>
      </c>
      <c r="AV22" s="12">
        <v>35.395212368177219</v>
      </c>
      <c r="AW22" s="12"/>
      <c r="AX22" s="12">
        <v>38.368570791019586</v>
      </c>
      <c r="AY22" s="12">
        <v>34.705879186936805</v>
      </c>
      <c r="AZ22" s="5">
        <v>2.8407559534021214</v>
      </c>
    </row>
    <row r="23" spans="1:52" x14ac:dyDescent="0.25">
      <c r="A23" s="3">
        <v>0.90459000000000001</v>
      </c>
      <c r="B23" s="12">
        <v>25.69</v>
      </c>
      <c r="C23" s="12">
        <v>26.46</v>
      </c>
      <c r="D23" s="12">
        <v>31.45</v>
      </c>
      <c r="E23" s="12">
        <v>19.940000000000001</v>
      </c>
      <c r="F23" s="12">
        <v>22.24</v>
      </c>
      <c r="G23" s="12">
        <v>23.78</v>
      </c>
      <c r="H23" s="12">
        <v>23.01</v>
      </c>
      <c r="I23" s="12">
        <v>24.16</v>
      </c>
      <c r="J23" s="12">
        <v>21.86</v>
      </c>
      <c r="K23" s="12">
        <v>24.93</v>
      </c>
      <c r="L23" s="12">
        <v>24.351999999999997</v>
      </c>
      <c r="M23" s="12">
        <v>2.2527239043159013</v>
      </c>
      <c r="N23" s="3">
        <v>0.90459000000000001</v>
      </c>
      <c r="O23" s="11"/>
      <c r="P23" s="11">
        <v>30.95</v>
      </c>
      <c r="Q23" s="11"/>
      <c r="R23" s="11">
        <v>35.53</v>
      </c>
      <c r="S23" s="11"/>
      <c r="T23" s="11"/>
      <c r="U23" s="11"/>
      <c r="V23" s="11">
        <v>36.299999999999997</v>
      </c>
      <c r="W23" s="11">
        <v>26.75</v>
      </c>
      <c r="X23" s="11"/>
      <c r="Y23" s="12">
        <f t="shared" si="0"/>
        <v>32.3825</v>
      </c>
      <c r="Z23" s="5">
        <v>3.7646705298262653</v>
      </c>
      <c r="AA23" s="12">
        <v>1.9</v>
      </c>
      <c r="AB23" s="12"/>
      <c r="AC23" s="12">
        <v>37.585264007872269</v>
      </c>
      <c r="AD23" s="12"/>
      <c r="AE23" s="12"/>
      <c r="AF23" s="12">
        <v>36.541398723165678</v>
      </c>
      <c r="AG23" s="12"/>
      <c r="AH23" s="12"/>
      <c r="AI23" s="12">
        <v>32.179424658343102</v>
      </c>
      <c r="AJ23" s="12"/>
      <c r="AK23" s="12"/>
      <c r="AL23" s="12">
        <v>34.99392512973855</v>
      </c>
      <c r="AM23" s="12">
        <v>3.7650897625804882</v>
      </c>
      <c r="AN23" s="3">
        <v>1.9</v>
      </c>
      <c r="AO23" s="12">
        <v>34.403462779287494</v>
      </c>
      <c r="AP23" s="12">
        <v>38.85601776905591</v>
      </c>
      <c r="AQ23" s="12">
        <v>45.115632158456883</v>
      </c>
      <c r="AR23" s="12">
        <v>33.06551759654176</v>
      </c>
      <c r="AS23" s="12">
        <v>29.298707821838036</v>
      </c>
      <c r="AT23" s="12">
        <v>32.296283889194122</v>
      </c>
      <c r="AU23" s="12">
        <v>33.376320041269416</v>
      </c>
      <c r="AV23" s="12">
        <v>36.080306074382271</v>
      </c>
      <c r="AW23" s="12"/>
      <c r="AX23" s="12">
        <v>39.052691205636989</v>
      </c>
      <c r="AY23" s="12">
        <v>35.256439689890371</v>
      </c>
      <c r="AZ23" s="5">
        <v>2.9584125535530634</v>
      </c>
    </row>
    <row r="24" spans="1:52" ht="15.75" thickBot="1" x14ac:dyDescent="0.3">
      <c r="A24" s="3">
        <v>0.95220000000000005</v>
      </c>
      <c r="B24" s="12">
        <v>26.46</v>
      </c>
      <c r="C24" s="12">
        <v>26.84</v>
      </c>
      <c r="D24" s="12">
        <v>31.83</v>
      </c>
      <c r="E24" s="12">
        <v>20.23</v>
      </c>
      <c r="F24" s="12">
        <v>23.01</v>
      </c>
      <c r="G24" s="12">
        <v>24.16</v>
      </c>
      <c r="H24" s="12">
        <v>23.78</v>
      </c>
      <c r="I24" s="12">
        <v>24.54</v>
      </c>
      <c r="J24" s="12">
        <v>22.24</v>
      </c>
      <c r="K24" s="12">
        <v>25.69</v>
      </c>
      <c r="L24" s="12">
        <v>24.878</v>
      </c>
      <c r="M24" s="12">
        <v>2.2524538165674453</v>
      </c>
      <c r="N24" s="3">
        <v>0.95219999999999994</v>
      </c>
      <c r="O24" s="11"/>
      <c r="P24" s="11">
        <v>31.33</v>
      </c>
      <c r="Q24" s="11"/>
      <c r="R24" s="11">
        <v>36.299999999999997</v>
      </c>
      <c r="S24" s="11"/>
      <c r="T24" s="11"/>
      <c r="U24" s="11"/>
      <c r="V24" s="11">
        <v>37.44</v>
      </c>
      <c r="W24" s="11">
        <v>27.51</v>
      </c>
      <c r="X24" s="11"/>
      <c r="Y24" s="12">
        <f t="shared" si="0"/>
        <v>33.144999999999996</v>
      </c>
      <c r="Z24" s="5">
        <v>3.9030020495832454</v>
      </c>
      <c r="AA24" s="7">
        <v>2</v>
      </c>
      <c r="AB24" s="7"/>
      <c r="AC24" s="7">
        <v>38.289103155162238</v>
      </c>
      <c r="AD24" s="7"/>
      <c r="AE24" s="7"/>
      <c r="AF24" s="7"/>
      <c r="AG24" s="7"/>
      <c r="AH24" s="7"/>
      <c r="AI24" s="7">
        <v>32.885768923206967</v>
      </c>
      <c r="AJ24" s="7"/>
      <c r="AK24" s="7"/>
      <c r="AL24" s="7">
        <v>36.44696663054701</v>
      </c>
      <c r="AM24" s="7">
        <v>3.2026318527741244</v>
      </c>
      <c r="AN24" s="3">
        <v>2</v>
      </c>
      <c r="AO24" s="12">
        <v>35.091701970476016</v>
      </c>
      <c r="AP24" s="12">
        <v>39.548626051775905</v>
      </c>
      <c r="AQ24" s="12">
        <v>45.115632158456883</v>
      </c>
      <c r="AR24" s="12">
        <v>33.751959478310937</v>
      </c>
      <c r="AS24" s="12">
        <v>29.98353030618976</v>
      </c>
      <c r="AT24" s="12">
        <v>32.985834889964984</v>
      </c>
      <c r="AU24" s="12">
        <v>33.376320041269416</v>
      </c>
      <c r="AV24" s="12">
        <v>37.450493486792382</v>
      </c>
      <c r="AW24" s="12"/>
      <c r="AX24" s="12">
        <v>40.420932034871797</v>
      </c>
      <c r="AY24" s="12">
        <v>36.108480216785637</v>
      </c>
      <c r="AZ24" s="5">
        <v>3.3967326120559052</v>
      </c>
    </row>
    <row r="25" spans="1:52" x14ac:dyDescent="0.25">
      <c r="A25" s="3">
        <v>0.99980999999999998</v>
      </c>
      <c r="B25" s="12">
        <v>26.84</v>
      </c>
      <c r="C25" s="12">
        <v>27.23</v>
      </c>
      <c r="D25" s="12">
        <v>32.21</v>
      </c>
      <c r="E25" s="12">
        <v>20.71</v>
      </c>
      <c r="F25" s="12">
        <v>23.39</v>
      </c>
      <c r="G25" s="12">
        <v>24.93</v>
      </c>
      <c r="H25" s="12">
        <v>24.16</v>
      </c>
      <c r="I25" s="12">
        <v>24.93</v>
      </c>
      <c r="J25" s="12">
        <v>23.01</v>
      </c>
      <c r="K25" s="12">
        <v>26.08</v>
      </c>
      <c r="L25" s="12">
        <v>25.349</v>
      </c>
      <c r="M25" s="12">
        <v>2.2108359504821684</v>
      </c>
      <c r="N25" s="3">
        <v>0.99980999999999998</v>
      </c>
      <c r="O25" s="11"/>
      <c r="P25" s="11">
        <v>31.71</v>
      </c>
      <c r="Q25" s="11"/>
      <c r="R25" s="11">
        <v>37.06</v>
      </c>
      <c r="S25" s="11"/>
      <c r="T25" s="11"/>
      <c r="U25" s="11"/>
      <c r="V25" s="11">
        <v>38.21</v>
      </c>
      <c r="W25" s="11">
        <v>27.89</v>
      </c>
      <c r="X25" s="11"/>
      <c r="Y25" s="12">
        <f t="shared" si="0"/>
        <v>33.717500000000001</v>
      </c>
      <c r="Z25" s="5">
        <v>4.0803240790937672</v>
      </c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3">
        <v>2.1</v>
      </c>
      <c r="AO25" s="12">
        <v>35.091701970476016</v>
      </c>
      <c r="AP25" s="12">
        <v>40.241234334495907</v>
      </c>
      <c r="AQ25" s="12">
        <v>45.805991134838372</v>
      </c>
      <c r="AR25" s="12">
        <v>34.438401360080114</v>
      </c>
      <c r="AS25" s="12">
        <v>30.668352790541487</v>
      </c>
      <c r="AT25" s="12">
        <v>33.675385890735832</v>
      </c>
      <c r="AU25" s="12">
        <v>33.376320041269416</v>
      </c>
      <c r="AV25" s="12">
        <v>38.135587192997427</v>
      </c>
      <c r="AW25" s="12"/>
      <c r="AX25" s="12">
        <v>41.1050524494892</v>
      </c>
      <c r="AY25" s="12">
        <v>36.642514237689241</v>
      </c>
      <c r="AZ25" s="5">
        <v>3.4823798871726379</v>
      </c>
    </row>
    <row r="26" spans="1:52" x14ac:dyDescent="0.25">
      <c r="A26" s="3">
        <v>1.04742</v>
      </c>
      <c r="B26" s="12">
        <v>26.84</v>
      </c>
      <c r="C26" s="12">
        <v>27.99</v>
      </c>
      <c r="D26" s="12">
        <v>32.6</v>
      </c>
      <c r="E26" s="12">
        <v>21.09</v>
      </c>
      <c r="F26" s="12">
        <v>23.78</v>
      </c>
      <c r="G26" s="12">
        <v>25.31</v>
      </c>
      <c r="H26" s="12">
        <v>24.54</v>
      </c>
      <c r="I26" s="12">
        <v>25.69</v>
      </c>
      <c r="J26" s="12">
        <v>23.01</v>
      </c>
      <c r="K26" s="12">
        <v>27.23</v>
      </c>
      <c r="L26" s="12">
        <v>25.808</v>
      </c>
      <c r="M26" s="12">
        <v>2.262789975591089</v>
      </c>
      <c r="N26" s="3">
        <v>1.04742</v>
      </c>
      <c r="O26" s="11"/>
      <c r="P26" s="11">
        <v>32.479999999999997</v>
      </c>
      <c r="Q26" s="11"/>
      <c r="R26" s="11">
        <v>38.21</v>
      </c>
      <c r="S26" s="11"/>
      <c r="T26" s="11"/>
      <c r="U26" s="11"/>
      <c r="V26" s="11">
        <v>38.97</v>
      </c>
      <c r="W26" s="11">
        <v>28.66</v>
      </c>
      <c r="X26" s="11"/>
      <c r="Y26" s="12">
        <f t="shared" si="0"/>
        <v>34.58</v>
      </c>
      <c r="Z26" s="5">
        <v>4.1549791898210655</v>
      </c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3">
        <v>2.2000000000000002</v>
      </c>
      <c r="AO26" s="12">
        <v>35.779941161664524</v>
      </c>
      <c r="AP26" s="12">
        <v>40.933842617215902</v>
      </c>
      <c r="AQ26" s="12">
        <v>45.805991134838372</v>
      </c>
      <c r="AR26" s="12">
        <v>34.438401360080114</v>
      </c>
      <c r="AS26" s="12">
        <v>30.668352790541487</v>
      </c>
      <c r="AT26" s="12">
        <v>34.364936891506687</v>
      </c>
      <c r="AU26" s="12"/>
      <c r="AV26" s="12">
        <v>38.820680899202486</v>
      </c>
      <c r="AW26" s="12"/>
      <c r="AX26" s="12">
        <v>41.789172864106604</v>
      </c>
      <c r="AY26" s="12">
        <v>37.739034069044628</v>
      </c>
      <c r="AZ26" s="5">
        <v>3.9630572694485373</v>
      </c>
    </row>
    <row r="27" spans="1:52" x14ac:dyDescent="0.25">
      <c r="A27" s="3">
        <v>1.0950299999999999</v>
      </c>
      <c r="B27" s="12">
        <v>27.23</v>
      </c>
      <c r="C27" s="12">
        <v>27.99</v>
      </c>
      <c r="D27" s="12">
        <v>33.36</v>
      </c>
      <c r="E27" s="12">
        <v>21.48</v>
      </c>
      <c r="F27" s="12">
        <v>24.16</v>
      </c>
      <c r="G27" s="12">
        <v>25.69</v>
      </c>
      <c r="H27" s="12">
        <v>24.93</v>
      </c>
      <c r="I27" s="12">
        <v>25.69</v>
      </c>
      <c r="J27" s="12">
        <v>23.39</v>
      </c>
      <c r="K27" s="12">
        <v>27.23</v>
      </c>
      <c r="L27" s="12">
        <v>26.115000000000002</v>
      </c>
      <c r="M27" s="12">
        <v>2.2994079244326393</v>
      </c>
      <c r="N27" s="3">
        <v>1.0950299999999999</v>
      </c>
      <c r="O27" s="11"/>
      <c r="P27" s="11">
        <v>33.24</v>
      </c>
      <c r="Q27" s="11"/>
      <c r="R27" s="11">
        <v>38.590000000000003</v>
      </c>
      <c r="S27" s="11"/>
      <c r="T27" s="11"/>
      <c r="U27" s="11"/>
      <c r="V27" s="11">
        <v>39.74</v>
      </c>
      <c r="W27" s="11">
        <v>29.04</v>
      </c>
      <c r="X27" s="11"/>
      <c r="Y27" s="12">
        <f t="shared" si="0"/>
        <v>35.152500000000003</v>
      </c>
      <c r="Z27" s="5">
        <v>4.2116963655409299</v>
      </c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3">
        <v>2.2999999999999998</v>
      </c>
      <c r="AO27" s="12"/>
      <c r="AP27" s="12">
        <v>41.626450899935897</v>
      </c>
      <c r="AQ27" s="12">
        <v>46.496350111219861</v>
      </c>
      <c r="AR27" s="12">
        <v>35.124843241849291</v>
      </c>
      <c r="AS27" s="12">
        <v>31.353175274893214</v>
      </c>
      <c r="AT27" s="12">
        <v>35.054487892277542</v>
      </c>
      <c r="AU27" s="12"/>
      <c r="AV27" s="12">
        <v>39.505774605407538</v>
      </c>
      <c r="AW27" s="12"/>
      <c r="AX27" s="12">
        <v>42.473293278724</v>
      </c>
      <c r="AY27" s="12">
        <v>38.169338375348275</v>
      </c>
      <c r="AZ27" s="5">
        <v>4.0080860581002176</v>
      </c>
    </row>
    <row r="28" spans="1:52" x14ac:dyDescent="0.25">
      <c r="A28" s="3">
        <v>1.1426400000000001</v>
      </c>
      <c r="B28" s="12">
        <v>27.61</v>
      </c>
      <c r="C28" s="12">
        <v>28.76</v>
      </c>
      <c r="D28" s="12">
        <v>34.130000000000003</v>
      </c>
      <c r="E28" s="12">
        <v>21.86</v>
      </c>
      <c r="F28" s="12">
        <v>24.54</v>
      </c>
      <c r="G28" s="12">
        <v>26.08</v>
      </c>
      <c r="H28" s="12">
        <v>25.31</v>
      </c>
      <c r="I28" s="12">
        <v>26.08</v>
      </c>
      <c r="J28" s="12">
        <v>23.78</v>
      </c>
      <c r="K28" s="12">
        <v>27.99</v>
      </c>
      <c r="L28" s="12">
        <v>26.613999999999997</v>
      </c>
      <c r="M28" s="12">
        <v>2.3986125545006547</v>
      </c>
      <c r="N28" s="3">
        <v>1.1426400000000001</v>
      </c>
      <c r="O28" s="11"/>
      <c r="P28" s="11">
        <v>34.39</v>
      </c>
      <c r="Q28" s="11"/>
      <c r="R28" s="11">
        <v>38.97</v>
      </c>
      <c r="S28" s="11"/>
      <c r="T28" s="11"/>
      <c r="U28" s="11"/>
      <c r="V28" s="11">
        <v>40.5</v>
      </c>
      <c r="W28" s="11">
        <v>29.8</v>
      </c>
      <c r="X28" s="11"/>
      <c r="Y28" s="12">
        <f t="shared" si="0"/>
        <v>35.914999999999999</v>
      </c>
      <c r="Z28" s="5">
        <v>4.1017280622562104</v>
      </c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3">
        <v>2.4</v>
      </c>
      <c r="AO28" s="12"/>
      <c r="AP28" s="12">
        <v>41.626450899935897</v>
      </c>
      <c r="AQ28" s="12"/>
      <c r="AR28" s="12">
        <v>35.124843241849291</v>
      </c>
      <c r="AS28" s="12">
        <v>31.353175274893214</v>
      </c>
      <c r="AT28" s="12">
        <v>35.744038893048405</v>
      </c>
      <c r="AU28" s="12"/>
      <c r="AV28" s="12">
        <v>40.190868311612597</v>
      </c>
      <c r="AW28" s="12"/>
      <c r="AX28" s="12">
        <v>43.157413693341404</v>
      </c>
      <c r="AY28" s="12">
        <v>38.59851914966714</v>
      </c>
      <c r="AZ28" s="5">
        <v>3.9448724231899446</v>
      </c>
    </row>
    <row r="29" spans="1:52" x14ac:dyDescent="0.25">
      <c r="A29" s="3">
        <v>1.19025</v>
      </c>
      <c r="B29" s="12">
        <v>27.99</v>
      </c>
      <c r="C29" s="12">
        <v>28.76</v>
      </c>
      <c r="D29" s="12">
        <v>34.130000000000003</v>
      </c>
      <c r="E29" s="12">
        <v>21.86</v>
      </c>
      <c r="F29" s="12">
        <v>24.93</v>
      </c>
      <c r="G29" s="12">
        <v>26.46</v>
      </c>
      <c r="H29" s="12">
        <v>25.69</v>
      </c>
      <c r="I29" s="12">
        <v>26.46</v>
      </c>
      <c r="J29" s="12">
        <v>24.16</v>
      </c>
      <c r="K29" s="12">
        <v>27.99</v>
      </c>
      <c r="L29" s="12">
        <v>26.843</v>
      </c>
      <c r="M29" s="12">
        <v>2.3450618280065858</v>
      </c>
      <c r="N29" s="3">
        <v>1.19025</v>
      </c>
      <c r="O29" s="11"/>
      <c r="P29" s="11">
        <v>34.770000000000003</v>
      </c>
      <c r="Q29" s="11"/>
      <c r="R29" s="11">
        <v>39.74</v>
      </c>
      <c r="S29" s="11"/>
      <c r="T29" s="11"/>
      <c r="U29" s="11"/>
      <c r="V29" s="11">
        <v>40.880000000000003</v>
      </c>
      <c r="W29" s="11">
        <v>30.18</v>
      </c>
      <c r="X29" s="11"/>
      <c r="Y29" s="12">
        <f t="shared" si="0"/>
        <v>36.392500000000005</v>
      </c>
      <c r="Z29" s="5">
        <v>4.1741675531326052</v>
      </c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3">
        <v>2.5</v>
      </c>
      <c r="AO29" s="12"/>
      <c r="AP29" s="12">
        <v>42.319059182655892</v>
      </c>
      <c r="AQ29" s="12"/>
      <c r="AR29" s="12">
        <v>35.811285123618461</v>
      </c>
      <c r="AS29" s="12">
        <v>32.037997759244938</v>
      </c>
      <c r="AT29" s="12">
        <v>36.433589893819253</v>
      </c>
      <c r="AU29" s="12"/>
      <c r="AV29" s="12">
        <v>40.190868311612597</v>
      </c>
      <c r="AW29" s="12"/>
      <c r="AX29" s="12">
        <v>43.157413693341404</v>
      </c>
      <c r="AY29" s="12">
        <v>38.942406922474639</v>
      </c>
      <c r="AZ29" s="5">
        <v>3.913525640513758</v>
      </c>
    </row>
    <row r="30" spans="1:52" x14ac:dyDescent="0.25">
      <c r="A30" s="3">
        <v>1.23786</v>
      </c>
      <c r="B30" s="12">
        <v>28.38</v>
      </c>
      <c r="C30" s="12">
        <v>29.14</v>
      </c>
      <c r="D30" s="12">
        <v>34.51</v>
      </c>
      <c r="E30" s="12">
        <v>21.86</v>
      </c>
      <c r="F30" s="12">
        <v>25.31</v>
      </c>
      <c r="G30" s="12">
        <v>26.84</v>
      </c>
      <c r="H30" s="12">
        <v>26.08</v>
      </c>
      <c r="I30" s="12">
        <v>26.84</v>
      </c>
      <c r="J30" s="12">
        <v>24.16</v>
      </c>
      <c r="K30" s="12">
        <v>27.99</v>
      </c>
      <c r="L30" s="12">
        <v>27.111000000000001</v>
      </c>
      <c r="M30" s="12">
        <v>2.4080127882843261</v>
      </c>
      <c r="N30" s="3">
        <v>1.23786</v>
      </c>
      <c r="O30" s="11"/>
      <c r="P30" s="11">
        <v>35.15</v>
      </c>
      <c r="Q30" s="11"/>
      <c r="R30" s="11">
        <v>40.119999999999997</v>
      </c>
      <c r="S30" s="11"/>
      <c r="T30" s="11"/>
      <c r="U30" s="11"/>
      <c r="V30" s="11">
        <v>41.65</v>
      </c>
      <c r="W30" s="11">
        <v>30.95</v>
      </c>
      <c r="X30" s="11"/>
      <c r="Y30" s="12">
        <f t="shared" si="0"/>
        <v>36.967499999999994</v>
      </c>
      <c r="Z30" s="5">
        <v>4.1397040898882072</v>
      </c>
      <c r="AN30" s="3">
        <v>2.6</v>
      </c>
      <c r="AO30" s="12"/>
      <c r="AP30" s="12"/>
      <c r="AQ30" s="12"/>
      <c r="AR30" s="12"/>
      <c r="AS30" s="12">
        <v>32.037997759244938</v>
      </c>
      <c r="AT30" s="12">
        <v>37.123140894590108</v>
      </c>
      <c r="AU30" s="12"/>
      <c r="AV30" s="12">
        <v>40.875962017817649</v>
      </c>
      <c r="AW30" s="12"/>
      <c r="AX30" s="12">
        <v>43.8415341079588</v>
      </c>
      <c r="AY30" s="12">
        <v>39.286337618115468</v>
      </c>
      <c r="AZ30" s="5">
        <v>3.9690519731082547</v>
      </c>
    </row>
    <row r="31" spans="1:52" x14ac:dyDescent="0.25">
      <c r="A31" s="3">
        <v>1.2854699999999999</v>
      </c>
      <c r="B31" s="12">
        <v>28.38</v>
      </c>
      <c r="C31" s="12">
        <v>29.53</v>
      </c>
      <c r="D31" s="12">
        <v>34.51</v>
      </c>
      <c r="E31" s="12">
        <v>22.24</v>
      </c>
      <c r="F31" s="12">
        <v>25.69</v>
      </c>
      <c r="G31" s="12">
        <v>27.23</v>
      </c>
      <c r="H31" s="12">
        <v>26.46</v>
      </c>
      <c r="I31" s="12">
        <v>26.84</v>
      </c>
      <c r="J31" s="12">
        <v>24.54</v>
      </c>
      <c r="K31" s="12">
        <v>27.99</v>
      </c>
      <c r="L31" s="12">
        <v>27.340999999999998</v>
      </c>
      <c r="M31" s="12">
        <v>2.3280332835420632</v>
      </c>
      <c r="N31" s="3">
        <v>1.2854699999999999</v>
      </c>
      <c r="O31" s="11"/>
      <c r="P31" s="11">
        <v>35.53</v>
      </c>
      <c r="Q31" s="11"/>
      <c r="R31" s="11">
        <v>40.880000000000003</v>
      </c>
      <c r="S31" s="11"/>
      <c r="T31" s="11"/>
      <c r="U31" s="11"/>
      <c r="V31" s="11">
        <v>42.41</v>
      </c>
      <c r="W31" s="11">
        <v>31.33</v>
      </c>
      <c r="X31" s="11"/>
      <c r="Y31" s="12">
        <f t="shared" si="0"/>
        <v>37.537499999999994</v>
      </c>
      <c r="Z31" s="5">
        <v>4.3129416917053867</v>
      </c>
      <c r="AN31" s="3">
        <v>2.7</v>
      </c>
      <c r="AO31" s="12"/>
      <c r="AP31" s="12"/>
      <c r="AQ31" s="12"/>
      <c r="AR31" s="12"/>
      <c r="AS31" s="12">
        <v>32.722820243596665</v>
      </c>
      <c r="AT31" s="12">
        <v>37.123140894590108</v>
      </c>
      <c r="AU31" s="12"/>
      <c r="AV31" s="12">
        <v>41.561055724022701</v>
      </c>
      <c r="AW31" s="12"/>
      <c r="AX31" s="12">
        <v>43.8415341079588</v>
      </c>
      <c r="AY31" s="12">
        <v>39.543092193762234</v>
      </c>
      <c r="AZ31" s="5">
        <v>3.9492038133628689</v>
      </c>
    </row>
    <row r="32" spans="1:52" x14ac:dyDescent="0.25">
      <c r="A32" s="3">
        <v>1.33308</v>
      </c>
      <c r="B32" s="12">
        <v>28.76</v>
      </c>
      <c r="C32" s="12">
        <v>29.53</v>
      </c>
      <c r="D32" s="12">
        <v>34.9</v>
      </c>
      <c r="E32" s="12">
        <v>22.24</v>
      </c>
      <c r="F32" s="12">
        <v>26.08</v>
      </c>
      <c r="G32" s="12">
        <v>27.61</v>
      </c>
      <c r="H32" s="12">
        <v>26.46</v>
      </c>
      <c r="I32" s="12">
        <v>27.23</v>
      </c>
      <c r="J32" s="12">
        <v>24.54</v>
      </c>
      <c r="K32" s="18">
        <v>28.76</v>
      </c>
      <c r="L32" s="12">
        <v>27.611000000000001</v>
      </c>
      <c r="M32" s="12">
        <v>2.4028739204959946</v>
      </c>
      <c r="N32" s="3">
        <v>1.33308</v>
      </c>
      <c r="O32" s="11"/>
      <c r="P32" s="11">
        <v>35.92</v>
      </c>
      <c r="Q32" s="11"/>
      <c r="R32" s="11">
        <v>41.26</v>
      </c>
      <c r="S32" s="11"/>
      <c r="T32" s="11"/>
      <c r="U32" s="11"/>
      <c r="V32" s="11">
        <v>42.79</v>
      </c>
      <c r="W32" s="11">
        <v>31.71</v>
      </c>
      <c r="X32" s="11"/>
      <c r="Y32" s="12">
        <f t="shared" si="0"/>
        <v>37.92</v>
      </c>
      <c r="Z32" s="5">
        <v>4.3118261075975868</v>
      </c>
      <c r="AN32" s="3">
        <v>2.8</v>
      </c>
      <c r="AO32" s="12"/>
      <c r="AP32" s="12"/>
      <c r="AQ32" s="12"/>
      <c r="AR32" s="12"/>
      <c r="AS32" s="12">
        <v>32.722820243596665</v>
      </c>
      <c r="AT32" s="12">
        <v>37.812691895360963</v>
      </c>
      <c r="AU32" s="12"/>
      <c r="AV32" s="12">
        <v>41.561055724022701</v>
      </c>
      <c r="AW32" s="12"/>
      <c r="AX32" s="12">
        <v>44.525654522576204</v>
      </c>
      <c r="AY32" s="12">
        <v>39.62928606885859</v>
      </c>
      <c r="AZ32" s="5">
        <v>3.9242166562576672</v>
      </c>
    </row>
    <row r="33" spans="1:52" x14ac:dyDescent="0.25">
      <c r="A33" s="3">
        <v>1.38069</v>
      </c>
      <c r="B33" s="12">
        <v>28.76</v>
      </c>
      <c r="C33" s="12">
        <v>30.3</v>
      </c>
      <c r="D33" s="12">
        <v>34.9</v>
      </c>
      <c r="E33" s="12">
        <v>22.24</v>
      </c>
      <c r="F33" s="12">
        <v>26.08</v>
      </c>
      <c r="G33" s="12">
        <v>27.61</v>
      </c>
      <c r="H33" s="12">
        <v>26.84</v>
      </c>
      <c r="I33" s="12">
        <v>27.23</v>
      </c>
      <c r="J33" s="12">
        <v>24.93</v>
      </c>
      <c r="K33" s="12"/>
      <c r="L33" s="12">
        <v>27.654444444444444</v>
      </c>
      <c r="M33" s="12">
        <v>2.7282629767348436</v>
      </c>
      <c r="N33" s="3">
        <v>1.38069</v>
      </c>
      <c r="O33" s="11"/>
      <c r="P33" s="11">
        <v>35.92</v>
      </c>
      <c r="Q33" s="11"/>
      <c r="R33" s="11">
        <v>41.56</v>
      </c>
      <c r="S33" s="11"/>
      <c r="T33" s="11"/>
      <c r="U33" s="11"/>
      <c r="V33" s="11">
        <v>43.56</v>
      </c>
      <c r="W33" s="11">
        <v>32.090000000000003</v>
      </c>
      <c r="X33" s="11"/>
      <c r="Y33" s="12">
        <f t="shared" si="0"/>
        <v>38.282499999999999</v>
      </c>
      <c r="Z33" s="5">
        <v>4.4511704183721887</v>
      </c>
      <c r="AN33" s="3">
        <v>2.9</v>
      </c>
      <c r="AO33" s="12"/>
      <c r="AP33" s="12"/>
      <c r="AQ33" s="12"/>
      <c r="AR33" s="12"/>
      <c r="AS33" s="12">
        <v>32.722820243596665</v>
      </c>
      <c r="AT33" s="12">
        <v>38.502242896131818</v>
      </c>
      <c r="AU33" s="12"/>
      <c r="AV33" s="12">
        <v>42.24614943022776</v>
      </c>
      <c r="AW33" s="12"/>
      <c r="AX33" s="12"/>
      <c r="AY33" s="12">
        <v>39.886631709057752</v>
      </c>
      <c r="AZ33" s="5">
        <v>4.0214665746097191</v>
      </c>
    </row>
    <row r="34" spans="1:52" x14ac:dyDescent="0.25">
      <c r="A34" s="3">
        <v>1.4282999999999999</v>
      </c>
      <c r="B34" s="12">
        <v>29.14</v>
      </c>
      <c r="C34" s="12">
        <v>30.3</v>
      </c>
      <c r="D34" s="12">
        <v>34.9</v>
      </c>
      <c r="E34" s="12">
        <v>22.36</v>
      </c>
      <c r="F34" s="12">
        <v>26.46</v>
      </c>
      <c r="G34" s="12">
        <v>27.61</v>
      </c>
      <c r="H34" s="12">
        <v>27.23</v>
      </c>
      <c r="I34" s="12">
        <v>27.23</v>
      </c>
      <c r="J34" s="12">
        <v>24.93</v>
      </c>
      <c r="K34" s="12"/>
      <c r="L34" s="12">
        <v>27.795555555555552</v>
      </c>
      <c r="M34" s="12">
        <v>2.7008514184490684</v>
      </c>
      <c r="N34" s="3">
        <v>1.4282999999999999</v>
      </c>
      <c r="O34" s="11"/>
      <c r="P34" s="11">
        <v>35.92</v>
      </c>
      <c r="Q34" s="11"/>
      <c r="R34" s="11">
        <v>42.41</v>
      </c>
      <c r="S34" s="11"/>
      <c r="T34" s="11"/>
      <c r="U34" s="11"/>
      <c r="V34" s="11">
        <v>43.94</v>
      </c>
      <c r="W34" s="11">
        <v>32.479999999999997</v>
      </c>
      <c r="X34" s="11"/>
      <c r="Y34" s="12">
        <f t="shared" si="0"/>
        <v>38.6875</v>
      </c>
      <c r="Z34" s="5">
        <v>4.5870557546864745</v>
      </c>
      <c r="AN34" s="3">
        <v>3</v>
      </c>
      <c r="AO34" s="12"/>
      <c r="AP34" s="12"/>
      <c r="AQ34" s="12"/>
      <c r="AR34" s="12"/>
      <c r="AS34" s="12">
        <v>32.722820243596665</v>
      </c>
      <c r="AT34" s="12">
        <v>39.191793896902674</v>
      </c>
      <c r="AU34" s="12"/>
      <c r="AV34" s="12">
        <v>42.931243136432812</v>
      </c>
      <c r="AW34" s="12"/>
      <c r="AX34" s="12"/>
      <c r="AY34" s="12">
        <v>39.972268422333386</v>
      </c>
      <c r="AZ34" s="5">
        <v>4.066448515671758</v>
      </c>
    </row>
    <row r="35" spans="1:52" x14ac:dyDescent="0.25">
      <c r="A35" s="3">
        <v>1.4759100000000001</v>
      </c>
      <c r="B35" s="12">
        <v>29.14</v>
      </c>
      <c r="C35" s="12">
        <v>30.68</v>
      </c>
      <c r="D35" s="12">
        <v>35.28</v>
      </c>
      <c r="E35" s="12">
        <v>22.36</v>
      </c>
      <c r="F35" s="12">
        <v>26.46</v>
      </c>
      <c r="G35" s="12">
        <v>27.99</v>
      </c>
      <c r="H35" s="12">
        <v>27.23</v>
      </c>
      <c r="I35" s="12">
        <v>27.99</v>
      </c>
      <c r="J35" s="12">
        <v>25.31</v>
      </c>
      <c r="K35" s="12"/>
      <c r="L35" s="12">
        <v>28.048888888888889</v>
      </c>
      <c r="M35" s="12">
        <v>2.764391606797246</v>
      </c>
      <c r="N35" s="3">
        <v>1.4759100000000001</v>
      </c>
      <c r="O35" s="11"/>
      <c r="P35" s="11">
        <v>36.299999999999997</v>
      </c>
      <c r="Q35" s="11"/>
      <c r="R35" s="11">
        <v>42.79</v>
      </c>
      <c r="S35" s="11"/>
      <c r="T35" s="11"/>
      <c r="U35" s="11"/>
      <c r="V35" s="11">
        <v>44.32</v>
      </c>
      <c r="W35" s="11">
        <v>32.86</v>
      </c>
      <c r="X35" s="11"/>
      <c r="Y35" s="12">
        <f t="shared" si="0"/>
        <v>39.067499999999995</v>
      </c>
      <c r="Z35" s="5">
        <v>4.5870557546865225</v>
      </c>
      <c r="AN35" s="3">
        <v>3.1</v>
      </c>
      <c r="AO35" s="12"/>
      <c r="AP35" s="12"/>
      <c r="AQ35" s="12"/>
      <c r="AR35" s="12"/>
      <c r="AS35" s="12">
        <v>33.407642727948392</v>
      </c>
      <c r="AT35" s="12">
        <v>39.881344897673522</v>
      </c>
      <c r="AU35" s="12"/>
      <c r="AV35" s="12">
        <v>42.931243136432812</v>
      </c>
      <c r="AW35" s="12"/>
      <c r="AX35" s="12"/>
      <c r="AY35" s="12">
        <v>40.144065107973709</v>
      </c>
      <c r="AZ35" s="5">
        <v>3.9380018567847452</v>
      </c>
    </row>
    <row r="36" spans="1:52" x14ac:dyDescent="0.25">
      <c r="A36" s="3">
        <v>1.52352</v>
      </c>
      <c r="B36" s="12">
        <v>29.53</v>
      </c>
      <c r="C36" s="12">
        <v>31.06</v>
      </c>
      <c r="D36" s="12">
        <v>35.28</v>
      </c>
      <c r="E36" s="12">
        <v>22.36</v>
      </c>
      <c r="F36" s="12">
        <v>26.84</v>
      </c>
      <c r="G36" s="12">
        <v>27.99</v>
      </c>
      <c r="H36" s="12">
        <v>27.61</v>
      </c>
      <c r="I36" s="12">
        <v>27.99</v>
      </c>
      <c r="J36" s="12"/>
      <c r="K36" s="12"/>
      <c r="L36" s="12">
        <v>28.582500000000003</v>
      </c>
      <c r="M36" s="12">
        <v>3.0846461213378125</v>
      </c>
      <c r="N36" s="3">
        <v>1.52352</v>
      </c>
      <c r="O36" s="11"/>
      <c r="P36" s="11">
        <v>37.06</v>
      </c>
      <c r="Q36" s="11"/>
      <c r="R36" s="11">
        <v>43.18</v>
      </c>
      <c r="S36" s="11"/>
      <c r="T36" s="11"/>
      <c r="U36" s="11"/>
      <c r="V36" s="11">
        <v>45.09</v>
      </c>
      <c r="W36" s="11">
        <v>33.24</v>
      </c>
      <c r="X36" s="11"/>
      <c r="Y36" s="12">
        <f t="shared" si="0"/>
        <v>39.642500000000005</v>
      </c>
      <c r="Z36" s="5">
        <v>4.6445996849318458</v>
      </c>
      <c r="AN36" s="3">
        <v>3.2</v>
      </c>
      <c r="AO36" s="12"/>
      <c r="AP36" s="12"/>
      <c r="AQ36" s="12"/>
      <c r="AR36" s="12"/>
      <c r="AS36" s="12">
        <v>33.407642727948392</v>
      </c>
      <c r="AT36" s="12">
        <v>39.881344897673522</v>
      </c>
      <c r="AU36" s="12"/>
      <c r="AV36" s="12">
        <v>42.931243136432812</v>
      </c>
      <c r="AW36" s="12"/>
      <c r="AX36" s="12"/>
      <c r="AY36" s="12">
        <v>40.229870343194854</v>
      </c>
      <c r="AZ36" s="5">
        <v>3.867181656752233</v>
      </c>
    </row>
    <row r="37" spans="1:52" x14ac:dyDescent="0.25">
      <c r="A37" s="3">
        <v>1.5711299999999999</v>
      </c>
      <c r="B37" s="12">
        <v>29.53</v>
      </c>
      <c r="C37" s="12">
        <v>31.06</v>
      </c>
      <c r="D37" s="12">
        <v>35.659999999999997</v>
      </c>
      <c r="E37" s="12">
        <v>23.01</v>
      </c>
      <c r="F37" s="12">
        <v>26.84</v>
      </c>
      <c r="G37" s="12">
        <v>28.38</v>
      </c>
      <c r="H37" s="12">
        <v>27.61</v>
      </c>
      <c r="I37" s="12">
        <v>28.38</v>
      </c>
      <c r="J37" s="12"/>
      <c r="K37" s="12"/>
      <c r="L37" s="12">
        <v>28.808749999999996</v>
      </c>
      <c r="M37" s="12">
        <v>3.0280990949671955</v>
      </c>
      <c r="N37" s="3">
        <v>1.5711299999999999</v>
      </c>
      <c r="O37" s="11"/>
      <c r="P37" s="11">
        <v>37.06</v>
      </c>
      <c r="Q37" s="11"/>
      <c r="R37" s="11">
        <v>43.56</v>
      </c>
      <c r="S37" s="11"/>
      <c r="T37" s="11"/>
      <c r="U37" s="11"/>
      <c r="V37" s="11">
        <v>45.85</v>
      </c>
      <c r="W37" s="11">
        <v>33.619999999999997</v>
      </c>
      <c r="X37" s="11"/>
      <c r="Y37" s="12">
        <f t="shared" si="0"/>
        <v>40.022500000000001</v>
      </c>
      <c r="Z37" s="5">
        <v>4.8069608897583089</v>
      </c>
      <c r="AN37" s="3">
        <v>3.3</v>
      </c>
      <c r="AO37" s="12"/>
      <c r="AP37" s="12"/>
      <c r="AQ37" s="12"/>
      <c r="AR37" s="12"/>
      <c r="AS37" s="12">
        <v>33.407642727948392</v>
      </c>
      <c r="AT37" s="12">
        <v>40.570895898444377</v>
      </c>
      <c r="AU37" s="12"/>
      <c r="AV37" s="12">
        <v>43.616336842637864</v>
      </c>
      <c r="AW37" s="12"/>
      <c r="AX37" s="12"/>
      <c r="AY37" s="12">
        <v>40.401700931566843</v>
      </c>
      <c r="AZ37" s="5">
        <v>3.917579631336352</v>
      </c>
    </row>
    <row r="38" spans="1:52" x14ac:dyDescent="0.25">
      <c r="A38" s="3">
        <v>1.6187400000000001</v>
      </c>
      <c r="B38" s="12">
        <v>29.53</v>
      </c>
      <c r="C38" s="12">
        <v>31.06</v>
      </c>
      <c r="D38" s="12">
        <v>36.049999999999997</v>
      </c>
      <c r="E38" s="12"/>
      <c r="F38" s="12">
        <v>27.23</v>
      </c>
      <c r="G38" s="12"/>
      <c r="H38" s="12">
        <v>27.61</v>
      </c>
      <c r="I38" s="12"/>
      <c r="J38" s="12"/>
      <c r="K38" s="12"/>
      <c r="L38" s="12">
        <v>30.296000000000003</v>
      </c>
      <c r="M38" s="12">
        <v>4.4290139151534662</v>
      </c>
      <c r="N38" s="3">
        <v>1.6187400000000001</v>
      </c>
      <c r="O38" s="11"/>
      <c r="P38" s="11">
        <v>37.06</v>
      </c>
      <c r="Q38" s="11"/>
      <c r="R38" s="11">
        <v>43.94</v>
      </c>
      <c r="S38" s="11"/>
      <c r="T38" s="11"/>
      <c r="U38" s="11"/>
      <c r="V38" s="11">
        <v>46.23</v>
      </c>
      <c r="W38" s="11">
        <v>34.01</v>
      </c>
      <c r="X38" s="11"/>
      <c r="Y38" s="12">
        <f t="shared" si="0"/>
        <v>40.309999999999995</v>
      </c>
      <c r="Z38" s="5">
        <v>4.8624243601758925</v>
      </c>
      <c r="AN38" s="3">
        <v>3.4</v>
      </c>
      <c r="AO38" s="12"/>
      <c r="AP38" s="12"/>
      <c r="AQ38" s="12"/>
      <c r="AR38" s="12"/>
      <c r="AS38" s="12">
        <v>33.407642727948392</v>
      </c>
      <c r="AT38" s="12">
        <v>40.570895898444377</v>
      </c>
      <c r="AU38" s="12"/>
      <c r="AV38" s="12">
        <v>43.616336842637864</v>
      </c>
      <c r="AW38" s="12"/>
      <c r="AX38" s="12"/>
      <c r="AY38" s="12">
        <v>39.531036763044987</v>
      </c>
      <c r="AZ38" s="5">
        <v>3.9825304828045756</v>
      </c>
    </row>
    <row r="39" spans="1:52" x14ac:dyDescent="0.25">
      <c r="A39" s="3">
        <v>1.66635</v>
      </c>
      <c r="B39" s="12">
        <v>29.91</v>
      </c>
      <c r="C39" s="12">
        <v>31.06</v>
      </c>
      <c r="D39" s="12">
        <v>36.049999999999997</v>
      </c>
      <c r="E39" s="12"/>
      <c r="F39" s="12">
        <v>27.23</v>
      </c>
      <c r="G39" s="12"/>
      <c r="H39" s="12">
        <v>27.99</v>
      </c>
      <c r="I39" s="12"/>
      <c r="J39" s="12"/>
      <c r="K39" s="12"/>
      <c r="L39" s="12">
        <v>30.448</v>
      </c>
      <c r="M39" s="12">
        <v>4.3210834807530931</v>
      </c>
      <c r="N39" s="3">
        <v>1.66635</v>
      </c>
      <c r="O39" s="11"/>
      <c r="P39" s="11">
        <v>37.44</v>
      </c>
      <c r="Q39" s="11"/>
      <c r="R39" s="11">
        <v>44.7</v>
      </c>
      <c r="S39" s="11"/>
      <c r="T39" s="11"/>
      <c r="U39" s="11"/>
      <c r="V39" s="11">
        <v>46.23</v>
      </c>
      <c r="W39" s="11">
        <v>34.39</v>
      </c>
      <c r="X39" s="11"/>
      <c r="Y39" s="12">
        <f t="shared" si="0"/>
        <v>40.69</v>
      </c>
      <c r="Z39" s="5">
        <v>4.8264535952316363</v>
      </c>
      <c r="AN39" s="3">
        <v>3.5</v>
      </c>
      <c r="AO39" s="12"/>
      <c r="AP39" s="12"/>
      <c r="AQ39" s="12"/>
      <c r="AR39" s="12"/>
      <c r="AS39" s="12">
        <v>33.407642727948392</v>
      </c>
      <c r="AT39" s="12">
        <v>41.260446899215232</v>
      </c>
      <c r="AU39" s="12"/>
      <c r="AV39" s="12">
        <v>43.616336842637864</v>
      </c>
      <c r="AW39" s="12"/>
      <c r="AX39" s="12"/>
      <c r="AY39" s="12">
        <v>40.271144530070195</v>
      </c>
      <c r="AZ39" s="5">
        <v>4.5938480808603002</v>
      </c>
    </row>
    <row r="40" spans="1:52" x14ac:dyDescent="0.25">
      <c r="A40" s="3">
        <v>1.7139599999999999</v>
      </c>
      <c r="B40" s="12"/>
      <c r="C40" s="12">
        <v>31.06</v>
      </c>
      <c r="D40" s="12">
        <v>36.43</v>
      </c>
      <c r="E40" s="12"/>
      <c r="F40" s="12">
        <v>27.23</v>
      </c>
      <c r="G40" s="12"/>
      <c r="H40" s="12"/>
      <c r="I40" s="12"/>
      <c r="J40" s="12"/>
      <c r="K40" s="12"/>
      <c r="L40" s="12">
        <v>31.573333333333334</v>
      </c>
      <c r="M40" s="12">
        <v>11.480273406712861</v>
      </c>
      <c r="N40" s="3">
        <v>1.7139599999999999</v>
      </c>
      <c r="O40" s="11"/>
      <c r="P40" s="11">
        <v>37.44</v>
      </c>
      <c r="Q40" s="11"/>
      <c r="R40" s="11">
        <v>44.7</v>
      </c>
      <c r="S40" s="11"/>
      <c r="T40" s="11"/>
      <c r="U40" s="11"/>
      <c r="V40" s="11">
        <v>47</v>
      </c>
      <c r="W40" s="11">
        <v>34.39</v>
      </c>
      <c r="X40" s="11"/>
      <c r="Y40" s="12">
        <f t="shared" si="0"/>
        <v>40.882499999999993</v>
      </c>
      <c r="Z40" s="5">
        <v>5.0447773717388085</v>
      </c>
      <c r="AN40" s="3">
        <v>3.6</v>
      </c>
      <c r="AO40" s="12"/>
      <c r="AP40" s="12"/>
      <c r="AQ40" s="12"/>
      <c r="AR40" s="12"/>
      <c r="AS40" s="12">
        <v>33.407642727948392</v>
      </c>
      <c r="AT40" s="12">
        <v>41.260446899215232</v>
      </c>
      <c r="AU40" s="12"/>
      <c r="AV40" s="12">
        <v>43.616336842637864</v>
      </c>
      <c r="AW40" s="12"/>
      <c r="AX40" s="12"/>
      <c r="AY40" s="12">
        <v>39.86156159955307</v>
      </c>
      <c r="AZ40" s="5">
        <v>5.9151129195811007</v>
      </c>
    </row>
    <row r="41" spans="1:52" x14ac:dyDescent="0.25">
      <c r="A41" s="3">
        <v>1.7615700000000001</v>
      </c>
      <c r="B41" s="12"/>
      <c r="C41" s="12">
        <v>31.06</v>
      </c>
      <c r="D41" s="12">
        <v>36.43</v>
      </c>
      <c r="E41" s="12"/>
      <c r="F41" s="12">
        <v>27.61</v>
      </c>
      <c r="G41" s="12"/>
      <c r="H41" s="12"/>
      <c r="I41" s="12"/>
      <c r="J41" s="12"/>
      <c r="K41" s="12"/>
      <c r="L41" s="12">
        <v>31.7</v>
      </c>
      <c r="M41" s="12">
        <v>11.041230654187778</v>
      </c>
      <c r="N41" s="3">
        <v>1.7615700000000001</v>
      </c>
      <c r="O41" s="11"/>
      <c r="P41" s="11">
        <v>37.44</v>
      </c>
      <c r="Q41" s="11"/>
      <c r="R41" s="11">
        <v>45.47</v>
      </c>
      <c r="S41" s="11"/>
      <c r="T41" s="11"/>
      <c r="U41" s="11"/>
      <c r="V41" s="11">
        <v>47.38</v>
      </c>
      <c r="W41" s="11">
        <v>34.39</v>
      </c>
      <c r="X41" s="11"/>
      <c r="Y41" s="12">
        <f t="shared" si="0"/>
        <v>41.17</v>
      </c>
      <c r="Z41" s="5">
        <v>5.2985996014359378</v>
      </c>
      <c r="AN41" s="3">
        <v>3.7</v>
      </c>
      <c r="AO41" s="12"/>
      <c r="AP41" s="12"/>
      <c r="AQ41" s="12"/>
      <c r="AR41" s="12"/>
      <c r="AS41" s="12">
        <v>34.09246521230012</v>
      </c>
      <c r="AT41" s="12">
        <v>41.260446899215232</v>
      </c>
      <c r="AU41" s="12"/>
      <c r="AV41" s="12">
        <v>44.301430548842923</v>
      </c>
      <c r="AW41" s="12"/>
      <c r="AX41" s="12"/>
      <c r="AY41" s="12">
        <v>41.044999295733618</v>
      </c>
      <c r="AZ41" s="5">
        <v>7.7466834220275675</v>
      </c>
    </row>
    <row r="42" spans="1:52" x14ac:dyDescent="0.25">
      <c r="A42" s="3">
        <v>1.80918</v>
      </c>
      <c r="B42" s="12"/>
      <c r="C42" s="12">
        <v>31.45</v>
      </c>
      <c r="D42" s="12">
        <v>37.200000000000003</v>
      </c>
      <c r="E42" s="12"/>
      <c r="F42" s="12"/>
      <c r="G42" s="12"/>
      <c r="H42" s="12"/>
      <c r="I42" s="12"/>
      <c r="J42" s="12"/>
      <c r="K42" s="12"/>
      <c r="L42" s="12">
        <v>34.325000000000003</v>
      </c>
      <c r="M42" s="12">
        <v>36.53033861650227</v>
      </c>
      <c r="N42" s="3">
        <v>1.80918</v>
      </c>
      <c r="O42" s="11"/>
      <c r="P42" s="11">
        <v>37.83</v>
      </c>
      <c r="Q42" s="11"/>
      <c r="R42" s="11">
        <v>45.47</v>
      </c>
      <c r="S42" s="11"/>
      <c r="T42" s="11"/>
      <c r="U42" s="11"/>
      <c r="V42" s="11">
        <v>47.76</v>
      </c>
      <c r="W42" s="11">
        <v>34.770000000000003</v>
      </c>
      <c r="X42" s="11"/>
      <c r="Y42" s="12">
        <f t="shared" si="0"/>
        <v>41.457500000000003</v>
      </c>
      <c r="Z42" s="5">
        <v>5.2248545458150879</v>
      </c>
      <c r="AN42" s="3">
        <v>3.8</v>
      </c>
      <c r="AO42" s="12"/>
      <c r="AP42" s="12"/>
      <c r="AQ42" s="12"/>
      <c r="AR42" s="12"/>
      <c r="AS42" s="12"/>
      <c r="AT42" s="12">
        <v>41.260446899215232</v>
      </c>
      <c r="AU42" s="12"/>
      <c r="AV42" s="12"/>
      <c r="AW42" s="12"/>
      <c r="AX42" s="12"/>
      <c r="AY42" s="12">
        <v>41.044999295733618</v>
      </c>
      <c r="AZ42" s="5">
        <v>7.7466834220275675</v>
      </c>
    </row>
    <row r="43" spans="1:52" ht="15.75" thickBot="1" x14ac:dyDescent="0.3">
      <c r="A43" s="3">
        <v>1.8567899999999999</v>
      </c>
      <c r="B43" s="12"/>
      <c r="C43" s="12">
        <v>31.83</v>
      </c>
      <c r="D43" s="12">
        <v>37.96</v>
      </c>
      <c r="E43" s="12"/>
      <c r="F43" s="12"/>
      <c r="G43" s="12"/>
      <c r="H43" s="12"/>
      <c r="I43" s="12"/>
      <c r="J43" s="12"/>
      <c r="K43" s="12"/>
      <c r="L43" s="12">
        <v>34.894999999999996</v>
      </c>
      <c r="M43" s="12">
        <v>38.944517516375448</v>
      </c>
      <c r="N43" s="3">
        <v>1.8567899999999999</v>
      </c>
      <c r="O43" s="11"/>
      <c r="P43" s="11">
        <v>37.83</v>
      </c>
      <c r="Q43" s="11"/>
      <c r="R43" s="11">
        <v>45.85</v>
      </c>
      <c r="S43" s="11"/>
      <c r="T43" s="12"/>
      <c r="U43" s="11"/>
      <c r="V43" s="11">
        <v>48.14</v>
      </c>
      <c r="W43" s="11">
        <v>35.15</v>
      </c>
      <c r="X43" s="12"/>
      <c r="Y43" s="12">
        <f t="shared" si="0"/>
        <v>41.7425</v>
      </c>
      <c r="Z43" s="5">
        <v>5.2902754430408105</v>
      </c>
      <c r="AN43" s="6">
        <v>3.9</v>
      </c>
      <c r="AO43" s="7"/>
      <c r="AP43" s="7"/>
      <c r="AQ43" s="7"/>
      <c r="AR43" s="7"/>
      <c r="AS43" s="7"/>
      <c r="AT43" s="7">
        <v>41.949997899986094</v>
      </c>
      <c r="AU43" s="7"/>
      <c r="AV43" s="7"/>
      <c r="AW43" s="7"/>
      <c r="AX43" s="7"/>
      <c r="AY43" s="7">
        <v>41.21738704592633</v>
      </c>
      <c r="AZ43" s="8">
        <v>7.7822139624851623</v>
      </c>
    </row>
    <row r="44" spans="1:52" x14ac:dyDescent="0.25">
      <c r="A44" s="3">
        <v>1.9044000000000001</v>
      </c>
      <c r="B44" s="12"/>
      <c r="C44" s="12"/>
      <c r="D44" s="12">
        <v>37.96</v>
      </c>
      <c r="E44" s="12"/>
      <c r="F44" s="12"/>
      <c r="G44" s="12"/>
      <c r="H44" s="12"/>
      <c r="I44" s="12"/>
      <c r="J44" s="12"/>
      <c r="K44" s="12"/>
      <c r="L44" s="12">
        <v>34.704999999999998</v>
      </c>
      <c r="M44" s="12">
        <v>41.358696416248641</v>
      </c>
      <c r="N44" s="3">
        <v>2.6661600000000001</v>
      </c>
      <c r="O44" s="11"/>
      <c r="P44" s="11">
        <v>37.83</v>
      </c>
      <c r="Q44" s="11"/>
      <c r="R44" s="11">
        <v>45.85</v>
      </c>
      <c r="S44" s="11"/>
      <c r="T44" s="12"/>
      <c r="U44" s="11"/>
      <c r="V44" s="11">
        <v>48.14</v>
      </c>
      <c r="W44" s="12"/>
      <c r="X44" s="12"/>
      <c r="Y44" s="12">
        <f t="shared" si="0"/>
        <v>43.94</v>
      </c>
      <c r="Z44" s="5">
        <v>5.0020782831944928</v>
      </c>
    </row>
    <row r="45" spans="1:52" x14ac:dyDescent="0.25">
      <c r="A45" s="3">
        <v>1.95201</v>
      </c>
      <c r="B45" s="12"/>
      <c r="C45" s="12"/>
      <c r="D45" s="12">
        <v>37.96</v>
      </c>
      <c r="E45" s="12"/>
      <c r="F45" s="12"/>
      <c r="G45" s="12"/>
      <c r="H45" s="12"/>
      <c r="I45" s="12"/>
      <c r="J45" s="12"/>
      <c r="K45" s="12"/>
      <c r="L45" s="12">
        <v>34.704999999999998</v>
      </c>
      <c r="M45" s="12">
        <v>41.358696416248641</v>
      </c>
      <c r="N45" s="3">
        <v>2.7137699999999998</v>
      </c>
      <c r="O45" s="11"/>
      <c r="P45" s="11">
        <v>37.83</v>
      </c>
      <c r="Q45" s="11"/>
      <c r="R45" s="11">
        <v>45.85</v>
      </c>
      <c r="S45" s="11"/>
      <c r="T45" s="12"/>
      <c r="U45" s="11"/>
      <c r="V45" s="11">
        <v>48.14</v>
      </c>
      <c r="W45" s="12"/>
      <c r="X45" s="12"/>
      <c r="Y45" s="12">
        <f t="shared" si="0"/>
        <v>43.94</v>
      </c>
      <c r="Z45" s="5">
        <v>5.0020782831944928</v>
      </c>
      <c r="AO45" s="4"/>
    </row>
    <row r="46" spans="1:52" x14ac:dyDescent="0.25">
      <c r="A46" s="3">
        <v>1.99962</v>
      </c>
      <c r="B46" s="12"/>
      <c r="C46" s="12"/>
      <c r="D46" s="12">
        <v>38.56</v>
      </c>
      <c r="E46" s="12"/>
      <c r="F46" s="12"/>
      <c r="G46" s="12"/>
      <c r="H46" s="12"/>
      <c r="I46" s="12"/>
      <c r="J46" s="12"/>
      <c r="K46" s="12"/>
      <c r="L46" s="12">
        <v>35.005000000000003</v>
      </c>
      <c r="M46" s="12">
        <v>45.170557837100574</v>
      </c>
      <c r="N46" s="3">
        <v>2.7613799999999999</v>
      </c>
      <c r="O46" s="11"/>
      <c r="P46" s="11">
        <v>37.83</v>
      </c>
      <c r="Q46" s="11"/>
      <c r="R46" s="11">
        <v>46.61</v>
      </c>
      <c r="S46" s="11"/>
      <c r="T46" s="12"/>
      <c r="U46" s="11"/>
      <c r="V46" s="11">
        <v>48.91</v>
      </c>
      <c r="W46" s="12"/>
      <c r="X46" s="12"/>
      <c r="Y46" s="12">
        <f t="shared" si="0"/>
        <v>44.449999999999996</v>
      </c>
      <c r="Z46" s="5">
        <v>5.4025210215352759</v>
      </c>
    </row>
    <row r="47" spans="1:52" x14ac:dyDescent="0.25">
      <c r="A47" s="3">
        <v>2.0472299999999999</v>
      </c>
      <c r="B47" s="12"/>
      <c r="C47" s="12"/>
      <c r="D47" s="12">
        <v>38.729999999999997</v>
      </c>
      <c r="E47" s="12"/>
      <c r="F47" s="12"/>
      <c r="G47" s="12"/>
      <c r="H47" s="12"/>
      <c r="I47" s="12"/>
      <c r="J47" s="12"/>
      <c r="K47" s="12"/>
      <c r="L47" s="12">
        <v>35.089999999999996</v>
      </c>
      <c r="M47" s="12">
        <v>46.250585239676056</v>
      </c>
      <c r="N47" s="3">
        <v>2.8089900000000001</v>
      </c>
      <c r="O47" s="11"/>
      <c r="P47" s="11">
        <v>38.21</v>
      </c>
      <c r="Q47" s="11"/>
      <c r="R47" s="11">
        <v>46.61</v>
      </c>
      <c r="S47" s="11"/>
      <c r="T47" s="12"/>
      <c r="U47" s="11"/>
      <c r="V47" s="11">
        <v>48.91</v>
      </c>
      <c r="W47" s="12"/>
      <c r="X47" s="12"/>
      <c r="Y47" s="12">
        <f t="shared" si="0"/>
        <v>44.576666666666661</v>
      </c>
      <c r="Z47" s="5">
        <v>5.2039275478591565</v>
      </c>
    </row>
    <row r="48" spans="1:52" x14ac:dyDescent="0.25">
      <c r="A48" s="3">
        <v>2.09484</v>
      </c>
      <c r="B48" s="12"/>
      <c r="C48" s="12"/>
      <c r="D48" s="12">
        <v>39.119999999999997</v>
      </c>
      <c r="E48" s="12"/>
      <c r="F48" s="12"/>
      <c r="G48" s="12"/>
      <c r="H48" s="12"/>
      <c r="I48" s="12"/>
      <c r="J48" s="12"/>
      <c r="K48" s="12"/>
      <c r="L48" s="12">
        <v>35.284999999999997</v>
      </c>
      <c r="M48" s="12">
        <v>48.728295163230129</v>
      </c>
      <c r="N48" s="3">
        <v>2.8565999999999998</v>
      </c>
      <c r="O48" s="11"/>
      <c r="P48" s="11">
        <v>38.21</v>
      </c>
      <c r="Q48" s="11"/>
      <c r="R48" s="11">
        <v>47</v>
      </c>
      <c r="S48" s="11"/>
      <c r="T48" s="12"/>
      <c r="U48" s="11"/>
      <c r="V48" s="11">
        <v>49.29</v>
      </c>
      <c r="W48" s="12"/>
      <c r="X48" s="12"/>
      <c r="Y48" s="12">
        <f t="shared" si="0"/>
        <v>44.833333333333336</v>
      </c>
      <c r="Z48" s="5">
        <v>5.4042299031148513</v>
      </c>
    </row>
    <row r="49" spans="1:26" x14ac:dyDescent="0.25">
      <c r="A49" s="3">
        <v>2.1424500000000002</v>
      </c>
      <c r="B49" s="12"/>
      <c r="C49" s="12"/>
      <c r="D49" s="12">
        <v>39.5</v>
      </c>
      <c r="E49" s="12"/>
      <c r="F49" s="12"/>
      <c r="G49" s="12"/>
      <c r="H49" s="12"/>
      <c r="I49" s="12"/>
      <c r="J49" s="12"/>
      <c r="K49" s="12"/>
      <c r="L49" s="12">
        <v>35.475000000000001</v>
      </c>
      <c r="M49" s="12">
        <v>51.142474063103059</v>
      </c>
      <c r="N49" s="3">
        <v>2.90421</v>
      </c>
      <c r="O49" s="11"/>
      <c r="P49" s="11">
        <v>38.21</v>
      </c>
      <c r="Q49" s="11"/>
      <c r="R49" s="11">
        <v>47</v>
      </c>
      <c r="S49" s="11"/>
      <c r="T49" s="12"/>
      <c r="U49" s="11"/>
      <c r="V49" s="12"/>
      <c r="W49" s="12"/>
      <c r="X49" s="12"/>
      <c r="Y49" s="12">
        <f t="shared" si="0"/>
        <v>42.605000000000004</v>
      </c>
      <c r="Z49" s="5">
        <v>6.0910473080167735</v>
      </c>
    </row>
    <row r="50" spans="1:26" x14ac:dyDescent="0.25">
      <c r="A50" s="3">
        <v>2.1900599999999999</v>
      </c>
      <c r="B50" s="12"/>
      <c r="C50" s="12"/>
      <c r="D50" s="12">
        <v>39.5</v>
      </c>
      <c r="E50" s="12"/>
      <c r="F50" s="12"/>
      <c r="G50" s="12"/>
      <c r="H50" s="12"/>
      <c r="I50" s="12"/>
      <c r="J50" s="12"/>
      <c r="K50" s="12"/>
      <c r="L50" s="12">
        <v>35.475000000000001</v>
      </c>
      <c r="M50" s="12">
        <v>51.142474063103059</v>
      </c>
      <c r="N50" s="3">
        <v>2.9518200000000001</v>
      </c>
      <c r="O50" s="11"/>
      <c r="P50" s="11">
        <v>38.21</v>
      </c>
      <c r="Q50" s="11"/>
      <c r="R50" s="11">
        <v>47.38</v>
      </c>
      <c r="S50" s="11"/>
      <c r="T50" s="12"/>
      <c r="U50" s="11"/>
      <c r="V50" s="12"/>
      <c r="W50" s="12"/>
      <c r="X50" s="12"/>
      <c r="Y50" s="12">
        <f t="shared" si="0"/>
        <v>42.795000000000002</v>
      </c>
      <c r="Z50" s="5">
        <v>6.3543690346432955</v>
      </c>
    </row>
    <row r="51" spans="1:26" ht="15.75" thickBot="1" x14ac:dyDescent="0.3">
      <c r="A51" s="6">
        <v>2.23767</v>
      </c>
      <c r="B51" s="7"/>
      <c r="C51" s="7"/>
      <c r="D51" s="7">
        <v>40.270000000000003</v>
      </c>
      <c r="E51" s="7"/>
      <c r="F51" s="7"/>
      <c r="G51" s="7"/>
      <c r="H51" s="7"/>
      <c r="I51" s="7"/>
      <c r="J51" s="7"/>
      <c r="K51" s="7"/>
      <c r="L51" s="7">
        <v>40.270000000000003</v>
      </c>
      <c r="M51" s="7"/>
      <c r="N51" s="3">
        <v>2.9994299999999998</v>
      </c>
      <c r="O51" s="11"/>
      <c r="P51" s="11">
        <v>38.97</v>
      </c>
      <c r="Q51" s="11"/>
      <c r="R51" s="11">
        <v>47.38</v>
      </c>
      <c r="S51" s="11"/>
      <c r="T51" s="12"/>
      <c r="U51" s="11"/>
      <c r="V51" s="12"/>
      <c r="W51" s="12"/>
      <c r="X51" s="12"/>
      <c r="Y51" s="12">
        <f t="shared" si="0"/>
        <v>43.174999999999997</v>
      </c>
      <c r="Z51" s="5">
        <v>5.8277255813903963</v>
      </c>
    </row>
    <row r="52" spans="1:26" x14ac:dyDescent="0.25">
      <c r="N52" s="3">
        <v>3.04704</v>
      </c>
      <c r="O52" s="11"/>
      <c r="P52" s="11">
        <v>38.97</v>
      </c>
      <c r="Q52" s="11"/>
      <c r="R52" s="11">
        <v>47.76</v>
      </c>
      <c r="S52" s="11"/>
      <c r="T52" s="12"/>
      <c r="U52" s="11"/>
      <c r="V52" s="12"/>
      <c r="W52" s="12"/>
      <c r="X52" s="12"/>
      <c r="Y52" s="12">
        <f t="shared" si="0"/>
        <v>43.364999999999995</v>
      </c>
      <c r="Z52" s="5">
        <v>6.091047308016881</v>
      </c>
    </row>
    <row r="53" spans="1:26" x14ac:dyDescent="0.25">
      <c r="A53" s="4"/>
      <c r="N53" s="3">
        <v>3.0946500000000001</v>
      </c>
      <c r="O53" s="11"/>
      <c r="P53" s="11">
        <v>38.97</v>
      </c>
      <c r="Q53" s="11"/>
      <c r="R53" s="11">
        <v>47.76</v>
      </c>
      <c r="S53" s="11"/>
      <c r="T53" s="12"/>
      <c r="U53" s="11"/>
      <c r="V53" s="12"/>
      <c r="W53" s="12"/>
      <c r="X53" s="12"/>
      <c r="Y53" s="12">
        <f t="shared" si="0"/>
        <v>43.364999999999995</v>
      </c>
      <c r="Z53" s="5">
        <v>6.091047308016881</v>
      </c>
    </row>
    <row r="54" spans="1:26" x14ac:dyDescent="0.25">
      <c r="N54" s="3">
        <v>3.1422599999999998</v>
      </c>
      <c r="O54" s="11"/>
      <c r="P54" s="11">
        <v>38.97</v>
      </c>
      <c r="Q54" s="11"/>
      <c r="R54" s="11">
        <v>47.76</v>
      </c>
      <c r="S54" s="11"/>
      <c r="T54" s="12"/>
      <c r="U54" s="11"/>
      <c r="V54" s="12"/>
      <c r="W54" s="12"/>
      <c r="X54" s="12"/>
      <c r="Y54" s="12">
        <f t="shared" si="0"/>
        <v>43.364999999999995</v>
      </c>
      <c r="Z54" s="5">
        <v>6.091047308016881</v>
      </c>
    </row>
    <row r="55" spans="1:26" x14ac:dyDescent="0.25">
      <c r="N55" s="3">
        <v>3.18987</v>
      </c>
      <c r="O55" s="11"/>
      <c r="P55" s="11">
        <v>38.97</v>
      </c>
      <c r="Q55" s="11"/>
      <c r="R55" s="11">
        <v>47.76</v>
      </c>
      <c r="S55" s="12"/>
      <c r="T55" s="12"/>
      <c r="U55" s="11"/>
      <c r="V55" s="12"/>
      <c r="W55" s="12"/>
      <c r="X55" s="12"/>
      <c r="Y55" s="12">
        <f t="shared" si="0"/>
        <v>43.364999999999995</v>
      </c>
      <c r="Z55" s="5">
        <v>6.091047308016881</v>
      </c>
    </row>
    <row r="56" spans="1:26" x14ac:dyDescent="0.25">
      <c r="N56" s="3">
        <v>3.2374800000000001</v>
      </c>
      <c r="O56" s="11"/>
      <c r="P56" s="11">
        <v>39.35</v>
      </c>
      <c r="Q56" s="11"/>
      <c r="R56" s="11">
        <v>47.76</v>
      </c>
      <c r="S56" s="12"/>
      <c r="T56" s="12"/>
      <c r="U56" s="11"/>
      <c r="V56" s="12"/>
      <c r="W56" s="12"/>
      <c r="X56" s="12"/>
      <c r="Y56" s="12">
        <f t="shared" si="0"/>
        <v>43.555</v>
      </c>
      <c r="Z56" s="5">
        <v>5.827725581390391</v>
      </c>
    </row>
    <row r="57" spans="1:26" x14ac:dyDescent="0.25">
      <c r="N57" s="3">
        <v>3.2850899999999998</v>
      </c>
      <c r="O57" s="11"/>
      <c r="P57" s="11">
        <v>39.35</v>
      </c>
      <c r="Q57" s="11"/>
      <c r="R57" s="11">
        <v>48.14</v>
      </c>
      <c r="S57" s="12"/>
      <c r="T57" s="12"/>
      <c r="U57" s="11"/>
      <c r="V57" s="12"/>
      <c r="W57" s="12"/>
      <c r="X57" s="12"/>
      <c r="Y57" s="12">
        <f t="shared" si="0"/>
        <v>43.745000000000005</v>
      </c>
      <c r="Z57" s="5">
        <v>6.0910473080168313</v>
      </c>
    </row>
    <row r="58" spans="1:26" x14ac:dyDescent="0.25">
      <c r="N58" s="3">
        <v>3.3327</v>
      </c>
      <c r="O58" s="11"/>
      <c r="P58" s="11">
        <v>40.5</v>
      </c>
      <c r="Q58" s="11"/>
      <c r="R58" s="12"/>
      <c r="S58" s="12"/>
      <c r="T58" s="12"/>
      <c r="U58" s="11"/>
      <c r="V58" s="12"/>
      <c r="W58" s="12"/>
      <c r="X58" s="12"/>
      <c r="Y58" s="12">
        <f t="shared" si="0"/>
        <v>40.5</v>
      </c>
      <c r="Z58" s="5"/>
    </row>
    <row r="59" spans="1:26" ht="15.75" thickBot="1" x14ac:dyDescent="0.3">
      <c r="N59" s="6">
        <v>3.3803100000000001</v>
      </c>
      <c r="O59" s="9"/>
      <c r="P59" s="9">
        <v>40.880000000000003</v>
      </c>
      <c r="Q59" s="9"/>
      <c r="R59" s="7"/>
      <c r="S59" s="7"/>
      <c r="T59" s="7"/>
      <c r="U59" s="9"/>
      <c r="V59" s="7"/>
      <c r="W59" s="7"/>
      <c r="X59" s="7"/>
      <c r="Y59" s="7">
        <f t="shared" si="0"/>
        <v>40.880000000000003</v>
      </c>
      <c r="Z59" s="8"/>
    </row>
    <row r="60" spans="1:26" x14ac:dyDescent="0.25">
      <c r="N60" s="12"/>
      <c r="P60" s="4"/>
      <c r="R60" s="4"/>
      <c r="S60" s="4"/>
      <c r="T60" s="4"/>
      <c r="V60" s="4"/>
      <c r="W60" s="4"/>
      <c r="X60" s="4"/>
      <c r="Y60" s="4"/>
      <c r="Z60" s="4"/>
    </row>
    <row r="61" spans="1:26" x14ac:dyDescent="0.25">
      <c r="N61" s="12"/>
      <c r="P61" s="4"/>
      <c r="R61" s="4"/>
      <c r="S61" s="4"/>
      <c r="T61" s="4"/>
      <c r="V61" s="4"/>
      <c r="W61" s="4"/>
      <c r="X61" s="4"/>
      <c r="Y61" s="4"/>
      <c r="Z61" s="4"/>
    </row>
    <row r="62" spans="1:26" x14ac:dyDescent="0.25">
      <c r="N62" s="12"/>
      <c r="P62" s="4"/>
      <c r="R62" s="4"/>
      <c r="S62" s="4"/>
      <c r="T62" s="4"/>
      <c r="V62" s="4"/>
      <c r="W62" s="4"/>
      <c r="X62" s="4"/>
      <c r="Y62" s="4"/>
      <c r="Z62" s="4"/>
    </row>
    <row r="63" spans="1:26" x14ac:dyDescent="0.25">
      <c r="N63" s="12"/>
      <c r="P63" s="4"/>
      <c r="R63" s="4"/>
      <c r="S63" s="4"/>
      <c r="T63" s="4"/>
      <c r="V63" s="4"/>
      <c r="W63" s="4"/>
      <c r="X63" s="4"/>
      <c r="Y63" s="4"/>
      <c r="Z63" s="4"/>
    </row>
    <row r="64" spans="1:26" x14ac:dyDescent="0.25">
      <c r="N64" s="12"/>
      <c r="P64" s="4"/>
      <c r="R64" s="4"/>
      <c r="S64" s="4"/>
      <c r="T64" s="4"/>
      <c r="V64" s="4"/>
      <c r="W64" s="4"/>
      <c r="X64" s="4"/>
      <c r="Y64" s="4"/>
      <c r="Z64" s="4"/>
    </row>
    <row r="65" spans="14:26" x14ac:dyDescent="0.25">
      <c r="N65" s="12"/>
      <c r="P65" s="4"/>
      <c r="R65" s="4"/>
      <c r="S65" s="4"/>
      <c r="T65" s="4"/>
      <c r="V65" s="4"/>
      <c r="W65" s="4"/>
      <c r="X65" s="4"/>
      <c r="Y65" s="4"/>
      <c r="Z65" s="4"/>
    </row>
    <row r="66" spans="14:26" x14ac:dyDescent="0.25">
      <c r="N66" s="12"/>
      <c r="P66" s="4"/>
      <c r="R66" s="4"/>
      <c r="S66" s="4"/>
      <c r="T66" s="4"/>
      <c r="U66" s="4"/>
      <c r="V66" s="4"/>
      <c r="W66" s="4"/>
      <c r="X66" s="4"/>
      <c r="Y66" s="4"/>
      <c r="Z66" s="4"/>
    </row>
    <row r="67" spans="14:26" x14ac:dyDescent="0.25">
      <c r="N67" s="12"/>
      <c r="P67" s="4"/>
      <c r="R67" s="4"/>
      <c r="S67" s="4"/>
      <c r="T67" s="4"/>
      <c r="U67" s="4"/>
      <c r="V67" s="4"/>
      <c r="W67" s="4"/>
      <c r="X67" s="4"/>
      <c r="Y67" s="4"/>
      <c r="Z67" s="4"/>
    </row>
    <row r="68" spans="14:26" x14ac:dyDescent="0.25">
      <c r="N68" s="12"/>
      <c r="P68" s="4"/>
      <c r="R68" s="4"/>
      <c r="S68" s="4"/>
      <c r="T68" s="4"/>
      <c r="U68" s="4"/>
      <c r="V68" s="4"/>
      <c r="W68" s="4"/>
      <c r="X68" s="4"/>
      <c r="Y68" s="4"/>
      <c r="Z68" s="4"/>
    </row>
    <row r="69" spans="14:26" x14ac:dyDescent="0.25">
      <c r="N69" s="12"/>
      <c r="P69" s="4"/>
      <c r="R69" s="4"/>
      <c r="S69" s="4"/>
      <c r="T69" s="4"/>
      <c r="U69" s="4"/>
      <c r="V69" s="4"/>
      <c r="W69" s="4"/>
      <c r="X69" s="4"/>
      <c r="Y69" s="4"/>
      <c r="Z69" s="4"/>
    </row>
    <row r="70" spans="14:26" x14ac:dyDescent="0.25">
      <c r="N70" s="12"/>
      <c r="P70" s="4"/>
      <c r="R70" s="4"/>
      <c r="S70" s="4"/>
      <c r="T70" s="4"/>
      <c r="U70" s="4"/>
      <c r="V70" s="4"/>
      <c r="W70" s="4"/>
      <c r="X70" s="4"/>
      <c r="Y70" s="4"/>
      <c r="Z70" s="4"/>
    </row>
    <row r="71" spans="14:26" x14ac:dyDescent="0.25">
      <c r="N71" s="12"/>
      <c r="P71" s="4"/>
      <c r="R71" s="4"/>
      <c r="S71" s="4"/>
      <c r="T71" s="4"/>
      <c r="U71" s="4"/>
      <c r="V71" s="4"/>
      <c r="W71" s="4"/>
      <c r="X71" s="4"/>
      <c r="Y71" s="4"/>
      <c r="Z71" s="4"/>
    </row>
    <row r="72" spans="14:26" x14ac:dyDescent="0.25">
      <c r="N72" s="12"/>
      <c r="P72" s="4"/>
      <c r="R72" s="4"/>
      <c r="S72" s="4"/>
      <c r="T72" s="4"/>
      <c r="U72" s="4"/>
      <c r="V72" s="4"/>
      <c r="W72" s="4"/>
      <c r="X72" s="4"/>
      <c r="Y72" s="4"/>
      <c r="Z72" s="4"/>
    </row>
    <row r="73" spans="14:26" x14ac:dyDescent="0.25">
      <c r="N73" s="12"/>
      <c r="P73" s="4"/>
      <c r="R73" s="4"/>
      <c r="S73" s="4"/>
      <c r="T73" s="4"/>
      <c r="U73" s="4"/>
      <c r="V73" s="4"/>
      <c r="W73" s="4"/>
      <c r="X73" s="4"/>
      <c r="Y73" s="4"/>
      <c r="Z73" s="4"/>
    </row>
    <row r="74" spans="14:26" x14ac:dyDescent="0.25">
      <c r="N74" s="12"/>
      <c r="P74" s="4"/>
      <c r="R74" s="4"/>
      <c r="S74" s="4"/>
      <c r="T74" s="4"/>
      <c r="U74" s="4"/>
      <c r="V74" s="4"/>
      <c r="W74" s="4"/>
      <c r="X74" s="4"/>
      <c r="Y74" s="4"/>
      <c r="Z74" s="4"/>
    </row>
    <row r="75" spans="14:26" x14ac:dyDescent="0.25">
      <c r="N75" s="12"/>
      <c r="P75" s="4"/>
      <c r="R75" s="4"/>
      <c r="S75" s="4"/>
      <c r="T75" s="4"/>
      <c r="U75" s="4"/>
      <c r="V75" s="4"/>
      <c r="W75" s="4"/>
      <c r="X75" s="4"/>
      <c r="Y75" s="4"/>
      <c r="Z75" s="4"/>
    </row>
    <row r="76" spans="14:26" x14ac:dyDescent="0.25">
      <c r="N76" s="12"/>
      <c r="P76" s="4"/>
      <c r="R76" s="4"/>
      <c r="S76" s="4"/>
      <c r="T76" s="4"/>
      <c r="U76" s="4"/>
      <c r="V76" s="4"/>
      <c r="W76" s="4"/>
      <c r="X76" s="4"/>
      <c r="Y76" s="4"/>
      <c r="Z76" s="4"/>
    </row>
    <row r="77" spans="14:26" x14ac:dyDescent="0.25">
      <c r="N77" s="12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4:26" x14ac:dyDescent="0.25">
      <c r="N78" s="12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4:26" x14ac:dyDescent="0.25">
      <c r="N79" s="12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4:26" x14ac:dyDescent="0.25">
      <c r="N80" s="12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4:26" x14ac:dyDescent="0.25">
      <c r="N81" s="12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4:26" x14ac:dyDescent="0.25">
      <c r="N82" s="12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4:26" x14ac:dyDescent="0.25">
      <c r="N83" s="12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4:26" x14ac:dyDescent="0.25">
      <c r="N84" s="12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4:26" x14ac:dyDescent="0.25">
      <c r="N85" s="12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4:26" x14ac:dyDescent="0.25">
      <c r="N86" s="12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4:26" x14ac:dyDescent="0.25">
      <c r="N87" s="12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4:26" x14ac:dyDescent="0.25">
      <c r="N88" s="12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4:26" x14ac:dyDescent="0.25">
      <c r="N89" s="12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4:26" x14ac:dyDescent="0.25">
      <c r="N90" s="12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4:26" x14ac:dyDescent="0.25">
      <c r="N91" s="12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4:26" ht="15.75" thickBot="1" x14ac:dyDescent="0.3">
      <c r="N92" s="7"/>
      <c r="O92" s="9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148" spans="14:26" x14ac:dyDescent="0.25">
      <c r="N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4:26" x14ac:dyDescent="0.25">
      <c r="N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4:26" x14ac:dyDescent="0.25">
      <c r="N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4:26" x14ac:dyDescent="0.25">
      <c r="N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4:26" x14ac:dyDescent="0.25">
      <c r="N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4:26" x14ac:dyDescent="0.25">
      <c r="N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4:26" x14ac:dyDescent="0.25">
      <c r="N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4:26" x14ac:dyDescent="0.25">
      <c r="N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4:26" x14ac:dyDescent="0.25">
      <c r="N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4:26" x14ac:dyDescent="0.25">
      <c r="N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4:26" x14ac:dyDescent="0.25">
      <c r="N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4:26" x14ac:dyDescent="0.25">
      <c r="N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4:26" x14ac:dyDescent="0.25"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41" x14ac:dyDescent="0.25"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41" x14ac:dyDescent="0.25"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41" x14ac:dyDescent="0.25"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41" x14ac:dyDescent="0.25"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41" x14ac:dyDescent="0.25"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41" x14ac:dyDescent="0.25"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41" ht="15.75" thickBot="1" x14ac:dyDescent="0.3"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41" x14ac:dyDescent="0.25"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</row>
    <row r="170" spans="1:41" x14ac:dyDescent="0.25">
      <c r="AA170">
        <v>40.118000000000002</v>
      </c>
      <c r="AB170">
        <v>40.501999999999995</v>
      </c>
      <c r="AC170">
        <v>40.882000000000005</v>
      </c>
      <c r="AD170">
        <v>41.225000000000001</v>
      </c>
      <c r="AE170">
        <v>41.608999999999995</v>
      </c>
      <c r="AF170">
        <v>41.953999999999994</v>
      </c>
      <c r="AG170">
        <v>42.295999999999992</v>
      </c>
      <c r="AH170">
        <v>52.09</v>
      </c>
      <c r="AI170">
        <v>52.216666666666669</v>
      </c>
      <c r="AJ170">
        <v>52.47</v>
      </c>
      <c r="AK170">
        <v>52.726666666666667</v>
      </c>
      <c r="AL170">
        <v>52.856666666666662</v>
      </c>
      <c r="AM170">
        <v>53.113333333333337</v>
      </c>
    </row>
    <row r="171" spans="1:41" ht="15.75" thickBot="1" x14ac:dyDescent="0.3">
      <c r="AA171">
        <v>1.5272835725925573</v>
      </c>
      <c r="AB171">
        <v>1.569762756314194</v>
      </c>
      <c r="AC171">
        <v>1.5375867093887188</v>
      </c>
      <c r="AD171">
        <v>1.5747438945216974</v>
      </c>
      <c r="AE171">
        <v>1.6557673279916159</v>
      </c>
      <c r="AF171">
        <v>1.6436471640835946</v>
      </c>
      <c r="AG171">
        <v>1.7036263283557178</v>
      </c>
      <c r="AH171">
        <v>0.5551876559626775</v>
      </c>
      <c r="AI171">
        <v>0.67340758666485012</v>
      </c>
      <c r="AJ171">
        <v>0.70854310619279359</v>
      </c>
      <c r="AK171">
        <v>0.76666666666666572</v>
      </c>
      <c r="AL171">
        <v>0.71064133788508932</v>
      </c>
      <c r="AM171">
        <v>0.76333333333333309</v>
      </c>
    </row>
    <row r="172" spans="1:41" x14ac:dyDescent="0.25">
      <c r="A172" s="10" t="s">
        <v>18</v>
      </c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3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>
        <v>40.305</v>
      </c>
      <c r="AB172">
        <v>41.075000000000003</v>
      </c>
      <c r="AC172">
        <v>41.265000000000001</v>
      </c>
      <c r="AD172">
        <v>41.835000000000001</v>
      </c>
      <c r="AE172">
        <v>42.41</v>
      </c>
      <c r="AF172">
        <v>42.605000000000004</v>
      </c>
      <c r="AG172">
        <v>43.174999999999997</v>
      </c>
      <c r="AH172">
        <v>51.96</v>
      </c>
      <c r="AI172">
        <v>51.96</v>
      </c>
      <c r="AJ172">
        <v>51.96</v>
      </c>
      <c r="AK172">
        <v>51.96</v>
      </c>
      <c r="AL172">
        <v>52.35</v>
      </c>
      <c r="AM172">
        <v>52.35</v>
      </c>
      <c r="AN172" s="10"/>
      <c r="AO172" s="10"/>
    </row>
    <row r="173" spans="1:41" x14ac:dyDescent="0.25">
      <c r="AA173" t="e">
        <v>#N/A</v>
      </c>
      <c r="AB173">
        <v>34.01</v>
      </c>
      <c r="AC173" t="e">
        <v>#N/A</v>
      </c>
      <c r="AD173">
        <v>44.7</v>
      </c>
      <c r="AE173" t="e">
        <v>#N/A</v>
      </c>
      <c r="AF173" t="e">
        <v>#N/A</v>
      </c>
      <c r="AG173" t="e">
        <v>#N/A</v>
      </c>
      <c r="AH173" t="e">
        <v>#N/A</v>
      </c>
      <c r="AI173" t="e">
        <v>#N/A</v>
      </c>
      <c r="AJ173" t="e">
        <v>#N/A</v>
      </c>
      <c r="AK173">
        <v>51.96</v>
      </c>
      <c r="AL173" t="e">
        <v>#N/A</v>
      </c>
      <c r="AM173">
        <v>52.35</v>
      </c>
    </row>
    <row r="174" spans="1:41" x14ac:dyDescent="0.25">
      <c r="A174" t="s">
        <v>19</v>
      </c>
      <c r="B174">
        <v>0</v>
      </c>
      <c r="C174">
        <v>5.984</v>
      </c>
      <c r="D174">
        <v>10.123999999999999</v>
      </c>
      <c r="E174">
        <v>13.144</v>
      </c>
      <c r="F174">
        <v>15.321999999999997</v>
      </c>
      <c r="G174">
        <v>17.270000000000003</v>
      </c>
      <c r="H174">
        <v>18.988000000000003</v>
      </c>
      <c r="I174">
        <v>20.402000000000001</v>
      </c>
      <c r="J174">
        <v>21.74</v>
      </c>
      <c r="K174">
        <v>22.925000000000001</v>
      </c>
      <c r="L174">
        <v>24.250999999999998</v>
      </c>
      <c r="M174" s="11">
        <v>25.18</v>
      </c>
      <c r="N174">
        <v>28.887</v>
      </c>
      <c r="O174">
        <v>29.862000000000002</v>
      </c>
      <c r="P174">
        <v>30.76</v>
      </c>
      <c r="Q174">
        <v>31.445</v>
      </c>
      <c r="R174">
        <v>32.323</v>
      </c>
      <c r="S174">
        <v>33.012999999999998</v>
      </c>
      <c r="T174">
        <v>33.622999999999998</v>
      </c>
      <c r="U174">
        <v>34.311</v>
      </c>
      <c r="V174">
        <v>34.999000000000002</v>
      </c>
      <c r="W174">
        <v>35.686</v>
      </c>
      <c r="X174">
        <v>36.145000000000003</v>
      </c>
      <c r="Y174">
        <v>36.756999999999998</v>
      </c>
      <c r="Z174">
        <v>38.314999999999991</v>
      </c>
      <c r="AA174">
        <v>4.8296947223515954</v>
      </c>
      <c r="AB174">
        <v>4.9640256960567157</v>
      </c>
      <c r="AC174">
        <v>4.8622761016717559</v>
      </c>
      <c r="AD174">
        <v>4.9797774381325146</v>
      </c>
      <c r="AE174">
        <v>5.2359960317445768</v>
      </c>
      <c r="AF174">
        <v>5.1976687081806618</v>
      </c>
      <c r="AG174">
        <v>5.3873394794339671</v>
      </c>
      <c r="AH174">
        <v>0.96161322786242742</v>
      </c>
      <c r="AI174">
        <v>1.1663761543058624</v>
      </c>
      <c r="AJ174">
        <v>1.2272326592785889</v>
      </c>
      <c r="AK174">
        <v>1.3279056191361376</v>
      </c>
      <c r="AL174">
        <v>1.2308669031756962</v>
      </c>
      <c r="AM174">
        <v>1.3221321164442426</v>
      </c>
      <c r="AN174">
        <v>54.635000000000005</v>
      </c>
      <c r="AO174">
        <v>54.825000000000003</v>
      </c>
    </row>
    <row r="175" spans="1:41" x14ac:dyDescent="0.25">
      <c r="A175" t="s">
        <v>20</v>
      </c>
      <c r="B175">
        <v>0</v>
      </c>
      <c r="C175">
        <v>0.95954178879528007</v>
      </c>
      <c r="D175">
        <v>0.90811183843792753</v>
      </c>
      <c r="E175">
        <v>0.85491156137800317</v>
      </c>
      <c r="F175">
        <v>0.86833275751741035</v>
      </c>
      <c r="G175">
        <v>0.92301077398309905</v>
      </c>
      <c r="H175">
        <v>0.93766708140765131</v>
      </c>
      <c r="I175">
        <v>1.012622338288071</v>
      </c>
      <c r="J175">
        <v>1.0340921944713977</v>
      </c>
      <c r="K175">
        <v>1.0660646738771948</v>
      </c>
      <c r="L175">
        <v>1.1094287318756071</v>
      </c>
      <c r="M175" s="11">
        <v>1.0679981273391845</v>
      </c>
      <c r="N175">
        <v>1.1939728733192401</v>
      </c>
      <c r="O175">
        <v>1.194700148340351</v>
      </c>
      <c r="P175">
        <v>1.2087789982733144</v>
      </c>
      <c r="Q175">
        <v>1.2149478726815224</v>
      </c>
      <c r="R175">
        <v>1.2429499408888247</v>
      </c>
      <c r="S175">
        <v>1.2785017707370545</v>
      </c>
      <c r="T175">
        <v>1.3078523956811481</v>
      </c>
      <c r="U175">
        <v>1.3365523226238043</v>
      </c>
      <c r="V175">
        <v>1.3514810394526358</v>
      </c>
      <c r="W175">
        <v>1.2943193835629057</v>
      </c>
      <c r="X175">
        <v>1.3291620167107623</v>
      </c>
      <c r="Y175">
        <v>1.3538620067545097</v>
      </c>
      <c r="Z175">
        <v>1.4037752669142269</v>
      </c>
      <c r="AA175">
        <v>23.325951111110854</v>
      </c>
      <c r="AB175">
        <v>24.641551111111362</v>
      </c>
      <c r="AC175">
        <v>23.641728888888288</v>
      </c>
      <c r="AD175">
        <v>24.798183333333629</v>
      </c>
      <c r="AE175">
        <v>27.415654444444954</v>
      </c>
      <c r="AF175">
        <v>27.01576000000043</v>
      </c>
      <c r="AG175">
        <v>29.023426666667849</v>
      </c>
      <c r="AH175">
        <v>0.92469999999999675</v>
      </c>
      <c r="AI175">
        <v>1.3604333333333327</v>
      </c>
      <c r="AJ175">
        <v>1.5060999999999973</v>
      </c>
      <c r="AK175">
        <v>1.763333333333329</v>
      </c>
      <c r="AL175">
        <v>1.515033333333329</v>
      </c>
      <c r="AM175">
        <v>1.748033333333332</v>
      </c>
      <c r="AN175">
        <v>1.1449999999999996</v>
      </c>
      <c r="AO175">
        <v>0.95500000000000185</v>
      </c>
    </row>
    <row r="176" spans="1:41" x14ac:dyDescent="0.25">
      <c r="A176" t="s">
        <v>21</v>
      </c>
      <c r="B176">
        <v>0</v>
      </c>
      <c r="C176">
        <v>6.3049999999999997</v>
      </c>
      <c r="D176">
        <v>9.74</v>
      </c>
      <c r="E176">
        <v>12.8</v>
      </c>
      <c r="F176">
        <v>15.285</v>
      </c>
      <c r="G176">
        <v>17.574999999999999</v>
      </c>
      <c r="H176">
        <v>19.484999999999999</v>
      </c>
      <c r="I176">
        <v>21.015000000000001</v>
      </c>
      <c r="J176">
        <v>22.16</v>
      </c>
      <c r="K176">
        <v>23.88</v>
      </c>
      <c r="L176">
        <v>25.024999999999999</v>
      </c>
      <c r="M176" s="11">
        <v>25.984999999999999</v>
      </c>
      <c r="N176">
        <v>29.615000000000002</v>
      </c>
      <c r="O176">
        <v>30.484999999999999</v>
      </c>
      <c r="P176">
        <v>31.524999999999999</v>
      </c>
      <c r="Q176">
        <v>32.094999999999999</v>
      </c>
      <c r="R176">
        <v>32.855000000000004</v>
      </c>
      <c r="S176">
        <v>33.435000000000002</v>
      </c>
      <c r="T176">
        <v>34.195</v>
      </c>
      <c r="U176">
        <v>34.58</v>
      </c>
      <c r="V176">
        <v>35.534999999999997</v>
      </c>
      <c r="W176">
        <v>35.914999999999999</v>
      </c>
      <c r="X176">
        <v>36.11</v>
      </c>
      <c r="Y176">
        <v>36.869999999999997</v>
      </c>
      <c r="Z176">
        <v>38.400000000000006</v>
      </c>
      <c r="AA176">
        <v>-1.3193061788182683</v>
      </c>
      <c r="AB176">
        <v>-1.4331710483536972</v>
      </c>
      <c r="AC176">
        <v>-1.5926775588778219</v>
      </c>
      <c r="AD176">
        <v>-1.5897371600217745</v>
      </c>
      <c r="AE176">
        <v>-1.6790637596927001</v>
      </c>
      <c r="AF176">
        <v>-1.6132092712904171</v>
      </c>
      <c r="AG176">
        <v>-1.7802198866573073</v>
      </c>
      <c r="AH176" t="e">
        <v>#DIV/0!</v>
      </c>
      <c r="AI176" t="e">
        <v>#DIV/0!</v>
      </c>
      <c r="AJ176" t="e">
        <v>#DIV/0!</v>
      </c>
      <c r="AK176" t="e">
        <v>#DIV/0!</v>
      </c>
      <c r="AL176" t="e">
        <v>#DIV/0!</v>
      </c>
      <c r="AM176" t="e">
        <v>#DIV/0!</v>
      </c>
      <c r="AN176">
        <v>54.635000000000005</v>
      </c>
      <c r="AO176">
        <v>54.825000000000003</v>
      </c>
    </row>
    <row r="177" spans="1:41" x14ac:dyDescent="0.25">
      <c r="A177" t="s">
        <v>22</v>
      </c>
      <c r="B177">
        <v>0</v>
      </c>
      <c r="C177">
        <v>3.06</v>
      </c>
      <c r="D177" t="e">
        <v>#N/A</v>
      </c>
      <c r="E177">
        <v>16.43</v>
      </c>
      <c r="F177" t="e">
        <v>#N/A</v>
      </c>
      <c r="G177">
        <v>16.05</v>
      </c>
      <c r="H177">
        <v>18.34</v>
      </c>
      <c r="I177" t="e">
        <v>#N/A</v>
      </c>
      <c r="J177">
        <v>20.25</v>
      </c>
      <c r="K177">
        <v>25.22</v>
      </c>
      <c r="L177" t="e">
        <v>#N/A</v>
      </c>
      <c r="M177" s="11">
        <v>27.13</v>
      </c>
      <c r="N177">
        <v>26.75</v>
      </c>
      <c r="O177">
        <v>27.51</v>
      </c>
      <c r="P177">
        <v>32.479999999999997</v>
      </c>
      <c r="Q177">
        <v>32.86</v>
      </c>
      <c r="R177">
        <v>33.619999999999997</v>
      </c>
      <c r="S177" t="e">
        <v>#N/A</v>
      </c>
      <c r="T177">
        <v>34.770000000000003</v>
      </c>
      <c r="U177" t="e">
        <v>#N/A</v>
      </c>
      <c r="V177" t="e">
        <v>#N/A</v>
      </c>
      <c r="W177">
        <v>29.8</v>
      </c>
      <c r="X177">
        <v>30.18</v>
      </c>
      <c r="Y177" t="e">
        <v>#N/A</v>
      </c>
      <c r="Z177" t="e">
        <v>#N/A</v>
      </c>
      <c r="AA177">
        <v>5.6336499034174169E-2</v>
      </c>
      <c r="AB177">
        <v>-2.4042282119982373E-2</v>
      </c>
      <c r="AC177">
        <v>-4.9323724504265407E-2</v>
      </c>
      <c r="AD177">
        <v>-6.6375810408431588E-2</v>
      </c>
      <c r="AE177">
        <v>-7.165285332373128E-2</v>
      </c>
      <c r="AF177">
        <v>-5.4736200618394862E-2</v>
      </c>
      <c r="AG177">
        <v>-7.8476603808573367E-2</v>
      </c>
      <c r="AH177">
        <v>0.597234322192568</v>
      </c>
      <c r="AI177">
        <v>0.94229476928156797</v>
      </c>
      <c r="AJ177">
        <v>1.5471058183158197</v>
      </c>
      <c r="AK177">
        <v>1.7320508075688767</v>
      </c>
      <c r="AL177">
        <v>1.5384855839824847</v>
      </c>
      <c r="AM177">
        <v>1.7320508075688605</v>
      </c>
      <c r="AN177" t="e">
        <v>#N/A</v>
      </c>
      <c r="AO177" t="e">
        <v>#N/A</v>
      </c>
    </row>
    <row r="178" spans="1:41" x14ac:dyDescent="0.25">
      <c r="A178" t="s">
        <v>23</v>
      </c>
      <c r="B178">
        <v>0</v>
      </c>
      <c r="C178">
        <v>3.0343375627053195</v>
      </c>
      <c r="D178">
        <v>2.871701779626695</v>
      </c>
      <c r="E178">
        <v>2.7034677319653277</v>
      </c>
      <c r="F178">
        <v>2.7459092806897134</v>
      </c>
      <c r="G178">
        <v>2.9188163506614795</v>
      </c>
      <c r="H178">
        <v>2.9651636642107011</v>
      </c>
      <c r="I178">
        <v>3.2021929985558346</v>
      </c>
      <c r="J178">
        <v>3.2700866451313964</v>
      </c>
      <c r="K178">
        <v>3.3711925024965423</v>
      </c>
      <c r="L178">
        <v>3.5083216943591671</v>
      </c>
      <c r="M178" s="11">
        <v>3.3773066191863674</v>
      </c>
      <c r="N178">
        <v>3.7756737441444836</v>
      </c>
      <c r="O178">
        <v>3.7779735896965412</v>
      </c>
      <c r="P178">
        <v>3.8224948223204143</v>
      </c>
      <c r="Q178">
        <v>3.8420025160498752</v>
      </c>
      <c r="R178">
        <v>3.9305528307803383</v>
      </c>
      <c r="S178">
        <v>4.0429775880875027</v>
      </c>
      <c r="T178">
        <v>4.1357924136601909</v>
      </c>
      <c r="U178">
        <v>4.2265495514794171</v>
      </c>
      <c r="V178">
        <v>4.2737582992022105</v>
      </c>
      <c r="W178">
        <v>4.0929972717638847</v>
      </c>
      <c r="X178">
        <v>4.2031793521887941</v>
      </c>
      <c r="Y178">
        <v>4.2812875789105176</v>
      </c>
      <c r="Z178">
        <v>4.4391271664597642</v>
      </c>
      <c r="AA178">
        <v>13.760000000000005</v>
      </c>
      <c r="AB178">
        <v>13.75</v>
      </c>
      <c r="AC178">
        <v>13.369999999999997</v>
      </c>
      <c r="AD178">
        <v>13.75</v>
      </c>
      <c r="AE178">
        <v>14.519999999999996</v>
      </c>
      <c r="AF178">
        <v>14.519999999999996</v>
      </c>
      <c r="AG178">
        <v>14.520000000000003</v>
      </c>
      <c r="AH178">
        <v>1.9099999999999966</v>
      </c>
      <c r="AI178">
        <v>2.2899999999999991</v>
      </c>
      <c r="AJ178">
        <v>2.2899999999999991</v>
      </c>
      <c r="AK178">
        <v>2.2999999999999972</v>
      </c>
      <c r="AL178">
        <v>2.2999999999999972</v>
      </c>
      <c r="AM178">
        <v>2.2899999999999991</v>
      </c>
      <c r="AN178">
        <v>1.6192745289171933</v>
      </c>
      <c r="AO178">
        <v>1.3505739520663085</v>
      </c>
    </row>
    <row r="179" spans="1:41" x14ac:dyDescent="0.25">
      <c r="A179" t="s">
        <v>24</v>
      </c>
      <c r="B179">
        <v>0</v>
      </c>
      <c r="C179">
        <v>9.207204444444459</v>
      </c>
      <c r="D179">
        <v>8.2466711111111284</v>
      </c>
      <c r="E179">
        <v>7.3087377777777522</v>
      </c>
      <c r="F179">
        <v>7.5400177777778987</v>
      </c>
      <c r="G179">
        <v>8.5194888888887963</v>
      </c>
      <c r="H179">
        <v>8.7921955555554323</v>
      </c>
      <c r="I179">
        <v>10.254040000000007</v>
      </c>
      <c r="J179">
        <v>10.69346666666671</v>
      </c>
      <c r="K179">
        <v>11.364938888888901</v>
      </c>
      <c r="L179">
        <v>12.308321111111177</v>
      </c>
      <c r="M179" s="11">
        <v>11.40620000000005</v>
      </c>
      <c r="N179">
        <v>14.255712222222023</v>
      </c>
      <c r="O179">
        <v>14.273084444444571</v>
      </c>
      <c r="P179">
        <v>14.611466666666376</v>
      </c>
      <c r="Q179">
        <v>14.76098333333357</v>
      </c>
      <c r="R179">
        <v>15.449245555555333</v>
      </c>
      <c r="S179">
        <v>16.345667777777837</v>
      </c>
      <c r="T179">
        <v>17.104778888889186</v>
      </c>
      <c r="U179">
        <v>17.863721111110863</v>
      </c>
      <c r="V179">
        <v>18.265009999999773</v>
      </c>
      <c r="W179">
        <v>16.752626666666604</v>
      </c>
      <c r="X179">
        <v>17.666716666666211</v>
      </c>
      <c r="Y179">
        <v>18.32942333333348</v>
      </c>
      <c r="Z179">
        <v>19.705850000001092</v>
      </c>
      <c r="AA179">
        <v>33.619999999999997</v>
      </c>
      <c r="AB179">
        <v>34.01</v>
      </c>
      <c r="AC179">
        <v>34.39</v>
      </c>
      <c r="AD179">
        <v>34.39</v>
      </c>
      <c r="AE179">
        <v>34.39</v>
      </c>
      <c r="AF179">
        <v>34.770000000000003</v>
      </c>
      <c r="AG179">
        <v>35.15</v>
      </c>
      <c r="AH179">
        <v>51.2</v>
      </c>
      <c r="AI179">
        <v>51.2</v>
      </c>
      <c r="AJ179">
        <v>51.58</v>
      </c>
      <c r="AK179">
        <v>51.96</v>
      </c>
      <c r="AL179">
        <v>51.96</v>
      </c>
      <c r="AM179">
        <v>52.35</v>
      </c>
      <c r="AN179">
        <v>2.622049999999998</v>
      </c>
      <c r="AO179">
        <v>1.8240500000000071</v>
      </c>
    </row>
    <row r="180" spans="1:41" x14ac:dyDescent="0.25">
      <c r="A180" t="s">
        <v>25</v>
      </c>
      <c r="B180" t="e">
        <v>#DIV/0!</v>
      </c>
      <c r="C180">
        <v>-1.8310356176246723</v>
      </c>
      <c r="D180">
        <v>-1.3392219732392538</v>
      </c>
      <c r="E180">
        <v>-1.0162955535493716</v>
      </c>
      <c r="F180">
        <v>-0.74715518692243377</v>
      </c>
      <c r="G180">
        <v>-0.70981042902405811</v>
      </c>
      <c r="H180">
        <v>-0.58983729962919496</v>
      </c>
      <c r="I180">
        <v>-0.90475132763974564</v>
      </c>
      <c r="J180">
        <v>-1.1383851525317485</v>
      </c>
      <c r="K180">
        <v>-0.99509062026142114</v>
      </c>
      <c r="L180">
        <v>-0.943593343358478</v>
      </c>
      <c r="M180" s="11">
        <v>-1.2950823612515938</v>
      </c>
      <c r="N180">
        <v>-1.0897635360741251</v>
      </c>
      <c r="O180">
        <v>-1.1800526788374399</v>
      </c>
      <c r="P180">
        <v>-1.1787441307272202</v>
      </c>
      <c r="Q180">
        <v>-0.92087772152921854</v>
      </c>
      <c r="R180">
        <v>-0.83181610144297258</v>
      </c>
      <c r="S180">
        <v>-0.85614080578243001</v>
      </c>
      <c r="T180">
        <v>-0.9622914745675617</v>
      </c>
      <c r="U180">
        <v>-0.95461356347641857</v>
      </c>
      <c r="V180">
        <v>-0.95794168244064615</v>
      </c>
      <c r="W180">
        <v>-0.92576899622735764</v>
      </c>
      <c r="X180">
        <v>-0.9651387528461961</v>
      </c>
      <c r="Y180">
        <v>-1.0128442695765294</v>
      </c>
      <c r="Z180">
        <v>-1.0842413713894317</v>
      </c>
      <c r="AA180">
        <v>47.38</v>
      </c>
      <c r="AB180">
        <v>47.76</v>
      </c>
      <c r="AC180">
        <v>47.76</v>
      </c>
      <c r="AD180">
        <v>48.14</v>
      </c>
      <c r="AE180">
        <v>48.91</v>
      </c>
      <c r="AF180">
        <v>49.29</v>
      </c>
      <c r="AG180">
        <v>49.67</v>
      </c>
      <c r="AH180">
        <v>53.11</v>
      </c>
      <c r="AI180">
        <v>53.49</v>
      </c>
      <c r="AJ180">
        <v>53.87</v>
      </c>
      <c r="AK180">
        <v>54.26</v>
      </c>
      <c r="AL180">
        <v>54.26</v>
      </c>
      <c r="AM180">
        <v>54.64</v>
      </c>
      <c r="AN180" t="e">
        <v>#DIV/0!</v>
      </c>
      <c r="AO180" t="e">
        <v>#DIV/0!</v>
      </c>
    </row>
    <row r="181" spans="1:41" x14ac:dyDescent="0.25">
      <c r="A181" t="s">
        <v>26</v>
      </c>
      <c r="B181" t="e">
        <v>#DIV/0!</v>
      </c>
      <c r="C181">
        <v>2.6421042120944996E-2</v>
      </c>
      <c r="D181">
        <v>5.1071372745494996E-2</v>
      </c>
      <c r="E181">
        <v>-0.27838802789375533</v>
      </c>
      <c r="F181">
        <v>-0.49498133202134209</v>
      </c>
      <c r="G181">
        <v>-0.50516444193527843</v>
      </c>
      <c r="H181">
        <v>-0.64736962814663346</v>
      </c>
      <c r="I181">
        <v>-0.59231363891038569</v>
      </c>
      <c r="J181">
        <v>-0.4747557890753259</v>
      </c>
      <c r="K181">
        <v>-0.59046207910968418</v>
      </c>
      <c r="L181">
        <v>-0.54192221168714849</v>
      </c>
      <c r="M181" s="11">
        <v>-0.39276693302859855</v>
      </c>
      <c r="N181">
        <v>-0.37442607261301741</v>
      </c>
      <c r="O181">
        <v>-0.25486236016596686</v>
      </c>
      <c r="P181">
        <v>-0.30635033969050085</v>
      </c>
      <c r="Q181">
        <v>-0.27173314108364011</v>
      </c>
      <c r="R181">
        <v>-0.22758665772687584</v>
      </c>
      <c r="S181">
        <v>-0.19839457955034556</v>
      </c>
      <c r="T181">
        <v>-0.14518037764941624</v>
      </c>
      <c r="U181">
        <v>-0.12708714622166117</v>
      </c>
      <c r="V181">
        <v>-0.16919178926576853</v>
      </c>
      <c r="W181">
        <v>-0.14310652809808661</v>
      </c>
      <c r="X181">
        <v>-9.0336925026681059E-2</v>
      </c>
      <c r="Y181">
        <v>-7.279390925800959E-2</v>
      </c>
      <c r="Z181">
        <v>2.3113392342399137E-2</v>
      </c>
      <c r="AA181">
        <v>401.18</v>
      </c>
      <c r="AB181">
        <v>405.02</v>
      </c>
      <c r="AC181">
        <v>408.82000000000005</v>
      </c>
      <c r="AD181">
        <v>412.25</v>
      </c>
      <c r="AE181">
        <v>416.09</v>
      </c>
      <c r="AF181">
        <v>419.53999999999996</v>
      </c>
      <c r="AG181">
        <v>422.95999999999992</v>
      </c>
      <c r="AH181">
        <v>156.27000000000001</v>
      </c>
      <c r="AI181">
        <v>156.65</v>
      </c>
      <c r="AJ181">
        <v>157.41</v>
      </c>
      <c r="AK181">
        <v>158.18</v>
      </c>
      <c r="AL181">
        <v>158.57</v>
      </c>
      <c r="AM181">
        <v>159.34</v>
      </c>
      <c r="AN181" t="e">
        <v>#DIV/0!</v>
      </c>
      <c r="AO181" t="e">
        <v>#DIV/0!</v>
      </c>
    </row>
    <row r="182" spans="1:41" x14ac:dyDescent="0.25">
      <c r="A182" t="s">
        <v>27</v>
      </c>
      <c r="B182">
        <v>0</v>
      </c>
      <c r="C182">
        <v>7.88</v>
      </c>
      <c r="D182">
        <v>8.0300000000000011</v>
      </c>
      <c r="E182">
        <v>7.6400000000000006</v>
      </c>
      <c r="F182">
        <v>8.02</v>
      </c>
      <c r="G182">
        <v>8.7800000000000011</v>
      </c>
      <c r="H182">
        <v>8.7899999999999991</v>
      </c>
      <c r="I182">
        <v>9.17</v>
      </c>
      <c r="J182">
        <v>9.1700000000000017</v>
      </c>
      <c r="K182">
        <v>9.5599999999999987</v>
      </c>
      <c r="L182">
        <v>10.32</v>
      </c>
      <c r="M182" s="11">
        <v>9.5500000000000007</v>
      </c>
      <c r="N182">
        <v>11.089999999999996</v>
      </c>
      <c r="O182">
        <v>11.079999999999998</v>
      </c>
      <c r="P182">
        <v>11.080000000000002</v>
      </c>
      <c r="Q182">
        <v>11.46</v>
      </c>
      <c r="R182">
        <v>11.850000000000001</v>
      </c>
      <c r="S182">
        <v>12.219999999999999</v>
      </c>
      <c r="T182">
        <v>12.23</v>
      </c>
      <c r="U182">
        <v>12.61</v>
      </c>
      <c r="V182">
        <v>12.599999999999998</v>
      </c>
      <c r="W182">
        <v>11.849999999999998</v>
      </c>
      <c r="X182">
        <v>12.229999999999997</v>
      </c>
      <c r="Y182">
        <v>12.61</v>
      </c>
      <c r="Z182">
        <v>13</v>
      </c>
      <c r="AA182">
        <v>10</v>
      </c>
      <c r="AB182">
        <v>10</v>
      </c>
      <c r="AC182">
        <v>10</v>
      </c>
      <c r="AD182">
        <v>10</v>
      </c>
      <c r="AE182">
        <v>10</v>
      </c>
      <c r="AF182">
        <v>10</v>
      </c>
      <c r="AG182">
        <v>10</v>
      </c>
      <c r="AH182">
        <v>3</v>
      </c>
      <c r="AI182">
        <v>3</v>
      </c>
      <c r="AJ182">
        <v>3</v>
      </c>
      <c r="AK182">
        <v>3</v>
      </c>
      <c r="AL182">
        <v>3</v>
      </c>
      <c r="AM182">
        <v>3</v>
      </c>
      <c r="AN182">
        <v>2.2899999999999991</v>
      </c>
      <c r="AO182">
        <v>1.9100000000000037</v>
      </c>
    </row>
    <row r="183" spans="1:41" ht="15.75" thickBot="1" x14ac:dyDescent="0.3">
      <c r="A183" t="s">
        <v>28</v>
      </c>
      <c r="B183">
        <v>0</v>
      </c>
      <c r="C183">
        <v>2.29</v>
      </c>
      <c r="D183">
        <v>6.11</v>
      </c>
      <c r="E183">
        <v>8.7899999999999991</v>
      </c>
      <c r="F183">
        <v>10.7</v>
      </c>
      <c r="G183">
        <v>12.23</v>
      </c>
      <c r="H183">
        <v>13.75</v>
      </c>
      <c r="I183">
        <v>14.9</v>
      </c>
      <c r="J183">
        <v>16.43</v>
      </c>
      <c r="K183">
        <v>17.190000000000001</v>
      </c>
      <c r="L183">
        <v>18.34</v>
      </c>
      <c r="M183" s="11">
        <v>19.87</v>
      </c>
      <c r="N183">
        <v>22.92</v>
      </c>
      <c r="O183">
        <v>24.07</v>
      </c>
      <c r="P183">
        <v>24.84</v>
      </c>
      <c r="Q183">
        <v>25.6</v>
      </c>
      <c r="R183">
        <v>26.36</v>
      </c>
      <c r="S183">
        <v>26.75</v>
      </c>
      <c r="T183">
        <v>27.51</v>
      </c>
      <c r="U183">
        <v>27.89</v>
      </c>
      <c r="V183">
        <v>28.66</v>
      </c>
      <c r="W183">
        <v>29.8</v>
      </c>
      <c r="X183">
        <v>30.18</v>
      </c>
      <c r="Y183">
        <v>30.57</v>
      </c>
      <c r="Z183">
        <v>32.090000000000003</v>
      </c>
      <c r="AA183" s="9">
        <v>3.4549554733642855</v>
      </c>
      <c r="AB183" s="9">
        <v>3.551050063090007</v>
      </c>
      <c r="AC183" s="9">
        <v>3.4782627880670121</v>
      </c>
      <c r="AD183" s="9">
        <v>3.5623181805649984</v>
      </c>
      <c r="AE183" s="9">
        <v>3.7456059209434787</v>
      </c>
      <c r="AF183" s="9">
        <v>3.71818820534466</v>
      </c>
      <c r="AG183" s="9">
        <v>3.8538705014214938</v>
      </c>
      <c r="AH183" s="9">
        <v>2.3887796834510193</v>
      </c>
      <c r="AI183" s="9">
        <v>2.8974389909975149</v>
      </c>
      <c r="AJ183" s="9">
        <v>3.048614930005586</v>
      </c>
      <c r="AK183" s="9">
        <v>3.29870042614125</v>
      </c>
      <c r="AL183" s="9">
        <v>3.0576428923240893</v>
      </c>
      <c r="AM183" s="9">
        <v>3.2843582503754214</v>
      </c>
      <c r="AN183">
        <v>53.49</v>
      </c>
      <c r="AO183">
        <v>53.87</v>
      </c>
    </row>
    <row r="184" spans="1:41" x14ac:dyDescent="0.25">
      <c r="A184" t="s">
        <v>29</v>
      </c>
      <c r="B184">
        <v>0</v>
      </c>
      <c r="C184">
        <v>10.17</v>
      </c>
      <c r="D184">
        <v>14.14</v>
      </c>
      <c r="E184">
        <v>16.43</v>
      </c>
      <c r="F184">
        <v>18.72</v>
      </c>
      <c r="G184">
        <v>21.01</v>
      </c>
      <c r="H184">
        <v>22.54</v>
      </c>
      <c r="I184">
        <v>24.07</v>
      </c>
      <c r="J184">
        <v>25.6</v>
      </c>
      <c r="K184">
        <v>26.75</v>
      </c>
      <c r="L184">
        <v>28.66</v>
      </c>
      <c r="M184" s="11">
        <v>29.42</v>
      </c>
      <c r="N184">
        <v>34.01</v>
      </c>
      <c r="O184">
        <v>35.15</v>
      </c>
      <c r="P184">
        <v>35.92</v>
      </c>
      <c r="Q184">
        <v>37.06</v>
      </c>
      <c r="R184">
        <v>38.21</v>
      </c>
      <c r="S184">
        <v>38.97</v>
      </c>
      <c r="T184">
        <v>39.74</v>
      </c>
      <c r="U184">
        <v>40.5</v>
      </c>
      <c r="V184">
        <v>41.26</v>
      </c>
      <c r="W184">
        <v>41.65</v>
      </c>
      <c r="X184">
        <v>42.41</v>
      </c>
      <c r="Y184">
        <v>43.18</v>
      </c>
      <c r="Z184">
        <v>45.09</v>
      </c>
      <c r="AN184">
        <v>55.78</v>
      </c>
      <c r="AO184">
        <v>55.78</v>
      </c>
    </row>
    <row r="185" spans="1:41" x14ac:dyDescent="0.25">
      <c r="A185" t="s">
        <v>30</v>
      </c>
      <c r="B185">
        <v>0</v>
      </c>
      <c r="C185">
        <v>59.839999999999996</v>
      </c>
      <c r="D185">
        <v>101.24</v>
      </c>
      <c r="E185">
        <v>131.44</v>
      </c>
      <c r="F185">
        <v>153.21999999999997</v>
      </c>
      <c r="G185">
        <v>172.70000000000002</v>
      </c>
      <c r="H185">
        <v>189.88000000000002</v>
      </c>
      <c r="I185">
        <v>204.02</v>
      </c>
      <c r="J185">
        <v>217.39999999999998</v>
      </c>
      <c r="K185">
        <v>229.25</v>
      </c>
      <c r="L185">
        <v>242.51</v>
      </c>
      <c r="M185" s="11">
        <v>251.79999999999998</v>
      </c>
      <c r="N185">
        <v>288.87</v>
      </c>
      <c r="O185">
        <v>298.62</v>
      </c>
      <c r="P185">
        <v>307.60000000000002</v>
      </c>
      <c r="Q185">
        <v>314.45</v>
      </c>
      <c r="R185">
        <v>323.23</v>
      </c>
      <c r="S185">
        <v>330.13</v>
      </c>
      <c r="T185">
        <v>336.22999999999996</v>
      </c>
      <c r="U185">
        <v>343.11</v>
      </c>
      <c r="V185">
        <v>349.99</v>
      </c>
      <c r="W185">
        <v>356.86</v>
      </c>
      <c r="X185">
        <v>361.45000000000005</v>
      </c>
      <c r="Y185">
        <v>367.57</v>
      </c>
      <c r="Z185">
        <v>383.14999999999992</v>
      </c>
      <c r="AN185">
        <v>109.27000000000001</v>
      </c>
      <c r="AO185">
        <v>109.65</v>
      </c>
    </row>
    <row r="186" spans="1:41" x14ac:dyDescent="0.25">
      <c r="A186" t="s">
        <v>31</v>
      </c>
      <c r="B186">
        <v>10</v>
      </c>
      <c r="C186">
        <v>10</v>
      </c>
      <c r="D186">
        <v>10</v>
      </c>
      <c r="E186">
        <v>10</v>
      </c>
      <c r="F186">
        <v>10</v>
      </c>
      <c r="G186">
        <v>10</v>
      </c>
      <c r="H186">
        <v>10</v>
      </c>
      <c r="I186">
        <v>10</v>
      </c>
      <c r="J186">
        <v>10</v>
      </c>
      <c r="K186">
        <v>10</v>
      </c>
      <c r="L186">
        <v>10</v>
      </c>
      <c r="M186" s="11">
        <v>10</v>
      </c>
      <c r="N186">
        <v>10</v>
      </c>
      <c r="O186">
        <v>10</v>
      </c>
      <c r="P186">
        <v>10</v>
      </c>
      <c r="Q186">
        <v>10</v>
      </c>
      <c r="R186">
        <v>10</v>
      </c>
      <c r="S186">
        <v>10</v>
      </c>
      <c r="T186">
        <v>10</v>
      </c>
      <c r="U186">
        <v>10</v>
      </c>
      <c r="V186">
        <v>10</v>
      </c>
      <c r="W186">
        <v>10</v>
      </c>
      <c r="X186">
        <v>10</v>
      </c>
      <c r="Y186">
        <v>10</v>
      </c>
      <c r="Z186">
        <v>10</v>
      </c>
      <c r="AN186">
        <v>2</v>
      </c>
      <c r="AO186">
        <v>2</v>
      </c>
    </row>
    <row r="187" spans="1:41" ht="15.75" thickBot="1" x14ac:dyDescent="0.3">
      <c r="A187" s="9" t="s">
        <v>15</v>
      </c>
      <c r="B187" s="9">
        <v>0</v>
      </c>
      <c r="C187" s="9">
        <v>2.1706343305274451</v>
      </c>
      <c r="D187" s="9">
        <v>2.054291699944204</v>
      </c>
      <c r="E187" s="9">
        <v>1.9339443121302471</v>
      </c>
      <c r="F187" s="9">
        <v>1.9643051671103267</v>
      </c>
      <c r="G187" s="9">
        <v>2.0879954337057827</v>
      </c>
      <c r="H187" s="9">
        <v>2.121150304526406</v>
      </c>
      <c r="I187" s="9">
        <v>2.2907108757678269</v>
      </c>
      <c r="J187" s="9">
        <v>2.3392790647171866</v>
      </c>
      <c r="K187" s="9">
        <v>2.4116058380174286</v>
      </c>
      <c r="L187" s="9">
        <v>2.5097021524265335</v>
      </c>
      <c r="M187" s="11">
        <v>2.4159796136154057</v>
      </c>
      <c r="N187" s="9">
        <v>2.7009542875658727</v>
      </c>
      <c r="O187" s="9">
        <v>2.702599497964203</v>
      </c>
      <c r="P187" s="9">
        <v>2.7344480691840172</v>
      </c>
      <c r="Q187" s="9">
        <v>2.7484030326129472</v>
      </c>
      <c r="R187" s="9">
        <v>2.8117481117812604</v>
      </c>
      <c r="S187" s="9">
        <v>2.8921719383230164</v>
      </c>
      <c r="T187" s="9">
        <v>2.9585676647729011</v>
      </c>
      <c r="U187" s="9">
        <v>3.0234914100780159</v>
      </c>
      <c r="V187" s="9">
        <v>3.0572625137837433</v>
      </c>
      <c r="W187" s="9">
        <v>2.9279538644753842</v>
      </c>
      <c r="X187" s="9">
        <v>3.0067733766215583</v>
      </c>
      <c r="Y187" s="9">
        <v>3.0626486360200658</v>
      </c>
      <c r="Z187" s="9">
        <v>3.1755602750089804</v>
      </c>
      <c r="AN187" s="9">
        <v>14.54860442292002</v>
      </c>
      <c r="AO187" s="9">
        <v>12.134425523046856</v>
      </c>
    </row>
  </sheetData>
  <mergeCells count="8">
    <mergeCell ref="A1:M1"/>
    <mergeCell ref="N1:Z1"/>
    <mergeCell ref="AA1:AM1"/>
    <mergeCell ref="AN1:AZ1"/>
    <mergeCell ref="B2:K2"/>
    <mergeCell ref="O2:X2"/>
    <mergeCell ref="AB2:AK2"/>
    <mergeCell ref="AO2:AX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C671A-7655-41A7-89D4-7303CEF03016}">
  <dimension ref="A1:AZ104"/>
  <sheetViews>
    <sheetView topLeftCell="AB1" workbookViewId="0">
      <selection activeCell="AL3" sqref="AL3:AM3"/>
    </sheetView>
  </sheetViews>
  <sheetFormatPr defaultRowHeight="15" x14ac:dyDescent="0.25"/>
  <cols>
    <col min="1" max="3" width="9.28515625" bestFit="1" customWidth="1"/>
    <col min="4" max="4" width="9.5703125" bestFit="1" customWidth="1"/>
    <col min="5" max="11" width="9.28515625" bestFit="1" customWidth="1"/>
    <col min="12" max="12" width="14.85546875" customWidth="1"/>
    <col min="13" max="14" width="9.28515625" bestFit="1" customWidth="1"/>
    <col min="15" max="22" width="9.5703125" bestFit="1" customWidth="1"/>
    <col min="23" max="23" width="9.28515625" bestFit="1" customWidth="1"/>
    <col min="24" max="24" width="9.5703125" bestFit="1" customWidth="1"/>
    <col min="25" max="25" width="15.5703125" customWidth="1"/>
    <col min="26" max="26" width="9.28515625" bestFit="1" customWidth="1"/>
    <col min="38" max="38" width="15.7109375" customWidth="1"/>
    <col min="51" max="51" width="16.5703125" customWidth="1"/>
  </cols>
  <sheetData>
    <row r="1" spans="1:52" x14ac:dyDescent="0.25">
      <c r="A1" s="52" t="s">
        <v>34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2" t="s">
        <v>35</v>
      </c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4"/>
      <c r="AA1" s="52" t="s">
        <v>36</v>
      </c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2" t="s">
        <v>37</v>
      </c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4"/>
    </row>
    <row r="2" spans="1:52" x14ac:dyDescent="0.25">
      <c r="B2" s="55" t="s">
        <v>39</v>
      </c>
      <c r="C2" s="55"/>
      <c r="D2" s="55"/>
      <c r="E2" s="55"/>
      <c r="F2" s="55"/>
      <c r="G2" s="55"/>
      <c r="H2" s="55"/>
      <c r="I2" s="55"/>
      <c r="J2" s="55"/>
      <c r="K2" s="55"/>
      <c r="L2" s="14"/>
      <c r="M2" s="14"/>
      <c r="N2" s="16"/>
      <c r="O2" s="55" t="s">
        <v>39</v>
      </c>
      <c r="P2" s="55"/>
      <c r="Q2" s="55"/>
      <c r="R2" s="55"/>
      <c r="S2" s="55"/>
      <c r="T2" s="55"/>
      <c r="U2" s="55"/>
      <c r="V2" s="55"/>
      <c r="W2" s="55"/>
      <c r="X2" s="55"/>
      <c r="Y2" s="14"/>
      <c r="Z2" s="15"/>
      <c r="AA2" s="16"/>
      <c r="AB2" s="55" t="s">
        <v>39</v>
      </c>
      <c r="AC2" s="55"/>
      <c r="AD2" s="55"/>
      <c r="AE2" s="55"/>
      <c r="AF2" s="55"/>
      <c r="AG2" s="55"/>
      <c r="AH2" s="55"/>
      <c r="AI2" s="55"/>
      <c r="AJ2" s="55"/>
      <c r="AK2" s="55"/>
      <c r="AL2" s="14"/>
      <c r="AM2" s="14"/>
      <c r="AN2" s="16"/>
      <c r="AO2" s="55" t="s">
        <v>39</v>
      </c>
      <c r="AP2" s="55"/>
      <c r="AQ2" s="55"/>
      <c r="AR2" s="55"/>
      <c r="AS2" s="55"/>
      <c r="AT2" s="55"/>
      <c r="AU2" s="55"/>
      <c r="AV2" s="55"/>
      <c r="AW2" s="55"/>
      <c r="AX2" s="55"/>
      <c r="AY2" s="14"/>
      <c r="AZ2" s="15"/>
    </row>
    <row r="3" spans="1:52" ht="30" x14ac:dyDescent="0.25">
      <c r="A3" s="1" t="s">
        <v>4</v>
      </c>
      <c r="B3" s="24">
        <v>1</v>
      </c>
      <c r="C3" s="24">
        <v>2</v>
      </c>
      <c r="D3" s="24">
        <v>3</v>
      </c>
      <c r="E3" s="24">
        <v>4</v>
      </c>
      <c r="F3" s="24">
        <v>5</v>
      </c>
      <c r="G3" s="24">
        <v>6</v>
      </c>
      <c r="H3" s="24">
        <v>7</v>
      </c>
      <c r="I3" s="24">
        <v>8</v>
      </c>
      <c r="J3" s="24">
        <v>9</v>
      </c>
      <c r="K3" s="11">
        <v>10</v>
      </c>
      <c r="L3" s="17" t="s">
        <v>38</v>
      </c>
      <c r="M3" s="24" t="s">
        <v>16</v>
      </c>
      <c r="N3" s="1" t="s">
        <v>4</v>
      </c>
      <c r="O3" s="24">
        <v>1</v>
      </c>
      <c r="P3" s="24">
        <v>2</v>
      </c>
      <c r="Q3" s="24">
        <v>3</v>
      </c>
      <c r="R3" s="24">
        <v>4</v>
      </c>
      <c r="S3" s="24">
        <v>5</v>
      </c>
      <c r="T3" s="24">
        <v>6</v>
      </c>
      <c r="U3" s="24">
        <v>7</v>
      </c>
      <c r="V3" s="24">
        <v>8</v>
      </c>
      <c r="W3" s="24">
        <v>9</v>
      </c>
      <c r="X3" s="11">
        <v>10</v>
      </c>
      <c r="Y3" s="17" t="s">
        <v>38</v>
      </c>
      <c r="Z3" s="19" t="s">
        <v>16</v>
      </c>
      <c r="AA3" s="1" t="s">
        <v>4</v>
      </c>
      <c r="AB3" s="24" t="s">
        <v>5</v>
      </c>
      <c r="AC3" s="24" t="s">
        <v>6</v>
      </c>
      <c r="AD3" s="24" t="s">
        <v>7</v>
      </c>
      <c r="AE3" s="24" t="s">
        <v>8</v>
      </c>
      <c r="AF3" s="24" t="s">
        <v>9</v>
      </c>
      <c r="AG3" s="24" t="s">
        <v>10</v>
      </c>
      <c r="AH3" s="24" t="s">
        <v>11</v>
      </c>
      <c r="AI3" s="24" t="s">
        <v>12</v>
      </c>
      <c r="AJ3" s="24" t="s">
        <v>13</v>
      </c>
      <c r="AK3" s="11" t="s">
        <v>14</v>
      </c>
      <c r="AL3" s="17" t="s">
        <v>38</v>
      </c>
      <c r="AM3" s="24" t="s">
        <v>16</v>
      </c>
      <c r="AN3" s="1" t="s">
        <v>4</v>
      </c>
      <c r="AO3" s="24" t="s">
        <v>5</v>
      </c>
      <c r="AP3" s="24" t="s">
        <v>6</v>
      </c>
      <c r="AQ3" s="24" t="s">
        <v>7</v>
      </c>
      <c r="AR3" s="24" t="s">
        <v>8</v>
      </c>
      <c r="AS3" s="24" t="s">
        <v>9</v>
      </c>
      <c r="AT3" s="24" t="s">
        <v>10</v>
      </c>
      <c r="AU3" s="24" t="s">
        <v>11</v>
      </c>
      <c r="AV3" s="24" t="s">
        <v>12</v>
      </c>
      <c r="AW3" s="24" t="s">
        <v>13</v>
      </c>
      <c r="AX3" s="11" t="s">
        <v>14</v>
      </c>
      <c r="AY3" s="17" t="s">
        <v>38</v>
      </c>
      <c r="AZ3" s="19" t="s">
        <v>16</v>
      </c>
    </row>
    <row r="4" spans="1:52" x14ac:dyDescent="0.25">
      <c r="A4" s="3">
        <v>0</v>
      </c>
      <c r="B4" s="12">
        <v>0</v>
      </c>
      <c r="C4" s="12">
        <v>0</v>
      </c>
      <c r="D4" s="12">
        <v>0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25">
        <v>0</v>
      </c>
      <c r="M4" s="12">
        <v>0</v>
      </c>
      <c r="N4" s="3">
        <v>0</v>
      </c>
      <c r="O4" s="24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  <c r="V4" s="12">
        <v>0</v>
      </c>
      <c r="W4" s="12">
        <v>0</v>
      </c>
      <c r="X4" s="12">
        <v>0</v>
      </c>
      <c r="Y4" s="25">
        <v>0</v>
      </c>
      <c r="Z4" s="5">
        <v>0</v>
      </c>
      <c r="AA4" s="3">
        <v>0</v>
      </c>
      <c r="AB4" s="12">
        <v>0</v>
      </c>
      <c r="AC4" s="12">
        <v>0</v>
      </c>
      <c r="AD4" s="12"/>
      <c r="AE4" s="12"/>
      <c r="AF4" s="12">
        <v>0</v>
      </c>
      <c r="AG4" s="12"/>
      <c r="AH4" s="12"/>
      <c r="AI4" s="12">
        <v>0</v>
      </c>
      <c r="AJ4" s="12">
        <v>0</v>
      </c>
      <c r="AK4" s="12"/>
      <c r="AL4" s="25">
        <v>0</v>
      </c>
      <c r="AM4" s="12">
        <v>0</v>
      </c>
      <c r="AN4" s="3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25">
        <v>0</v>
      </c>
      <c r="AZ4" s="5">
        <v>0</v>
      </c>
    </row>
    <row r="5" spans="1:52" x14ac:dyDescent="0.25">
      <c r="A5" s="3">
        <v>4.761E-2</v>
      </c>
      <c r="B5" s="12">
        <v>13.04</v>
      </c>
      <c r="C5" s="12">
        <v>10.74</v>
      </c>
      <c r="D5" s="12">
        <v>12.66</v>
      </c>
      <c r="E5" s="12">
        <v>14.57</v>
      </c>
      <c r="F5" s="12">
        <v>16.490000000000002</v>
      </c>
      <c r="G5" s="12">
        <v>14.41</v>
      </c>
      <c r="H5" s="12">
        <v>9.9700000000000006</v>
      </c>
      <c r="I5" s="12">
        <v>16.259999999999998</v>
      </c>
      <c r="J5" s="12">
        <v>16.990000000000002</v>
      </c>
      <c r="K5" s="12"/>
      <c r="L5" s="25">
        <f>AVERAGE(B5:J5)</f>
        <v>13.903333333333332</v>
      </c>
      <c r="M5" s="12">
        <v>1.5436213260327996</v>
      </c>
      <c r="N5" s="3">
        <v>4.761E-2</v>
      </c>
      <c r="O5" s="12"/>
      <c r="P5" s="12">
        <v>22.9</v>
      </c>
      <c r="Q5" s="12"/>
      <c r="R5" s="12">
        <v>21.8</v>
      </c>
      <c r="S5" s="12"/>
      <c r="T5" s="12"/>
      <c r="U5" s="12"/>
      <c r="V5" s="12">
        <v>20.68</v>
      </c>
      <c r="W5" s="12">
        <v>7</v>
      </c>
      <c r="X5" s="12"/>
      <c r="Y5" s="25">
        <f>AVERAGE(O5:W5)</f>
        <v>18.094999999999999</v>
      </c>
      <c r="Z5" s="5">
        <v>6.3244210512208401</v>
      </c>
      <c r="AA5" s="3">
        <v>0.1</v>
      </c>
      <c r="AB5" s="12">
        <v>3.5118105321872406</v>
      </c>
      <c r="AC5" s="12">
        <v>31.672761628048605</v>
      </c>
      <c r="AD5" s="12"/>
      <c r="AE5" s="12"/>
      <c r="AF5" s="12">
        <v>26.693527365718026</v>
      </c>
      <c r="AG5" s="12"/>
      <c r="AH5" s="12"/>
      <c r="AI5" s="12">
        <v>54.388508394517103</v>
      </c>
      <c r="AJ5" s="12">
        <v>0</v>
      </c>
      <c r="AK5" s="12"/>
      <c r="AL5" s="25">
        <f>AVERAGE(AB5:AK5)</f>
        <v>23.253321584094195</v>
      </c>
      <c r="AM5" s="12">
        <v>17.453877400285194</v>
      </c>
      <c r="AN5" s="3">
        <v>0.1</v>
      </c>
      <c r="AO5" s="12">
        <v>24.08837169159753</v>
      </c>
      <c r="AP5" s="12">
        <v>67.183003423840191</v>
      </c>
      <c r="AQ5" s="12">
        <v>38.660102677362602</v>
      </c>
      <c r="AR5" s="12">
        <v>21.279698334844269</v>
      </c>
      <c r="AS5" s="12">
        <v>19.175029561848362</v>
      </c>
      <c r="AT5" s="12"/>
      <c r="AU5" s="12">
        <v>16.389511767672275</v>
      </c>
      <c r="AV5" s="12">
        <v>36.309966428867</v>
      </c>
      <c r="AW5" s="12">
        <v>14.387232242027707</v>
      </c>
      <c r="AX5" s="12">
        <v>28.733057413930652</v>
      </c>
      <c r="AY5" s="25">
        <f>AVERAGE(AO5:AX5)</f>
        <v>29.578441504665623</v>
      </c>
      <c r="AZ5" s="5">
        <v>10.108479377022693</v>
      </c>
    </row>
    <row r="6" spans="1:52" x14ac:dyDescent="0.25">
      <c r="A6" s="3">
        <v>9.5219999999999999E-2</v>
      </c>
      <c r="B6" s="12">
        <v>23.39</v>
      </c>
      <c r="C6" s="12">
        <v>23.77</v>
      </c>
      <c r="D6" s="12">
        <v>25.3</v>
      </c>
      <c r="E6" s="12">
        <v>23</v>
      </c>
      <c r="F6" s="12">
        <v>25.310000000000002</v>
      </c>
      <c r="G6" s="12">
        <v>22.16</v>
      </c>
      <c r="H6" s="12">
        <v>19.200000000000003</v>
      </c>
      <c r="I6" s="12">
        <v>25.119999999999997</v>
      </c>
      <c r="J6" s="12">
        <v>25.86</v>
      </c>
      <c r="K6" s="12"/>
      <c r="L6" s="25">
        <f t="shared" ref="L6:L43" si="0">AVERAGE(B6:J6)</f>
        <v>23.678888888888892</v>
      </c>
      <c r="M6" s="12">
        <v>1.289152493795837</v>
      </c>
      <c r="N6" s="3">
        <v>9.5219999999999999E-2</v>
      </c>
      <c r="O6" s="12"/>
      <c r="P6" s="12">
        <v>34.72</v>
      </c>
      <c r="Q6" s="12"/>
      <c r="R6" s="12">
        <v>31.03</v>
      </c>
      <c r="S6" s="12"/>
      <c r="T6" s="12"/>
      <c r="U6" s="12"/>
      <c r="V6" s="12">
        <v>31.39</v>
      </c>
      <c r="W6" s="12">
        <v>19.600000000000001</v>
      </c>
      <c r="X6" s="12"/>
      <c r="Y6" s="25">
        <f t="shared" ref="Y6:Y59" si="1">AVERAGE(O6:W6)</f>
        <v>29.185000000000002</v>
      </c>
      <c r="Z6" s="5">
        <v>5.6033742989540567</v>
      </c>
      <c r="AA6" s="3">
        <v>0.2</v>
      </c>
      <c r="AB6" s="12">
        <v>35.118105321872406</v>
      </c>
      <c r="AC6" s="12">
        <v>38.711153100948295</v>
      </c>
      <c r="AD6" s="12"/>
      <c r="AE6" s="12"/>
      <c r="AF6" s="12">
        <v>35.123062323313192</v>
      </c>
      <c r="AG6" s="12"/>
      <c r="AH6" s="12"/>
      <c r="AI6" s="12">
        <v>55.094852659380962</v>
      </c>
      <c r="AJ6" s="12">
        <v>43.041426882123318</v>
      </c>
      <c r="AK6" s="12"/>
      <c r="AL6" s="25">
        <f t="shared" ref="AL6:AL24" si="2">AVERAGE(AB6:AK6)</f>
        <v>41.417720057527632</v>
      </c>
      <c r="AM6" s="12">
        <v>6.5162096595434535</v>
      </c>
      <c r="AN6" s="3">
        <v>0.2</v>
      </c>
      <c r="AO6" s="12">
        <v>40.60611228012155</v>
      </c>
      <c r="AP6" s="12">
        <v>72.031261402880205</v>
      </c>
      <c r="AQ6" s="12">
        <v>44.873333464795877</v>
      </c>
      <c r="AR6" s="12">
        <v>37.754303497304349</v>
      </c>
      <c r="AS6" s="12">
        <v>31.501834280179452</v>
      </c>
      <c r="AT6" s="12"/>
      <c r="AU6" s="12">
        <v>27.315852946120458</v>
      </c>
      <c r="AV6" s="12">
        <v>50.696934259172792</v>
      </c>
      <c r="AW6" s="12">
        <v>32.885102267491902</v>
      </c>
      <c r="AX6" s="12">
        <v>41.731345291661185</v>
      </c>
      <c r="AY6" s="25">
        <f t="shared" ref="AY6:AY39" si="3">AVERAGE(AO6:AX6)</f>
        <v>42.155119965525301</v>
      </c>
      <c r="AZ6" s="5">
        <v>8.1904681516468099</v>
      </c>
    </row>
    <row r="7" spans="1:52" x14ac:dyDescent="0.25">
      <c r="A7" s="3">
        <v>0.14283000000000001</v>
      </c>
      <c r="B7" s="12">
        <v>32.980000000000004</v>
      </c>
      <c r="C7" s="12">
        <v>30.68</v>
      </c>
      <c r="D7" s="12">
        <v>31.83</v>
      </c>
      <c r="E7" s="12">
        <v>30.29</v>
      </c>
      <c r="F7" s="12">
        <v>31.060000000000002</v>
      </c>
      <c r="G7" s="12">
        <v>29.919999999999998</v>
      </c>
      <c r="H7" s="12">
        <v>26.97</v>
      </c>
      <c r="I7" s="12">
        <v>31.39</v>
      </c>
      <c r="J7" s="12">
        <v>32.129999999999995</v>
      </c>
      <c r="K7" s="12"/>
      <c r="L7" s="25">
        <f t="shared" si="0"/>
        <v>30.805555555555557</v>
      </c>
      <c r="M7" s="12">
        <v>1.0605252477017473</v>
      </c>
      <c r="N7" s="3">
        <v>0.14283000000000001</v>
      </c>
      <c r="O7" s="12"/>
      <c r="P7" s="12">
        <v>41</v>
      </c>
      <c r="Q7" s="12"/>
      <c r="R7" s="12">
        <v>36.57</v>
      </c>
      <c r="S7" s="12"/>
      <c r="T7" s="12"/>
      <c r="U7" s="12"/>
      <c r="V7" s="12">
        <v>39.89</v>
      </c>
      <c r="W7" s="12">
        <v>27.33</v>
      </c>
      <c r="X7" s="12"/>
      <c r="Y7" s="25">
        <f t="shared" si="1"/>
        <v>36.197499999999998</v>
      </c>
      <c r="Z7" s="5">
        <v>5.2652918357105358</v>
      </c>
      <c r="AA7" s="3">
        <v>0.3</v>
      </c>
      <c r="AB7" s="12">
        <v>44.248812705559232</v>
      </c>
      <c r="AC7" s="12">
        <v>45.045705426558015</v>
      </c>
      <c r="AD7" s="12"/>
      <c r="AE7" s="12"/>
      <c r="AF7" s="12">
        <v>40.742752295043303</v>
      </c>
      <c r="AG7" s="12"/>
      <c r="AH7" s="12"/>
      <c r="AI7" s="12">
        <v>56.507541189108679</v>
      </c>
      <c r="AJ7" s="12">
        <v>86.788450926248657</v>
      </c>
      <c r="AK7" s="12"/>
      <c r="AL7" s="25">
        <f t="shared" si="2"/>
        <v>54.666652508503581</v>
      </c>
      <c r="AM7" s="12">
        <v>14.824210942699652</v>
      </c>
      <c r="AN7" s="3">
        <v>0.3</v>
      </c>
      <c r="AO7" s="12">
        <v>52.994417721514566</v>
      </c>
      <c r="AP7" s="12">
        <v>79.649952512800226</v>
      </c>
      <c r="AQ7" s="12">
        <v>57.990154016043903</v>
      </c>
      <c r="AR7" s="12">
        <v>52.169583014456919</v>
      </c>
      <c r="AS7" s="12">
        <v>44.513461482862269</v>
      </c>
      <c r="AT7" s="12"/>
      <c r="AU7" s="12">
        <v>28.681645593426481</v>
      </c>
      <c r="AV7" s="12">
        <v>58.918058733633245</v>
      </c>
      <c r="AW7" s="12">
        <v>36.310633753688975</v>
      </c>
      <c r="AX7" s="12">
        <v>49.256669852452546</v>
      </c>
      <c r="AY7" s="25">
        <f t="shared" si="3"/>
        <v>51.164952964542131</v>
      </c>
      <c r="AZ7" s="5">
        <v>8.9697400182566351</v>
      </c>
    </row>
    <row r="8" spans="1:52" x14ac:dyDescent="0.25">
      <c r="A8" s="3">
        <v>0.19044</v>
      </c>
      <c r="B8" s="12">
        <v>39.11</v>
      </c>
      <c r="C8" s="12">
        <v>36.81</v>
      </c>
      <c r="D8" s="12">
        <v>39.5</v>
      </c>
      <c r="E8" s="12">
        <v>35.28</v>
      </c>
      <c r="F8" s="12">
        <v>37.96</v>
      </c>
      <c r="G8" s="12">
        <v>36.19</v>
      </c>
      <c r="H8" s="12">
        <v>32.870000000000005</v>
      </c>
      <c r="I8" s="12">
        <v>38.42</v>
      </c>
      <c r="J8" s="12">
        <v>37.31</v>
      </c>
      <c r="K8" s="12"/>
      <c r="L8" s="25">
        <f t="shared" si="0"/>
        <v>37.050000000000004</v>
      </c>
      <c r="M8" s="12">
        <v>1.2776696686578854</v>
      </c>
      <c r="N8" s="3">
        <v>0.19044</v>
      </c>
      <c r="O8" s="12"/>
      <c r="P8" s="12">
        <v>45.8</v>
      </c>
      <c r="Q8" s="12"/>
      <c r="R8" s="12">
        <v>41</v>
      </c>
      <c r="S8" s="12"/>
      <c r="T8" s="12"/>
      <c r="U8" s="12"/>
      <c r="V8" s="12">
        <v>46.91</v>
      </c>
      <c r="W8" s="12">
        <v>35.459999999999994</v>
      </c>
      <c r="X8" s="12"/>
      <c r="Y8" s="25">
        <f t="shared" si="1"/>
        <v>42.29249999999999</v>
      </c>
      <c r="Z8" s="5">
        <v>4.4364477233831972</v>
      </c>
      <c r="AA8" s="3">
        <v>0.4</v>
      </c>
      <c r="AB8" s="12">
        <v>52.677157982808609</v>
      </c>
      <c r="AC8" s="12">
        <v>49.972579457587798</v>
      </c>
      <c r="AD8" s="12"/>
      <c r="AE8" s="12"/>
      <c r="AF8" s="12">
        <v>43.552597280908358</v>
      </c>
      <c r="AG8" s="12"/>
      <c r="AH8" s="12"/>
      <c r="AI8" s="12">
        <v>62.864639572883405</v>
      </c>
      <c r="AJ8" s="12">
        <v>89.610839574256744</v>
      </c>
      <c r="AK8" s="12"/>
      <c r="AL8" s="25">
        <f t="shared" si="2"/>
        <v>59.735562773688983</v>
      </c>
      <c r="AM8" s="12">
        <v>14.184228774950993</v>
      </c>
      <c r="AN8" s="3">
        <v>0.4</v>
      </c>
      <c r="AO8" s="12">
        <v>62.629766398153578</v>
      </c>
      <c r="AP8" s="12">
        <v>84.49821049184024</v>
      </c>
      <c r="AQ8" s="12">
        <v>64.203384803477178</v>
      </c>
      <c r="AR8" s="12">
        <v>61.779769359225298</v>
      </c>
      <c r="AS8" s="12">
        <v>55.470621232489904</v>
      </c>
      <c r="AT8" s="12"/>
      <c r="AU8" s="12">
        <v>27.998749269773469</v>
      </c>
      <c r="AV8" s="12">
        <v>67.139183208093698</v>
      </c>
      <c r="AW8" s="12">
        <v>34.255314861970731</v>
      </c>
      <c r="AX8" s="12">
        <v>56.781994413243908</v>
      </c>
      <c r="AY8" s="25">
        <f t="shared" si="3"/>
        <v>57.19522155980755</v>
      </c>
      <c r="AZ8" s="5">
        <v>10.502524134509629</v>
      </c>
    </row>
    <row r="9" spans="1:52" x14ac:dyDescent="0.25">
      <c r="A9" s="3">
        <v>0.23804999999999998</v>
      </c>
      <c r="B9" s="12">
        <v>45.260000000000005</v>
      </c>
      <c r="C9" s="12">
        <v>40.65</v>
      </c>
      <c r="D9" s="12">
        <v>45.87</v>
      </c>
      <c r="E9" s="12">
        <v>40.260000000000005</v>
      </c>
      <c r="F9" s="12">
        <v>43.34</v>
      </c>
      <c r="G9" s="12">
        <v>42.11</v>
      </c>
      <c r="H9" s="12">
        <v>37.31</v>
      </c>
      <c r="I9" s="12">
        <v>42.099999999999994</v>
      </c>
      <c r="J9" s="12">
        <v>41.370000000000005</v>
      </c>
      <c r="K9" s="12"/>
      <c r="L9" s="25">
        <f t="shared" si="0"/>
        <v>42.03</v>
      </c>
      <c r="M9" s="12">
        <v>1.6100125873844371</v>
      </c>
      <c r="N9" s="3">
        <v>0.23804999999999998</v>
      </c>
      <c r="O9" s="12"/>
      <c r="P9" s="12">
        <v>50.230000000000004</v>
      </c>
      <c r="Q9" s="12"/>
      <c r="R9" s="12">
        <v>46.540000000000006</v>
      </c>
      <c r="S9" s="12"/>
      <c r="T9" s="12"/>
      <c r="U9" s="12"/>
      <c r="V9" s="12">
        <v>51.71</v>
      </c>
      <c r="W9" s="12">
        <v>41</v>
      </c>
      <c r="X9" s="12"/>
      <c r="Y9" s="25">
        <f t="shared" si="1"/>
        <v>47.370000000000005</v>
      </c>
      <c r="Z9" s="5">
        <v>4.0489091874835212</v>
      </c>
      <c r="AA9" s="3">
        <v>0.5</v>
      </c>
      <c r="AB9" s="12">
        <v>58.998416940745642</v>
      </c>
      <c r="AC9" s="12">
        <v>54.195614341327612</v>
      </c>
      <c r="AD9" s="12"/>
      <c r="AE9" s="12"/>
      <c r="AF9" s="12">
        <v>50.577209745570997</v>
      </c>
      <c r="AG9" s="12"/>
      <c r="AH9" s="12"/>
      <c r="AI9" s="12">
        <v>74.872492075568999</v>
      </c>
      <c r="AJ9" s="12">
        <v>90.316436736258765</v>
      </c>
      <c r="AK9" s="12"/>
      <c r="AL9" s="25">
        <f t="shared" si="2"/>
        <v>65.792033967894398</v>
      </c>
      <c r="AM9" s="12">
        <v>12.977401575472593</v>
      </c>
      <c r="AN9" s="3">
        <v>0.5</v>
      </c>
      <c r="AO9" s="12">
        <v>70.888636692415588</v>
      </c>
      <c r="AP9" s="12">
        <v>87.96125190544025</v>
      </c>
      <c r="AQ9" s="12">
        <v>66.964820709003078</v>
      </c>
      <c r="AR9" s="12">
        <v>67.957746295147828</v>
      </c>
      <c r="AS9" s="12">
        <v>62.318846076007176</v>
      </c>
      <c r="AT9" s="12"/>
      <c r="AU9" s="12">
        <v>27.315852946120458</v>
      </c>
      <c r="AV9" s="12">
        <v>79.470869919784377</v>
      </c>
      <c r="AW9" s="12">
        <v>34.255314861970731</v>
      </c>
      <c r="AX9" s="12">
        <v>63.623198559417872</v>
      </c>
      <c r="AY9" s="25">
        <f t="shared" si="3"/>
        <v>62.306281996145266</v>
      </c>
      <c r="AZ9" s="5">
        <v>12.111471889769094</v>
      </c>
    </row>
    <row r="10" spans="1:52" x14ac:dyDescent="0.25">
      <c r="A10" s="3">
        <v>0.28566000000000003</v>
      </c>
      <c r="B10" s="12">
        <v>48.7</v>
      </c>
      <c r="C10" s="12">
        <v>44.11</v>
      </c>
      <c r="D10" s="12">
        <v>48.7</v>
      </c>
      <c r="E10" s="12">
        <v>43.34</v>
      </c>
      <c r="F10" s="12">
        <v>48.32</v>
      </c>
      <c r="G10" s="12">
        <v>45.06</v>
      </c>
      <c r="H10" s="12">
        <v>41.730000000000004</v>
      </c>
      <c r="I10" s="12">
        <v>47.28</v>
      </c>
      <c r="J10" s="12">
        <v>44.69</v>
      </c>
      <c r="K10" s="12"/>
      <c r="L10" s="25">
        <f t="shared" si="0"/>
        <v>45.77</v>
      </c>
      <c r="M10" s="12">
        <v>1.5794980499075981</v>
      </c>
      <c r="N10" s="3">
        <v>0.28566000000000003</v>
      </c>
      <c r="O10" s="12"/>
      <c r="P10" s="12">
        <v>53.93</v>
      </c>
      <c r="Q10" s="12"/>
      <c r="R10" s="12">
        <v>49.86</v>
      </c>
      <c r="S10" s="12"/>
      <c r="T10" s="12"/>
      <c r="U10" s="12"/>
      <c r="V10" s="12">
        <v>56.879999999999995</v>
      </c>
      <c r="W10" s="12">
        <v>46.17</v>
      </c>
      <c r="X10" s="12"/>
      <c r="Y10" s="25">
        <f t="shared" si="1"/>
        <v>51.709999999999994</v>
      </c>
      <c r="Z10" s="5">
        <v>3.9738058322548393</v>
      </c>
      <c r="AA10" s="3">
        <v>0.6</v>
      </c>
      <c r="AB10" s="12">
        <v>63.212589579370331</v>
      </c>
      <c r="AC10" s="12">
        <v>58.418649225067426</v>
      </c>
      <c r="AD10" s="12"/>
      <c r="AE10" s="12"/>
      <c r="AF10" s="12">
        <v>54.089515977902316</v>
      </c>
      <c r="AG10" s="12"/>
      <c r="AH10" s="12"/>
      <c r="AI10" s="12">
        <v>76.991524870160575</v>
      </c>
      <c r="AJ10" s="12">
        <v>94.550019708270895</v>
      </c>
      <c r="AK10" s="12"/>
      <c r="AL10" s="25">
        <f t="shared" si="2"/>
        <v>69.452459872154307</v>
      </c>
      <c r="AM10" s="12">
        <v>12.902614339906684</v>
      </c>
      <c r="AN10" s="3">
        <v>0.6</v>
      </c>
      <c r="AO10" s="12">
        <v>74.329832648358092</v>
      </c>
      <c r="AP10" s="12">
        <v>90.039076753600256</v>
      </c>
      <c r="AQ10" s="12">
        <v>69.726256614528978</v>
      </c>
      <c r="AR10" s="12">
        <v>72.762839467532018</v>
      </c>
      <c r="AS10" s="12">
        <v>67.797425950820994</v>
      </c>
      <c r="AT10" s="12"/>
      <c r="AU10" s="12">
        <v>28.681645593426481</v>
      </c>
      <c r="AV10" s="12">
        <v>81.52615103839949</v>
      </c>
      <c r="AW10" s="12">
        <v>36.99574005092839</v>
      </c>
      <c r="AX10" s="12">
        <v>67.727921047122251</v>
      </c>
      <c r="AY10" s="25">
        <f t="shared" si="3"/>
        <v>65.50965435163522</v>
      </c>
      <c r="AZ10" s="5">
        <v>12.291983877068889</v>
      </c>
    </row>
    <row r="11" spans="1:52" x14ac:dyDescent="0.25">
      <c r="A11" s="3">
        <v>0.33327000000000001</v>
      </c>
      <c r="B11" s="12">
        <v>51.769999999999996</v>
      </c>
      <c r="C11" s="12">
        <v>47.56</v>
      </c>
      <c r="D11" s="12">
        <v>52.92</v>
      </c>
      <c r="E11" s="12">
        <v>47.55</v>
      </c>
      <c r="F11" s="12">
        <v>53.69</v>
      </c>
      <c r="G11" s="12">
        <v>49.12</v>
      </c>
      <c r="H11" s="12">
        <v>45.43</v>
      </c>
      <c r="I11" s="12">
        <v>49.87</v>
      </c>
      <c r="J11" s="12">
        <v>47.65</v>
      </c>
      <c r="K11" s="12"/>
      <c r="L11" s="25">
        <f t="shared" si="0"/>
        <v>49.506666666666668</v>
      </c>
      <c r="M11" s="12">
        <v>1.7180653371076551</v>
      </c>
      <c r="N11" s="3">
        <v>0.33327000000000001</v>
      </c>
      <c r="O11" s="12"/>
      <c r="P11" s="12">
        <v>57.989999999999995</v>
      </c>
      <c r="Q11" s="12"/>
      <c r="R11" s="12">
        <v>52.08</v>
      </c>
      <c r="S11" s="12"/>
      <c r="T11" s="12"/>
      <c r="U11" s="12"/>
      <c r="V11" s="12">
        <v>61.680000000000007</v>
      </c>
      <c r="W11" s="12">
        <v>50.61</v>
      </c>
      <c r="X11" s="12"/>
      <c r="Y11" s="25">
        <f t="shared" si="1"/>
        <v>55.59</v>
      </c>
      <c r="Z11" s="5">
        <v>4.3817525307272911</v>
      </c>
      <c r="AA11" s="3">
        <v>0.7</v>
      </c>
      <c r="AB11" s="12">
        <v>66.022038005120123</v>
      </c>
      <c r="AC11" s="12">
        <v>61.234005814227302</v>
      </c>
      <c r="AD11" s="12"/>
      <c r="AE11" s="12"/>
      <c r="AF11" s="12">
        <v>59.709205949632427</v>
      </c>
      <c r="AG11" s="12"/>
      <c r="AH11" s="12"/>
      <c r="AI11" s="12">
        <v>84.05496751879916</v>
      </c>
      <c r="AJ11" s="12">
        <v>96.66681119427696</v>
      </c>
      <c r="AK11" s="12"/>
      <c r="AL11" s="25">
        <f t="shared" si="2"/>
        <v>73.537405696411199</v>
      </c>
      <c r="AM11" s="12">
        <v>12.66968998449004</v>
      </c>
      <c r="AN11" s="3">
        <v>0.7</v>
      </c>
      <c r="AO11" s="12">
        <v>77.771028604300596</v>
      </c>
      <c r="AP11" s="12">
        <v>90.731685036320258</v>
      </c>
      <c r="AQ11" s="12">
        <v>71.797333543673403</v>
      </c>
      <c r="AR11" s="12">
        <v>81.686583930531228</v>
      </c>
      <c r="AS11" s="12">
        <v>72.591183341283084</v>
      </c>
      <c r="AT11" s="12"/>
      <c r="AU11" s="12">
        <v>28.681645593426481</v>
      </c>
      <c r="AV11" s="12">
        <v>84.266525863219641</v>
      </c>
      <c r="AW11" s="12">
        <v>30.829783375773658</v>
      </c>
      <c r="AX11" s="12">
        <v>71.83264353482663</v>
      </c>
      <c r="AY11" s="25">
        <f t="shared" si="3"/>
        <v>67.798712535928345</v>
      </c>
      <c r="AZ11" s="5">
        <v>13.844497717254363</v>
      </c>
    </row>
    <row r="12" spans="1:52" x14ac:dyDescent="0.25">
      <c r="A12" s="3">
        <v>0.38088</v>
      </c>
      <c r="B12" s="12">
        <v>55.61</v>
      </c>
      <c r="C12" s="12">
        <v>51.39</v>
      </c>
      <c r="D12" s="12">
        <v>55.6</v>
      </c>
      <c r="E12" s="12">
        <v>50.62</v>
      </c>
      <c r="F12" s="12">
        <v>57.14</v>
      </c>
      <c r="G12" s="12">
        <v>52.08</v>
      </c>
      <c r="H12" s="12">
        <v>48.760000000000005</v>
      </c>
      <c r="I12" s="12">
        <v>52.82</v>
      </c>
      <c r="J12" s="12">
        <v>50.239999999999995</v>
      </c>
      <c r="K12" s="12"/>
      <c r="L12" s="25">
        <f t="shared" si="0"/>
        <v>52.695555555555558</v>
      </c>
      <c r="M12" s="12">
        <v>1.7504463517302939</v>
      </c>
      <c r="N12" s="3">
        <v>0.38088</v>
      </c>
      <c r="O12" s="12"/>
      <c r="P12" s="12">
        <v>60.58</v>
      </c>
      <c r="Q12" s="12"/>
      <c r="R12" s="12">
        <v>57.25</v>
      </c>
      <c r="S12" s="12"/>
      <c r="T12" s="12"/>
      <c r="U12" s="12"/>
      <c r="V12" s="12">
        <v>64.27</v>
      </c>
      <c r="W12" s="12">
        <v>54.29</v>
      </c>
      <c r="X12" s="12"/>
      <c r="Y12" s="25">
        <f t="shared" si="1"/>
        <v>59.097499999999997</v>
      </c>
      <c r="Z12" s="5">
        <v>3.6496230308084208</v>
      </c>
      <c r="AA12" s="3">
        <v>0.8</v>
      </c>
      <c r="AB12" s="12">
        <v>68.129124324432468</v>
      </c>
      <c r="AC12" s="12">
        <v>64.753201550677147</v>
      </c>
      <c r="AD12" s="12"/>
      <c r="AE12" s="12"/>
      <c r="AF12" s="12">
        <v>63.92397342843001</v>
      </c>
      <c r="AG12" s="12"/>
      <c r="AH12" s="12"/>
      <c r="AI12" s="12">
        <v>86.174000313390735</v>
      </c>
      <c r="AJ12" s="12">
        <v>98.078005518281003</v>
      </c>
      <c r="AK12" s="12"/>
      <c r="AL12" s="25">
        <f t="shared" si="2"/>
        <v>76.211661027042254</v>
      </c>
      <c r="AM12" s="12">
        <v>11.921970901473589</v>
      </c>
      <c r="AN12" s="3">
        <v>0.8</v>
      </c>
      <c r="AO12" s="12">
        <v>79.147506986677598</v>
      </c>
      <c r="AP12" s="12">
        <v>91.42429331904026</v>
      </c>
      <c r="AQ12" s="12">
        <v>74.558769449199303</v>
      </c>
      <c r="AR12" s="12">
        <v>83.745909575838738</v>
      </c>
      <c r="AS12" s="12">
        <v>74.645650794338266</v>
      </c>
      <c r="AT12" s="12"/>
      <c r="AU12" s="12">
        <v>27.315852946120458</v>
      </c>
      <c r="AV12" s="12">
        <v>84.266525863219641</v>
      </c>
      <c r="AW12" s="12">
        <v>34.940421159210146</v>
      </c>
      <c r="AX12" s="12">
        <v>75.253245607913613</v>
      </c>
      <c r="AY12" s="25">
        <f t="shared" si="3"/>
        <v>69.477575077950902</v>
      </c>
      <c r="AZ12" s="5">
        <v>13.865497763933741</v>
      </c>
    </row>
    <row r="13" spans="1:52" x14ac:dyDescent="0.25">
      <c r="A13" s="3">
        <v>0.42848999999999998</v>
      </c>
      <c r="B13" s="12">
        <v>59.06</v>
      </c>
      <c r="C13" s="12">
        <v>54.45</v>
      </c>
      <c r="D13" s="12">
        <v>58.68</v>
      </c>
      <c r="E13" s="12">
        <v>52.54</v>
      </c>
      <c r="F13" s="12">
        <v>60.97</v>
      </c>
      <c r="G13" s="12">
        <v>55.4</v>
      </c>
      <c r="H13" s="12">
        <v>51.709999999999994</v>
      </c>
      <c r="I13" s="12">
        <v>55.769999999999996</v>
      </c>
      <c r="J13" s="12">
        <v>53.18</v>
      </c>
      <c r="K13" s="12"/>
      <c r="L13" s="25">
        <f t="shared" si="0"/>
        <v>55.751111111111101</v>
      </c>
      <c r="M13" s="12">
        <v>1.9700149552766437</v>
      </c>
      <c r="N13" s="3">
        <v>0.42848999999999998</v>
      </c>
      <c r="O13" s="12"/>
      <c r="P13" s="12">
        <v>64.27000000000001</v>
      </c>
      <c r="Q13" s="12"/>
      <c r="R13" s="12">
        <v>60.58</v>
      </c>
      <c r="S13" s="12"/>
      <c r="T13" s="12"/>
      <c r="U13" s="12"/>
      <c r="V13" s="12">
        <v>64.27000000000001</v>
      </c>
      <c r="W13" s="12">
        <v>57.25</v>
      </c>
      <c r="X13" s="12"/>
      <c r="Y13" s="25">
        <f t="shared" si="1"/>
        <v>61.592500000000001</v>
      </c>
      <c r="Z13" s="5">
        <v>2.8663625200013212</v>
      </c>
      <c r="AA13" s="3">
        <v>0.9</v>
      </c>
      <c r="AB13" s="12">
        <v>70.236210643744812</v>
      </c>
      <c r="AC13" s="12">
        <v>67.568558139837023</v>
      </c>
      <c r="AD13" s="12"/>
      <c r="AE13" s="12"/>
      <c r="AF13" s="12">
        <v>67.436279660761329</v>
      </c>
      <c r="AG13" s="12"/>
      <c r="AH13" s="12"/>
      <c r="AI13" s="12">
        <v>89.705721637710027</v>
      </c>
      <c r="AJ13" s="12">
        <v>99.489199842285046</v>
      </c>
      <c r="AK13" s="12"/>
      <c r="AL13" s="25">
        <f t="shared" si="2"/>
        <v>78.88719398486765</v>
      </c>
      <c r="AM13" s="12">
        <v>11.598997674985194</v>
      </c>
      <c r="AN13" s="3">
        <v>0.9</v>
      </c>
      <c r="AO13" s="12">
        <v>80.5239853690546</v>
      </c>
      <c r="AP13" s="12">
        <v>92.116901601760262</v>
      </c>
      <c r="AQ13" s="12">
        <v>77.320205354725204</v>
      </c>
      <c r="AR13" s="12">
        <v>84.432351457607908</v>
      </c>
      <c r="AS13" s="12">
        <v>78.754585700448629</v>
      </c>
      <c r="AT13" s="12"/>
      <c r="AU13" s="12">
        <v>32.77902353534455</v>
      </c>
      <c r="AV13" s="12">
        <v>85.636713275629717</v>
      </c>
      <c r="AW13" s="12">
        <v>32.199995970252488</v>
      </c>
      <c r="AX13" s="12">
        <v>78.673847681000595</v>
      </c>
      <c r="AY13" s="25">
        <f t="shared" si="3"/>
        <v>71.381956660647106</v>
      </c>
      <c r="AZ13" s="5">
        <v>13.867980669089183</v>
      </c>
    </row>
    <row r="14" spans="1:52" x14ac:dyDescent="0.25">
      <c r="A14" s="3">
        <v>0.47609999999999997</v>
      </c>
      <c r="B14" s="12">
        <v>61.45</v>
      </c>
      <c r="C14" s="12">
        <v>57.14</v>
      </c>
      <c r="D14" s="12">
        <v>60.21</v>
      </c>
      <c r="E14" s="12">
        <v>54.83</v>
      </c>
      <c r="F14" s="12">
        <v>62.89</v>
      </c>
      <c r="G14" s="12">
        <v>57.989999999999995</v>
      </c>
      <c r="H14" s="12">
        <v>54.29</v>
      </c>
      <c r="I14" s="12">
        <v>57.99</v>
      </c>
      <c r="J14" s="12">
        <v>54.66</v>
      </c>
      <c r="K14" s="12"/>
      <c r="L14" s="25">
        <f t="shared" si="0"/>
        <v>57.938888888888897</v>
      </c>
      <c r="M14" s="12">
        <v>1.9031669920159011</v>
      </c>
      <c r="N14" s="3">
        <v>0.47609999999999997</v>
      </c>
      <c r="O14" s="12"/>
      <c r="P14" s="12">
        <v>66.11</v>
      </c>
      <c r="Q14" s="12"/>
      <c r="R14" s="12">
        <v>63.53</v>
      </c>
      <c r="S14" s="12"/>
      <c r="T14" s="12"/>
      <c r="U14" s="12"/>
      <c r="V14" s="12">
        <v>67.22</v>
      </c>
      <c r="W14" s="12">
        <v>60.21</v>
      </c>
      <c r="X14" s="12"/>
      <c r="Y14" s="25">
        <f t="shared" si="1"/>
        <v>64.267499999999998</v>
      </c>
      <c r="Z14" s="5">
        <v>2.6441030591791406</v>
      </c>
      <c r="AA14" s="3">
        <v>1</v>
      </c>
      <c r="AB14" s="12">
        <v>72.343296963057156</v>
      </c>
      <c r="AC14" s="12">
        <v>71.087753876286868</v>
      </c>
      <c r="AD14" s="12"/>
      <c r="AE14" s="12"/>
      <c r="AF14" s="12">
        <v>69.543663400160113</v>
      </c>
      <c r="AG14" s="12"/>
      <c r="AH14" s="12"/>
      <c r="AI14" s="12">
        <v>91.824754432301603</v>
      </c>
      <c r="AJ14" s="12">
        <v>99.489199842285046</v>
      </c>
      <c r="AK14" s="12"/>
      <c r="AL14" s="25">
        <f t="shared" si="2"/>
        <v>80.857733702818152</v>
      </c>
      <c r="AM14" s="12">
        <v>10.83038146250189</v>
      </c>
      <c r="AN14" s="3">
        <v>1</v>
      </c>
      <c r="AO14" s="12">
        <v>81.900463751431602</v>
      </c>
      <c r="AP14" s="12">
        <v>93.502118167200265</v>
      </c>
      <c r="AQ14" s="12">
        <v>78.700923307488154</v>
      </c>
      <c r="AR14" s="12">
        <v>85.118793339377078</v>
      </c>
      <c r="AS14" s="12">
        <v>82.178698122207265</v>
      </c>
      <c r="AT14" s="12"/>
      <c r="AU14" s="12">
        <v>41.656675742833698</v>
      </c>
      <c r="AV14" s="12">
        <v>87.006900688039792</v>
      </c>
      <c r="AW14" s="12">
        <v>39.736165239886049</v>
      </c>
      <c r="AX14" s="12">
        <v>80.726208924852784</v>
      </c>
      <c r="AY14" s="25">
        <f t="shared" si="3"/>
        <v>74.502994142590751</v>
      </c>
      <c r="AZ14" s="5">
        <v>12.100880843712469</v>
      </c>
    </row>
    <row r="15" spans="1:52" x14ac:dyDescent="0.25">
      <c r="A15" s="3">
        <v>0.52371000000000001</v>
      </c>
      <c r="B15" s="12">
        <v>63.66</v>
      </c>
      <c r="C15" s="12">
        <v>59.44</v>
      </c>
      <c r="D15" s="12">
        <v>63.28</v>
      </c>
      <c r="E15" s="12">
        <v>56.75</v>
      </c>
      <c r="F15" s="12">
        <v>63.66</v>
      </c>
      <c r="G15" s="12">
        <v>59.47</v>
      </c>
      <c r="H15" s="12">
        <v>55.4</v>
      </c>
      <c r="I15" s="12">
        <v>60.21</v>
      </c>
      <c r="J15" s="12">
        <v>56.14</v>
      </c>
      <c r="K15" s="12"/>
      <c r="L15" s="25">
        <f t="shared" si="0"/>
        <v>59.778888888888886</v>
      </c>
      <c r="M15" s="12">
        <v>2.0003240183725715</v>
      </c>
      <c r="N15" s="3">
        <v>0.52371000000000001</v>
      </c>
      <c r="O15" s="12"/>
      <c r="P15" s="12">
        <v>67.960000000000008</v>
      </c>
      <c r="Q15" s="12"/>
      <c r="R15" s="12">
        <v>69.069999999999993</v>
      </c>
      <c r="S15" s="12"/>
      <c r="T15" s="12"/>
      <c r="U15" s="12"/>
      <c r="V15" s="12">
        <v>70.919999999999987</v>
      </c>
      <c r="W15" s="12">
        <v>62.790000000000006</v>
      </c>
      <c r="X15" s="12"/>
      <c r="Y15" s="25">
        <f t="shared" si="1"/>
        <v>67.685000000000002</v>
      </c>
      <c r="Z15" s="5">
        <v>2.9570499910760031</v>
      </c>
      <c r="AA15" s="3">
        <v>1.1000000000000001</v>
      </c>
      <c r="AB15" s="12"/>
      <c r="AC15" s="12">
        <v>76.71846705460662</v>
      </c>
      <c r="AD15" s="12"/>
      <c r="AE15" s="12"/>
      <c r="AF15" s="12">
        <v>73.758430878957711</v>
      </c>
      <c r="AG15" s="12"/>
      <c r="AH15" s="12"/>
      <c r="AI15" s="12">
        <v>91.824754432301603</v>
      </c>
      <c r="AJ15" s="12">
        <v>100.90039416628909</v>
      </c>
      <c r="AK15" s="12"/>
      <c r="AL15" s="25">
        <f t="shared" si="2"/>
        <v>85.800511633038752</v>
      </c>
      <c r="AM15" s="12">
        <v>10.866241623723035</v>
      </c>
      <c r="AN15" s="3">
        <v>1.1000000000000001</v>
      </c>
      <c r="AO15" s="12">
        <v>83.276942133808603</v>
      </c>
      <c r="AP15" s="12">
        <v>94.887334732640269</v>
      </c>
      <c r="AQ15" s="12">
        <v>79.391282283869629</v>
      </c>
      <c r="AR15" s="12">
        <v>105.02560791068301</v>
      </c>
      <c r="AS15" s="12">
        <v>86.287633028317629</v>
      </c>
      <c r="AT15" s="12"/>
      <c r="AU15" s="12">
        <v>51.90012059762887</v>
      </c>
      <c r="AV15" s="12">
        <v>88.377088100449868</v>
      </c>
      <c r="AW15" s="12">
        <v>43.846803023322536</v>
      </c>
      <c r="AX15" s="12">
        <v>83.46269058332237</v>
      </c>
      <c r="AY15" s="25">
        <f t="shared" si="3"/>
        <v>79.606166932671414</v>
      </c>
      <c r="AZ15" s="5">
        <v>12.078071639376578</v>
      </c>
    </row>
    <row r="16" spans="1:52" x14ac:dyDescent="0.25">
      <c r="A16" s="3">
        <v>0.57132000000000005</v>
      </c>
      <c r="B16" s="12">
        <v>65.58</v>
      </c>
      <c r="C16" s="12">
        <v>62.89</v>
      </c>
      <c r="D16" s="12">
        <v>65.959999999999994</v>
      </c>
      <c r="E16" s="12">
        <v>59.44</v>
      </c>
      <c r="F16" s="12">
        <v>67.210000000000008</v>
      </c>
      <c r="G16" s="12">
        <v>61.680000000000007</v>
      </c>
      <c r="H16" s="12">
        <v>57.620000000000005</v>
      </c>
      <c r="I16" s="12">
        <v>61.32</v>
      </c>
      <c r="J16" s="12">
        <v>57.620000000000005</v>
      </c>
      <c r="K16" s="12"/>
      <c r="L16" s="25">
        <f t="shared" si="0"/>
        <v>62.146666666666675</v>
      </c>
      <c r="M16" s="12">
        <v>2.1964706668580831</v>
      </c>
      <c r="N16" s="3">
        <v>0.57132000000000005</v>
      </c>
      <c r="O16" s="12"/>
      <c r="P16" s="12">
        <v>69.44</v>
      </c>
      <c r="Q16" s="12"/>
      <c r="R16" s="12">
        <v>70.180000000000007</v>
      </c>
      <c r="S16" s="12"/>
      <c r="T16" s="12"/>
      <c r="U16" s="12"/>
      <c r="V16" s="12">
        <v>73.13</v>
      </c>
      <c r="W16" s="12">
        <v>65.37</v>
      </c>
      <c r="X16" s="12"/>
      <c r="Y16" s="25">
        <f t="shared" si="1"/>
        <v>69.53</v>
      </c>
      <c r="Z16" s="5">
        <v>2.7147535368310911</v>
      </c>
      <c r="AA16" s="3">
        <v>1.2</v>
      </c>
      <c r="AB16" s="12"/>
      <c r="AC16" s="12">
        <v>79.533823643766496</v>
      </c>
      <c r="AD16" s="12"/>
      <c r="AE16" s="12"/>
      <c r="AF16" s="12">
        <v>75.865814618356495</v>
      </c>
      <c r="AG16" s="12"/>
      <c r="AH16" s="12"/>
      <c r="AI16" s="12">
        <v>91.824754432301603</v>
      </c>
      <c r="AJ16" s="12">
        <v>103.01718565229515</v>
      </c>
      <c r="AK16" s="12"/>
      <c r="AL16" s="25">
        <f t="shared" si="2"/>
        <v>87.560394586679934</v>
      </c>
      <c r="AM16" s="12">
        <v>10.48954107856971</v>
      </c>
      <c r="AN16" s="3">
        <v>1.2</v>
      </c>
      <c r="AO16" s="12">
        <v>84.653420516185605</v>
      </c>
      <c r="AP16" s="12">
        <v>95.579943015360271</v>
      </c>
      <c r="AQ16" s="12">
        <v>80.081641260251104</v>
      </c>
      <c r="AR16" s="12">
        <v>105.71204979245218</v>
      </c>
      <c r="AS16" s="12">
        <v>90.396567934427992</v>
      </c>
      <c r="AT16" s="12"/>
      <c r="AU16" s="12">
        <v>60.777772805118019</v>
      </c>
      <c r="AV16" s="12">
        <v>91.802556631475056</v>
      </c>
      <c r="AW16" s="12">
        <v>56.178716373632</v>
      </c>
      <c r="AX16" s="12">
        <v>85.51505182717456</v>
      </c>
      <c r="AY16" s="25">
        <f t="shared" si="3"/>
        <v>83.410857795119639</v>
      </c>
      <c r="AZ16" s="5">
        <v>9.8253192592388281</v>
      </c>
    </row>
    <row r="17" spans="1:52" x14ac:dyDescent="0.25">
      <c r="A17" s="3">
        <v>0.61892999999999998</v>
      </c>
      <c r="B17" s="12">
        <v>67.88</v>
      </c>
      <c r="C17" s="12">
        <v>64.91</v>
      </c>
      <c r="D17" s="12">
        <v>67.5</v>
      </c>
      <c r="E17" s="12">
        <v>60.97</v>
      </c>
      <c r="F17" s="12">
        <v>69.02</v>
      </c>
      <c r="G17" s="12">
        <v>62.790000000000006</v>
      </c>
      <c r="H17" s="12">
        <v>59.84</v>
      </c>
      <c r="I17" s="12">
        <v>63.9</v>
      </c>
      <c r="J17" s="12">
        <v>58.36</v>
      </c>
      <c r="K17" s="12"/>
      <c r="L17" s="25">
        <f t="shared" si="0"/>
        <v>63.907777777777774</v>
      </c>
      <c r="M17" s="12">
        <v>2.3152389920408236</v>
      </c>
      <c r="N17" s="3">
        <v>0.61892999999999998</v>
      </c>
      <c r="O17" s="12"/>
      <c r="P17" s="12">
        <v>70.92</v>
      </c>
      <c r="Q17" s="12"/>
      <c r="R17" s="12">
        <v>72.759999999999991</v>
      </c>
      <c r="S17" s="12"/>
      <c r="T17" s="12"/>
      <c r="U17" s="12"/>
      <c r="V17" s="12">
        <v>75.72</v>
      </c>
      <c r="W17" s="12">
        <v>67.960000000000008</v>
      </c>
      <c r="X17" s="12"/>
      <c r="Y17" s="25">
        <f t="shared" si="1"/>
        <v>71.84</v>
      </c>
      <c r="Z17" s="5">
        <v>2.7632016850044838</v>
      </c>
      <c r="AA17" s="3">
        <v>1.3</v>
      </c>
      <c r="AB17" s="12"/>
      <c r="AC17" s="12">
        <v>83.053019380216341</v>
      </c>
      <c r="AD17" s="12"/>
      <c r="AE17" s="12"/>
      <c r="AF17" s="12">
        <v>77.97319835775528</v>
      </c>
      <c r="AG17" s="12"/>
      <c r="AH17" s="12"/>
      <c r="AI17" s="12">
        <v>93.943787226893178</v>
      </c>
      <c r="AJ17" s="12">
        <v>103.72278281429718</v>
      </c>
      <c r="AK17" s="12"/>
      <c r="AL17" s="25">
        <f t="shared" si="2"/>
        <v>89.673196944790504</v>
      </c>
      <c r="AM17" s="12">
        <v>9.7549506758420836</v>
      </c>
      <c r="AN17" s="3">
        <v>1.3</v>
      </c>
      <c r="AO17" s="12">
        <v>85.341659707374106</v>
      </c>
      <c r="AP17" s="12">
        <v>95.579943015360271</v>
      </c>
      <c r="AQ17" s="12">
        <v>80.772000236632579</v>
      </c>
      <c r="AR17" s="12">
        <v>105.02560791068301</v>
      </c>
      <c r="AS17" s="12">
        <v>91.766212903131446</v>
      </c>
      <c r="AT17" s="12"/>
      <c r="AU17" s="12">
        <v>70.338321336260179</v>
      </c>
      <c r="AV17" s="12">
        <v>93.857837750090169</v>
      </c>
      <c r="AW17" s="12">
        <v>60.289354157068487</v>
      </c>
      <c r="AX17" s="12">
        <v>87.567413071026749</v>
      </c>
      <c r="AY17" s="25">
        <f t="shared" si="3"/>
        <v>85.61537223195856</v>
      </c>
      <c r="AZ17" s="5">
        <v>8.3891255661441519</v>
      </c>
    </row>
    <row r="18" spans="1:52" x14ac:dyDescent="0.25">
      <c r="A18" s="3">
        <v>0.66654000000000002</v>
      </c>
      <c r="B18" s="12">
        <v>69.7</v>
      </c>
      <c r="C18" s="12">
        <v>67.5</v>
      </c>
      <c r="D18" s="12">
        <v>69.8</v>
      </c>
      <c r="E18" s="12">
        <v>62.51</v>
      </c>
      <c r="F18" s="12">
        <v>70.56</v>
      </c>
      <c r="G18" s="12">
        <v>64.63</v>
      </c>
      <c r="H18" s="12">
        <v>61.31</v>
      </c>
      <c r="I18" s="12">
        <v>65.740000000000009</v>
      </c>
      <c r="J18" s="12">
        <v>59.84</v>
      </c>
      <c r="K18" s="12"/>
      <c r="L18" s="25">
        <f t="shared" si="0"/>
        <v>65.732222222222219</v>
      </c>
      <c r="M18" s="12">
        <v>2.4308329478519046</v>
      </c>
      <c r="N18" s="3">
        <v>0.66654000000000002</v>
      </c>
      <c r="O18" s="12"/>
      <c r="P18" s="12">
        <v>72.77000000000001</v>
      </c>
      <c r="Q18" s="12"/>
      <c r="R18" s="12">
        <v>74.98</v>
      </c>
      <c r="S18" s="12"/>
      <c r="T18" s="12"/>
      <c r="U18" s="12"/>
      <c r="V18" s="12">
        <v>78.3</v>
      </c>
      <c r="W18" s="12">
        <v>70.550000000000011</v>
      </c>
      <c r="X18" s="12"/>
      <c r="Y18" s="25">
        <f t="shared" si="1"/>
        <v>74.150000000000006</v>
      </c>
      <c r="Z18" s="5">
        <v>2.8052059418083055</v>
      </c>
      <c r="AA18" s="3">
        <v>1.4</v>
      </c>
      <c r="AB18" s="12"/>
      <c r="AC18" s="12">
        <v>85.164536822086248</v>
      </c>
      <c r="AD18" s="12"/>
      <c r="AE18" s="12"/>
      <c r="AF18" s="12">
        <v>80.783043343620335</v>
      </c>
      <c r="AG18" s="12"/>
      <c r="AH18" s="12"/>
      <c r="AI18" s="12">
        <v>93.943787226893178</v>
      </c>
      <c r="AJ18" s="12">
        <v>105.13397713830122</v>
      </c>
      <c r="AK18" s="12"/>
      <c r="AL18" s="25">
        <f t="shared" si="2"/>
        <v>91.256336132725238</v>
      </c>
      <c r="AM18" s="12">
        <v>9.1224058927486524</v>
      </c>
      <c r="AN18" s="3">
        <v>1.4</v>
      </c>
      <c r="AO18" s="12">
        <v>86.718138089751108</v>
      </c>
      <c r="AP18" s="12">
        <v>96.272551298080273</v>
      </c>
      <c r="AQ18" s="12">
        <v>82.152718189395529</v>
      </c>
      <c r="AR18" s="12">
        <v>105.02560791068301</v>
      </c>
      <c r="AS18" s="12">
        <v>93.820680356186628</v>
      </c>
      <c r="AT18" s="12"/>
      <c r="AU18" s="12">
        <v>77.167284572790294</v>
      </c>
      <c r="AV18" s="12">
        <v>94.542931456295207</v>
      </c>
      <c r="AW18" s="12">
        <v>64.399991940504975</v>
      </c>
      <c r="AX18" s="12">
        <v>90.303894729496335</v>
      </c>
      <c r="AY18" s="25">
        <f t="shared" si="3"/>
        <v>87.822644282575922</v>
      </c>
      <c r="AZ18" s="5">
        <v>7.3855930676477461</v>
      </c>
    </row>
    <row r="19" spans="1:52" x14ac:dyDescent="0.25">
      <c r="A19" s="3">
        <v>0.71414999999999995</v>
      </c>
      <c r="B19" s="12">
        <v>71.710000000000008</v>
      </c>
      <c r="C19" s="12">
        <v>70.180000000000007</v>
      </c>
      <c r="D19" s="12">
        <v>72.099999999999994</v>
      </c>
      <c r="E19" s="12">
        <v>64.81</v>
      </c>
      <c r="F19" s="12">
        <v>72.86</v>
      </c>
      <c r="G19" s="12">
        <v>66.11</v>
      </c>
      <c r="H19" s="12">
        <v>63.53</v>
      </c>
      <c r="I19" s="12">
        <v>67.960000000000008</v>
      </c>
      <c r="J19" s="12">
        <v>60.95</v>
      </c>
      <c r="K19" s="12"/>
      <c r="L19" s="25">
        <f t="shared" si="0"/>
        <v>67.801111111111126</v>
      </c>
      <c r="M19" s="12">
        <v>2.5952868388444386</v>
      </c>
      <c r="N19" s="3">
        <v>0.71414999999999995</v>
      </c>
      <c r="O19" s="12"/>
      <c r="P19" s="12">
        <v>74.61</v>
      </c>
      <c r="Q19" s="12"/>
      <c r="R19" s="12">
        <v>76.09</v>
      </c>
      <c r="S19" s="12"/>
      <c r="T19" s="12"/>
      <c r="U19" s="12"/>
      <c r="V19" s="12">
        <v>80.89</v>
      </c>
      <c r="W19" s="12">
        <v>72.03</v>
      </c>
      <c r="X19" s="12"/>
      <c r="Y19" s="25">
        <f t="shared" si="1"/>
        <v>75.905000000000001</v>
      </c>
      <c r="Z19" s="5">
        <v>3.1594769892923105</v>
      </c>
      <c r="AA19" s="3">
        <v>1.5</v>
      </c>
      <c r="AB19" s="12"/>
      <c r="AC19" s="12">
        <v>87.276054263956155</v>
      </c>
      <c r="AD19" s="12"/>
      <c r="AE19" s="12"/>
      <c r="AF19" s="12">
        <v>82.187965836552877</v>
      </c>
      <c r="AG19" s="12"/>
      <c r="AH19" s="12"/>
      <c r="AI19" s="12">
        <v>95.356475756620895</v>
      </c>
      <c r="AJ19" s="12">
        <v>106.54517146230526</v>
      </c>
      <c r="AK19" s="12"/>
      <c r="AL19" s="25">
        <f t="shared" si="2"/>
        <v>92.841416829858787</v>
      </c>
      <c r="AM19" s="12">
        <v>9.0162030260966581</v>
      </c>
      <c r="AN19" s="3">
        <v>1.5</v>
      </c>
      <c r="AO19" s="12">
        <v>87.406377280939608</v>
      </c>
      <c r="AP19" s="12">
        <v>96.965159580800275</v>
      </c>
      <c r="AQ19" s="12">
        <v>82.843077165777004</v>
      </c>
      <c r="AR19" s="12">
        <v>106.39849167422135</v>
      </c>
      <c r="AS19" s="12">
        <v>94.505502840538355</v>
      </c>
      <c r="AT19" s="12"/>
      <c r="AU19" s="12">
        <v>89.4594183985445</v>
      </c>
      <c r="AV19" s="12">
        <v>94.542931456295207</v>
      </c>
      <c r="AW19" s="12">
        <v>79.472330479772097</v>
      </c>
      <c r="AX19" s="12">
        <v>92.356255973348524</v>
      </c>
      <c r="AY19" s="25">
        <f t="shared" si="3"/>
        <v>91.549949427804108</v>
      </c>
      <c r="AZ19" s="5">
        <v>4.924601800323722</v>
      </c>
    </row>
    <row r="20" spans="1:52" x14ac:dyDescent="0.25">
      <c r="A20" s="3">
        <v>0.76175999999999999</v>
      </c>
      <c r="B20" s="12">
        <v>72.86</v>
      </c>
      <c r="C20" s="12">
        <v>71.319999999999993</v>
      </c>
      <c r="D20" s="12">
        <v>74.400000000000006</v>
      </c>
      <c r="E20" s="12">
        <v>65.67</v>
      </c>
      <c r="F20" s="12">
        <v>74.78</v>
      </c>
      <c r="G20" s="12">
        <v>67.59</v>
      </c>
      <c r="H20" s="12">
        <v>65.739999999999995</v>
      </c>
      <c r="I20" s="12">
        <v>69.44</v>
      </c>
      <c r="J20" s="12">
        <v>62.05</v>
      </c>
      <c r="K20" s="12"/>
      <c r="L20" s="25">
        <f t="shared" si="0"/>
        <v>69.316666666666663</v>
      </c>
      <c r="M20" s="12">
        <v>2.7038050443993078</v>
      </c>
      <c r="N20" s="3">
        <v>0.76175999999999999</v>
      </c>
      <c r="O20" s="12"/>
      <c r="P20" s="12">
        <v>75.72</v>
      </c>
      <c r="Q20" s="12"/>
      <c r="R20" s="12">
        <v>77.94</v>
      </c>
      <c r="S20" s="12"/>
      <c r="T20" s="12"/>
      <c r="U20" s="12"/>
      <c r="V20" s="12">
        <v>82.740000000000009</v>
      </c>
      <c r="W20" s="12">
        <v>74.240000000000009</v>
      </c>
      <c r="X20" s="12"/>
      <c r="Y20" s="25">
        <f t="shared" si="1"/>
        <v>77.66</v>
      </c>
      <c r="Z20" s="5">
        <v>3.1506382949514622</v>
      </c>
      <c r="AA20" s="3">
        <v>1.6</v>
      </c>
      <c r="AB20" s="12"/>
      <c r="AC20" s="12">
        <v>87.979893411246124</v>
      </c>
      <c r="AD20" s="12"/>
      <c r="AE20" s="12"/>
      <c r="AF20" s="12">
        <v>84.295349575951661</v>
      </c>
      <c r="AG20" s="12"/>
      <c r="AH20" s="12"/>
      <c r="AI20" s="12">
        <v>96.062820021484754</v>
      </c>
      <c r="AJ20" s="12">
        <v>107.95636578630931</v>
      </c>
      <c r="AK20" s="12"/>
      <c r="AL20" s="25">
        <f t="shared" si="2"/>
        <v>94.073607198747965</v>
      </c>
      <c r="AM20" s="12">
        <v>8.8935137242261835</v>
      </c>
      <c r="AN20" s="3">
        <v>1.6</v>
      </c>
      <c r="AO20" s="12">
        <v>88.78285566331661</v>
      </c>
      <c r="AP20" s="12">
        <v>97.657767863520277</v>
      </c>
      <c r="AQ20" s="12">
        <v>84.223795118539954</v>
      </c>
      <c r="AR20" s="12">
        <v>109.14425920129803</v>
      </c>
      <c r="AS20" s="12">
        <v>95.87514780924181</v>
      </c>
      <c r="AT20" s="12"/>
      <c r="AU20" s="12">
        <v>99.01996692968666</v>
      </c>
      <c r="AV20" s="12">
        <v>95.228025162500245</v>
      </c>
      <c r="AW20" s="12">
        <v>88.378712343884487</v>
      </c>
      <c r="AX20" s="12">
        <v>93.040376387965921</v>
      </c>
      <c r="AY20" s="25">
        <f t="shared" si="3"/>
        <v>94.594545164439324</v>
      </c>
      <c r="AZ20" s="5">
        <v>4.4899614594555803</v>
      </c>
    </row>
    <row r="21" spans="1:52" x14ac:dyDescent="0.25">
      <c r="A21" s="3">
        <v>0.80937000000000003</v>
      </c>
      <c r="B21" s="12">
        <v>74.39</v>
      </c>
      <c r="C21" s="12">
        <v>73.240000000000009</v>
      </c>
      <c r="D21" s="12">
        <v>75.16</v>
      </c>
      <c r="E21" s="12">
        <v>66.72999999999999</v>
      </c>
      <c r="F21" s="12">
        <v>75.930000000000007</v>
      </c>
      <c r="G21" s="12">
        <v>68.7</v>
      </c>
      <c r="H21" s="12">
        <v>66.849999999999994</v>
      </c>
      <c r="I21" s="12">
        <v>71.290000000000006</v>
      </c>
      <c r="J21" s="12">
        <v>63.53</v>
      </c>
      <c r="K21" s="12"/>
      <c r="L21" s="25">
        <f t="shared" si="0"/>
        <v>70.646666666666661</v>
      </c>
      <c r="M21" s="12">
        <v>2.6992266707949106</v>
      </c>
      <c r="N21" s="3">
        <v>0.80937000000000003</v>
      </c>
      <c r="O21" s="12"/>
      <c r="P21" s="12">
        <v>77.56</v>
      </c>
      <c r="Q21" s="12"/>
      <c r="R21" s="12">
        <v>79.52</v>
      </c>
      <c r="S21" s="12"/>
      <c r="T21" s="12"/>
      <c r="U21" s="12"/>
      <c r="V21" s="12">
        <v>84.22</v>
      </c>
      <c r="W21" s="12">
        <v>75.34</v>
      </c>
      <c r="X21" s="12"/>
      <c r="Y21" s="25">
        <f t="shared" si="1"/>
        <v>79.16</v>
      </c>
      <c r="Z21" s="5">
        <v>3.20880883663198</v>
      </c>
      <c r="AA21" s="3">
        <v>1.7</v>
      </c>
      <c r="AB21" s="12"/>
      <c r="AC21" s="12">
        <v>89.387571705826062</v>
      </c>
      <c r="AD21" s="12"/>
      <c r="AE21" s="12"/>
      <c r="AF21" s="12">
        <v>86.402733315350446</v>
      </c>
      <c r="AG21" s="12"/>
      <c r="AH21" s="12"/>
      <c r="AI21" s="12">
        <v>96.769164286348612</v>
      </c>
      <c r="AJ21" s="12">
        <v>109.36756011031335</v>
      </c>
      <c r="AK21" s="12"/>
      <c r="AL21" s="25">
        <f t="shared" si="2"/>
        <v>95.481757354459603</v>
      </c>
      <c r="AM21" s="12">
        <v>8.6832254208512278</v>
      </c>
      <c r="AN21" s="3">
        <v>1.7</v>
      </c>
      <c r="AO21" s="12">
        <v>89.471094854505111</v>
      </c>
      <c r="AP21" s="12">
        <v>97.657767863520277</v>
      </c>
      <c r="AQ21" s="12">
        <v>84.914154094921429</v>
      </c>
      <c r="AR21" s="12">
        <v>117.38156178252807</v>
      </c>
      <c r="AS21" s="12">
        <v>97.244792777945264</v>
      </c>
      <c r="AT21" s="12"/>
      <c r="AU21" s="12">
        <v>103.11734487160473</v>
      </c>
      <c r="AV21" s="12">
        <v>95.228025162500245</v>
      </c>
      <c r="AW21" s="12">
        <v>108.24679496382751</v>
      </c>
      <c r="AX21" s="12">
        <v>93.724496802583317</v>
      </c>
      <c r="AY21" s="25">
        <f t="shared" si="3"/>
        <v>98.554003685992882</v>
      </c>
      <c r="AZ21" s="5">
        <v>6.0613898814698137</v>
      </c>
    </row>
    <row r="22" spans="1:52" x14ac:dyDescent="0.25">
      <c r="A22" s="3">
        <v>0.85697999999999996</v>
      </c>
      <c r="B22" s="12">
        <v>75.73</v>
      </c>
      <c r="C22" s="12">
        <v>75.539999999999992</v>
      </c>
      <c r="D22" s="12">
        <v>76.699999999999989</v>
      </c>
      <c r="E22" s="12">
        <v>68.650000000000006</v>
      </c>
      <c r="F22" s="12">
        <v>77.08</v>
      </c>
      <c r="G22" s="12">
        <v>69.81</v>
      </c>
      <c r="H22" s="12">
        <v>68.33</v>
      </c>
      <c r="I22" s="12">
        <v>72.400000000000006</v>
      </c>
      <c r="J22" s="12">
        <v>65.009999999999991</v>
      </c>
      <c r="K22" s="12"/>
      <c r="L22" s="25">
        <f t="shared" si="0"/>
        <v>72.138888888888886</v>
      </c>
      <c r="M22" s="12">
        <v>2.6908493739602353</v>
      </c>
      <c r="N22" s="3">
        <v>0.85697999999999996</v>
      </c>
      <c r="O22" s="12"/>
      <c r="P22" s="12">
        <v>79.039999999999992</v>
      </c>
      <c r="Q22" s="12"/>
      <c r="R22" s="12">
        <v>81.63</v>
      </c>
      <c r="S22" s="12"/>
      <c r="T22" s="12"/>
      <c r="U22" s="12"/>
      <c r="V22" s="12">
        <v>85.69</v>
      </c>
      <c r="W22" s="12">
        <v>76.819999999999993</v>
      </c>
      <c r="X22" s="12"/>
      <c r="Y22" s="25">
        <f t="shared" si="1"/>
        <v>80.794999999999987</v>
      </c>
      <c r="Z22" s="5">
        <v>3.2331572364362322</v>
      </c>
      <c r="AA22" s="3">
        <v>1.8</v>
      </c>
      <c r="AB22" s="12"/>
      <c r="AC22" s="12">
        <v>89.387571705826062</v>
      </c>
      <c r="AD22" s="12"/>
      <c r="AE22" s="12"/>
      <c r="AF22" s="12">
        <v>87.105194561816717</v>
      </c>
      <c r="AG22" s="12"/>
      <c r="AH22" s="12"/>
      <c r="AI22" s="12">
        <v>97.475508551212471</v>
      </c>
      <c r="AJ22" s="12"/>
      <c r="AK22" s="12"/>
      <c r="AL22" s="25">
        <f t="shared" si="2"/>
        <v>91.322758272951731</v>
      </c>
      <c r="AM22" s="12">
        <v>5.0347777683589179</v>
      </c>
      <c r="AN22" s="3">
        <v>1.8</v>
      </c>
      <c r="AO22" s="12">
        <v>90.159334045693612</v>
      </c>
      <c r="AP22" s="12">
        <v>96.965159580800275</v>
      </c>
      <c r="AQ22" s="12">
        <v>85.604513071302904</v>
      </c>
      <c r="AR22" s="12">
        <v>118.75444554606641</v>
      </c>
      <c r="AS22" s="12">
        <v>97.929615262296991</v>
      </c>
      <c r="AT22" s="12"/>
      <c r="AU22" s="12">
        <v>108.58051546082882</v>
      </c>
      <c r="AV22" s="12">
        <v>95.913118868705283</v>
      </c>
      <c r="AW22" s="12">
        <v>112.357432747264</v>
      </c>
      <c r="AX22" s="12">
        <v>93.724496802583317</v>
      </c>
      <c r="AY22" s="25">
        <f t="shared" si="3"/>
        <v>99.998736820615719</v>
      </c>
      <c r="AZ22" s="5">
        <v>6.7182791324806255</v>
      </c>
    </row>
    <row r="23" spans="1:52" x14ac:dyDescent="0.25">
      <c r="A23" s="3">
        <v>0.90459000000000001</v>
      </c>
      <c r="B23" s="12">
        <v>77.08</v>
      </c>
      <c r="C23" s="12">
        <v>77.849999999999994</v>
      </c>
      <c r="D23" s="12">
        <v>78.62</v>
      </c>
      <c r="E23" s="12">
        <v>70.460000000000008</v>
      </c>
      <c r="F23" s="12">
        <v>79.38</v>
      </c>
      <c r="G23" s="12">
        <v>70.92</v>
      </c>
      <c r="H23" s="12">
        <v>69.81</v>
      </c>
      <c r="I23" s="12">
        <v>74.61</v>
      </c>
      <c r="J23" s="12">
        <v>66.490000000000009</v>
      </c>
      <c r="K23" s="12"/>
      <c r="L23" s="25">
        <f t="shared" si="0"/>
        <v>73.913333333333341</v>
      </c>
      <c r="M23" s="12">
        <v>2.8467322701011533</v>
      </c>
      <c r="N23" s="3">
        <v>0.90459000000000001</v>
      </c>
      <c r="O23" s="12"/>
      <c r="P23" s="12">
        <v>81.259999999999991</v>
      </c>
      <c r="Q23" s="12"/>
      <c r="R23" s="12">
        <v>84.210000000000008</v>
      </c>
      <c r="S23" s="12"/>
      <c r="T23" s="12"/>
      <c r="U23" s="12"/>
      <c r="V23" s="12">
        <v>87.53</v>
      </c>
      <c r="W23" s="12">
        <v>79.03</v>
      </c>
      <c r="X23" s="12"/>
      <c r="Y23" s="25">
        <f t="shared" si="1"/>
        <v>83.007499999999993</v>
      </c>
      <c r="Z23" s="5">
        <v>3.1287862752325521</v>
      </c>
      <c r="AA23" s="3">
        <v>1.9</v>
      </c>
      <c r="AB23" s="12"/>
      <c r="AC23" s="12">
        <v>90.795250000406</v>
      </c>
      <c r="AD23" s="12"/>
      <c r="AE23" s="12"/>
      <c r="AF23" s="12">
        <v>87.807655808282988</v>
      </c>
      <c r="AG23" s="12"/>
      <c r="AH23" s="12"/>
      <c r="AI23" s="12">
        <v>97.475508551212471</v>
      </c>
      <c r="AJ23" s="12"/>
      <c r="AK23" s="12"/>
      <c r="AL23" s="25">
        <f t="shared" si="2"/>
        <v>92.026138119967143</v>
      </c>
      <c r="AM23" s="12">
        <v>4.5735440604548625</v>
      </c>
      <c r="AN23" s="3">
        <v>1.9</v>
      </c>
      <c r="AO23" s="12">
        <v>92.224051619259114</v>
      </c>
      <c r="AP23" s="12">
        <v>96.272551298080273</v>
      </c>
      <c r="AQ23" s="12">
        <v>86.294872047684379</v>
      </c>
      <c r="AR23" s="12">
        <v>120.12732930960475</v>
      </c>
      <c r="AS23" s="12">
        <v>98.614437746648719</v>
      </c>
      <c r="AT23" s="12"/>
      <c r="AU23" s="12">
        <v>114.72658237370592</v>
      </c>
      <c r="AV23" s="12">
        <v>96.59821257491032</v>
      </c>
      <c r="AW23" s="12">
        <v>117.83828312517932</v>
      </c>
      <c r="AX23" s="12">
        <v>93.724496802583317</v>
      </c>
      <c r="AY23" s="25">
        <f t="shared" si="3"/>
        <v>101.82453521085068</v>
      </c>
      <c r="AZ23" s="5">
        <v>7.6229820119460143</v>
      </c>
    </row>
    <row r="24" spans="1:52" ht="15.75" thickBot="1" x14ac:dyDescent="0.3">
      <c r="A24" s="3">
        <v>0.95219999999999994</v>
      </c>
      <c r="B24" s="12">
        <v>77.849999999999994</v>
      </c>
      <c r="C24" s="12">
        <v>79.38</v>
      </c>
      <c r="D24" s="12">
        <v>79.759999999999991</v>
      </c>
      <c r="E24" s="12">
        <v>73.240000000000009</v>
      </c>
      <c r="F24" s="12">
        <v>81.3</v>
      </c>
      <c r="G24" s="12">
        <v>72.03</v>
      </c>
      <c r="H24" s="12">
        <v>71.289999999999992</v>
      </c>
      <c r="I24" s="12">
        <v>75.72</v>
      </c>
      <c r="J24" s="12">
        <v>68.33</v>
      </c>
      <c r="K24" s="12"/>
      <c r="L24" s="25">
        <f t="shared" si="0"/>
        <v>75.433333333333337</v>
      </c>
      <c r="M24" s="12">
        <v>2.7430368507310128</v>
      </c>
      <c r="N24" s="3">
        <v>0.95219999999999994</v>
      </c>
      <c r="O24" s="12"/>
      <c r="P24" s="12">
        <v>82.740000000000009</v>
      </c>
      <c r="Q24" s="12"/>
      <c r="R24" s="12">
        <v>85.32</v>
      </c>
      <c r="S24" s="12"/>
      <c r="T24" s="12"/>
      <c r="U24" s="12"/>
      <c r="V24" s="12">
        <v>88.27000000000001</v>
      </c>
      <c r="W24" s="12">
        <v>80.52</v>
      </c>
      <c r="X24" s="12"/>
      <c r="Y24" s="25">
        <f t="shared" si="1"/>
        <v>84.212500000000006</v>
      </c>
      <c r="Z24" s="5">
        <v>2.8357178523192301</v>
      </c>
      <c r="AA24" s="6">
        <v>2</v>
      </c>
      <c r="AB24" s="7"/>
      <c r="AC24" s="7">
        <v>90.795250000406</v>
      </c>
      <c r="AD24" s="7"/>
      <c r="AE24" s="7"/>
      <c r="AF24" s="7"/>
      <c r="AG24" s="7"/>
      <c r="AH24" s="7"/>
      <c r="AI24" s="7">
        <v>98.181852816076329</v>
      </c>
      <c r="AJ24" s="7"/>
      <c r="AK24" s="7"/>
      <c r="AL24" s="21">
        <f t="shared" si="2"/>
        <v>94.488551408241165</v>
      </c>
      <c r="AM24" s="7">
        <v>104.9</v>
      </c>
      <c r="AN24" s="3">
        <v>2</v>
      </c>
      <c r="AO24" s="12">
        <v>94.977008384013118</v>
      </c>
      <c r="AP24" s="12">
        <v>96.272551298080273</v>
      </c>
      <c r="AQ24" s="12">
        <v>86.985231024065854</v>
      </c>
      <c r="AR24" s="12">
        <v>120.81377119137392</v>
      </c>
      <c r="AS24" s="12">
        <v>99.984082715352173</v>
      </c>
      <c r="AT24" s="12"/>
      <c r="AU24" s="12">
        <v>119.506856639277</v>
      </c>
      <c r="AV24" s="12">
        <v>97.968399987320396</v>
      </c>
      <c r="AW24" s="12">
        <v>119.89360201689756</v>
      </c>
      <c r="AX24" s="12">
        <v>93.040376387965921</v>
      </c>
      <c r="AY24" s="25">
        <f t="shared" si="3"/>
        <v>103.27131996048291</v>
      </c>
      <c r="AZ24" s="5">
        <v>8.0730494194931275</v>
      </c>
    </row>
    <row r="25" spans="1:52" x14ac:dyDescent="0.25">
      <c r="A25" s="3">
        <v>0.99980999999999998</v>
      </c>
      <c r="B25" s="12">
        <v>80.150000000000006</v>
      </c>
      <c r="C25" s="12">
        <v>81.3</v>
      </c>
      <c r="D25" s="12">
        <v>81.3</v>
      </c>
      <c r="E25" s="12">
        <v>74.400000000000006</v>
      </c>
      <c r="F25" s="12">
        <v>82.45</v>
      </c>
      <c r="G25" s="12">
        <v>73.510000000000005</v>
      </c>
      <c r="H25" s="12">
        <v>72.39</v>
      </c>
      <c r="I25" s="12">
        <v>77.19</v>
      </c>
      <c r="J25" s="12">
        <v>70.17</v>
      </c>
      <c r="K25" s="12"/>
      <c r="L25" s="25">
        <f t="shared" si="0"/>
        <v>76.984444444444449</v>
      </c>
      <c r="M25" s="12">
        <v>2.7844403949886902</v>
      </c>
      <c r="N25" s="3">
        <v>0.99980999999999998</v>
      </c>
      <c r="O25" s="12"/>
      <c r="P25" s="12">
        <v>84.22</v>
      </c>
      <c r="Q25" s="12"/>
      <c r="R25" s="12">
        <v>87.91</v>
      </c>
      <c r="S25" s="12"/>
      <c r="T25" s="12"/>
      <c r="U25" s="12"/>
      <c r="V25" s="12">
        <v>90.86</v>
      </c>
      <c r="W25" s="12">
        <v>81.259999999999991</v>
      </c>
      <c r="X25" s="12"/>
      <c r="Y25" s="25">
        <f t="shared" si="1"/>
        <v>86.0625</v>
      </c>
      <c r="Z25" s="5">
        <v>3.5634197252979707</v>
      </c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3">
        <v>2.1</v>
      </c>
      <c r="AO25" s="12">
        <v>95.665247575201619</v>
      </c>
      <c r="AP25" s="12">
        <v>96.272551298080273</v>
      </c>
      <c r="AQ25" s="12">
        <v>87.675590000447329</v>
      </c>
      <c r="AR25" s="12">
        <v>121.50021307314309</v>
      </c>
      <c r="AS25" s="12">
        <v>99.984082715352173</v>
      </c>
      <c r="AT25" s="12"/>
      <c r="AU25" s="12">
        <v>122.92133825754206</v>
      </c>
      <c r="AV25" s="12">
        <v>99.338587399730471</v>
      </c>
      <c r="AW25" s="12">
        <v>119.89360201689756</v>
      </c>
      <c r="AX25" s="12">
        <v>93.040376387965921</v>
      </c>
      <c r="AY25" s="25">
        <f t="shared" si="3"/>
        <v>104.03239874715118</v>
      </c>
      <c r="AZ25" s="5">
        <v>8.3510188648472212</v>
      </c>
    </row>
    <row r="26" spans="1:52" x14ac:dyDescent="0.25">
      <c r="A26" s="3">
        <v>1.04742</v>
      </c>
      <c r="B26" s="12">
        <v>81.3</v>
      </c>
      <c r="C26" s="12">
        <v>82.45</v>
      </c>
      <c r="D26" s="12">
        <v>83.6</v>
      </c>
      <c r="E26" s="12">
        <v>75.539999999999992</v>
      </c>
      <c r="F26" s="12">
        <v>83.22</v>
      </c>
      <c r="G26" s="12">
        <v>74.61</v>
      </c>
      <c r="H26" s="12">
        <v>72.759999999999991</v>
      </c>
      <c r="I26" s="12">
        <v>78.67</v>
      </c>
      <c r="J26" s="12">
        <v>72.39</v>
      </c>
      <c r="K26" s="12"/>
      <c r="L26" s="25">
        <f t="shared" si="0"/>
        <v>78.282222222222217</v>
      </c>
      <c r="M26" s="12">
        <v>2.8016438063487277</v>
      </c>
      <c r="N26" s="3">
        <v>1.04742</v>
      </c>
      <c r="O26" s="12"/>
      <c r="P26" s="12">
        <v>85.69</v>
      </c>
      <c r="Q26" s="12"/>
      <c r="R26" s="12">
        <v>89.02</v>
      </c>
      <c r="S26" s="12"/>
      <c r="T26" s="12"/>
      <c r="U26" s="12"/>
      <c r="V26" s="12">
        <v>91.6</v>
      </c>
      <c r="W26" s="12">
        <v>82.37</v>
      </c>
      <c r="X26" s="12"/>
      <c r="Y26" s="25">
        <f t="shared" si="1"/>
        <v>87.169999999999987</v>
      </c>
      <c r="Z26" s="5">
        <v>3.4045666083742065</v>
      </c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3">
        <v>2.2000000000000002</v>
      </c>
      <c r="AO26" s="12">
        <v>95.665247575201619</v>
      </c>
      <c r="AP26" s="12">
        <v>94.887334732640269</v>
      </c>
      <c r="AQ26" s="12">
        <v>88.365948976828804</v>
      </c>
      <c r="AR26" s="12">
        <v>121.50021307314309</v>
      </c>
      <c r="AS26" s="12">
        <v>101.35372768405563</v>
      </c>
      <c r="AT26" s="12"/>
      <c r="AU26" s="12">
        <v>123.60423458119507</v>
      </c>
      <c r="AV26" s="12">
        <v>101.39386851834558</v>
      </c>
      <c r="AW26" s="12">
        <v>117.83828312517932</v>
      </c>
      <c r="AX26" s="12">
        <v>94.408617217200714</v>
      </c>
      <c r="AY26" s="25">
        <f t="shared" si="3"/>
        <v>104.33527505375444</v>
      </c>
      <c r="AZ26" s="5">
        <v>8.1010424660053424</v>
      </c>
    </row>
    <row r="27" spans="1:52" x14ac:dyDescent="0.25">
      <c r="A27" s="3">
        <v>1.0950299999999999</v>
      </c>
      <c r="B27" s="12">
        <v>82.45</v>
      </c>
      <c r="C27" s="12">
        <v>83.22</v>
      </c>
      <c r="D27" s="12">
        <v>83.6</v>
      </c>
      <c r="E27" s="12">
        <v>77.459999999999994</v>
      </c>
      <c r="F27" s="12">
        <v>84.36</v>
      </c>
      <c r="G27" s="12">
        <v>76.09</v>
      </c>
      <c r="H27" s="12">
        <v>73.5</v>
      </c>
      <c r="I27" s="12">
        <v>79.78</v>
      </c>
      <c r="J27" s="12">
        <v>73.87</v>
      </c>
      <c r="K27" s="12"/>
      <c r="L27" s="25">
        <f t="shared" si="0"/>
        <v>79.37</v>
      </c>
      <c r="M27" s="12">
        <v>2.6348233082774111</v>
      </c>
      <c r="N27" s="3">
        <v>1.0950299999999999</v>
      </c>
      <c r="O27" s="12"/>
      <c r="P27" s="12">
        <v>87.169999999999987</v>
      </c>
      <c r="Q27" s="12"/>
      <c r="R27" s="12">
        <v>91.22999999999999</v>
      </c>
      <c r="S27" s="12"/>
      <c r="T27" s="12"/>
      <c r="U27" s="12"/>
      <c r="V27" s="12">
        <v>96.039999999999992</v>
      </c>
      <c r="W27" s="12">
        <v>82.740000000000009</v>
      </c>
      <c r="X27" s="12"/>
      <c r="Y27" s="25">
        <f t="shared" si="1"/>
        <v>89.294999999999987</v>
      </c>
      <c r="Z27" s="5">
        <v>4.8189537075497189</v>
      </c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3">
        <v>2.2999999999999998</v>
      </c>
      <c r="AO27" s="12"/>
      <c r="AP27" s="12">
        <v>92.809509884480264</v>
      </c>
      <c r="AQ27" s="12">
        <v>89.056307953210279</v>
      </c>
      <c r="AR27" s="12">
        <v>120.81377119137392</v>
      </c>
      <c r="AS27" s="12">
        <v>101.35372768405563</v>
      </c>
      <c r="AT27" s="12"/>
      <c r="AU27" s="12">
        <v>125.65292355215411</v>
      </c>
      <c r="AV27" s="12">
        <v>102.76405593075566</v>
      </c>
      <c r="AW27" s="12">
        <v>121.9489209086158</v>
      </c>
      <c r="AX27" s="12">
        <v>95.776858046435507</v>
      </c>
      <c r="AY27" s="25">
        <f t="shared" si="3"/>
        <v>106.27200939388513</v>
      </c>
      <c r="AZ27" s="5">
        <v>9.3519981375093035</v>
      </c>
    </row>
    <row r="28" spans="1:52" x14ac:dyDescent="0.25">
      <c r="A28" s="3">
        <v>1.1426400000000001</v>
      </c>
      <c r="B28" s="12">
        <v>83.990000000000009</v>
      </c>
      <c r="C28" s="12">
        <v>84.75</v>
      </c>
      <c r="D28" s="12">
        <v>85.14</v>
      </c>
      <c r="E28" s="12">
        <v>78.62</v>
      </c>
      <c r="F28" s="12">
        <v>86.289999999999992</v>
      </c>
      <c r="G28" s="12">
        <v>77.56</v>
      </c>
      <c r="H28" s="12">
        <v>74.240000000000009</v>
      </c>
      <c r="I28" s="12">
        <v>81.259999999999991</v>
      </c>
      <c r="J28" s="12">
        <v>74.61</v>
      </c>
      <c r="K28" s="12"/>
      <c r="L28" s="25">
        <f t="shared" si="0"/>
        <v>80.717777777777769</v>
      </c>
      <c r="M28" s="12">
        <v>2.8519615429070413</v>
      </c>
      <c r="N28" s="3">
        <v>1.1426400000000001</v>
      </c>
      <c r="O28" s="12"/>
      <c r="P28" s="12">
        <v>89.38</v>
      </c>
      <c r="Q28" s="12"/>
      <c r="R28" s="12">
        <v>92.34</v>
      </c>
      <c r="S28" s="12"/>
      <c r="T28" s="12"/>
      <c r="U28" s="12"/>
      <c r="V28" s="12">
        <v>97.15</v>
      </c>
      <c r="W28" s="12">
        <v>84.59</v>
      </c>
      <c r="X28" s="12"/>
      <c r="Y28" s="25">
        <f t="shared" si="1"/>
        <v>90.865000000000009</v>
      </c>
      <c r="Z28" s="5">
        <v>4.4709550577568535</v>
      </c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3">
        <v>2.4</v>
      </c>
      <c r="AO28" s="12"/>
      <c r="AP28" s="12">
        <v>92.809509884480264</v>
      </c>
      <c r="AQ28" s="12"/>
      <c r="AR28" s="12">
        <v>121.50021307314309</v>
      </c>
      <c r="AS28" s="12">
        <v>102.03855016840735</v>
      </c>
      <c r="AT28" s="12"/>
      <c r="AU28" s="12"/>
      <c r="AV28" s="12">
        <v>104.13424334316574</v>
      </c>
      <c r="AW28" s="12">
        <v>121.26381461137639</v>
      </c>
      <c r="AX28" s="12">
        <v>96.460978461052903</v>
      </c>
      <c r="AY28" s="25">
        <f t="shared" si="3"/>
        <v>106.36788492360431</v>
      </c>
      <c r="AZ28" s="5">
        <v>8.9851559210805227</v>
      </c>
    </row>
    <row r="29" spans="1:52" x14ac:dyDescent="0.25">
      <c r="A29" s="3">
        <v>1.19025</v>
      </c>
      <c r="B29" s="12">
        <v>84.75</v>
      </c>
      <c r="C29" s="12">
        <v>85.9</v>
      </c>
      <c r="D29" s="12">
        <v>88.199999999999989</v>
      </c>
      <c r="E29" s="12">
        <v>79.760000000000005</v>
      </c>
      <c r="F29" s="12">
        <v>87.050000000000011</v>
      </c>
      <c r="G29" s="12">
        <v>78.669999999999987</v>
      </c>
      <c r="H29" s="12">
        <v>75.72</v>
      </c>
      <c r="I29" s="12">
        <v>82.740000000000009</v>
      </c>
      <c r="J29" s="12">
        <v>75.349999999999994</v>
      </c>
      <c r="K29" s="12"/>
      <c r="L29" s="25">
        <f t="shared" si="0"/>
        <v>82.015555555555565</v>
      </c>
      <c r="M29" s="12">
        <v>2.9782331272719169</v>
      </c>
      <c r="N29" s="3">
        <v>1.19025</v>
      </c>
      <c r="O29" s="12"/>
      <c r="P29" s="12">
        <v>90.86</v>
      </c>
      <c r="Q29" s="12"/>
      <c r="R29" s="12">
        <v>93.82</v>
      </c>
      <c r="S29" s="12"/>
      <c r="T29" s="12"/>
      <c r="U29" s="12"/>
      <c r="V29" s="12">
        <v>98.62</v>
      </c>
      <c r="W29" s="12">
        <v>85.32</v>
      </c>
      <c r="X29" s="12"/>
      <c r="Y29" s="25">
        <f t="shared" si="1"/>
        <v>92.155000000000001</v>
      </c>
      <c r="Z29" s="5">
        <v>4.7243543468297213</v>
      </c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3">
        <v>2.5</v>
      </c>
      <c r="AO29" s="12"/>
      <c r="AP29" s="12">
        <v>92.809509884480264</v>
      </c>
      <c r="AQ29" s="12"/>
      <c r="AR29" s="12">
        <v>122.18665495491226</v>
      </c>
      <c r="AS29" s="12">
        <v>102.72337265275908</v>
      </c>
      <c r="AT29" s="12"/>
      <c r="AU29" s="12"/>
      <c r="AV29" s="12">
        <v>105.50443075557581</v>
      </c>
      <c r="AW29" s="12">
        <v>119.89360201689756</v>
      </c>
      <c r="AX29" s="12">
        <v>97.829219290287696</v>
      </c>
      <c r="AY29" s="25">
        <f t="shared" si="3"/>
        <v>106.82446492581879</v>
      </c>
      <c r="AZ29" s="5">
        <v>8.6592442351285523</v>
      </c>
    </row>
    <row r="30" spans="1:52" x14ac:dyDescent="0.25">
      <c r="A30" s="3">
        <v>1.23786</v>
      </c>
      <c r="B30" s="12">
        <v>85.9</v>
      </c>
      <c r="C30" s="12">
        <v>87.43</v>
      </c>
      <c r="D30" s="12">
        <v>88.97</v>
      </c>
      <c r="E30" s="12">
        <v>80.92</v>
      </c>
      <c r="F30" s="12">
        <v>88.199999999999989</v>
      </c>
      <c r="G30" s="12">
        <v>80.52000000000001</v>
      </c>
      <c r="H30" s="12">
        <v>76.460000000000008</v>
      </c>
      <c r="I30" s="12">
        <v>83.85</v>
      </c>
      <c r="J30" s="12">
        <v>76.830000000000013</v>
      </c>
      <c r="K30" s="12"/>
      <c r="L30" s="25">
        <f t="shared" si="0"/>
        <v>83.231111111111133</v>
      </c>
      <c r="M30" s="12">
        <v>2.9401467161537038</v>
      </c>
      <c r="N30" s="3">
        <v>1.23786</v>
      </c>
      <c r="O30" s="12"/>
      <c r="P30" s="12">
        <v>93.449999999999989</v>
      </c>
      <c r="Q30" s="12"/>
      <c r="R30" s="12">
        <v>94.92</v>
      </c>
      <c r="S30" s="12"/>
      <c r="T30" s="12"/>
      <c r="U30" s="12"/>
      <c r="V30" s="12">
        <v>101.57</v>
      </c>
      <c r="W30" s="12">
        <v>86.43</v>
      </c>
      <c r="X30" s="12"/>
      <c r="Y30" s="25">
        <f t="shared" si="1"/>
        <v>94.092500000000001</v>
      </c>
      <c r="Z30" s="5">
        <v>5.2710933712735644</v>
      </c>
      <c r="AL30" s="4"/>
      <c r="AN30" s="3">
        <v>2.6</v>
      </c>
      <c r="AO30" s="12"/>
      <c r="AP30" s="12"/>
      <c r="AQ30" s="12"/>
      <c r="AR30" s="12"/>
      <c r="AS30" s="12">
        <v>104.09301762146254</v>
      </c>
      <c r="AT30" s="12"/>
      <c r="AU30" s="12"/>
      <c r="AV30" s="12">
        <v>105.50443075557581</v>
      </c>
      <c r="AW30" s="12"/>
      <c r="AX30" s="12">
        <v>99.197460119522489</v>
      </c>
      <c r="AY30" s="25">
        <f t="shared" si="3"/>
        <v>102.93163616552027</v>
      </c>
      <c r="AZ30" s="5">
        <v>3.0582242574852203</v>
      </c>
    </row>
    <row r="31" spans="1:52" x14ac:dyDescent="0.25">
      <c r="A31" s="3">
        <v>1.2854699999999999</v>
      </c>
      <c r="B31" s="12">
        <v>86.66</v>
      </c>
      <c r="C31" s="12">
        <v>88.2</v>
      </c>
      <c r="D31" s="12">
        <v>90.5</v>
      </c>
      <c r="E31" s="12">
        <v>81.680000000000007</v>
      </c>
      <c r="F31" s="12">
        <v>88.97</v>
      </c>
      <c r="G31" s="12">
        <v>82</v>
      </c>
      <c r="H31" s="12">
        <v>78.680000000000007</v>
      </c>
      <c r="I31" s="12">
        <v>85.32</v>
      </c>
      <c r="J31" s="12">
        <v>77.569999999999993</v>
      </c>
      <c r="K31" s="12"/>
      <c r="L31" s="25">
        <f t="shared" si="0"/>
        <v>84.397777777777776</v>
      </c>
      <c r="M31" s="12">
        <v>2.8478828456491829</v>
      </c>
      <c r="N31" s="3">
        <v>1.2854699999999999</v>
      </c>
      <c r="O31" s="12"/>
      <c r="P31" s="12">
        <v>95.3</v>
      </c>
      <c r="Q31" s="12"/>
      <c r="R31" s="12">
        <v>97.88</v>
      </c>
      <c r="S31" s="12"/>
      <c r="T31" s="12"/>
      <c r="U31" s="12"/>
      <c r="V31" s="12">
        <v>104.53</v>
      </c>
      <c r="W31" s="12">
        <v>87.53</v>
      </c>
      <c r="X31" s="12"/>
      <c r="Y31" s="25">
        <f t="shared" si="1"/>
        <v>96.31</v>
      </c>
      <c r="Z31" s="5">
        <v>5.963852699406571</v>
      </c>
      <c r="AL31" s="4"/>
      <c r="AN31" s="3">
        <v>2.7</v>
      </c>
      <c r="AO31" s="12"/>
      <c r="AP31" s="12"/>
      <c r="AQ31" s="12"/>
      <c r="AR31" s="12"/>
      <c r="AS31" s="12">
        <v>104.77784010581426</v>
      </c>
      <c r="AT31" s="12"/>
      <c r="AU31" s="12"/>
      <c r="AV31" s="12">
        <v>108.24480558039596</v>
      </c>
      <c r="AW31" s="12"/>
      <c r="AX31" s="12">
        <v>100.56570094875728</v>
      </c>
      <c r="AY31" s="25">
        <f t="shared" si="3"/>
        <v>104.52944887832251</v>
      </c>
      <c r="AZ31" s="5">
        <v>3.5530633582025497</v>
      </c>
    </row>
    <row r="32" spans="1:52" x14ac:dyDescent="0.25">
      <c r="A32" s="3">
        <v>1.33308</v>
      </c>
      <c r="B32" s="12">
        <v>87.05</v>
      </c>
      <c r="C32" s="12">
        <v>88.97</v>
      </c>
      <c r="D32" s="12">
        <v>91.65</v>
      </c>
      <c r="E32" s="12">
        <v>82.45</v>
      </c>
      <c r="F32" s="12">
        <v>89.72999999999999</v>
      </c>
      <c r="G32" s="12">
        <v>82.74</v>
      </c>
      <c r="H32" s="12">
        <v>79.41</v>
      </c>
      <c r="I32" s="12">
        <v>86.43</v>
      </c>
      <c r="J32" s="12">
        <v>79.050000000000011</v>
      </c>
      <c r="K32" s="12"/>
      <c r="L32" s="25">
        <f t="shared" si="0"/>
        <v>85.275555555555528</v>
      </c>
      <c r="M32" s="12">
        <v>2.8073482801424512</v>
      </c>
      <c r="N32" s="3">
        <v>1.33308</v>
      </c>
      <c r="O32" s="12"/>
      <c r="P32" s="12">
        <v>97.14</v>
      </c>
      <c r="Q32" s="12"/>
      <c r="R32" s="12">
        <v>98.25</v>
      </c>
      <c r="S32" s="12"/>
      <c r="T32" s="12"/>
      <c r="U32" s="12"/>
      <c r="V32" s="12">
        <v>107.85</v>
      </c>
      <c r="W32" s="12">
        <v>89.38</v>
      </c>
      <c r="X32" s="12"/>
      <c r="Y32" s="25">
        <f t="shared" si="1"/>
        <v>98.155000000000001</v>
      </c>
      <c r="Z32" s="5">
        <v>6.4267862359161958</v>
      </c>
      <c r="AL32" s="4"/>
      <c r="AN32" s="3">
        <v>2.8</v>
      </c>
      <c r="AO32" s="12"/>
      <c r="AP32" s="12"/>
      <c r="AQ32" s="12"/>
      <c r="AR32" s="12"/>
      <c r="AS32" s="12">
        <v>104.09301762146254</v>
      </c>
      <c r="AT32" s="12"/>
      <c r="AU32" s="12"/>
      <c r="AV32" s="12">
        <v>109.61499299280604</v>
      </c>
      <c r="AW32" s="12"/>
      <c r="AX32" s="12">
        <v>101.24982136337468</v>
      </c>
      <c r="AY32" s="25">
        <f t="shared" si="3"/>
        <v>104.98594399254775</v>
      </c>
      <c r="AZ32" s="5">
        <v>3.9299341229457236</v>
      </c>
    </row>
    <row r="33" spans="1:52" x14ac:dyDescent="0.25">
      <c r="A33" s="3">
        <v>1.38069</v>
      </c>
      <c r="B33" s="12">
        <v>87.82</v>
      </c>
      <c r="C33" s="12">
        <v>90.5</v>
      </c>
      <c r="D33" s="12">
        <v>92.8</v>
      </c>
      <c r="E33" s="12">
        <v>83.97999999999999</v>
      </c>
      <c r="F33" s="12">
        <v>89.72999999999999</v>
      </c>
      <c r="G33" s="12">
        <v>83.48</v>
      </c>
      <c r="H33" s="12">
        <v>80.52</v>
      </c>
      <c r="I33" s="12">
        <v>87.53</v>
      </c>
      <c r="J33" s="12">
        <v>80.150000000000006</v>
      </c>
      <c r="K33" s="12"/>
      <c r="L33" s="25">
        <f t="shared" si="0"/>
        <v>86.278888888888886</v>
      </c>
      <c r="M33" s="12">
        <v>2.7549879407213584</v>
      </c>
      <c r="N33" s="3">
        <v>1.38069</v>
      </c>
      <c r="O33" s="12"/>
      <c r="P33" s="12">
        <v>98.62</v>
      </c>
      <c r="Q33" s="12"/>
      <c r="R33" s="12">
        <v>99.36</v>
      </c>
      <c r="S33" s="12"/>
      <c r="T33" s="12"/>
      <c r="U33" s="12"/>
      <c r="V33" s="12">
        <v>109.7</v>
      </c>
      <c r="W33" s="12">
        <v>90.490000000000009</v>
      </c>
      <c r="X33" s="12"/>
      <c r="Y33" s="25">
        <f t="shared" si="1"/>
        <v>99.542500000000004</v>
      </c>
      <c r="Z33" s="5">
        <v>6.6827097361329537</v>
      </c>
      <c r="AL33" s="4"/>
      <c r="AN33" s="3">
        <v>2.9</v>
      </c>
      <c r="AO33" s="12"/>
      <c r="AP33" s="12"/>
      <c r="AQ33" s="12"/>
      <c r="AR33" s="12"/>
      <c r="AS33" s="12">
        <v>104.77784010581426</v>
      </c>
      <c r="AT33" s="12"/>
      <c r="AU33" s="12"/>
      <c r="AV33" s="12">
        <v>112.35536781762619</v>
      </c>
      <c r="AW33" s="12"/>
      <c r="AX33" s="12"/>
      <c r="AY33" s="25">
        <f t="shared" si="3"/>
        <v>108.56660396172023</v>
      </c>
      <c r="AZ33" s="5">
        <v>5.2508623174579032</v>
      </c>
    </row>
    <row r="34" spans="1:52" x14ac:dyDescent="0.25">
      <c r="A34" s="3">
        <v>1.4282999999999999</v>
      </c>
      <c r="B34" s="12">
        <v>89.259999999999991</v>
      </c>
      <c r="C34" s="12">
        <v>91.66</v>
      </c>
      <c r="D34" s="12">
        <v>95.1</v>
      </c>
      <c r="E34" s="12">
        <v>84.75</v>
      </c>
      <c r="F34" s="12">
        <v>90.89</v>
      </c>
      <c r="G34" s="12">
        <v>84.949999999999989</v>
      </c>
      <c r="H34" s="12">
        <v>81.259999999999991</v>
      </c>
      <c r="I34" s="12">
        <v>88.27000000000001</v>
      </c>
      <c r="J34" s="12">
        <v>81.260000000000005</v>
      </c>
      <c r="K34" s="12"/>
      <c r="L34" s="25">
        <f t="shared" si="0"/>
        <v>87.48888888888888</v>
      </c>
      <c r="M34" s="12">
        <v>2.9394401245701487</v>
      </c>
      <c r="N34" s="3">
        <v>1.4282999999999999</v>
      </c>
      <c r="O34" s="12"/>
      <c r="P34" s="12">
        <v>100.83</v>
      </c>
      <c r="Q34" s="12"/>
      <c r="R34" s="12">
        <v>100.84</v>
      </c>
      <c r="S34" s="12"/>
      <c r="T34" s="12"/>
      <c r="U34" s="12"/>
      <c r="V34" s="12">
        <v>111.91</v>
      </c>
      <c r="W34" s="12">
        <v>91.23</v>
      </c>
      <c r="X34" s="12"/>
      <c r="Y34" s="25">
        <f t="shared" si="1"/>
        <v>101.20250000000001</v>
      </c>
      <c r="Z34" s="5">
        <v>7.1741689132956337</v>
      </c>
      <c r="AL34" s="4"/>
      <c r="AN34" s="3">
        <v>3</v>
      </c>
      <c r="AO34" s="12"/>
      <c r="AP34" s="12"/>
      <c r="AQ34" s="12"/>
      <c r="AR34" s="12"/>
      <c r="AS34" s="12">
        <v>105.46266259016599</v>
      </c>
      <c r="AT34" s="12"/>
      <c r="AU34" s="12"/>
      <c r="AV34" s="12">
        <v>113.72555523003626</v>
      </c>
      <c r="AW34" s="12"/>
      <c r="AX34" s="12"/>
      <c r="AY34" s="25">
        <f t="shared" si="3"/>
        <v>109.59410891010113</v>
      </c>
      <c r="AZ34" s="5">
        <v>5.7257872548935067</v>
      </c>
    </row>
    <row r="35" spans="1:52" x14ac:dyDescent="0.25">
      <c r="A35" s="3">
        <v>1.4759100000000001</v>
      </c>
      <c r="B35" s="12">
        <v>90.12</v>
      </c>
      <c r="C35" s="12">
        <v>92.42</v>
      </c>
      <c r="D35" s="12">
        <v>96.63</v>
      </c>
      <c r="E35" s="12">
        <v>85.52000000000001</v>
      </c>
      <c r="F35" s="12">
        <v>91.65</v>
      </c>
      <c r="G35" s="12">
        <v>85.69</v>
      </c>
      <c r="H35" s="12">
        <v>82.72999999999999</v>
      </c>
      <c r="I35" s="12">
        <v>88.64</v>
      </c>
      <c r="J35" s="12">
        <v>81.63</v>
      </c>
      <c r="K35" s="12"/>
      <c r="L35" s="25">
        <f t="shared" si="0"/>
        <v>88.336666666666659</v>
      </c>
      <c r="M35" s="12">
        <v>3.0101346437350665</v>
      </c>
      <c r="N35" s="3">
        <v>1.4759100000000001</v>
      </c>
      <c r="O35" s="12"/>
      <c r="P35" s="12">
        <v>101.57</v>
      </c>
      <c r="Q35" s="12"/>
      <c r="R35" s="12">
        <v>101.94999999999999</v>
      </c>
      <c r="S35" s="12"/>
      <c r="T35" s="12"/>
      <c r="U35" s="12"/>
      <c r="V35" s="12">
        <v>113.18</v>
      </c>
      <c r="W35" s="12">
        <v>91.97</v>
      </c>
      <c r="X35" s="12"/>
      <c r="Y35" s="25">
        <f t="shared" si="1"/>
        <v>102.16749999999999</v>
      </c>
      <c r="Z35" s="5">
        <v>7.3607750689097866</v>
      </c>
      <c r="AL35" s="4"/>
      <c r="AN35" s="3">
        <v>3.1</v>
      </c>
      <c r="AO35" s="12"/>
      <c r="AP35" s="12"/>
      <c r="AQ35" s="12"/>
      <c r="AR35" s="12"/>
      <c r="AS35" s="12">
        <v>106.14748507451772</v>
      </c>
      <c r="AT35" s="12"/>
      <c r="AU35" s="12"/>
      <c r="AV35" s="12">
        <v>115.09574264244634</v>
      </c>
      <c r="AW35" s="12"/>
      <c r="AX35" s="12"/>
      <c r="AY35" s="25">
        <f t="shared" si="3"/>
        <v>110.62161385848202</v>
      </c>
      <c r="AZ35" s="5">
        <v>6.2007121923291102</v>
      </c>
    </row>
    <row r="36" spans="1:52" x14ac:dyDescent="0.25">
      <c r="A36" s="3">
        <v>1.52352</v>
      </c>
      <c r="B36" s="12">
        <v>90.88</v>
      </c>
      <c r="C36" s="12">
        <v>93.19</v>
      </c>
      <c r="D36" s="12">
        <v>97.789999999999992</v>
      </c>
      <c r="E36" s="12">
        <v>87.05</v>
      </c>
      <c r="F36" s="12">
        <v>92.41</v>
      </c>
      <c r="G36" s="12">
        <v>85.69</v>
      </c>
      <c r="H36" s="12">
        <v>83.84</v>
      </c>
      <c r="I36" s="12">
        <v>89.38</v>
      </c>
      <c r="J36" s="12"/>
      <c r="K36" s="12"/>
      <c r="L36" s="25">
        <f t="shared" si="0"/>
        <v>90.028750000000002</v>
      </c>
      <c r="M36" s="12">
        <v>2.9301777797769502</v>
      </c>
      <c r="N36" s="3">
        <v>1.52352</v>
      </c>
      <c r="O36" s="12"/>
      <c r="P36" s="12">
        <v>102.68</v>
      </c>
      <c r="Q36" s="12"/>
      <c r="R36" s="12">
        <v>103.05000000000001</v>
      </c>
      <c r="S36" s="12"/>
      <c r="T36" s="12"/>
      <c r="U36" s="12"/>
      <c r="V36" s="12">
        <v>113.02000000000001</v>
      </c>
      <c r="W36" s="12">
        <v>93.08</v>
      </c>
      <c r="X36" s="12"/>
      <c r="Y36" s="25">
        <f t="shared" si="1"/>
        <v>102.9575</v>
      </c>
      <c r="Z36" s="5">
        <v>6.9105144072469589</v>
      </c>
      <c r="AL36" s="4"/>
      <c r="AN36" s="3">
        <v>3.2</v>
      </c>
      <c r="AO36" s="12"/>
      <c r="AP36" s="12"/>
      <c r="AQ36" s="12"/>
      <c r="AR36" s="12"/>
      <c r="AS36" s="12">
        <v>106.83230755886945</v>
      </c>
      <c r="AT36" s="12"/>
      <c r="AU36" s="12"/>
      <c r="AV36" s="12">
        <v>117.83611746726649</v>
      </c>
      <c r="AW36" s="12"/>
      <c r="AX36" s="12"/>
      <c r="AY36" s="25">
        <f t="shared" si="3"/>
        <v>112.33421251306797</v>
      </c>
      <c r="AZ36" s="5">
        <v>7.6251111172321693</v>
      </c>
    </row>
    <row r="37" spans="1:52" x14ac:dyDescent="0.25">
      <c r="A37" s="3">
        <v>1.5711299999999999</v>
      </c>
      <c r="B37" s="12">
        <v>91.259999999999991</v>
      </c>
      <c r="C37" s="12">
        <v>93.57</v>
      </c>
      <c r="D37" s="12">
        <v>99.33</v>
      </c>
      <c r="E37" s="12">
        <v>87.43</v>
      </c>
      <c r="F37" s="12">
        <v>92.41</v>
      </c>
      <c r="G37" s="12">
        <v>87.539999999999992</v>
      </c>
      <c r="H37" s="12">
        <v>84.58</v>
      </c>
      <c r="I37" s="12">
        <v>90.12</v>
      </c>
      <c r="J37" s="12"/>
      <c r="K37" s="12"/>
      <c r="L37" s="25">
        <f t="shared" si="0"/>
        <v>90.78</v>
      </c>
      <c r="M37" s="12">
        <v>2.9437164896184007</v>
      </c>
      <c r="N37" s="3">
        <v>1.5711299999999999</v>
      </c>
      <c r="O37" s="12"/>
      <c r="P37" s="12">
        <v>102.68</v>
      </c>
      <c r="Q37" s="12"/>
      <c r="R37" s="12">
        <v>104.16</v>
      </c>
      <c r="S37" s="12"/>
      <c r="T37" s="12"/>
      <c r="U37" s="12"/>
      <c r="V37" s="12">
        <v>114.13</v>
      </c>
      <c r="W37" s="12">
        <v>93.45</v>
      </c>
      <c r="X37" s="12"/>
      <c r="Y37" s="25">
        <f t="shared" si="1"/>
        <v>103.605</v>
      </c>
      <c r="Z37" s="5">
        <v>7.1857359173947248</v>
      </c>
      <c r="AL37" s="4"/>
      <c r="AN37" s="3">
        <v>3.3</v>
      </c>
      <c r="AO37" s="12"/>
      <c r="AP37" s="12"/>
      <c r="AQ37" s="12"/>
      <c r="AR37" s="12"/>
      <c r="AS37" s="12">
        <v>105.46266259016599</v>
      </c>
      <c r="AT37" s="12"/>
      <c r="AU37" s="12"/>
      <c r="AV37" s="12">
        <v>118.52121117347153</v>
      </c>
      <c r="AW37" s="12"/>
      <c r="AX37" s="12"/>
      <c r="AY37" s="25">
        <f t="shared" si="3"/>
        <v>111.99193688181876</v>
      </c>
      <c r="AZ37" s="5">
        <v>9.0489462110296035</v>
      </c>
    </row>
    <row r="38" spans="1:52" x14ac:dyDescent="0.25">
      <c r="A38" s="3">
        <v>1.6187400000000001</v>
      </c>
      <c r="B38" s="12">
        <v>92.039999999999992</v>
      </c>
      <c r="C38" s="12">
        <v>94.34</v>
      </c>
      <c r="D38" s="12">
        <v>101.24000000000001</v>
      </c>
      <c r="E38" s="12"/>
      <c r="F38" s="12">
        <v>93.19</v>
      </c>
      <c r="G38" s="12"/>
      <c r="H38" s="12">
        <v>84.95</v>
      </c>
      <c r="I38" s="12"/>
      <c r="J38" s="12"/>
      <c r="K38" s="12"/>
      <c r="L38" s="25">
        <f t="shared" si="0"/>
        <v>93.152000000000001</v>
      </c>
      <c r="M38" s="12">
        <v>4.5602407519780934</v>
      </c>
      <c r="N38" s="3">
        <v>1.6187400000000001</v>
      </c>
      <c r="O38" s="12"/>
      <c r="P38" s="12">
        <v>103.05</v>
      </c>
      <c r="Q38" s="12"/>
      <c r="R38" s="12">
        <v>106.30000000000001</v>
      </c>
      <c r="S38" s="12"/>
      <c r="T38" s="12"/>
      <c r="U38" s="12"/>
      <c r="V38" s="12">
        <v>115.61</v>
      </c>
      <c r="W38" s="12">
        <v>94.56</v>
      </c>
      <c r="X38" s="12"/>
      <c r="Y38" s="25">
        <f t="shared" si="1"/>
        <v>104.88000000000001</v>
      </c>
      <c r="Z38" s="5">
        <v>7.3824684945689842</v>
      </c>
      <c r="AL38" s="4"/>
      <c r="AN38" s="3">
        <v>3.4</v>
      </c>
      <c r="AO38" s="12"/>
      <c r="AP38" s="12"/>
      <c r="AQ38" s="12"/>
      <c r="AR38" s="12"/>
      <c r="AS38" s="12">
        <v>104.09301762146254</v>
      </c>
      <c r="AT38" s="12"/>
      <c r="AU38" s="12"/>
      <c r="AV38" s="12">
        <v>118.52121117347153</v>
      </c>
      <c r="AW38" s="12"/>
      <c r="AX38" s="12"/>
      <c r="AY38" s="25">
        <f t="shared" si="3"/>
        <v>111.30711439746703</v>
      </c>
      <c r="AZ38" s="5">
        <v>9.9980443110933095</v>
      </c>
    </row>
    <row r="39" spans="1:52" ht="15.75" thickBot="1" x14ac:dyDescent="0.3">
      <c r="A39" s="3">
        <v>1.66635</v>
      </c>
      <c r="B39" s="12">
        <v>93.19</v>
      </c>
      <c r="C39" s="12">
        <v>95.1</v>
      </c>
      <c r="D39" s="12">
        <v>103.15</v>
      </c>
      <c r="E39" s="12"/>
      <c r="F39" s="12">
        <v>93.95</v>
      </c>
      <c r="G39" s="12"/>
      <c r="H39" s="12">
        <v>86.06</v>
      </c>
      <c r="I39" s="12"/>
      <c r="J39" s="12"/>
      <c r="K39" s="12"/>
      <c r="L39" s="25">
        <f t="shared" si="0"/>
        <v>94.289999999999992</v>
      </c>
      <c r="M39" s="12">
        <v>4.7722478809974787</v>
      </c>
      <c r="N39" s="3">
        <v>1.66635</v>
      </c>
      <c r="O39" s="12"/>
      <c r="P39" s="12">
        <v>103.42</v>
      </c>
      <c r="Q39" s="12"/>
      <c r="R39" s="12">
        <v>107.11</v>
      </c>
      <c r="S39" s="12"/>
      <c r="T39" s="12"/>
      <c r="U39" s="12"/>
      <c r="V39" s="12">
        <v>115.97999999999999</v>
      </c>
      <c r="W39" s="12">
        <v>95.3</v>
      </c>
      <c r="X39" s="12"/>
      <c r="Y39" s="25">
        <f t="shared" si="1"/>
        <v>105.4525</v>
      </c>
      <c r="Z39" s="5">
        <v>7.280611230566838</v>
      </c>
      <c r="AL39" s="4"/>
      <c r="AN39" s="6">
        <v>3.5</v>
      </c>
      <c r="AO39" s="7"/>
      <c r="AP39" s="7"/>
      <c r="AQ39" s="7"/>
      <c r="AR39" s="7"/>
      <c r="AS39" s="7">
        <v>103.40819513711081</v>
      </c>
      <c r="AT39" s="7"/>
      <c r="AU39" s="7"/>
      <c r="AV39" s="7">
        <v>120.57649229208664</v>
      </c>
      <c r="AW39" s="7"/>
      <c r="AX39" s="7"/>
      <c r="AY39" s="21">
        <f t="shared" si="3"/>
        <v>111.99234371459872</v>
      </c>
      <c r="AZ39" s="8">
        <v>11.896804342326345</v>
      </c>
    </row>
    <row r="40" spans="1:52" x14ac:dyDescent="0.25">
      <c r="A40" s="3">
        <v>1.7139599999999999</v>
      </c>
      <c r="B40" s="12"/>
      <c r="C40" s="12">
        <v>97.02000000000001</v>
      </c>
      <c r="D40" s="12">
        <v>105.84</v>
      </c>
      <c r="E40" s="12"/>
      <c r="F40" s="12">
        <v>94.72</v>
      </c>
      <c r="G40" s="12"/>
      <c r="H40" s="12"/>
      <c r="I40" s="12"/>
      <c r="J40" s="12"/>
      <c r="K40" s="12"/>
      <c r="L40" s="25">
        <f t="shared" si="0"/>
        <v>99.193333333333342</v>
      </c>
      <c r="M40" s="12">
        <v>5.4234432957577008</v>
      </c>
      <c r="N40" s="3">
        <v>1.7139599999999999</v>
      </c>
      <c r="O40" s="12"/>
      <c r="P40" s="12">
        <v>103.42</v>
      </c>
      <c r="Q40" s="12"/>
      <c r="R40" s="12">
        <v>107.85</v>
      </c>
      <c r="S40" s="12"/>
      <c r="T40" s="12"/>
      <c r="U40" s="12"/>
      <c r="V40" s="12">
        <v>117.09</v>
      </c>
      <c r="W40" s="12">
        <v>96.4</v>
      </c>
      <c r="X40" s="12"/>
      <c r="Y40" s="25">
        <f t="shared" si="1"/>
        <v>106.19</v>
      </c>
      <c r="Z40" s="5">
        <v>7.3512139267724308</v>
      </c>
      <c r="AL40" s="4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25"/>
      <c r="AZ40" s="12"/>
    </row>
    <row r="41" spans="1:52" x14ac:dyDescent="0.25">
      <c r="A41" s="3">
        <v>1.7615700000000001</v>
      </c>
      <c r="B41" s="12"/>
      <c r="C41" s="12">
        <v>97.02000000000001</v>
      </c>
      <c r="D41" s="12">
        <v>107.37</v>
      </c>
      <c r="E41" s="12"/>
      <c r="F41" s="12">
        <v>95.11</v>
      </c>
      <c r="G41" s="12"/>
      <c r="H41" s="12"/>
      <c r="I41" s="12"/>
      <c r="J41" s="12"/>
      <c r="K41" s="12"/>
      <c r="L41" s="25">
        <f t="shared" si="0"/>
        <v>99.833333333333329</v>
      </c>
      <c r="M41" s="12">
        <v>6.0946885019934607</v>
      </c>
      <c r="N41" s="3">
        <v>1.7615700000000001</v>
      </c>
      <c r="O41" s="12"/>
      <c r="P41" s="12">
        <v>104.9</v>
      </c>
      <c r="Q41" s="12"/>
      <c r="R41" s="12">
        <v>108.96000000000001</v>
      </c>
      <c r="S41" s="12"/>
      <c r="T41" s="12"/>
      <c r="U41" s="12"/>
      <c r="V41" s="12">
        <v>117.46000000000001</v>
      </c>
      <c r="W41" s="12">
        <v>97.14</v>
      </c>
      <c r="X41" s="12"/>
      <c r="Y41" s="25">
        <f t="shared" si="1"/>
        <v>107.11500000000001</v>
      </c>
      <c r="Z41" s="5">
        <v>7.1818356562921863</v>
      </c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25"/>
      <c r="AZ41" s="12"/>
    </row>
    <row r="42" spans="1:52" x14ac:dyDescent="0.25">
      <c r="A42" s="3">
        <v>1.80918</v>
      </c>
      <c r="B42" s="12"/>
      <c r="C42" s="12">
        <v>98.17</v>
      </c>
      <c r="D42" s="12">
        <v>109.29</v>
      </c>
      <c r="E42" s="12"/>
      <c r="F42" s="12"/>
      <c r="G42" s="12"/>
      <c r="H42" s="12"/>
      <c r="I42" s="12"/>
      <c r="J42" s="12"/>
      <c r="K42" s="12"/>
      <c r="L42" s="25">
        <f t="shared" si="0"/>
        <v>103.73</v>
      </c>
      <c r="M42" s="12">
        <v>7.7056252633842099</v>
      </c>
      <c r="N42" s="3">
        <v>1.80918</v>
      </c>
      <c r="O42" s="12"/>
      <c r="P42" s="12">
        <v>104.9</v>
      </c>
      <c r="Q42" s="12"/>
      <c r="R42" s="12">
        <v>110.07</v>
      </c>
      <c r="S42" s="12"/>
      <c r="T42" s="12"/>
      <c r="U42" s="12"/>
      <c r="V42" s="12">
        <v>118.2</v>
      </c>
      <c r="W42" s="12">
        <v>97.88</v>
      </c>
      <c r="X42" s="12"/>
      <c r="Y42" s="25">
        <f t="shared" si="1"/>
        <v>107.7625</v>
      </c>
      <c r="Z42" s="5">
        <v>7.2697834947660107</v>
      </c>
      <c r="AY42" s="4"/>
    </row>
    <row r="43" spans="1:52" ht="15.75" thickBot="1" x14ac:dyDescent="0.3">
      <c r="A43" s="6">
        <v>1.8567899999999999</v>
      </c>
      <c r="B43" s="7"/>
      <c r="C43" s="7">
        <v>98.66</v>
      </c>
      <c r="D43" s="7">
        <v>110.83</v>
      </c>
      <c r="E43" s="7"/>
      <c r="F43" s="7"/>
      <c r="G43" s="7"/>
      <c r="H43" s="7"/>
      <c r="I43" s="7"/>
      <c r="J43" s="7"/>
      <c r="K43" s="7"/>
      <c r="L43" s="21">
        <f t="shared" si="0"/>
        <v>104.745</v>
      </c>
      <c r="M43" s="7">
        <v>8.4332247711677883</v>
      </c>
      <c r="N43" s="3">
        <v>1.8567899999999999</v>
      </c>
      <c r="O43" s="12"/>
      <c r="P43" s="12">
        <v>104.9</v>
      </c>
      <c r="Q43" s="12"/>
      <c r="R43" s="12">
        <v>111.18</v>
      </c>
      <c r="S43" s="12"/>
      <c r="T43" s="12"/>
      <c r="U43" s="12"/>
      <c r="V43" s="12">
        <v>118.57</v>
      </c>
      <c r="W43" s="12">
        <v>98.25</v>
      </c>
      <c r="X43" s="12"/>
      <c r="Y43" s="25">
        <f t="shared" si="1"/>
        <v>108.22499999999999</v>
      </c>
      <c r="Z43" s="5">
        <v>7.3711861908908132</v>
      </c>
      <c r="AY43" s="4"/>
    </row>
    <row r="44" spans="1:52" x14ac:dyDescent="0.25">
      <c r="N44" s="3">
        <v>1.9043999999999999</v>
      </c>
      <c r="O44" s="12"/>
      <c r="P44" s="12">
        <v>104.9</v>
      </c>
      <c r="Q44" s="12"/>
      <c r="R44" s="12">
        <v>112.66</v>
      </c>
      <c r="S44" s="12"/>
      <c r="T44" s="12"/>
      <c r="U44" s="12"/>
      <c r="V44" s="12">
        <v>119.31</v>
      </c>
      <c r="W44" s="12"/>
      <c r="X44" s="12"/>
      <c r="Y44" s="25">
        <f t="shared" si="1"/>
        <v>112.29</v>
      </c>
      <c r="Z44" s="5">
        <v>6.6635380679028744</v>
      </c>
      <c r="AY44" s="4"/>
    </row>
    <row r="45" spans="1:52" x14ac:dyDescent="0.25">
      <c r="N45" s="3">
        <v>1.95201</v>
      </c>
      <c r="O45" s="12"/>
      <c r="P45" s="12">
        <v>104.9</v>
      </c>
      <c r="Q45" s="12"/>
      <c r="R45" s="12">
        <v>113.4</v>
      </c>
      <c r="S45" s="12"/>
      <c r="T45" s="12"/>
      <c r="U45" s="12"/>
      <c r="V45" s="12">
        <v>119.31</v>
      </c>
      <c r="W45" s="12"/>
      <c r="X45" s="12"/>
      <c r="Y45" s="25">
        <f t="shared" si="1"/>
        <v>112.53666666666668</v>
      </c>
      <c r="Z45" s="5">
        <v>6.6927043832863031</v>
      </c>
      <c r="AY45" s="4"/>
    </row>
    <row r="46" spans="1:52" x14ac:dyDescent="0.25">
      <c r="N46" s="3">
        <v>1.99962</v>
      </c>
      <c r="O46" s="12"/>
      <c r="P46" s="12">
        <v>104.9</v>
      </c>
      <c r="Q46" s="12"/>
      <c r="R46" s="12">
        <v>114.87</v>
      </c>
      <c r="S46" s="12"/>
      <c r="T46" s="12"/>
      <c r="U46" s="12"/>
      <c r="V46" s="12">
        <v>119.68</v>
      </c>
      <c r="W46" s="12"/>
      <c r="X46" s="12"/>
      <c r="Y46" s="25">
        <f t="shared" si="1"/>
        <v>113.15000000000002</v>
      </c>
      <c r="Z46" s="5">
        <v>6.9652081741719947</v>
      </c>
      <c r="AY46" s="4"/>
    </row>
    <row r="47" spans="1:52" x14ac:dyDescent="0.25">
      <c r="N47" s="3">
        <v>2.0472299999999999</v>
      </c>
      <c r="O47" s="12"/>
      <c r="P47" s="12">
        <v>104.9</v>
      </c>
      <c r="Q47" s="12"/>
      <c r="R47" s="12">
        <v>115.24000000000001</v>
      </c>
      <c r="S47" s="12"/>
      <c r="T47" s="12"/>
      <c r="U47" s="12"/>
      <c r="V47" s="12">
        <v>120.78</v>
      </c>
      <c r="W47" s="12"/>
      <c r="X47" s="12"/>
      <c r="Y47" s="25">
        <f t="shared" si="1"/>
        <v>113.64</v>
      </c>
      <c r="Z47" s="5">
        <v>7.4469232161722658</v>
      </c>
      <c r="AY47" s="4"/>
    </row>
    <row r="48" spans="1:52" x14ac:dyDescent="0.25">
      <c r="N48" s="3">
        <v>2.09484</v>
      </c>
      <c r="O48" s="12"/>
      <c r="P48" s="12">
        <v>104.9</v>
      </c>
      <c r="Q48" s="12"/>
      <c r="R48" s="12">
        <v>115.61</v>
      </c>
      <c r="S48" s="12"/>
      <c r="T48" s="12"/>
      <c r="U48" s="12"/>
      <c r="V48" s="12">
        <v>121.15</v>
      </c>
      <c r="W48" s="12"/>
      <c r="X48" s="12"/>
      <c r="Y48" s="25">
        <f t="shared" si="1"/>
        <v>113.88666666666666</v>
      </c>
      <c r="Z48" s="5">
        <v>7.6325735043846628</v>
      </c>
      <c r="AY48" s="4"/>
    </row>
    <row r="49" spans="14:51" x14ac:dyDescent="0.25">
      <c r="N49" s="3">
        <v>2.1424500000000002</v>
      </c>
      <c r="O49" s="12"/>
      <c r="P49" s="12">
        <v>104.9</v>
      </c>
      <c r="Q49" s="12"/>
      <c r="R49" s="12">
        <v>116.72</v>
      </c>
      <c r="S49" s="12"/>
      <c r="T49" s="12"/>
      <c r="U49" s="12"/>
      <c r="V49" s="12">
        <v>121.50999999999999</v>
      </c>
      <c r="W49" s="12"/>
      <c r="X49" s="12"/>
      <c r="Y49" s="25">
        <f t="shared" si="1"/>
        <v>114.37666666666667</v>
      </c>
      <c r="Z49" s="5">
        <v>7.8990538293521011</v>
      </c>
      <c r="AY49" s="4"/>
    </row>
    <row r="50" spans="14:51" x14ac:dyDescent="0.25">
      <c r="N50" s="3">
        <v>2.1900599999999999</v>
      </c>
      <c r="O50" s="12"/>
      <c r="P50" s="12">
        <v>104.9</v>
      </c>
      <c r="Q50" s="12"/>
      <c r="R50" s="12">
        <v>117.82</v>
      </c>
      <c r="S50" s="12"/>
      <c r="T50" s="12"/>
      <c r="U50" s="12"/>
      <c r="V50" s="12"/>
      <c r="W50" s="12"/>
      <c r="X50" s="12"/>
      <c r="Y50" s="25">
        <f t="shared" si="1"/>
        <v>111.36</v>
      </c>
      <c r="Z50" s="5">
        <v>8.9529387052989069</v>
      </c>
    </row>
    <row r="51" spans="14:51" x14ac:dyDescent="0.25">
      <c r="N51" s="3">
        <v>2.23767</v>
      </c>
      <c r="O51" s="12"/>
      <c r="P51" s="12">
        <v>104.9</v>
      </c>
      <c r="Q51" s="12"/>
      <c r="R51" s="12">
        <v>117.82</v>
      </c>
      <c r="S51" s="12"/>
      <c r="T51" s="12"/>
      <c r="U51" s="12"/>
      <c r="V51" s="12"/>
      <c r="W51" s="12"/>
      <c r="X51" s="12"/>
      <c r="Y51" s="25">
        <f t="shared" si="1"/>
        <v>111.36</v>
      </c>
      <c r="Z51" s="5">
        <v>8.9529387052989069</v>
      </c>
    </row>
    <row r="52" spans="14:51" x14ac:dyDescent="0.25">
      <c r="N52" s="3">
        <v>2.2852800000000002</v>
      </c>
      <c r="O52" s="12"/>
      <c r="P52" s="12">
        <v>104.9</v>
      </c>
      <c r="Q52" s="12"/>
      <c r="R52" s="12">
        <v>118.93</v>
      </c>
      <c r="S52" s="12"/>
      <c r="T52" s="12"/>
      <c r="U52" s="12"/>
      <c r="V52" s="12"/>
      <c r="W52" s="12"/>
      <c r="X52" s="12"/>
      <c r="Y52" s="25">
        <f t="shared" si="1"/>
        <v>111.91500000000001</v>
      </c>
      <c r="Z52" s="5">
        <v>9.7221153278129879</v>
      </c>
    </row>
    <row r="53" spans="14:51" x14ac:dyDescent="0.25">
      <c r="N53" s="3">
        <v>2.3328899999999999</v>
      </c>
      <c r="O53" s="12"/>
      <c r="P53" s="12">
        <v>104.9</v>
      </c>
      <c r="Q53" s="12"/>
      <c r="R53" s="12">
        <v>119.67</v>
      </c>
      <c r="S53" s="12"/>
      <c r="T53" s="12"/>
      <c r="U53" s="12"/>
      <c r="V53" s="12"/>
      <c r="W53" s="12"/>
      <c r="X53" s="12"/>
      <c r="Y53" s="25">
        <f t="shared" si="1"/>
        <v>112.285</v>
      </c>
      <c r="Z53" s="5">
        <v>10.234899742822366</v>
      </c>
    </row>
    <row r="54" spans="14:51" x14ac:dyDescent="0.25">
      <c r="N54" s="3">
        <v>2.3805000000000001</v>
      </c>
      <c r="O54" s="12"/>
      <c r="P54" s="12">
        <v>104.9</v>
      </c>
      <c r="Q54" s="12"/>
      <c r="R54" s="12">
        <v>120.41</v>
      </c>
      <c r="S54" s="12"/>
      <c r="T54" s="12"/>
      <c r="U54" s="12"/>
      <c r="V54" s="12"/>
      <c r="W54" s="12"/>
      <c r="X54" s="12"/>
      <c r="Y54" s="25">
        <f t="shared" si="1"/>
        <v>112.655</v>
      </c>
      <c r="Z54" s="5">
        <v>10.747684157831742</v>
      </c>
    </row>
    <row r="55" spans="14:51" x14ac:dyDescent="0.25">
      <c r="N55" s="3">
        <v>2.4281099999999998</v>
      </c>
      <c r="O55" s="12"/>
      <c r="P55" s="12">
        <v>104.9</v>
      </c>
      <c r="Q55" s="12"/>
      <c r="R55" s="12">
        <v>120.41</v>
      </c>
      <c r="S55" s="12"/>
      <c r="T55" s="12"/>
      <c r="U55" s="12"/>
      <c r="V55" s="12"/>
      <c r="W55" s="12"/>
      <c r="X55" s="12"/>
      <c r="Y55" s="25">
        <f t="shared" si="1"/>
        <v>112.655</v>
      </c>
      <c r="Z55" s="5">
        <v>10.747684157831742</v>
      </c>
    </row>
    <row r="56" spans="14:51" x14ac:dyDescent="0.25">
      <c r="N56" s="3">
        <v>2.4757199999999999</v>
      </c>
      <c r="O56" s="12"/>
      <c r="P56" s="12">
        <v>104.9</v>
      </c>
      <c r="Q56" s="12"/>
      <c r="R56" s="12">
        <v>120.41</v>
      </c>
      <c r="S56" s="12"/>
      <c r="T56" s="12"/>
      <c r="U56" s="12"/>
      <c r="V56" s="12"/>
      <c r="W56" s="12"/>
      <c r="X56" s="12"/>
      <c r="Y56" s="25">
        <f t="shared" si="1"/>
        <v>112.655</v>
      </c>
      <c r="Z56" s="5">
        <v>10.747684157831742</v>
      </c>
    </row>
    <row r="57" spans="14:51" x14ac:dyDescent="0.25">
      <c r="N57" s="3">
        <v>2.5233300000000001</v>
      </c>
      <c r="O57" s="12"/>
      <c r="P57" s="12">
        <v>104.9</v>
      </c>
      <c r="Q57" s="12"/>
      <c r="R57" s="12">
        <v>120.41</v>
      </c>
      <c r="S57" s="12"/>
      <c r="T57" s="12"/>
      <c r="U57" s="12"/>
      <c r="V57" s="12"/>
      <c r="W57" s="12"/>
      <c r="X57" s="12"/>
      <c r="Y57" s="25">
        <f t="shared" si="1"/>
        <v>112.655</v>
      </c>
      <c r="Z57" s="5">
        <v>10.747684157831742</v>
      </c>
    </row>
    <row r="58" spans="14:51" x14ac:dyDescent="0.25">
      <c r="N58" s="3">
        <v>2.5709399999999998</v>
      </c>
      <c r="O58" s="12"/>
      <c r="P58" s="12">
        <v>104.9</v>
      </c>
      <c r="Q58" s="12"/>
      <c r="R58" s="12"/>
      <c r="S58" s="12"/>
      <c r="T58" s="12"/>
      <c r="U58" s="12"/>
      <c r="V58" s="12"/>
      <c r="W58" s="12"/>
      <c r="X58" s="12"/>
      <c r="Y58" s="25">
        <f t="shared" si="1"/>
        <v>104.9</v>
      </c>
      <c r="Z58" s="5">
        <f t="shared" ref="Z58:Z59" si="4">_xlfn.STDEV.P(O58:W58)</f>
        <v>0</v>
      </c>
    </row>
    <row r="59" spans="14:51" ht="15.75" thickBot="1" x14ac:dyDescent="0.3">
      <c r="N59" s="6">
        <v>2.6185499999999999</v>
      </c>
      <c r="O59" s="7"/>
      <c r="P59" s="7">
        <v>104.9</v>
      </c>
      <c r="Q59" s="7"/>
      <c r="R59" s="7"/>
      <c r="S59" s="7"/>
      <c r="T59" s="7"/>
      <c r="U59" s="7"/>
      <c r="V59" s="7"/>
      <c r="W59" s="7"/>
      <c r="X59" s="7"/>
      <c r="Y59" s="21">
        <f t="shared" si="1"/>
        <v>104.9</v>
      </c>
      <c r="Z59" s="8">
        <f t="shared" si="4"/>
        <v>0</v>
      </c>
    </row>
    <row r="60" spans="14:51" x14ac:dyDescent="0.25">
      <c r="N60" s="3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4:51" x14ac:dyDescent="0.25">
      <c r="N61" s="3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4:51" x14ac:dyDescent="0.25">
      <c r="N62" s="3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4:51" x14ac:dyDescent="0.25">
      <c r="N63" s="3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4:51" x14ac:dyDescent="0.25">
      <c r="N64" s="3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4:26" x14ac:dyDescent="0.25">
      <c r="N65" s="3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4:26" x14ac:dyDescent="0.25">
      <c r="N66" s="3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4:26" x14ac:dyDescent="0.25">
      <c r="N67" s="3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4:26" x14ac:dyDescent="0.25">
      <c r="N68" s="3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4:26" x14ac:dyDescent="0.25">
      <c r="N69" s="3"/>
      <c r="O69" s="4"/>
    </row>
    <row r="70" spans="14:26" x14ac:dyDescent="0.25">
      <c r="N70" s="3"/>
      <c r="O70" s="4"/>
    </row>
    <row r="71" spans="14:26" x14ac:dyDescent="0.25">
      <c r="N71" s="3"/>
      <c r="O71" s="4"/>
    </row>
    <row r="72" spans="14:26" x14ac:dyDescent="0.25">
      <c r="N72" s="3"/>
      <c r="O72" s="4"/>
    </row>
    <row r="73" spans="14:26" x14ac:dyDescent="0.25">
      <c r="N73" s="3"/>
      <c r="O73" s="4"/>
    </row>
    <row r="74" spans="14:26" x14ac:dyDescent="0.25">
      <c r="N74" s="3"/>
      <c r="O74" s="4"/>
    </row>
    <row r="75" spans="14:26" x14ac:dyDescent="0.25">
      <c r="N75" s="3"/>
      <c r="O75" s="4"/>
    </row>
    <row r="76" spans="14:26" x14ac:dyDescent="0.25">
      <c r="N76" s="3"/>
      <c r="O76" s="4"/>
    </row>
    <row r="77" spans="14:26" x14ac:dyDescent="0.25">
      <c r="N77" s="3"/>
      <c r="O77" s="4"/>
    </row>
    <row r="78" spans="14:26" x14ac:dyDescent="0.25">
      <c r="N78" s="3"/>
      <c r="O78" s="4"/>
    </row>
    <row r="79" spans="14:26" x14ac:dyDescent="0.25">
      <c r="N79" s="3"/>
      <c r="O79" s="4"/>
    </row>
    <row r="80" spans="14:26" x14ac:dyDescent="0.25">
      <c r="N80" s="3"/>
      <c r="O80" s="4"/>
    </row>
    <row r="81" spans="14:15" x14ac:dyDescent="0.25">
      <c r="N81" s="3"/>
      <c r="O81" s="4"/>
    </row>
    <row r="82" spans="14:15" x14ac:dyDescent="0.25">
      <c r="N82" s="3"/>
      <c r="O82" s="4"/>
    </row>
    <row r="83" spans="14:15" x14ac:dyDescent="0.25">
      <c r="N83" s="3"/>
      <c r="O83" s="4"/>
    </row>
    <row r="84" spans="14:15" x14ac:dyDescent="0.25">
      <c r="N84" s="3"/>
      <c r="O84" s="4"/>
    </row>
    <row r="85" spans="14:15" x14ac:dyDescent="0.25">
      <c r="N85" s="3"/>
      <c r="O85" s="4"/>
    </row>
    <row r="86" spans="14:15" x14ac:dyDescent="0.25">
      <c r="N86" s="3"/>
      <c r="O86" s="4"/>
    </row>
    <row r="87" spans="14:15" x14ac:dyDescent="0.25">
      <c r="N87" s="3"/>
      <c r="O87" s="4"/>
    </row>
    <row r="88" spans="14:15" x14ac:dyDescent="0.25">
      <c r="N88" s="3"/>
      <c r="O88" s="4"/>
    </row>
    <row r="89" spans="14:15" x14ac:dyDescent="0.25">
      <c r="N89" s="3"/>
      <c r="O89" s="4"/>
    </row>
    <row r="90" spans="14:15" x14ac:dyDescent="0.25">
      <c r="N90" s="3"/>
      <c r="O90" s="4"/>
    </row>
    <row r="91" spans="14:15" x14ac:dyDescent="0.25">
      <c r="N91" s="3"/>
      <c r="O91" s="4"/>
    </row>
    <row r="92" spans="14:15" x14ac:dyDescent="0.25">
      <c r="N92" s="3"/>
      <c r="O92" s="4"/>
    </row>
    <row r="93" spans="14:15" x14ac:dyDescent="0.25">
      <c r="N93" s="3"/>
      <c r="O93" s="4"/>
    </row>
    <row r="94" spans="14:15" x14ac:dyDescent="0.25">
      <c r="N94" s="3"/>
      <c r="O94" s="4"/>
    </row>
    <row r="95" spans="14:15" x14ac:dyDescent="0.25">
      <c r="N95" s="3"/>
      <c r="O95" s="4"/>
    </row>
    <row r="96" spans="14:15" x14ac:dyDescent="0.25">
      <c r="N96" s="3"/>
      <c r="O96" s="4"/>
    </row>
    <row r="97" spans="14:26" x14ac:dyDescent="0.25">
      <c r="N97" s="3"/>
      <c r="O97" s="4"/>
    </row>
    <row r="98" spans="14:26" x14ac:dyDescent="0.25">
      <c r="N98" s="3"/>
      <c r="O98" s="4"/>
    </row>
    <row r="99" spans="14:26" x14ac:dyDescent="0.25">
      <c r="N99" s="3"/>
      <c r="O99" s="4"/>
    </row>
    <row r="100" spans="14:26" x14ac:dyDescent="0.25">
      <c r="N100" s="3"/>
      <c r="O100" s="4"/>
    </row>
    <row r="101" spans="14:26" x14ac:dyDescent="0.25">
      <c r="N101" s="3"/>
      <c r="O101" s="4"/>
    </row>
    <row r="102" spans="14:26" x14ac:dyDescent="0.25">
      <c r="N102" s="3"/>
      <c r="O102" s="4"/>
    </row>
    <row r="103" spans="14:26" ht="15.75" thickBot="1" x14ac:dyDescent="0.3">
      <c r="N103" s="6"/>
      <c r="O103" s="7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4:26" x14ac:dyDescent="0.25">
      <c r="O104" s="4"/>
    </row>
  </sheetData>
  <mergeCells count="8">
    <mergeCell ref="N1:Z1"/>
    <mergeCell ref="AA1:AM1"/>
    <mergeCell ref="AN1:AZ1"/>
    <mergeCell ref="B2:K2"/>
    <mergeCell ref="A1:M1"/>
    <mergeCell ref="O2:X2"/>
    <mergeCell ref="AB2:AK2"/>
    <mergeCell ref="AO2:AX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27975-C5D2-4D09-A964-3689A3B03CB9}">
  <dimension ref="A1:AZ104"/>
  <sheetViews>
    <sheetView topLeftCell="AJ1" workbookViewId="0">
      <selection activeCell="AN20" sqref="AN20"/>
    </sheetView>
  </sheetViews>
  <sheetFormatPr defaultRowHeight="15" x14ac:dyDescent="0.25"/>
  <cols>
    <col min="12" max="12" width="13.7109375" customWidth="1"/>
    <col min="25" max="25" width="14.42578125" customWidth="1"/>
    <col min="27" max="28" width="9.28515625" bestFit="1" customWidth="1"/>
    <col min="29" max="30" width="9.5703125" bestFit="1" customWidth="1"/>
    <col min="31" max="31" width="9.28515625" bestFit="1" customWidth="1"/>
    <col min="32" max="32" width="9.5703125" bestFit="1" customWidth="1"/>
    <col min="33" max="34" width="9.28515625" bestFit="1" customWidth="1"/>
    <col min="35" max="36" width="9.5703125" bestFit="1" customWidth="1"/>
    <col min="38" max="38" width="14.140625" customWidth="1"/>
    <col min="51" max="51" width="13.42578125" customWidth="1"/>
  </cols>
  <sheetData>
    <row r="1" spans="1:52" x14ac:dyDescent="0.25">
      <c r="A1" s="52" t="s">
        <v>43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2" t="s">
        <v>44</v>
      </c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4"/>
      <c r="AA1" s="53" t="s">
        <v>17</v>
      </c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4"/>
      <c r="AN1" s="52" t="s">
        <v>40</v>
      </c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4"/>
    </row>
    <row r="2" spans="1:52" x14ac:dyDescent="0.25">
      <c r="A2" s="16"/>
      <c r="B2" s="55" t="s">
        <v>42</v>
      </c>
      <c r="C2" s="55"/>
      <c r="D2" s="55"/>
      <c r="E2" s="55"/>
      <c r="F2" s="55"/>
      <c r="G2" s="55"/>
      <c r="H2" s="55"/>
      <c r="I2" s="55"/>
      <c r="J2" s="55"/>
      <c r="K2" s="55"/>
      <c r="L2" s="14"/>
      <c r="M2" s="14"/>
      <c r="N2" s="16"/>
      <c r="O2" s="55" t="s">
        <v>42</v>
      </c>
      <c r="P2" s="55"/>
      <c r="Q2" s="55"/>
      <c r="R2" s="55"/>
      <c r="S2" s="55"/>
      <c r="T2" s="55"/>
      <c r="U2" s="55"/>
      <c r="V2" s="55"/>
      <c r="W2" s="55"/>
      <c r="X2" s="55"/>
      <c r="Y2" s="14"/>
      <c r="Z2" s="15"/>
      <c r="AA2" s="14"/>
      <c r="AB2" s="55" t="s">
        <v>42</v>
      </c>
      <c r="AC2" s="55"/>
      <c r="AD2" s="55"/>
      <c r="AE2" s="55"/>
      <c r="AF2" s="55"/>
      <c r="AG2" s="55"/>
      <c r="AH2" s="55"/>
      <c r="AI2" s="55"/>
      <c r="AJ2" s="55"/>
      <c r="AK2" s="55"/>
      <c r="AL2" s="14"/>
      <c r="AM2" s="15"/>
      <c r="AN2" s="16"/>
      <c r="AO2" s="55" t="s">
        <v>42</v>
      </c>
      <c r="AP2" s="55"/>
      <c r="AQ2" s="55"/>
      <c r="AR2" s="55"/>
      <c r="AS2" s="55"/>
      <c r="AT2" s="55"/>
      <c r="AU2" s="55"/>
      <c r="AV2" s="55"/>
      <c r="AW2" s="55"/>
      <c r="AX2" s="55"/>
      <c r="AY2" s="14"/>
      <c r="AZ2" s="15"/>
    </row>
    <row r="3" spans="1:52" ht="30" x14ac:dyDescent="0.25">
      <c r="A3" s="1" t="s">
        <v>4</v>
      </c>
      <c r="B3" s="24">
        <v>1</v>
      </c>
      <c r="C3" s="24">
        <v>2</v>
      </c>
      <c r="D3" s="24">
        <v>3</v>
      </c>
      <c r="E3" s="24">
        <v>4</v>
      </c>
      <c r="F3" s="24">
        <v>5</v>
      </c>
      <c r="G3" s="24">
        <v>6</v>
      </c>
      <c r="H3" s="24">
        <v>7</v>
      </c>
      <c r="I3" s="24">
        <v>8</v>
      </c>
      <c r="J3" s="24">
        <v>9</v>
      </c>
      <c r="K3" s="11">
        <v>10</v>
      </c>
      <c r="L3" s="17" t="s">
        <v>41</v>
      </c>
      <c r="M3" s="24" t="s">
        <v>16</v>
      </c>
      <c r="N3" s="1" t="s">
        <v>4</v>
      </c>
      <c r="O3" s="24">
        <v>1</v>
      </c>
      <c r="P3" s="24">
        <v>2</v>
      </c>
      <c r="Q3" s="24">
        <v>3</v>
      </c>
      <c r="R3" s="24">
        <v>4</v>
      </c>
      <c r="S3" s="24">
        <v>5</v>
      </c>
      <c r="T3" s="24">
        <v>6</v>
      </c>
      <c r="U3" s="24">
        <v>7</v>
      </c>
      <c r="V3" s="24">
        <v>8</v>
      </c>
      <c r="W3" s="24">
        <v>9</v>
      </c>
      <c r="X3" s="11">
        <v>10</v>
      </c>
      <c r="Y3" s="17" t="s">
        <v>41</v>
      </c>
      <c r="Z3" s="19" t="s">
        <v>16</v>
      </c>
      <c r="AA3" s="11" t="s">
        <v>4</v>
      </c>
      <c r="AB3" s="24">
        <v>1</v>
      </c>
      <c r="AC3" s="24">
        <v>2</v>
      </c>
      <c r="AD3" s="24">
        <v>3</v>
      </c>
      <c r="AE3" s="24">
        <v>4</v>
      </c>
      <c r="AF3" s="24">
        <v>5</v>
      </c>
      <c r="AG3" s="24">
        <v>6</v>
      </c>
      <c r="AH3" s="24">
        <v>7</v>
      </c>
      <c r="AI3" s="24">
        <v>8</v>
      </c>
      <c r="AJ3" s="24">
        <v>9</v>
      </c>
      <c r="AK3" s="11">
        <v>10</v>
      </c>
      <c r="AL3" s="17" t="s">
        <v>41</v>
      </c>
      <c r="AM3" s="19" t="s">
        <v>16</v>
      </c>
      <c r="AN3" s="1" t="s">
        <v>4</v>
      </c>
      <c r="AO3" s="11" t="s">
        <v>5</v>
      </c>
      <c r="AP3" s="11" t="s">
        <v>6</v>
      </c>
      <c r="AQ3" s="11" t="s">
        <v>7</v>
      </c>
      <c r="AR3" s="11" t="s">
        <v>8</v>
      </c>
      <c r="AS3" s="11" t="s">
        <v>9</v>
      </c>
      <c r="AT3" s="11" t="s">
        <v>10</v>
      </c>
      <c r="AU3" s="11" t="s">
        <v>11</v>
      </c>
      <c r="AV3" s="11" t="s">
        <v>12</v>
      </c>
      <c r="AW3" s="11" t="s">
        <v>13</v>
      </c>
      <c r="AX3" s="11" t="s">
        <v>14</v>
      </c>
      <c r="AY3" s="17" t="s">
        <v>41</v>
      </c>
      <c r="AZ3" s="19" t="s">
        <v>16</v>
      </c>
    </row>
    <row r="4" spans="1:52" x14ac:dyDescent="0.25">
      <c r="A4" s="1">
        <v>0</v>
      </c>
      <c r="B4" s="11">
        <v>0</v>
      </c>
      <c r="C4" s="11">
        <v>0</v>
      </c>
      <c r="D4" s="11">
        <v>0</v>
      </c>
      <c r="E4" s="11">
        <v>0</v>
      </c>
      <c r="F4" s="11">
        <v>0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25">
        <v>0</v>
      </c>
      <c r="M4" s="12">
        <v>0</v>
      </c>
      <c r="N4" s="3">
        <v>0</v>
      </c>
      <c r="O4" s="12"/>
      <c r="P4" s="12">
        <f>(((PI()*'[1]data-mean depth data'!W3)/6)*(3*('[1]mean diameter data'!V3/2)^2+'[1]data-mean depth data'!W3^2))*0.001</f>
        <v>0</v>
      </c>
      <c r="Q4" s="12"/>
      <c r="R4" s="12">
        <f>(((PI()*'[1]data-mean depth data'!Y3)/6)*(3*('[1]mean diameter data'!X3/2)^2+'[1]data-mean depth data'!Y3^2))*0.001</f>
        <v>0</v>
      </c>
      <c r="S4" s="12"/>
      <c r="T4" s="12"/>
      <c r="U4" s="12"/>
      <c r="V4" s="12">
        <f>(((PI()*'[1]data-mean depth data'!AC3)/6)*(3*('[1]mean diameter data'!AB3/2)^2+'[1]data-mean depth data'!AC3^2))*0.001</f>
        <v>0</v>
      </c>
      <c r="W4" s="12">
        <f>(((PI()*'[1]data-mean depth data'!AD3)/6)*(3*('[1]mean diameter data'!AC3/2)^2+'[1]data-mean depth data'!AD3^2))*0.001</f>
        <v>0</v>
      </c>
      <c r="X4" s="12"/>
      <c r="Y4" s="25">
        <v>0</v>
      </c>
      <c r="Z4" s="5">
        <v>0</v>
      </c>
      <c r="AA4" s="12">
        <v>0</v>
      </c>
      <c r="AB4" s="12">
        <f>(((PI()*'[1]data-mean depth data'!AP3)/6)*(3*('[1]mean diameter data'!AM3/2)^2+'[1]data-mean depth data'!AP3^2))*0.001</f>
        <v>0</v>
      </c>
      <c r="AC4" s="12">
        <f>(((PI()*'[1]data-mean depth data'!AQ3)/6)*(3*('[1]mean diameter data'!AN3/2)^2+'[1]data-mean depth data'!AQ3^2))*0.001</f>
        <v>0</v>
      </c>
      <c r="AD4" s="12"/>
      <c r="AE4" s="12"/>
      <c r="AF4" s="12">
        <f>(((PI()*'[1]data-mean depth data'!AT3)/6)*(3*('[1]mean diameter data'!AQ3/2)^2+'[1]data-mean depth data'!AT3^2))*0.001</f>
        <v>0</v>
      </c>
      <c r="AG4" s="12"/>
      <c r="AH4" s="12"/>
      <c r="AI4" s="12">
        <f>(((PI()*'[1]data-mean depth data'!AW3)/6)*(3*('[1]mean diameter data'!AT3/2)^2+'[1]data-mean depth data'!AW3^2))*0.001</f>
        <v>0</v>
      </c>
      <c r="AJ4" s="12">
        <f>(((PI()*'[1]data-mean depth data'!AX3)/6)*(3*('[1]mean diameter data'!AU3/2)^2+'[1]data-mean depth data'!AX3^2))*0.001</f>
        <v>0</v>
      </c>
      <c r="AK4" s="12"/>
      <c r="AL4" s="11">
        <v>0</v>
      </c>
      <c r="AM4" s="2">
        <v>0</v>
      </c>
      <c r="AN4" s="3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/>
      <c r="AU4" s="12">
        <v>0</v>
      </c>
      <c r="AV4" s="12">
        <v>0</v>
      </c>
      <c r="AW4" s="12">
        <v>0</v>
      </c>
      <c r="AX4" s="12">
        <v>0</v>
      </c>
      <c r="AY4" s="25">
        <v>0</v>
      </c>
      <c r="AZ4" s="5">
        <v>0</v>
      </c>
    </row>
    <row r="5" spans="1:52" x14ac:dyDescent="0.25">
      <c r="A5" s="3">
        <v>4.761E-2</v>
      </c>
      <c r="B5" s="12">
        <v>0.20962481812918904</v>
      </c>
      <c r="C5" s="12">
        <v>0.13147434774458408</v>
      </c>
      <c r="D5" s="12">
        <v>0.23864414301018419</v>
      </c>
      <c r="E5" s="12">
        <v>0.19810802246626713</v>
      </c>
      <c r="F5" s="12">
        <v>0.43839478999958076</v>
      </c>
      <c r="G5" s="12">
        <v>0.38346158690420523</v>
      </c>
      <c r="H5" s="12">
        <v>0.17891944667860432</v>
      </c>
      <c r="I5" s="12">
        <v>0.58314352372797595</v>
      </c>
      <c r="J5" s="12">
        <v>0.63070714814603224</v>
      </c>
      <c r="K5" s="11"/>
      <c r="L5" s="25">
        <f>AVERAGE(B5:J5)</f>
        <v>0.33249753631184703</v>
      </c>
      <c r="M5" s="12">
        <v>0.1134781522016419</v>
      </c>
      <c r="N5" s="3">
        <v>4.761E-2</v>
      </c>
      <c r="O5" s="12"/>
      <c r="P5" s="12">
        <f>(((PI()*'[1]data-mean depth data'!W4)/6)*(3*('[1]mean diameter data'!V4/2)^2+'[1]data-mean depth data'!W4^2))*0.001</f>
        <v>1.5873505681030793</v>
      </c>
      <c r="Q5" s="12"/>
      <c r="R5" s="12">
        <f>(((PI()*'[1]data-mean depth data'!Y4)/6)*(3*('[1]mean diameter data'!X4/2)^2+'[1]data-mean depth data'!Y4^2))*0.001</f>
        <v>2.4487484345677624</v>
      </c>
      <c r="S5" s="12"/>
      <c r="T5" s="12"/>
      <c r="U5" s="12"/>
      <c r="V5" s="12">
        <f>(((PI()*'[1]data-mean depth data'!AC4)/6)*(3*('[1]mean diameter data'!AB4/2)^2+'[1]data-mean depth data'!AC4^2))*0.001</f>
        <v>1.6169981298333835</v>
      </c>
      <c r="W5" s="12">
        <f>(((PI()*'[1]data-mean depth data'!AD4)/6)*(3*('[1]mean diameter data'!AC4/2)^2+'[1]data-mean depth data'!AD4^2))*0.001</f>
        <v>5.0352655893987283E-2</v>
      </c>
      <c r="X5" s="12"/>
      <c r="Y5" s="25">
        <f>AVERAGE(O5:W5)</f>
        <v>1.4258624470995531</v>
      </c>
      <c r="Z5" s="5">
        <v>0.8488214299936141</v>
      </c>
      <c r="AA5" s="12">
        <v>0.1</v>
      </c>
      <c r="AB5" s="12">
        <f>(((PI()*'[1]data-mean depth data'!AP4)/6)*(3*('[1]mean diameter data'!AM4/2)^2+'[1]data-mean depth data'!AP4^2))*0.001</f>
        <v>7.7140150335420817E-3</v>
      </c>
      <c r="AC5" s="12">
        <f>(((PI()*'[1]data-mean depth data'!AQ4)/6)*(3*('[1]mean diameter data'!AN4/2)^2+'[1]data-mean depth data'!AQ4^2))*0.001</f>
        <v>3.4314990873368125</v>
      </c>
      <c r="AD5" s="12"/>
      <c r="AE5" s="12"/>
      <c r="AF5" s="12">
        <f>(((PI()*'[1]data-mean depth data'!AT4)/6)*(3*('[1]mean diameter data'!AQ4/2)^2+'[1]data-mean depth data'!AT4^2))*0.001</f>
        <v>0.39836650648839977</v>
      </c>
      <c r="AG5" s="12"/>
      <c r="AH5" s="12"/>
      <c r="AI5" s="12">
        <f>(((PI()*'[1]data-mean depth data'!AW4)/6)*(3*('[1]mean diameter data'!AT4/2)^2+'[1]data-mean depth data'!AW4^2))*0.001</f>
        <v>7.1374356599773447</v>
      </c>
      <c r="AJ5" s="12">
        <f>(((PI()*'[1]data-mean depth data'!AX4)/6)*(3*('[1]mean diameter data'!AU4/2)^2+'[1]data-mean depth data'!AX4^2))*0.001</f>
        <v>0.87529782654605637</v>
      </c>
      <c r="AK5" s="12"/>
      <c r="AL5" s="25">
        <f>AVERAGE(AB5:AK5)</f>
        <v>2.3700626190764309</v>
      </c>
      <c r="AM5" s="2">
        <v>2.33744392225204</v>
      </c>
      <c r="AN5" s="3">
        <v>0.1</v>
      </c>
      <c r="AO5" s="12">
        <v>1.533409380086139</v>
      </c>
      <c r="AP5" s="12">
        <v>12.579549726861373</v>
      </c>
      <c r="AQ5" s="12">
        <v>9.0891980844000457</v>
      </c>
      <c r="AR5" s="12">
        <v>1.994361987097887</v>
      </c>
      <c r="AS5" s="12">
        <v>1.124787374871276</v>
      </c>
      <c r="AT5" s="12"/>
      <c r="AU5" s="12">
        <v>0.54939612963920492</v>
      </c>
      <c r="AV5" s="12">
        <v>3.9870215513191805</v>
      </c>
      <c r="AW5" s="12">
        <v>0.39279657306382537</v>
      </c>
      <c r="AX5" s="12">
        <v>4.6252990898964343</v>
      </c>
      <c r="AY5" s="25">
        <f>AVERAGE(AO5:AX5)</f>
        <v>3.9862022108039294</v>
      </c>
      <c r="AZ5" s="5">
        <v>2.6059264390277295</v>
      </c>
    </row>
    <row r="6" spans="1:52" x14ac:dyDescent="0.25">
      <c r="A6" s="3">
        <v>9.5219999999999999E-2</v>
      </c>
      <c r="B6" s="12">
        <v>1.7899939631082731</v>
      </c>
      <c r="C6" s="12">
        <v>1.7029792343207599</v>
      </c>
      <c r="D6" s="12">
        <v>2.5762757884513348</v>
      </c>
      <c r="E6" s="12">
        <v>1.1016696256935925</v>
      </c>
      <c r="F6" s="12">
        <v>1.7853057062718563</v>
      </c>
      <c r="G6" s="12">
        <v>1.6086638578493369</v>
      </c>
      <c r="H6" s="12">
        <v>1.0889898482968277</v>
      </c>
      <c r="I6" s="12">
        <v>2.1368736233363346</v>
      </c>
      <c r="J6" s="12">
        <v>1.9840395552004695</v>
      </c>
      <c r="K6" s="11"/>
      <c r="L6" s="25">
        <f t="shared" ref="L6:L43" si="0">AVERAGE(B6:J6)</f>
        <v>1.7527545780587539</v>
      </c>
      <c r="M6" s="12">
        <v>0.28968076352792566</v>
      </c>
      <c r="N6" s="3">
        <v>9.5219999999999999E-2</v>
      </c>
      <c r="O6" s="12"/>
      <c r="P6" s="12">
        <f>(((PI()*'[1]data-mean depth data'!W5)/6)*(3*('[1]mean diameter data'!V5/2)^2+'[1]data-mean depth data'!W5^2))*0.001</f>
        <v>5.2134452793647048</v>
      </c>
      <c r="Q6" s="12"/>
      <c r="R6" s="12">
        <f>(((PI()*'[1]data-mean depth data'!Y5)/6)*(3*('[1]mean diameter data'!X5/2)^2+'[1]data-mean depth data'!Y5^2))*0.001</f>
        <v>6.8268304747593014</v>
      </c>
      <c r="S6" s="12"/>
      <c r="T6" s="12"/>
      <c r="U6" s="12"/>
      <c r="V6" s="12">
        <f>(((PI()*'[1]data-mean depth data'!AC5)/6)*(3*('[1]mean diameter data'!AB5/2)^2+'[1]data-mean depth data'!AC5^2))*0.001</f>
        <v>5.4504258291606948</v>
      </c>
      <c r="W6" s="12">
        <f>(((PI()*'[1]data-mean depth data'!AD5)/6)*(3*('[1]mean diameter data'!AC5/2)^2+'[1]data-mean depth data'!AD5^2))*0.001</f>
        <v>1.1243786287136652</v>
      </c>
      <c r="X6" s="12"/>
      <c r="Y6" s="25">
        <f t="shared" ref="Y6:Y59" si="1">AVERAGE(O6:W6)</f>
        <v>4.653770052999592</v>
      </c>
      <c r="Z6" s="5">
        <v>2.0861588756180938</v>
      </c>
      <c r="AA6" s="12">
        <v>0.2</v>
      </c>
      <c r="AB6" s="12">
        <f>(((PI()*'[1]data-mean depth data'!AP5)/6)*(3*('[1]mean diameter data'!AM5/2)^2+'[1]data-mean depth data'!AP5^2))*0.001</f>
        <v>6.6249871338262691</v>
      </c>
      <c r="AC6" s="12">
        <f>(((PI()*'[1]data-mean depth data'!AQ5)/6)*(3*('[1]mean diameter data'!AN5/2)^2+'[1]data-mean depth data'!AQ5^2))*0.001</f>
        <v>17.720960750158923</v>
      </c>
      <c r="AD6" s="12"/>
      <c r="AE6" s="12"/>
      <c r="AF6" s="12">
        <f>(((PI()*'[1]data-mean depth data'!AT5)/6)*(3*('[1]mean diameter data'!AQ5/2)^2+'[1]data-mean depth data'!AT5^2))*0.001</f>
        <v>3.5920750750473918</v>
      </c>
      <c r="AG6" s="12"/>
      <c r="AH6" s="12"/>
      <c r="AI6" s="12">
        <f>(((PI()*'[1]data-mean depth data'!AW5)/6)*(3*('[1]mean diameter data'!AT5/2)^2+'[1]data-mean depth data'!AW5^2))*0.001</f>
        <v>13.794014342900594</v>
      </c>
      <c r="AJ6" s="12">
        <f>(((PI()*'[1]data-mean depth data'!AX5)/6)*(3*('[1]mean diameter data'!AU5/2)^2+'[1]data-mean depth data'!AX5^2))*0.001</f>
        <v>17.315909046554996</v>
      </c>
      <c r="AK6" s="12"/>
      <c r="AL6" s="25">
        <f t="shared" ref="AL6:AL24" si="2">AVERAGE(AB6:AK6)</f>
        <v>11.809589269697636</v>
      </c>
      <c r="AM6" s="2">
        <v>5.0139763560193256</v>
      </c>
      <c r="AN6" s="3">
        <v>0.2</v>
      </c>
      <c r="AO6" s="12">
        <v>10.930899507500891</v>
      </c>
      <c r="AP6" s="12">
        <v>25.00300395854444</v>
      </c>
      <c r="AQ6" s="12">
        <v>22.422995131403784</v>
      </c>
      <c r="AR6" s="12">
        <v>7.4542844093034857</v>
      </c>
      <c r="AS6" s="12">
        <v>5.2739021513508435</v>
      </c>
      <c r="AT6" s="12"/>
      <c r="AU6" s="12">
        <v>1.6571321805919759</v>
      </c>
      <c r="AV6" s="12">
        <v>8.3330659596919254</v>
      </c>
      <c r="AW6" s="12">
        <v>2.8406013143450739</v>
      </c>
      <c r="AX6" s="12">
        <v>17.732132719064982</v>
      </c>
      <c r="AY6" s="25">
        <f t="shared" ref="AY6:AY41" si="3">AVERAGE(AO6:AX6)</f>
        <v>11.294224147977488</v>
      </c>
      <c r="AZ6" s="5">
        <v>5.2331632509185013</v>
      </c>
    </row>
    <row r="7" spans="1:52" x14ac:dyDescent="0.25">
      <c r="A7" s="3">
        <v>0.14283000000000001</v>
      </c>
      <c r="B7" s="12">
        <v>4.5465618782709898</v>
      </c>
      <c r="C7" s="12">
        <v>4.2041403244195337</v>
      </c>
      <c r="D7" s="12">
        <v>5.8490103094064958</v>
      </c>
      <c r="E7" s="12">
        <v>2.6580435386209667</v>
      </c>
      <c r="F7" s="12">
        <v>3.5122544953603705</v>
      </c>
      <c r="G7" s="12">
        <v>3.833133700185607</v>
      </c>
      <c r="H7" s="12">
        <v>2.878617064758513</v>
      </c>
      <c r="I7" s="12">
        <v>4.3766824477052948</v>
      </c>
      <c r="J7" s="12">
        <v>4.1373794076031976</v>
      </c>
      <c r="K7" s="11"/>
      <c r="L7" s="25">
        <f t="shared" si="0"/>
        <v>3.9995359073701073</v>
      </c>
      <c r="M7" s="12">
        <v>0.58613479010505576</v>
      </c>
      <c r="N7" s="3">
        <v>0.14283000000000001</v>
      </c>
      <c r="O7" s="12"/>
      <c r="P7" s="12">
        <f>(((PI()*'[1]data-mean depth data'!W6)/6)*(3*('[1]mean diameter data'!V6/2)^2+'[1]data-mean depth data'!W6^2))*0.001</f>
        <v>9.7227456665076701</v>
      </c>
      <c r="Q7" s="12"/>
      <c r="R7" s="12">
        <f>(((PI()*'[1]data-mean depth data'!Y6)/6)*(3*('[1]mean diameter data'!X6/2)^2+'[1]data-mean depth data'!Y6^2))*0.001</f>
        <v>10.95100225443718</v>
      </c>
      <c r="S7" s="12"/>
      <c r="T7" s="12"/>
      <c r="U7" s="12"/>
      <c r="V7" s="12">
        <f>(((PI()*'[1]data-mean depth data'!AC6)/6)*(3*('[1]mean diameter data'!AB6/2)^2+'[1]data-mean depth data'!AC6^2))*0.001</f>
        <v>11.042564249964304</v>
      </c>
      <c r="W7" s="12">
        <f>(((PI()*'[1]data-mean depth data'!AD6)/6)*(3*('[1]mean diameter data'!AC6/2)^2+'[1]data-mean depth data'!AD6^2))*0.001</f>
        <v>3.2572357898523361</v>
      </c>
      <c r="X7" s="12"/>
      <c r="Y7" s="25">
        <f t="shared" si="1"/>
        <v>8.7433869901903716</v>
      </c>
      <c r="Z7" s="5">
        <v>3.1457566825785146</v>
      </c>
      <c r="AA7" s="12">
        <v>0.3</v>
      </c>
      <c r="AB7" s="12">
        <f>(((PI()*'[1]data-mean depth data'!AP6)/6)*(3*('[1]mean diameter data'!AM6/2)^2+'[1]data-mean depth data'!AP6^2))*0.001</f>
        <v>23.117725291176743</v>
      </c>
      <c r="AC7" s="12">
        <f>(((PI()*'[1]data-mean depth data'!AQ6)/6)*(3*('[1]mean diameter data'!AN6/2)^2+'[1]data-mean depth data'!AQ6^2))*0.001</f>
        <v>29.219963179917229</v>
      </c>
      <c r="AD7" s="12"/>
      <c r="AE7" s="12"/>
      <c r="AF7" s="12">
        <f>(((PI()*'[1]data-mean depth data'!AT6)/6)*(3*('[1]mean diameter data'!AQ6/2)^2+'[1]data-mean depth data'!AT6^2))*0.001</f>
        <v>6.362118465537546</v>
      </c>
      <c r="AG7" s="12"/>
      <c r="AH7" s="12"/>
      <c r="AI7" s="12">
        <f>(((PI()*'[1]data-mean depth data'!AW6)/6)*(3*('[1]mean diameter data'!AT6/2)^2+'[1]data-mean depth data'!AW6^2))*0.001</f>
        <v>28.269687504459881</v>
      </c>
      <c r="AJ7" s="12">
        <f>(((PI()*'[1]data-mean depth data'!AX6)/6)*(3*('[1]mean diameter data'!AU6/2)^2+'[1]data-mean depth data'!AX6^2))*0.001</f>
        <v>72.337521836648875</v>
      </c>
      <c r="AK7" s="12"/>
      <c r="AL7" s="25">
        <f t="shared" si="2"/>
        <v>31.861403255548055</v>
      </c>
      <c r="AM7" s="2">
        <v>19.142976292971884</v>
      </c>
      <c r="AN7" s="3">
        <v>0.3</v>
      </c>
      <c r="AO7" s="12">
        <v>24.985606339780102</v>
      </c>
      <c r="AP7" s="12">
        <v>52.349036779548811</v>
      </c>
      <c r="AQ7" s="12">
        <v>43.029173794712769</v>
      </c>
      <c r="AR7" s="12">
        <v>18.11028960298286</v>
      </c>
      <c r="AS7" s="12">
        <v>12.584147616653135</v>
      </c>
      <c r="AT7" s="12"/>
      <c r="AU7" s="12">
        <v>2.0743773431194183</v>
      </c>
      <c r="AV7" s="12">
        <v>20.784848100482659</v>
      </c>
      <c r="AW7" s="12">
        <v>3.8368041683577285</v>
      </c>
      <c r="AX7" s="12">
        <v>30.108603216937514</v>
      </c>
      <c r="AY7" s="25">
        <f t="shared" si="3"/>
        <v>23.095876329174999</v>
      </c>
      <c r="AZ7" s="5">
        <v>10.351339462435647</v>
      </c>
    </row>
    <row r="8" spans="1:52" x14ac:dyDescent="0.25">
      <c r="A8" s="3">
        <v>0.19044</v>
      </c>
      <c r="B8" s="12">
        <v>8.3374493820862785</v>
      </c>
      <c r="C8" s="12">
        <v>7.7909510090630052</v>
      </c>
      <c r="D8" s="12">
        <v>11.28900823266247</v>
      </c>
      <c r="E8" s="12">
        <v>4.6703317381152178</v>
      </c>
      <c r="F8" s="12">
        <v>5.8884391569009988</v>
      </c>
      <c r="G8" s="12">
        <v>6.4392539763903471</v>
      </c>
      <c r="H8" s="12">
        <v>4.9718894089303065</v>
      </c>
      <c r="I8" s="12">
        <v>7.7723022753939555</v>
      </c>
      <c r="J8" s="12">
        <v>6.5196865015111172</v>
      </c>
      <c r="K8" s="11"/>
      <c r="L8" s="25">
        <f t="shared" si="0"/>
        <v>7.0754790756726331</v>
      </c>
      <c r="M8" s="12">
        <v>1.2448668785267376</v>
      </c>
      <c r="N8" s="3">
        <v>0.19044</v>
      </c>
      <c r="O8" s="12"/>
      <c r="P8" s="12">
        <f>(((PI()*'[1]data-mean depth data'!W7)/6)*(3*('[1]mean diameter data'!V7/2)^2+'[1]data-mean depth data'!W7^2))*0.001</f>
        <v>14.005783441985843</v>
      </c>
      <c r="Q8" s="12"/>
      <c r="R8" s="12">
        <f>(((PI()*'[1]data-mean depth data'!Y7)/6)*(3*('[1]mean diameter data'!X7/2)^2+'[1]data-mean depth data'!Y7^2))*0.001</f>
        <v>15.336688122366157</v>
      </c>
      <c r="S8" s="12"/>
      <c r="T8" s="12"/>
      <c r="U8" s="12"/>
      <c r="V8" s="12">
        <f>(((PI()*'[1]data-mean depth data'!AC7)/6)*(3*('[1]mean diameter data'!AB7/2)^2+'[1]data-mean depth data'!AC7^2))*0.001</f>
        <v>17.514454619094067</v>
      </c>
      <c r="W8" s="12">
        <f>(((PI()*'[1]data-mean depth data'!AD7)/6)*(3*('[1]mean diameter data'!AC7/2)^2+'[1]data-mean depth data'!AD7^2))*0.001</f>
        <v>6.4468166465151349</v>
      </c>
      <c r="X8" s="12"/>
      <c r="Y8" s="25">
        <f t="shared" si="1"/>
        <v>13.325935707490299</v>
      </c>
      <c r="Z8" s="5">
        <v>4.0811069728019724</v>
      </c>
      <c r="AA8" s="12">
        <v>0.4</v>
      </c>
      <c r="AB8" s="12">
        <f>(((PI()*'[1]data-mean depth data'!AP7)/6)*(3*('[1]mean diameter data'!AM7/2)^2+'[1]data-mean depth data'!AP7^2))*0.001</f>
        <v>35.872153600606168</v>
      </c>
      <c r="AC8" s="12">
        <f>(((PI()*'[1]data-mean depth data'!AQ7)/6)*(3*('[1]mean diameter data'!AN7/2)^2+'[1]data-mean depth data'!AQ7^2))*0.001</f>
        <v>38.362060268414446</v>
      </c>
      <c r="AD8" s="12"/>
      <c r="AE8" s="12"/>
      <c r="AF8" s="12">
        <f>(((PI()*'[1]data-mean depth data'!AT7)/6)*(3*('[1]mean diameter data'!AQ7/2)^2+'[1]data-mean depth data'!AT7^2))*0.001</f>
        <v>19.61952384536534</v>
      </c>
      <c r="AG8" s="12"/>
      <c r="AH8" s="12"/>
      <c r="AI8" s="12">
        <f>(((PI()*'[1]data-mean depth data'!AW7)/6)*(3*('[1]mean diameter data'!AT7/2)^2+'[1]data-mean depth data'!AW7^2))*0.001</f>
        <v>40.392655627165958</v>
      </c>
      <c r="AJ8" s="12">
        <f>(((PI()*'[1]data-mean depth data'!AX7)/6)*(3*('[1]mean diameter data'!AU7/2)^2+'[1]data-mean depth data'!AX7^2))*0.001</f>
        <v>85.241466545086155</v>
      </c>
      <c r="AK8" s="12"/>
      <c r="AL8" s="25">
        <f t="shared" si="2"/>
        <v>43.897571977327615</v>
      </c>
      <c r="AM8" s="2">
        <v>19.227935591350921</v>
      </c>
      <c r="AN8" s="3">
        <v>0.4</v>
      </c>
      <c r="AO8" s="12">
        <v>41.098670390614721</v>
      </c>
      <c r="AP8" s="12">
        <v>73.121764437995623</v>
      </c>
      <c r="AQ8" s="12">
        <v>58.390992969719171</v>
      </c>
      <c r="AR8" s="12">
        <v>32.768084869407595</v>
      </c>
      <c r="AS8" s="12">
        <v>23.067384932941554</v>
      </c>
      <c r="AT8" s="12"/>
      <c r="AU8" s="12">
        <v>5.089235892660005</v>
      </c>
      <c r="AV8" s="12">
        <v>35.529008776432192</v>
      </c>
      <c r="AW8" s="12">
        <v>8.3504241025884447</v>
      </c>
      <c r="AX8" s="12">
        <v>43.864136723362648</v>
      </c>
      <c r="AY8" s="25">
        <f t="shared" si="3"/>
        <v>35.697744788413551</v>
      </c>
      <c r="AZ8" s="5">
        <v>13.537569822918005</v>
      </c>
    </row>
    <row r="9" spans="1:52" x14ac:dyDescent="0.25">
      <c r="A9" s="3">
        <v>0.23804999999999998</v>
      </c>
      <c r="B9" s="12">
        <v>12.910929758641217</v>
      </c>
      <c r="C9" s="12">
        <v>11.074029208514844</v>
      </c>
      <c r="D9" s="12">
        <v>16.452902760355286</v>
      </c>
      <c r="E9" s="12">
        <v>7.1684351289124235</v>
      </c>
      <c r="F9" s="12">
        <v>8.9223967856703013</v>
      </c>
      <c r="G9" s="12">
        <v>9.8687970129351914</v>
      </c>
      <c r="H9" s="12">
        <v>7.6746471124823046</v>
      </c>
      <c r="I9" s="12">
        <v>10.606121695250645</v>
      </c>
      <c r="J9" s="12">
        <v>8.8713390421094172</v>
      </c>
      <c r="K9" s="11"/>
      <c r="L9" s="25">
        <f t="shared" si="0"/>
        <v>10.394399833874624</v>
      </c>
      <c r="M9" s="12">
        <v>1.7706999644333301</v>
      </c>
      <c r="N9" s="3">
        <v>0.23804999999999998</v>
      </c>
      <c r="O9" s="12"/>
      <c r="P9" s="12">
        <f>(((PI()*'[1]data-mean depth data'!W8)/6)*(3*('[1]mean diameter data'!V8/2)^2+'[1]data-mean depth data'!W8^2))*0.001</f>
        <v>18.067178613498736</v>
      </c>
      <c r="Q9" s="12"/>
      <c r="R9" s="12">
        <f>(((PI()*'[1]data-mean depth data'!Y8)/6)*(3*('[1]mean diameter data'!X8/2)^2+'[1]data-mean depth data'!Y8^2))*0.001</f>
        <v>22.726560746811803</v>
      </c>
      <c r="S9" s="12"/>
      <c r="T9" s="12"/>
      <c r="U9" s="12"/>
      <c r="V9" s="12">
        <f>(((PI()*'[1]data-mean depth data'!AC8)/6)*(3*('[1]mean diameter data'!AB8/2)^2+'[1]data-mean depth data'!AC8^2))*0.001</f>
        <v>23.091806195915453</v>
      </c>
      <c r="W9" s="12">
        <f>(((PI()*'[1]data-mean depth data'!AD8)/6)*(3*('[1]mean diameter data'!AC8/2)^2+'[1]data-mean depth data'!AD8^2))*0.001</f>
        <v>10.077290552581896</v>
      </c>
      <c r="X9" s="12"/>
      <c r="Y9" s="25">
        <f t="shared" si="1"/>
        <v>18.490709027201973</v>
      </c>
      <c r="Z9" s="5">
        <v>5.1408795038803561</v>
      </c>
      <c r="AA9" s="12">
        <v>0.5</v>
      </c>
      <c r="AB9" s="12">
        <f>(((PI()*'[1]data-mean depth data'!AP8)/6)*(3*('[1]mean diameter data'!AM8/2)^2+'[1]data-mean depth data'!AP8^2))*0.001</f>
        <v>48.027821269684431</v>
      </c>
      <c r="AC9" s="12">
        <f>(((PI()*'[1]data-mean depth data'!AQ8)/6)*(3*('[1]mean diameter data'!AN8/2)^2+'[1]data-mean depth data'!AQ8^2))*0.001</f>
        <v>46.564598892749878</v>
      </c>
      <c r="AD9" s="12"/>
      <c r="AE9" s="12"/>
      <c r="AF9" s="12">
        <f>(((PI()*'[1]data-mean depth data'!AT8)/6)*(3*('[1]mean diameter data'!AQ8/2)^2+'[1]data-mean depth data'!AT8^2))*0.001</f>
        <v>29.83379761346821</v>
      </c>
      <c r="AG9" s="12"/>
      <c r="AH9" s="12"/>
      <c r="AI9" s="12">
        <f>(((PI()*'[1]data-mean depth data'!AW8)/6)*(3*('[1]mean diameter data'!AT8/2)^2+'[1]data-mean depth data'!AW8^2))*0.001</f>
        <v>56.994216798577803</v>
      </c>
      <c r="AJ9" s="12">
        <f>(((PI()*'[1]data-mean depth data'!AX8)/6)*(3*('[1]mean diameter data'!AU8/2)^2+'[1]data-mean depth data'!AX8^2))*0.001</f>
        <v>95.432027410276262</v>
      </c>
      <c r="AK9" s="12"/>
      <c r="AL9" s="25">
        <f t="shared" si="2"/>
        <v>55.37049239695132</v>
      </c>
      <c r="AM9" s="2">
        <v>19.168184950305353</v>
      </c>
      <c r="AN9" s="3">
        <v>0.5</v>
      </c>
      <c r="AO9" s="12">
        <v>56.832854916082688</v>
      </c>
      <c r="AP9" s="12">
        <v>89.802250359125949</v>
      </c>
      <c r="AQ9" s="12">
        <v>68.946814977129094</v>
      </c>
      <c r="AR9" s="12">
        <v>43.93204168341682</v>
      </c>
      <c r="AS9" s="12">
        <v>32.623480905556292</v>
      </c>
      <c r="AT9" s="12"/>
      <c r="AU9" s="12">
        <v>8.0660771978582577</v>
      </c>
      <c r="AV9" s="12">
        <v>59.147839373777998</v>
      </c>
      <c r="AW9" s="12">
        <v>13.48374573222763</v>
      </c>
      <c r="AX9" s="12">
        <v>56.304847929835283</v>
      </c>
      <c r="AY9" s="25">
        <f t="shared" si="3"/>
        <v>47.682217008334447</v>
      </c>
      <c r="AZ9" s="5">
        <v>16.144115237288336</v>
      </c>
    </row>
    <row r="10" spans="1:52" x14ac:dyDescent="0.25">
      <c r="A10" s="3">
        <v>0.28566000000000003</v>
      </c>
      <c r="B10" s="12">
        <v>16.675011642382007</v>
      </c>
      <c r="C10" s="12">
        <v>14.498390892610637</v>
      </c>
      <c r="D10" s="12">
        <v>21.542809367977451</v>
      </c>
      <c r="E10" s="12">
        <v>9.2790562589101064</v>
      </c>
      <c r="F10" s="12">
        <v>12.658477998094046</v>
      </c>
      <c r="G10" s="12">
        <v>12.390281533352844</v>
      </c>
      <c r="H10" s="12">
        <v>10.442660905911678</v>
      </c>
      <c r="I10" s="12">
        <v>14.409599054001683</v>
      </c>
      <c r="J10" s="12">
        <v>11.388231649959755</v>
      </c>
      <c r="K10" s="11"/>
      <c r="L10" s="25">
        <f t="shared" si="0"/>
        <v>13.698279922577802</v>
      </c>
      <c r="M10" s="12">
        <v>2.2819604687496717</v>
      </c>
      <c r="N10" s="3">
        <v>0.28566000000000003</v>
      </c>
      <c r="O10" s="12"/>
      <c r="P10" s="12">
        <f>(((PI()*'[1]data-mean depth data'!W9)/6)*(3*('[1]mean diameter data'!V9/2)^2+'[1]data-mean depth data'!W9^2))*0.001</f>
        <v>24.176870458472603</v>
      </c>
      <c r="Q10" s="12"/>
      <c r="R10" s="12">
        <f>(((PI()*'[1]data-mean depth data'!Y9)/6)*(3*('[1]mean diameter data'!X9/2)^2+'[1]data-mean depth data'!Y9^2))*0.001</f>
        <v>28.00082913076842</v>
      </c>
      <c r="S10" s="12"/>
      <c r="T10" s="12"/>
      <c r="U10" s="12"/>
      <c r="V10" s="12">
        <f>(((PI()*'[1]data-mean depth data'!AC9)/6)*(3*('[1]mean diameter data'!AB9/2)^2+'[1]data-mean depth data'!AC9^2))*0.001</f>
        <v>30.807910836206712</v>
      </c>
      <c r="W10" s="12">
        <f>(((PI()*'[1]data-mean depth data'!AD9)/6)*(3*('[1]mean diameter data'!AC9/2)^2+'[1]data-mean depth data'!AD9^2))*0.001</f>
        <v>14.204893896925988</v>
      </c>
      <c r="X10" s="12"/>
      <c r="Y10" s="25">
        <f t="shared" si="1"/>
        <v>24.297626080593432</v>
      </c>
      <c r="Z10" s="5">
        <v>6.1586107584414052</v>
      </c>
      <c r="AA10" s="12">
        <v>0.6</v>
      </c>
      <c r="AB10" s="12">
        <f>(((PI()*'[1]data-mean depth data'!AP9)/6)*(3*('[1]mean diameter data'!AM9/2)^2+'[1]data-mean depth data'!AP9^2))*0.001</f>
        <v>57.491399405802206</v>
      </c>
      <c r="AC10" s="12">
        <f>(((PI()*'[1]data-mean depth data'!AQ9)/6)*(3*('[1]mean diameter data'!AN9/2)^2+'[1]data-mean depth data'!AQ9^2))*0.001</f>
        <v>55.862755146287171</v>
      </c>
      <c r="AD10" s="12"/>
      <c r="AE10" s="12"/>
      <c r="AF10" s="12">
        <f>(((PI()*'[1]data-mean depth data'!AT9)/6)*(3*('[1]mean diameter data'!AQ9/2)^2+'[1]data-mean depth data'!AT9^2))*0.001</f>
        <v>37.551080402940173</v>
      </c>
      <c r="AG10" s="12"/>
      <c r="AH10" s="12"/>
      <c r="AI10" s="12">
        <f>(((PI()*'[1]data-mean depth data'!AW9)/6)*(3*('[1]mean diameter data'!AT9/2)^2+'[1]data-mean depth data'!AW9^2))*0.001</f>
        <v>66.760616585029027</v>
      </c>
      <c r="AJ10" s="12">
        <f>(((PI()*'[1]data-mean depth data'!AX9)/6)*(3*('[1]mean diameter data'!AU9/2)^2+'[1]data-mean depth data'!AX9^2))*0.001</f>
        <v>110.25144903655269</v>
      </c>
      <c r="AK10" s="12"/>
      <c r="AL10" s="25">
        <f t="shared" si="2"/>
        <v>65.583460115322254</v>
      </c>
      <c r="AM10" s="2">
        <v>21.263225694258026</v>
      </c>
      <c r="AN10" s="3">
        <v>0.6</v>
      </c>
      <c r="AO10" s="12">
        <v>66.081324151834878</v>
      </c>
      <c r="AP10" s="12">
        <v>102.70658611866727</v>
      </c>
      <c r="AQ10" s="12">
        <v>78.247667499808969</v>
      </c>
      <c r="AR10" s="12">
        <v>55.522928292978122</v>
      </c>
      <c r="AS10" s="12">
        <v>39.589383364543117</v>
      </c>
      <c r="AT10" s="12"/>
      <c r="AU10" s="12">
        <v>12.431896831053674</v>
      </c>
      <c r="AV10" s="12">
        <v>68.998948209155216</v>
      </c>
      <c r="AW10" s="12">
        <v>18.477656989085439</v>
      </c>
      <c r="AX10" s="12">
        <v>66.50235321410598</v>
      </c>
      <c r="AY10" s="25">
        <f t="shared" si="3"/>
        <v>56.506527185692526</v>
      </c>
      <c r="AZ10" s="5">
        <v>17.733127121130085</v>
      </c>
    </row>
    <row r="11" spans="1:52" x14ac:dyDescent="0.25">
      <c r="A11" s="3">
        <v>0.33327000000000001</v>
      </c>
      <c r="B11" s="12">
        <v>19.703286913737426</v>
      </c>
      <c r="C11" s="12">
        <v>18.023774955434675</v>
      </c>
      <c r="D11" s="12">
        <v>26.740293720415742</v>
      </c>
      <c r="E11" s="12">
        <v>11.861690223139759</v>
      </c>
      <c r="F11" s="12">
        <v>16.456931907518687</v>
      </c>
      <c r="G11" s="12">
        <v>16.424618554410756</v>
      </c>
      <c r="H11" s="12">
        <v>13.428263018165714</v>
      </c>
      <c r="I11" s="12">
        <v>17.386951071021528</v>
      </c>
      <c r="J11" s="12">
        <v>14.148308476585214</v>
      </c>
      <c r="K11" s="11"/>
      <c r="L11" s="25">
        <f t="shared" si="0"/>
        <v>17.130457648936609</v>
      </c>
      <c r="M11" s="12">
        <v>2.6773195104644425</v>
      </c>
      <c r="N11" s="3">
        <v>0.33327000000000001</v>
      </c>
      <c r="O11" s="12"/>
      <c r="P11" s="12">
        <f>(((PI()*'[1]data-mean depth data'!W10)/6)*(3*('[1]mean diameter data'!V10/2)^2+'[1]data-mean depth data'!W10^2))*0.001</f>
        <v>28.871527310267126</v>
      </c>
      <c r="Q11" s="12"/>
      <c r="R11" s="12">
        <f>(((PI()*'[1]data-mean depth data'!Y10)/6)*(3*('[1]mean diameter data'!X10/2)^2+'[1]data-mean depth data'!Y10^2))*0.001</f>
        <v>32.939381930200923</v>
      </c>
      <c r="S11" s="12"/>
      <c r="T11" s="12"/>
      <c r="U11" s="12"/>
      <c r="V11" s="12">
        <f>(((PI()*'[1]data-mean depth data'!AC10)/6)*(3*('[1]mean diameter data'!AB10/2)^2+'[1]data-mean depth data'!AC10^2))*0.001</f>
        <v>38.804697979758608</v>
      </c>
      <c r="W11" s="12">
        <f>(((PI()*'[1]data-mean depth data'!AD10)/6)*(3*('[1]mean diameter data'!AC10/2)^2+'[1]data-mean depth data'!AD10^2))*0.001</f>
        <v>18.308697643654181</v>
      </c>
      <c r="X11" s="12"/>
      <c r="Y11" s="25">
        <f t="shared" si="1"/>
        <v>29.731076215970209</v>
      </c>
      <c r="Z11" s="5">
        <v>7.3307859652652647</v>
      </c>
      <c r="AA11" s="12">
        <v>0.7</v>
      </c>
      <c r="AB11" s="12">
        <f>(((PI()*'[1]data-mean depth data'!AP10)/6)*(3*('[1]mean diameter data'!AM10/2)^2+'[1]data-mean depth data'!AP10^2))*0.001</f>
        <v>65.903374477840401</v>
      </c>
      <c r="AC11" s="12">
        <f>(((PI()*'[1]data-mean depth data'!AQ10)/6)*(3*('[1]mean diameter data'!AN10/2)^2+'[1]data-mean depth data'!AQ10^2))*0.001</f>
        <v>61.995663657583691</v>
      </c>
      <c r="AD11" s="12"/>
      <c r="AE11" s="12"/>
      <c r="AF11" s="12">
        <f>(((PI()*'[1]data-mean depth data'!AT10)/6)*(3*('[1]mean diameter data'!AQ10/2)^2+'[1]data-mean depth data'!AT10^2))*0.001</f>
        <v>45.615012713043058</v>
      </c>
      <c r="AG11" s="12"/>
      <c r="AH11" s="12"/>
      <c r="AI11" s="12">
        <f>(((PI()*'[1]data-mean depth data'!AW10)/6)*(3*('[1]mean diameter data'!AT10/2)^2+'[1]data-mean depth data'!AW10^2))*0.001</f>
        <v>83.379760137712495</v>
      </c>
      <c r="AJ11" s="12">
        <f>(((PI()*'[1]data-mean depth data'!AX10)/6)*(3*('[1]mean diameter data'!AU10/2)^2+'[1]data-mean depth data'!AX10^2))*0.001</f>
        <v>121.73528044697996</v>
      </c>
      <c r="AK11" s="12"/>
      <c r="AL11" s="25">
        <f t="shared" si="2"/>
        <v>75.72581828663192</v>
      </c>
      <c r="AM11" s="2">
        <v>22.746094642095205</v>
      </c>
      <c r="AN11" s="3">
        <v>0.7</v>
      </c>
      <c r="AO11" s="12">
        <v>76.28162107996404</v>
      </c>
      <c r="AP11" s="12">
        <v>110.43480107051144</v>
      </c>
      <c r="AQ11" s="12">
        <v>87.043723738201905</v>
      </c>
      <c r="AR11" s="12">
        <v>73.072658017565416</v>
      </c>
      <c r="AS11" s="12">
        <v>48.528260267097394</v>
      </c>
      <c r="AT11" s="12"/>
      <c r="AU11" s="12">
        <v>14.766474050934988</v>
      </c>
      <c r="AV11" s="12">
        <v>78.34212271413638</v>
      </c>
      <c r="AW11" s="12">
        <v>17.334356475288388</v>
      </c>
      <c r="AX11" s="12">
        <v>77.860747077876667</v>
      </c>
      <c r="AY11" s="25">
        <f t="shared" si="3"/>
        <v>64.851640499064061</v>
      </c>
      <c r="AZ11" s="5">
        <v>19.663225317582288</v>
      </c>
    </row>
    <row r="12" spans="1:52" x14ac:dyDescent="0.25">
      <c r="A12" s="3">
        <v>0.38088</v>
      </c>
      <c r="B12" s="12">
        <v>24.947503521766887</v>
      </c>
      <c r="C12" s="12">
        <v>22.359938195098302</v>
      </c>
      <c r="D12" s="12">
        <v>32.00699523184381</v>
      </c>
      <c r="E12" s="12">
        <v>14.769303907049265</v>
      </c>
      <c r="F12" s="12">
        <v>20.3004772261528</v>
      </c>
      <c r="G12" s="12">
        <v>19.348412486767504</v>
      </c>
      <c r="H12" s="12">
        <v>16.711110219582235</v>
      </c>
      <c r="I12" s="12">
        <v>20.414434930812519</v>
      </c>
      <c r="J12" s="12">
        <v>16.581325087357925</v>
      </c>
      <c r="K12" s="11"/>
      <c r="L12" s="25">
        <f t="shared" si="0"/>
        <v>20.826611200714581</v>
      </c>
      <c r="M12" s="12">
        <v>3.2199337411572433</v>
      </c>
      <c r="N12" s="3">
        <v>0.38088</v>
      </c>
      <c r="O12" s="12"/>
      <c r="P12" s="12">
        <f>(((PI()*'[1]data-mean depth data'!W11)/6)*(3*('[1]mean diameter data'!V11/2)^2+'[1]data-mean depth data'!W11^2))*0.001</f>
        <v>33.531749761102851</v>
      </c>
      <c r="Q12" s="12"/>
      <c r="R12" s="12">
        <f>(((PI()*'[1]data-mean depth data'!Y11)/6)*(3*('[1]mean diameter data'!X11/2)^2+'[1]data-mean depth data'!Y11^2))*0.001</f>
        <v>40.859677273968501</v>
      </c>
      <c r="S12" s="12"/>
      <c r="T12" s="12"/>
      <c r="U12" s="12"/>
      <c r="V12" s="12">
        <f>(((PI()*'[1]data-mean depth data'!AC11)/6)*(3*('[1]mean diameter data'!AB11/2)^2+'[1]data-mean depth data'!AC11^2))*0.001</f>
        <v>46.345593509225083</v>
      </c>
      <c r="W12" s="12">
        <f>(((PI()*'[1]data-mean depth data'!AD11)/6)*(3*('[1]mean diameter data'!AC11/2)^2+'[1]data-mean depth data'!AD11^2))*0.001</f>
        <v>22.556103966652799</v>
      </c>
      <c r="X12" s="12"/>
      <c r="Y12" s="25">
        <f t="shared" si="1"/>
        <v>35.82328112773731</v>
      </c>
      <c r="Z12" s="5">
        <v>8.7289038870197349</v>
      </c>
      <c r="AA12" s="12">
        <v>0.8</v>
      </c>
      <c r="AB12" s="12">
        <f>(((PI()*'[1]data-mean depth data'!AP11)/6)*(3*('[1]mean diameter data'!AM11/2)^2+'[1]data-mean depth data'!AP11^2))*0.001</f>
        <v>71.553622146687971</v>
      </c>
      <c r="AC12" s="12">
        <f>(((PI()*'[1]data-mean depth data'!AQ11)/6)*(3*('[1]mean diameter data'!AN11/2)^2+'[1]data-mean depth data'!AQ11^2))*0.001</f>
        <v>69.699952415131008</v>
      </c>
      <c r="AD12" s="12"/>
      <c r="AE12" s="12"/>
      <c r="AF12" s="12">
        <f>(((PI()*'[1]data-mean depth data'!AT11)/6)*(3*('[1]mean diameter data'!AQ11/2)^2+'[1]data-mean depth data'!AT11^2))*0.001</f>
        <v>54.765166144778711</v>
      </c>
      <c r="AG12" s="12"/>
      <c r="AH12" s="12"/>
      <c r="AI12" s="12">
        <f>(((PI()*'[1]data-mean depth data'!AW11)/6)*(3*('[1]mean diameter data'!AT11/2)^2+'[1]data-mean depth data'!AW11^2))*0.001</f>
        <v>89.999313769963564</v>
      </c>
      <c r="AJ12" s="12">
        <f>(((PI()*'[1]data-mean depth data'!AX11)/6)*(3*('[1]mean diameter data'!AU11/2)^2+'[1]data-mean depth data'!AX11^2))*0.001</f>
        <v>128.57359878637092</v>
      </c>
      <c r="AK12" s="12"/>
      <c r="AL12" s="25">
        <f t="shared" si="2"/>
        <v>82.918330652586434</v>
      </c>
      <c r="AM12" s="2">
        <v>22.281701665246523</v>
      </c>
      <c r="AN12" s="3">
        <v>0.8</v>
      </c>
      <c r="AO12" s="12">
        <v>83.723036352313045</v>
      </c>
      <c r="AP12" s="12">
        <v>118.49095302141724</v>
      </c>
      <c r="AQ12" s="12">
        <v>97.873364275385214</v>
      </c>
      <c r="AR12" s="12">
        <v>78.968078960433417</v>
      </c>
      <c r="AS12" s="12">
        <v>55.048925480150153</v>
      </c>
      <c r="AT12" s="12"/>
      <c r="AU12" s="12">
        <v>16.638264581888226</v>
      </c>
      <c r="AV12" s="12">
        <v>83.596302332617725</v>
      </c>
      <c r="AW12" s="12">
        <v>23.126050088872073</v>
      </c>
      <c r="AX12" s="12">
        <v>89.134031935827679</v>
      </c>
      <c r="AY12" s="25">
        <f t="shared" si="3"/>
        <v>71.844334114322749</v>
      </c>
      <c r="AZ12" s="5">
        <v>20.871748455580541</v>
      </c>
    </row>
    <row r="13" spans="1:52" x14ac:dyDescent="0.25">
      <c r="A13" s="3">
        <v>0.42848999999999998</v>
      </c>
      <c r="B13" s="12">
        <v>29.947066603190617</v>
      </c>
      <c r="C13" s="12">
        <v>26.691590859337417</v>
      </c>
      <c r="D13" s="12">
        <v>37.493001567061413</v>
      </c>
      <c r="E13" s="12">
        <v>16.878389378386785</v>
      </c>
      <c r="F13" s="12">
        <v>24.982023561494213</v>
      </c>
      <c r="G13" s="12">
        <v>23.495008754922878</v>
      </c>
      <c r="H13" s="12">
        <v>19.663081159673567</v>
      </c>
      <c r="I13" s="12">
        <v>23.773806981437144</v>
      </c>
      <c r="J13" s="12">
        <v>20.080918976890693</v>
      </c>
      <c r="K13" s="11"/>
      <c r="L13" s="25">
        <f t="shared" si="0"/>
        <v>24.77832087137719</v>
      </c>
      <c r="M13" s="12">
        <v>3.8056068749229022</v>
      </c>
      <c r="N13" s="3">
        <v>0.42848999999999998</v>
      </c>
      <c r="O13" s="12"/>
      <c r="P13" s="12">
        <f>(((PI()*'[1]data-mean depth data'!W12)/6)*(3*('[1]mean diameter data'!V12/2)^2+'[1]data-mean depth data'!W12^2))*0.001</f>
        <v>39.844297097463254</v>
      </c>
      <c r="Q13" s="12"/>
      <c r="R13" s="12">
        <f>(((PI()*'[1]data-mean depth data'!Y12)/6)*(3*('[1]mean diameter data'!X12/2)^2+'[1]data-mean depth data'!Y12^2))*0.001</f>
        <v>47.579880502324691</v>
      </c>
      <c r="S13" s="12"/>
      <c r="T13" s="12"/>
      <c r="U13" s="12"/>
      <c r="V13" s="12">
        <f>(((PI()*'[1]data-mean depth data'!AC12)/6)*(3*('[1]mean diameter data'!AB12/2)^2+'[1]data-mean depth data'!AC12^2))*0.001</f>
        <v>49.308376333372557</v>
      </c>
      <c r="W13" s="12">
        <f>(((PI()*'[1]data-mean depth data'!AD12)/6)*(3*('[1]mean diameter data'!AC12/2)^2+'[1]data-mean depth data'!AD12^2))*0.001</f>
        <v>26.835292753001674</v>
      </c>
      <c r="X13" s="12"/>
      <c r="Y13" s="25">
        <f t="shared" si="1"/>
        <v>40.89196167154055</v>
      </c>
      <c r="Z13" s="5">
        <v>8.6861437360748628</v>
      </c>
      <c r="AA13" s="12">
        <v>0.9</v>
      </c>
      <c r="AB13" s="12">
        <f>(((PI()*'[1]data-mean depth data'!AP12)/6)*(3*('[1]mean diameter data'!AM12/2)^2+'[1]data-mean depth data'!AP12^2))*0.001</f>
        <v>77.517556034340799</v>
      </c>
      <c r="AC13" s="12">
        <f>(((PI()*'[1]data-mean depth data'!AQ12)/6)*(3*('[1]mean diameter data'!AN12/2)^2+'[1]data-mean depth data'!AQ12^2))*0.001</f>
        <v>76.790540349928648</v>
      </c>
      <c r="AD13" s="12"/>
      <c r="AE13" s="12"/>
      <c r="AF13" s="12">
        <f>(((PI()*'[1]data-mean depth data'!AT12)/6)*(3*('[1]mean diameter data'!AQ12/2)^2+'[1]data-mean depth data'!AT12^2))*0.001</f>
        <v>61.836168376152102</v>
      </c>
      <c r="AG13" s="12"/>
      <c r="AH13" s="12"/>
      <c r="AI13" s="12">
        <f>(((PI()*'[1]data-mean depth data'!AW12)/6)*(3*('[1]mean diameter data'!AT12/2)^2+'[1]data-mean depth data'!AW12^2))*0.001</f>
        <v>96.642703019354229</v>
      </c>
      <c r="AJ13" s="12">
        <f>(((PI()*'[1]data-mean depth data'!AX12)/6)*(3*('[1]mean diameter data'!AU12/2)^2+'[1]data-mean depth data'!AX12^2))*0.001</f>
        <v>135.65983502163652</v>
      </c>
      <c r="AK13" s="12"/>
      <c r="AL13" s="25">
        <f t="shared" si="2"/>
        <v>89.689360560282452</v>
      </c>
      <c r="AM13" s="2">
        <v>22.353786462856082</v>
      </c>
      <c r="AN13" s="3">
        <v>0.9</v>
      </c>
      <c r="AO13" s="12">
        <v>91.615019076089297</v>
      </c>
      <c r="AP13" s="12">
        <v>123.44359104973917</v>
      </c>
      <c r="AQ13" s="12">
        <v>106.55559502653136</v>
      </c>
      <c r="AR13" s="12">
        <v>85.448933827534418</v>
      </c>
      <c r="AS13" s="12">
        <v>62.832800779788926</v>
      </c>
      <c r="AT13" s="12"/>
      <c r="AU13" s="12">
        <v>22.061479933290109</v>
      </c>
      <c r="AV13" s="12">
        <v>91.55360400182677</v>
      </c>
      <c r="AW13" s="12">
        <v>23.379530674085768</v>
      </c>
      <c r="AX13" s="12">
        <v>98.595944135674827</v>
      </c>
      <c r="AY13" s="25">
        <f t="shared" si="3"/>
        <v>78.387388722728971</v>
      </c>
      <c r="AZ13" s="5">
        <v>21.85400524881916</v>
      </c>
    </row>
    <row r="14" spans="1:52" x14ac:dyDescent="0.25">
      <c r="A14" s="3">
        <v>0.47609999999999997</v>
      </c>
      <c r="B14" s="12">
        <v>33.719671441137621</v>
      </c>
      <c r="C14" s="12">
        <v>30.446465533498667</v>
      </c>
      <c r="D14" s="12">
        <v>41.778862806001889</v>
      </c>
      <c r="E14" s="12">
        <v>20.000193185142912</v>
      </c>
      <c r="F14" s="12">
        <v>27.95981126335354</v>
      </c>
      <c r="G14" s="12">
        <v>26.86074576284626</v>
      </c>
      <c r="H14" s="12">
        <v>23.291342764702154</v>
      </c>
      <c r="I14" s="12">
        <v>27.579037120730721</v>
      </c>
      <c r="J14" s="12">
        <v>22.306994525978528</v>
      </c>
      <c r="K14" s="11"/>
      <c r="L14" s="25">
        <f t="shared" si="0"/>
        <v>28.215902711488031</v>
      </c>
      <c r="M14" s="12">
        <v>4.0636421348265044</v>
      </c>
      <c r="N14" s="3">
        <v>0.47610000000000002</v>
      </c>
      <c r="O14" s="12"/>
      <c r="P14" s="12">
        <f>(((PI()*'[1]data-mean depth data'!W13)/6)*(3*('[1]mean diameter data'!V13/2)^2+'[1]data-mean depth data'!W13^2))*0.001</f>
        <v>44.68147336839116</v>
      </c>
      <c r="Q14" s="12"/>
      <c r="R14" s="12">
        <f>(((PI()*'[1]data-mean depth data'!Y13)/6)*(3*('[1]mean diameter data'!X13/2)^2+'[1]data-mean depth data'!Y13^2))*0.001</f>
        <v>54.503280078325325</v>
      </c>
      <c r="S14" s="12"/>
      <c r="T14" s="12"/>
      <c r="U14" s="12"/>
      <c r="V14" s="12">
        <f>(((PI()*'[1]data-mean depth data'!AC13)/6)*(3*('[1]mean diameter data'!AB13/2)^2+'[1]data-mean depth data'!AC13^2))*0.001</f>
        <v>58.595644565991698</v>
      </c>
      <c r="W14" s="12">
        <f>(((PI()*'[1]data-mean depth data'!AD13)/6)*(3*('[1]mean diameter data'!AC13/2)^2+'[1]data-mean depth data'!AD13^2))*0.001</f>
        <v>31.622998845993489</v>
      </c>
      <c r="X14" s="12"/>
      <c r="Y14" s="25">
        <f t="shared" si="1"/>
        <v>47.350849214675421</v>
      </c>
      <c r="Z14" s="5">
        <v>10.185374069626288</v>
      </c>
      <c r="AA14" s="12">
        <v>1</v>
      </c>
      <c r="AB14" s="12">
        <f>(((PI()*'[1]data-mean depth data'!AP13)/6)*(3*('[1]mean diameter data'!AM13/2)^2+'[1]data-mean depth data'!AP13^2))*0.001</f>
        <v>86.418983403714265</v>
      </c>
      <c r="AC14" s="12">
        <f>(((PI()*'[1]data-mean depth data'!AQ13)/6)*(3*('[1]mean diameter data'!AN13/2)^2+'[1]data-mean depth data'!AQ13^2))*0.001</f>
        <v>83.048571547194314</v>
      </c>
      <c r="AD14" s="12"/>
      <c r="AE14" s="12"/>
      <c r="AF14" s="12">
        <f>(((PI()*'[1]data-mean depth data'!AT13)/6)*(3*('[1]mean diameter data'!AQ13/2)^2+'[1]data-mean depth data'!AT13^2))*0.001</f>
        <v>69.523820964329758</v>
      </c>
      <c r="AG14" s="12"/>
      <c r="AH14" s="12"/>
      <c r="AI14" s="12">
        <f>(((PI()*'[1]data-mean depth data'!AW13)/6)*(3*('[1]mean diameter data'!AT13/2)^2+'[1]data-mean depth data'!AW13^2))*0.001</f>
        <v>103.9401298570786</v>
      </c>
      <c r="AJ14" s="12">
        <f>(((PI()*'[1]data-mean depth data'!AX13)/6)*(3*('[1]mean diameter data'!AU13/2)^2+'[1]data-mean depth data'!AX13^2))*0.001</f>
        <v>139.4864267654375</v>
      </c>
      <c r="AK14" s="12"/>
      <c r="AL14" s="25">
        <f t="shared" si="2"/>
        <v>96.483586507550882</v>
      </c>
      <c r="AM14" s="2">
        <v>21.158423086088376</v>
      </c>
      <c r="AN14" s="3">
        <v>1</v>
      </c>
      <c r="AO14" s="12">
        <v>97.09941347944239</v>
      </c>
      <c r="AP14" s="12">
        <v>133.7393787624749</v>
      </c>
      <c r="AQ14" s="12">
        <v>115.74610220416372</v>
      </c>
      <c r="AR14" s="12">
        <v>89.430474152690238</v>
      </c>
      <c r="AS14" s="12">
        <v>70.248390848538321</v>
      </c>
      <c r="AT14" s="12"/>
      <c r="AU14" s="12">
        <v>31.730365710329284</v>
      </c>
      <c r="AV14" s="12">
        <v>97.034163723212387</v>
      </c>
      <c r="AW14" s="12">
        <v>32.06036979658046</v>
      </c>
      <c r="AX14" s="12">
        <v>105.76000021466126</v>
      </c>
      <c r="AY14" s="25">
        <f t="shared" si="3"/>
        <v>85.872073210232529</v>
      </c>
      <c r="AZ14" s="5">
        <v>21.683201548618268</v>
      </c>
    </row>
    <row r="15" spans="1:52" x14ac:dyDescent="0.25">
      <c r="A15" s="3">
        <v>0.52371000000000001</v>
      </c>
      <c r="B15" s="12">
        <v>37.609861849387627</v>
      </c>
      <c r="C15" s="12">
        <v>34.172991074550922</v>
      </c>
      <c r="D15" s="12">
        <v>48.289536194166978</v>
      </c>
      <c r="E15" s="12">
        <v>21.915296455706606</v>
      </c>
      <c r="F15" s="12">
        <v>30.160721631257807</v>
      </c>
      <c r="G15" s="12">
        <v>29.570109963870099</v>
      </c>
      <c r="H15" s="12">
        <v>25.455850378944206</v>
      </c>
      <c r="I15" s="12">
        <v>30.979616525109236</v>
      </c>
      <c r="J15" s="12">
        <v>24.706540963227162</v>
      </c>
      <c r="K15" s="11"/>
      <c r="L15" s="25">
        <f t="shared" si="0"/>
        <v>31.428947226246734</v>
      </c>
      <c r="M15" s="12">
        <v>4.9018777362564192</v>
      </c>
      <c r="N15" s="3">
        <v>0.52371000000000001</v>
      </c>
      <c r="O15" s="12"/>
      <c r="P15" s="12">
        <f>(((PI()*'[1]data-mean depth data'!W14)/6)*(3*('[1]mean diameter data'!V14/2)^2+'[1]data-mean depth data'!W14^2))*0.001</f>
        <v>47.874497442410942</v>
      </c>
      <c r="Q15" s="12"/>
      <c r="R15" s="12">
        <f>(((PI()*'[1]data-mean depth data'!Y14)/6)*(3*('[1]mean diameter data'!X14/2)^2+'[1]data-mean depth data'!Y14^2))*0.001</f>
        <v>66.018810282200974</v>
      </c>
      <c r="S15" s="12"/>
      <c r="T15" s="12"/>
      <c r="U15" s="12"/>
      <c r="V15" s="12">
        <f>(((PI()*'[1]data-mean depth data'!AC14)/6)*(3*('[1]mean diameter data'!AB14/2)^2+'[1]data-mean depth data'!AC14^2))*0.001</f>
        <v>66.445691839496391</v>
      </c>
      <c r="W15" s="12">
        <f>(((PI()*'[1]data-mean depth data'!AD14)/6)*(3*('[1]mean diameter data'!AC14/2)^2+'[1]data-mean depth data'!AD14^2))*0.001</f>
        <v>36.537610864505361</v>
      </c>
      <c r="X15" s="12"/>
      <c r="Y15" s="25">
        <f t="shared" si="1"/>
        <v>54.219152607153411</v>
      </c>
      <c r="Z15" s="5">
        <v>12.411499501605459</v>
      </c>
      <c r="AA15" s="12">
        <v>1.1000000000000001</v>
      </c>
      <c r="AB15" s="12"/>
      <c r="AC15" s="12">
        <f>(((PI()*'[1]data-mean depth data'!AQ14)/6)*(3*('[1]mean diameter data'!AN14/2)^2+'[1]data-mean depth data'!AQ14^2))*0.001</f>
        <v>96.553747367057241</v>
      </c>
      <c r="AD15" s="12"/>
      <c r="AE15" s="12"/>
      <c r="AF15" s="12">
        <f>(((PI()*'[1]data-mean depth data'!AT14)/6)*(3*('[1]mean diameter data'!AQ14/2)^2+'[1]data-mean depth data'!AT14^2))*0.001</f>
        <v>79.009889205182418</v>
      </c>
      <c r="AG15" s="12"/>
      <c r="AH15" s="12"/>
      <c r="AI15" s="12">
        <f>(((PI()*'[1]data-mean depth data'!AW14)/6)*(3*('[1]mean diameter data'!AT14/2)^2+'[1]data-mean depth data'!AW14^2))*0.001</f>
        <v>107.16725338655105</v>
      </c>
      <c r="AJ15" s="12">
        <f>(((PI()*'[1]data-mean depth data'!AX14)/6)*(3*('[1]mean diameter data'!AU14/2)^2+'[1]data-mean depth data'!AX14^2))*0.001</f>
        <v>146.95281700950449</v>
      </c>
      <c r="AK15" s="12"/>
      <c r="AL15" s="25">
        <f t="shared" si="2"/>
        <v>107.4209267420738</v>
      </c>
      <c r="AM15" s="2">
        <v>24.441256491094773</v>
      </c>
      <c r="AN15" s="3">
        <v>1.1000000000000001</v>
      </c>
      <c r="AO15" s="12">
        <v>102.79783216370774</v>
      </c>
      <c r="AP15" s="12">
        <v>140.83512577027855</v>
      </c>
      <c r="AQ15" s="12">
        <v>123.79596853438227</v>
      </c>
      <c r="AR15" s="12">
        <v>134.2311499932764</v>
      </c>
      <c r="AS15" s="12">
        <v>79.353891864199028</v>
      </c>
      <c r="AT15" s="12"/>
      <c r="AU15" s="12">
        <v>45.776411887996467</v>
      </c>
      <c r="AV15" s="12">
        <v>102.72719465881768</v>
      </c>
      <c r="AW15" s="12">
        <v>37.548940807261438</v>
      </c>
      <c r="AX15" s="12">
        <v>114.79282848264471</v>
      </c>
      <c r="AY15" s="25">
        <f t="shared" si="3"/>
        <v>97.984371573618262</v>
      </c>
      <c r="AZ15" s="5">
        <v>22.704573928381102</v>
      </c>
    </row>
    <row r="16" spans="1:52" x14ac:dyDescent="0.25">
      <c r="A16" s="3">
        <v>0.57132000000000005</v>
      </c>
      <c r="B16" s="12">
        <v>41.466682119884922</v>
      </c>
      <c r="C16" s="12">
        <v>39.422133798690474</v>
      </c>
      <c r="D16" s="12">
        <v>54.907474780436182</v>
      </c>
      <c r="E16" s="12">
        <v>25.226855436707581</v>
      </c>
      <c r="F16" s="12">
        <v>35.02938887718134</v>
      </c>
      <c r="G16" s="12">
        <v>33.140874229426281</v>
      </c>
      <c r="H16" s="12">
        <v>27.971736723017525</v>
      </c>
      <c r="I16" s="12">
        <v>33.594697159858057</v>
      </c>
      <c r="J16" s="12">
        <v>26.55804619732173</v>
      </c>
      <c r="K16" s="11"/>
      <c r="L16" s="25">
        <f t="shared" si="0"/>
        <v>35.257543258058234</v>
      </c>
      <c r="M16" s="12">
        <v>5.6733866080678439</v>
      </c>
      <c r="N16" s="3">
        <v>0.57132000000000005</v>
      </c>
      <c r="O16" s="12"/>
      <c r="P16" s="12">
        <f>(((PI()*'[1]data-mean depth data'!W15)/6)*(3*('[1]mean diameter data'!V15/2)^2+'[1]data-mean depth data'!W15^2))*0.001</f>
        <v>50.770616628504051</v>
      </c>
      <c r="Q16" s="12"/>
      <c r="R16" s="12">
        <f>(((PI()*'[1]data-mean depth data'!Y15)/6)*(3*('[1]mean diameter data'!X15/2)^2+'[1]data-mean depth data'!Y15^2))*0.001</f>
        <v>68.990223392936798</v>
      </c>
      <c r="S16" s="12"/>
      <c r="T16" s="12"/>
      <c r="U16" s="12"/>
      <c r="V16" s="12">
        <f>(((PI()*'[1]data-mean depth data'!AC15)/6)*(3*('[1]mean diameter data'!AB15/2)^2+'[1]data-mean depth data'!AC15^2))*0.001</f>
        <v>73.811421858993555</v>
      </c>
      <c r="W16" s="12">
        <f>(((PI()*'[1]data-mean depth data'!AD15)/6)*(3*('[1]mean diameter data'!AC15/2)^2+'[1]data-mean depth data'!AD15^2))*0.001</f>
        <v>41.042706938179741</v>
      </c>
      <c r="X16" s="12"/>
      <c r="Y16" s="25">
        <f t="shared" si="1"/>
        <v>58.65374220465354</v>
      </c>
      <c r="Z16" s="5">
        <v>13.046007537950707</v>
      </c>
      <c r="AA16" s="12">
        <v>1.2</v>
      </c>
      <c r="AB16" s="12"/>
      <c r="AC16" s="12">
        <f>(((PI()*'[1]data-mean depth data'!AQ15)/6)*(3*('[1]mean diameter data'!AN15/2)^2+'[1]data-mean depth data'!AQ15^2))*0.001</f>
        <v>105.32218428661153</v>
      </c>
      <c r="AD16" s="12"/>
      <c r="AE16" s="12"/>
      <c r="AF16" s="12">
        <f>(((PI()*'[1]data-mean depth data'!AT15)/6)*(3*('[1]mean diameter data'!AQ15/2)^2+'[1]data-mean depth data'!AT15^2))*0.001</f>
        <v>85.37073951760074</v>
      </c>
      <c r="AG16" s="12"/>
      <c r="AH16" s="12"/>
      <c r="AI16" s="12">
        <f>(((PI()*'[1]data-mean depth data'!AW15)/6)*(3*('[1]mean diameter data'!AT15/2)^2+'[1]data-mean depth data'!AW15^2))*0.001</f>
        <v>107.16725338655105</v>
      </c>
      <c r="AJ16" s="12">
        <f>(((PI()*'[1]data-mean depth data'!AX15)/6)*(3*('[1]mean diameter data'!AU15/2)^2+'[1]data-mean depth data'!AX15^2))*0.001</f>
        <v>156.5577197126494</v>
      </c>
      <c r="AK16" s="12"/>
      <c r="AL16" s="25">
        <f t="shared" si="2"/>
        <v>113.60447422585318</v>
      </c>
      <c r="AM16" s="2">
        <v>25.705430216258645</v>
      </c>
      <c r="AN16" s="3">
        <v>1.2</v>
      </c>
      <c r="AO16" s="12">
        <v>108.71437177135097</v>
      </c>
      <c r="AP16" s="12">
        <v>150.18673894564768</v>
      </c>
      <c r="AQ16" s="12">
        <v>132.20786321646429</v>
      </c>
      <c r="AR16" s="12">
        <v>139.73119564467314</v>
      </c>
      <c r="AS16" s="12">
        <v>89.20183216283526</v>
      </c>
      <c r="AT16" s="12"/>
      <c r="AU16" s="12">
        <v>59.521802076728456</v>
      </c>
      <c r="AV16" s="12">
        <v>113.02010800261024</v>
      </c>
      <c r="AW16" s="12">
        <v>54.112687576884632</v>
      </c>
      <c r="AX16" s="12">
        <v>119.45920021767428</v>
      </c>
      <c r="AY16" s="25">
        <f t="shared" si="3"/>
        <v>107.3506444016521</v>
      </c>
      <c r="AZ16" s="5">
        <v>20.812143937811136</v>
      </c>
    </row>
    <row r="17" spans="1:52" x14ac:dyDescent="0.25">
      <c r="A17" s="3">
        <v>0.61892999999999998</v>
      </c>
      <c r="B17" s="12">
        <v>46.001628093360544</v>
      </c>
      <c r="C17" s="12">
        <v>42.557205027697584</v>
      </c>
      <c r="D17" s="12">
        <v>59.292494309887459</v>
      </c>
      <c r="E17" s="12">
        <v>27.140640661890941</v>
      </c>
      <c r="F17" s="12">
        <v>38.624503498982882</v>
      </c>
      <c r="G17" s="12">
        <v>35.853509124366717</v>
      </c>
      <c r="H17" s="12">
        <v>32.190571358556575</v>
      </c>
      <c r="I17" s="12">
        <v>37.858842579927177</v>
      </c>
      <c r="J17" s="12">
        <v>28.605025060105511</v>
      </c>
      <c r="K17" s="11"/>
      <c r="L17" s="25">
        <f t="shared" si="0"/>
        <v>38.68049107941949</v>
      </c>
      <c r="M17" s="12">
        <v>6.0780146867942815</v>
      </c>
      <c r="N17" s="3">
        <v>0.61892999999999998</v>
      </c>
      <c r="O17" s="12"/>
      <c r="P17" s="12">
        <f>(((PI()*'[1]data-mean depth data'!W16)/6)*(3*('[1]mean diameter data'!V16/2)^2+'[1]data-mean depth data'!W16^2))*0.001</f>
        <v>55.945174091193003</v>
      </c>
      <c r="Q17" s="12"/>
      <c r="R17" s="12">
        <f>(((PI()*'[1]data-mean depth data'!Y16)/6)*(3*('[1]mean diameter data'!X16/2)^2+'[1]data-mean depth data'!Y16^2))*0.001</f>
        <v>77.136053367262065</v>
      </c>
      <c r="S17" s="12"/>
      <c r="T17" s="12"/>
      <c r="U17" s="12"/>
      <c r="V17" s="12">
        <f>(((PI()*'[1]data-mean depth data'!AC16)/6)*(3*('[1]mean diameter data'!AB16/2)^2+'[1]data-mean depth data'!AC16^2))*0.001</f>
        <v>82.344866665139577</v>
      </c>
      <c r="W17" s="12">
        <f>(((PI()*'[1]data-mean depth data'!AD16)/6)*(3*('[1]mean diameter data'!AC16/2)^2+'[1]data-mean depth data'!AD16^2))*0.001</f>
        <v>45.88950961108155</v>
      </c>
      <c r="X17" s="12"/>
      <c r="Y17" s="25">
        <f t="shared" si="1"/>
        <v>65.328900933669047</v>
      </c>
      <c r="Z17" s="5">
        <v>14.657990380455072</v>
      </c>
      <c r="AA17" s="12">
        <v>1.3</v>
      </c>
      <c r="AB17" s="12"/>
      <c r="AC17" s="12">
        <f>(((PI()*'[1]data-mean depth data'!AQ16)/6)*(3*('[1]mean diameter data'!AN16/2)^2+'[1]data-mean depth data'!AQ16^2))*0.001</f>
        <v>116.19283166899474</v>
      </c>
      <c r="AD17" s="12"/>
      <c r="AE17" s="12"/>
      <c r="AF17" s="12">
        <f>(((PI()*'[1]data-mean depth data'!AT16)/6)*(3*('[1]mean diameter data'!AQ16/2)^2+'[1]data-mean depth data'!AT16^2))*0.001</f>
        <v>94.869162686771006</v>
      </c>
      <c r="AG17" s="12"/>
      <c r="AH17" s="12"/>
      <c r="AI17" s="12">
        <f>(((PI()*'[1]data-mean depth data'!AW16)/6)*(3*('[1]mean diameter data'!AT16/2)^2+'[1]data-mean depth data'!AW16^2))*0.001</f>
        <v>114.97699999301501</v>
      </c>
      <c r="AJ17" s="12">
        <f>(((PI()*'[1]data-mean depth data'!AX16)/6)*(3*('[1]mean diameter data'!AU16/2)^2+'[1]data-mean depth data'!AX16^2))*0.001</f>
        <v>162.666874333214</v>
      </c>
      <c r="AK17" s="12"/>
      <c r="AL17" s="25">
        <f t="shared" si="2"/>
        <v>122.17646717049868</v>
      </c>
      <c r="AM17" s="2">
        <v>24.365898748237292</v>
      </c>
      <c r="AN17" s="3">
        <v>1.3</v>
      </c>
      <c r="AO17" s="12">
        <v>110.20016646362201</v>
      </c>
      <c r="AP17" s="12">
        <v>150.18673894564768</v>
      </c>
      <c r="AQ17" s="12">
        <v>137.43285698476859</v>
      </c>
      <c r="AR17" s="12">
        <v>138.08679604321856</v>
      </c>
      <c r="AS17" s="12">
        <v>94.635826089107212</v>
      </c>
      <c r="AT17" s="12"/>
      <c r="AU17" s="12">
        <v>76.963881690475219</v>
      </c>
      <c r="AV17" s="12">
        <v>120.85797514119554</v>
      </c>
      <c r="AW17" s="12">
        <v>61.984739548603869</v>
      </c>
      <c r="AX17" s="12">
        <v>127.58593978104933</v>
      </c>
      <c r="AY17" s="25">
        <f t="shared" si="3"/>
        <v>113.10388007640978</v>
      </c>
      <c r="AZ17" s="5">
        <v>18.388421320079118</v>
      </c>
    </row>
    <row r="18" spans="1:52" x14ac:dyDescent="0.25">
      <c r="A18" s="3">
        <v>0.66654000000000002</v>
      </c>
      <c r="B18" s="12">
        <v>50.276669185070858</v>
      </c>
      <c r="C18" s="12">
        <v>46.558486154305768</v>
      </c>
      <c r="D18" s="12">
        <v>65.033474972082558</v>
      </c>
      <c r="E18" s="12">
        <v>29.942131106153944</v>
      </c>
      <c r="F18" s="12">
        <v>42.160832793773899</v>
      </c>
      <c r="G18" s="12">
        <v>38.621917802902665</v>
      </c>
      <c r="H18" s="12">
        <v>34.387903624037904</v>
      </c>
      <c r="I18" s="12">
        <v>41.643915295631878</v>
      </c>
      <c r="J18" s="12">
        <v>31.423383822344348</v>
      </c>
      <c r="K18" s="11"/>
      <c r="L18" s="25">
        <f t="shared" si="0"/>
        <v>42.227634972922644</v>
      </c>
      <c r="M18" s="12">
        <v>6.6985273102430858</v>
      </c>
      <c r="N18" s="3">
        <v>0.66654000000000002</v>
      </c>
      <c r="O18" s="12"/>
      <c r="P18" s="12">
        <f>(((PI()*'[1]data-mean depth data'!W17)/6)*(3*('[1]mean diameter data'!V17/2)^2+'[1]data-mean depth data'!W17^2))*0.001</f>
        <v>62.020429787304479</v>
      </c>
      <c r="Q18" s="12"/>
      <c r="R18" s="12">
        <f>(((PI()*'[1]data-mean depth data'!Y17)/6)*(3*('[1]mean diameter data'!X17/2)^2+'[1]data-mean depth data'!Y17^2))*0.001</f>
        <v>85.270944607088524</v>
      </c>
      <c r="S18" s="12"/>
      <c r="T18" s="12"/>
      <c r="U18" s="12"/>
      <c r="V18" s="12">
        <f>(((PI()*'[1]data-mean depth data'!AC17)/6)*(3*('[1]mean diameter data'!AB17/2)^2+'[1]data-mean depth data'!AC17^2))*0.001</f>
        <v>91.531946801815465</v>
      </c>
      <c r="W18" s="12">
        <f>(((PI()*'[1]data-mean depth data'!AD17)/6)*(3*('[1]mean diameter data'!AC17/2)^2+'[1]data-mean depth data'!AD17^2))*0.001</f>
        <v>52.193017964520308</v>
      </c>
      <c r="X18" s="12"/>
      <c r="Y18" s="25">
        <f t="shared" si="1"/>
        <v>72.754084790182205</v>
      </c>
      <c r="Z18" s="5">
        <v>15.856707485695923</v>
      </c>
      <c r="AA18" s="12">
        <v>1.4</v>
      </c>
      <c r="AB18" s="12"/>
      <c r="AC18" s="12">
        <f>(((PI()*'[1]data-mean depth data'!AQ17)/6)*(3*('[1]mean diameter data'!AN17/2)^2+'[1]data-mean depth data'!AQ17^2))*0.001</f>
        <v>124.41123652190645</v>
      </c>
      <c r="AD18" s="12"/>
      <c r="AE18" s="12"/>
      <c r="AF18" s="12">
        <f>(((PI()*'[1]data-mean depth data'!AT17)/6)*(3*('[1]mean diameter data'!AQ17/2)^2+'[1]data-mean depth data'!AT17^2))*0.001</f>
        <v>103.51052849951682</v>
      </c>
      <c r="AG18" s="12"/>
      <c r="AH18" s="12"/>
      <c r="AI18" s="12">
        <f>(((PI()*'[1]data-mean depth data'!AW17)/6)*(3*('[1]mean diameter data'!AT17/2)^2+'[1]data-mean depth data'!AW17^2))*0.001</f>
        <v>118.40422689697452</v>
      </c>
      <c r="AJ18" s="12">
        <f>(((PI()*'[1]data-mean depth data'!AX17)/6)*(3*('[1]mean diameter data'!AU17/2)^2+'[1]data-mean depth data'!AX17^2))*0.001</f>
        <v>166.5722486813319</v>
      </c>
      <c r="AK18" s="12"/>
      <c r="AL18" s="25">
        <f t="shared" si="2"/>
        <v>128.22456014993242</v>
      </c>
      <c r="AM18" s="2">
        <v>22.942406949211435</v>
      </c>
      <c r="AN18" s="3">
        <v>1.4</v>
      </c>
      <c r="AO18" s="12">
        <v>113.20784802692367</v>
      </c>
      <c r="AP18" s="12">
        <v>155.94414649681423</v>
      </c>
      <c r="AQ18" s="12">
        <v>148.29223952154757</v>
      </c>
      <c r="AR18" s="12">
        <v>145.92765671282979</v>
      </c>
      <c r="AS18" s="12">
        <v>101.61662455591622</v>
      </c>
      <c r="AT18" s="12"/>
      <c r="AU18" s="12">
        <v>92.028936861786832</v>
      </c>
      <c r="AV18" s="12">
        <v>125.84405552733691</v>
      </c>
      <c r="AW18" s="12">
        <v>70.591214933480558</v>
      </c>
      <c r="AX18" s="12">
        <v>137.79516279136564</v>
      </c>
      <c r="AY18" s="25">
        <f t="shared" si="3"/>
        <v>121.24976504755571</v>
      </c>
      <c r="AZ18" s="5">
        <v>17.837692592059977</v>
      </c>
    </row>
    <row r="19" spans="1:52" x14ac:dyDescent="0.25">
      <c r="A19" s="3">
        <v>0.71414999999999995</v>
      </c>
      <c r="B19" s="12">
        <v>55.061995160475341</v>
      </c>
      <c r="C19" s="12">
        <v>51.939623357432623</v>
      </c>
      <c r="D19" s="12">
        <v>69.903631187101624</v>
      </c>
      <c r="E19" s="12">
        <v>32.787233823323177</v>
      </c>
      <c r="F19" s="12">
        <v>45.719610298030446</v>
      </c>
      <c r="G19" s="12">
        <v>42.987922670684988</v>
      </c>
      <c r="H19" s="12">
        <v>38.338412499317592</v>
      </c>
      <c r="I19" s="12">
        <v>45.117107588173468</v>
      </c>
      <c r="J19" s="12">
        <v>33.240449756166385</v>
      </c>
      <c r="K19" s="11"/>
      <c r="L19" s="25">
        <f t="shared" si="0"/>
        <v>46.121776260078406</v>
      </c>
      <c r="M19" s="12">
        <v>7.2051959103749441</v>
      </c>
      <c r="N19" s="3">
        <v>0.71414999999999995</v>
      </c>
      <c r="O19" s="12"/>
      <c r="P19" s="12">
        <f>(((PI()*'[1]data-mean depth data'!W18)/6)*(3*('[1]mean diameter data'!V18/2)^2+'[1]data-mean depth data'!W18^2))*0.001</f>
        <v>68.498372345931372</v>
      </c>
      <c r="Q19" s="12"/>
      <c r="R19" s="12">
        <f>(((PI()*'[1]data-mean depth data'!Y18)/6)*(3*('[1]mean diameter data'!X18/2)^2+'[1]data-mean depth data'!Y18^2))*0.001</f>
        <v>90.262447674556185</v>
      </c>
      <c r="S19" s="12"/>
      <c r="T19" s="12"/>
      <c r="U19" s="12"/>
      <c r="V19" s="12">
        <f>(((PI()*'[1]data-mean depth data'!AC18)/6)*(3*('[1]mean diameter data'!AB18/2)^2+'[1]data-mean depth data'!AC18^2))*0.001</f>
        <v>101.39854114583554</v>
      </c>
      <c r="W19" s="12">
        <f>(((PI()*'[1]data-mean depth data'!AD18)/6)*(3*('[1]mean diameter data'!AC18/2)^2+'[1]data-mean depth data'!AD18^2))*0.001</f>
        <v>55.228518695168177</v>
      </c>
      <c r="X19" s="12"/>
      <c r="Y19" s="25">
        <f t="shared" si="1"/>
        <v>78.846969965372821</v>
      </c>
      <c r="Z19" s="5">
        <v>17.69275462962089</v>
      </c>
      <c r="AA19" s="12">
        <v>1.5</v>
      </c>
      <c r="AB19" s="12"/>
      <c r="AC19" s="12">
        <f>(((PI()*'[1]data-mean depth data'!AQ18)/6)*(3*('[1]mean diameter data'!AN18/2)^2+'[1]data-mean depth data'!AQ18^2))*0.001</f>
        <v>133.00788200545264</v>
      </c>
      <c r="AD19" s="12"/>
      <c r="AE19" s="12"/>
      <c r="AF19" s="12">
        <f>(((PI()*'[1]data-mean depth data'!AT18)/6)*(3*('[1]mean diameter data'!AQ18/2)^2+'[1]data-mean depth data'!AT18^2))*0.001</f>
        <v>109.57317308223165</v>
      </c>
      <c r="AG19" s="12"/>
      <c r="AH19" s="12"/>
      <c r="AI19" s="12">
        <f>(((PI()*'[1]data-mean depth data'!AW18)/6)*(3*('[1]mean diameter data'!AT18/2)^2+'[1]data-mean depth data'!AW18^2))*0.001</f>
        <v>121.5610639080064</v>
      </c>
      <c r="AJ19" s="12">
        <f>(((PI()*'[1]data-mean depth data'!AX18)/6)*(3*('[1]mean diameter data'!AU18/2)^2+'[1]data-mean depth data'!AX18^2))*0.001</f>
        <v>174.96429171588568</v>
      </c>
      <c r="AK19" s="12"/>
      <c r="AL19" s="25">
        <f t="shared" si="2"/>
        <v>134.77660267789409</v>
      </c>
      <c r="AM19" s="2">
        <v>24.144388006508343</v>
      </c>
      <c r="AN19" s="3">
        <v>1.5</v>
      </c>
      <c r="AO19" s="12">
        <v>114.7297348979543</v>
      </c>
      <c r="AP19" s="12">
        <v>157.84073536232205</v>
      </c>
      <c r="AQ19" s="12">
        <v>153.93024607578596</v>
      </c>
      <c r="AR19" s="12">
        <v>153.44914802403193</v>
      </c>
      <c r="AS19" s="12">
        <v>106.14219508597607</v>
      </c>
      <c r="AT19" s="12"/>
      <c r="AU19" s="12">
        <v>121.04477345906707</v>
      </c>
      <c r="AV19" s="12">
        <v>132.85364525319136</v>
      </c>
      <c r="AW19" s="12">
        <v>101.03877389867866</v>
      </c>
      <c r="AX19" s="12">
        <v>143.04080648788059</v>
      </c>
      <c r="AY19" s="25">
        <f t="shared" si="3"/>
        <v>131.5633398383209</v>
      </c>
      <c r="AZ19" s="5">
        <v>13.380528290786804</v>
      </c>
    </row>
    <row r="20" spans="1:52" x14ac:dyDescent="0.25">
      <c r="A20" s="3">
        <v>0.76175999999999999</v>
      </c>
      <c r="B20" s="12">
        <v>57.749693215789129</v>
      </c>
      <c r="C20" s="12">
        <v>54.541084216621506</v>
      </c>
      <c r="D20" s="12">
        <v>77.673345595967561</v>
      </c>
      <c r="E20" s="12">
        <v>35.295096978404111</v>
      </c>
      <c r="F20" s="12">
        <v>50.129920474581979</v>
      </c>
      <c r="G20" s="12">
        <v>45.658516180283065</v>
      </c>
      <c r="H20" s="12">
        <v>42.569136914929253</v>
      </c>
      <c r="I20" s="12">
        <v>48.919380179652158</v>
      </c>
      <c r="J20" s="12">
        <v>35.963839654140834</v>
      </c>
      <c r="K20" s="11"/>
      <c r="L20" s="25">
        <f t="shared" si="0"/>
        <v>49.833334823374393</v>
      </c>
      <c r="M20" s="12">
        <v>7.9561736375131762</v>
      </c>
      <c r="N20" s="3">
        <v>0.76175999999999999</v>
      </c>
      <c r="O20" s="12"/>
      <c r="P20" s="12">
        <f>(((PI()*'[1]data-mean depth data'!W19)/6)*(3*('[1]mean diameter data'!V19/2)^2+'[1]data-mean depth data'!W19^2))*0.001</f>
        <v>72.841171018836889</v>
      </c>
      <c r="Q20" s="12"/>
      <c r="R20" s="12">
        <f>(((PI()*'[1]data-mean depth data'!Y19)/6)*(3*('[1]mean diameter data'!X19/2)^2+'[1]data-mean depth data'!Y19^2))*0.001</f>
        <v>98.524356996854763</v>
      </c>
      <c r="S20" s="12"/>
      <c r="T20" s="12"/>
      <c r="U20" s="12"/>
      <c r="V20" s="12">
        <f>(((PI()*'[1]data-mean depth data'!AC19)/6)*(3*('[1]mean diameter data'!AB19/2)^2+'[1]data-mean depth data'!AC19^2))*0.001</f>
        <v>110.28058044689443</v>
      </c>
      <c r="W20" s="12">
        <f>(((PI()*'[1]data-mean depth data'!AD19)/6)*(3*('[1]mean diameter data'!AC19/2)^2+'[1]data-mean depth data'!AD19^2))*0.001</f>
        <v>61.788638322856961</v>
      </c>
      <c r="X20" s="12"/>
      <c r="Y20" s="25">
        <f t="shared" si="1"/>
        <v>85.858686696360763</v>
      </c>
      <c r="Z20" s="5">
        <v>19.013109464218751</v>
      </c>
      <c r="AA20" s="12">
        <v>1.6</v>
      </c>
      <c r="AB20" s="12"/>
      <c r="AC20" s="12">
        <f>(((PI()*'[1]data-mean depth data'!AQ19)/6)*(3*('[1]mean diameter data'!AN19/2)^2+'[1]data-mean depth data'!AQ19^2))*0.001</f>
        <v>134.76033206658866</v>
      </c>
      <c r="AD20" s="12"/>
      <c r="AE20" s="12"/>
      <c r="AF20" s="12">
        <f>(((PI()*'[1]data-mean depth data'!AT19)/6)*(3*('[1]mean diameter data'!AQ19/2)^2+'[1]data-mean depth data'!AT19^2))*0.001</f>
        <v>120.75790491641882</v>
      </c>
      <c r="AG20" s="12"/>
      <c r="AH20" s="12"/>
      <c r="AI20" s="12">
        <f>(((PI()*'[1]data-mean depth data'!AW19)/6)*(3*('[1]mean diameter data'!AT19/2)^2+'[1]data-mean depth data'!AW19^2))*0.001</f>
        <v>126.74317702502881</v>
      </c>
      <c r="AJ20" s="12">
        <f>(((PI()*'[1]data-mean depth data'!AX19)/6)*(3*('[1]mean diameter data'!AU19/2)^2+'[1]data-mean depth data'!AX19^2))*0.001</f>
        <v>179.05909199395325</v>
      </c>
      <c r="AK20" s="12"/>
      <c r="AL20" s="25">
        <f t="shared" si="2"/>
        <v>140.33012650049739</v>
      </c>
      <c r="AM20" s="2">
        <v>22.446895758875034</v>
      </c>
      <c r="AN20" s="3">
        <v>1.6</v>
      </c>
      <c r="AO20" s="12">
        <v>117.80960081877524</v>
      </c>
      <c r="AP20" s="12">
        <v>159.75091984693742</v>
      </c>
      <c r="AQ20" s="12">
        <v>161.66718813289245</v>
      </c>
      <c r="AR20" s="12">
        <v>164.92626176694637</v>
      </c>
      <c r="AS20" s="12">
        <v>108.93194583094476</v>
      </c>
      <c r="AT20" s="12"/>
      <c r="AU20" s="12">
        <v>144.17963773472385</v>
      </c>
      <c r="AV20" s="12">
        <v>138.13233560383114</v>
      </c>
      <c r="AW20" s="12">
        <v>120.46430040246976</v>
      </c>
      <c r="AX20" s="12">
        <v>148.53189368876588</v>
      </c>
      <c r="AY20" s="25">
        <f t="shared" si="3"/>
        <v>140.48823153625412</v>
      </c>
      <c r="AZ20" s="5">
        <v>12.72024658331447</v>
      </c>
    </row>
    <row r="21" spans="1:52" x14ac:dyDescent="0.25">
      <c r="A21" s="3">
        <v>0.80937000000000003</v>
      </c>
      <c r="B21" s="12">
        <v>62.289242815652976</v>
      </c>
      <c r="C21" s="12">
        <v>60.627152479823685</v>
      </c>
      <c r="D21" s="12">
        <v>80.361675683959987</v>
      </c>
      <c r="E21" s="12">
        <v>37.210190952995141</v>
      </c>
      <c r="F21" s="12">
        <v>53.821081694610605</v>
      </c>
      <c r="G21" s="12">
        <v>48.010941513273337</v>
      </c>
      <c r="H21" s="12">
        <v>44.789646000610688</v>
      </c>
      <c r="I21" s="12">
        <v>52.302307668547655</v>
      </c>
      <c r="J21" s="12">
        <v>38.338412499317592</v>
      </c>
      <c r="K21" s="11"/>
      <c r="L21" s="25">
        <f t="shared" si="0"/>
        <v>53.083405700976847</v>
      </c>
      <c r="M21" s="12">
        <v>8.2948769460806488</v>
      </c>
      <c r="N21" s="3">
        <v>0.80937000000000003</v>
      </c>
      <c r="O21" s="12"/>
      <c r="P21" s="12">
        <f>(((PI()*'[1]data-mean depth data'!W20)/6)*(3*('[1]mean diameter data'!V20/2)^2+'[1]data-mean depth data'!W20^2))*0.001</f>
        <v>80.029728451343004</v>
      </c>
      <c r="Q21" s="12"/>
      <c r="R21" s="12">
        <f>(((PI()*'[1]data-mean depth data'!Y20)/6)*(3*('[1]mean diameter data'!X20/2)^2+'[1]data-mean depth data'!Y20^2))*0.001</f>
        <v>105.0515026590341</v>
      </c>
      <c r="S21" s="12"/>
      <c r="T21" s="12"/>
      <c r="U21" s="12"/>
      <c r="V21" s="12">
        <f>(((PI()*'[1]data-mean depth data'!AC20)/6)*(3*('[1]mean diameter data'!AB20/2)^2+'[1]data-mean depth data'!AC20^2))*0.001</f>
        <v>118.85860746453507</v>
      </c>
      <c r="W21" s="12">
        <f>(((PI()*'[1]data-mean depth data'!AD20)/6)*(3*('[1]mean diameter data'!AC20/2)^2+'[1]data-mean depth data'!AD20^2))*0.001</f>
        <v>65.847067579184738</v>
      </c>
      <c r="X21" s="12"/>
      <c r="Y21" s="25">
        <f t="shared" si="1"/>
        <v>92.446726538524231</v>
      </c>
      <c r="Z21" s="5">
        <v>20.31065302590968</v>
      </c>
      <c r="AA21" s="12">
        <v>1.7</v>
      </c>
      <c r="AB21" s="12"/>
      <c r="AC21" s="12">
        <f>(((PI()*'[1]data-mean depth data'!AQ20)/6)*(3*('[1]mean diameter data'!AN20/2)^2+'[1]data-mean depth data'!AQ20^2))*0.001</f>
        <v>141.99125741864472</v>
      </c>
      <c r="AD21" s="12"/>
      <c r="AE21" s="12"/>
      <c r="AF21" s="12">
        <f>(((PI()*'[1]data-mean depth data'!AT20)/6)*(3*('[1]mean diameter data'!AQ20/2)^2+'[1]data-mean depth data'!AT20^2))*0.001</f>
        <v>125.7214315750428</v>
      </c>
      <c r="AG21" s="12"/>
      <c r="AH21" s="12"/>
      <c r="AI21" s="12">
        <f>(((PI()*'[1]data-mean depth data'!AW20)/6)*(3*('[1]mean diameter data'!AT20/2)^2+'[1]data-mean depth data'!AW20^2))*0.001</f>
        <v>132.06085519985606</v>
      </c>
      <c r="AJ21" s="12">
        <f>(((PI()*'[1]data-mean depth data'!AX20)/6)*(3*('[1]mean diameter data'!AU20/2)^2+'[1]data-mean depth data'!AX20^2))*0.001</f>
        <v>187.86439769726593</v>
      </c>
      <c r="AK21" s="12"/>
      <c r="AL21" s="25">
        <f t="shared" si="2"/>
        <v>146.90948547270239</v>
      </c>
      <c r="AM21" s="2">
        <v>23.858633470269591</v>
      </c>
      <c r="AN21" s="3">
        <v>1.7</v>
      </c>
      <c r="AO21" s="12">
        <v>122.68594252949666</v>
      </c>
      <c r="AP21" s="12">
        <v>163.78892310243702</v>
      </c>
      <c r="AQ21" s="12">
        <v>167.63734895350768</v>
      </c>
      <c r="AR21" s="12">
        <v>192.97024308459606</v>
      </c>
      <c r="AS21" s="12">
        <v>115.12366637576979</v>
      </c>
      <c r="AT21" s="12"/>
      <c r="AU21" s="12">
        <v>158.83525703612295</v>
      </c>
      <c r="AV21" s="12">
        <v>145.5038117174673</v>
      </c>
      <c r="AW21" s="12">
        <v>175.58213484592758</v>
      </c>
      <c r="AX21" s="12">
        <v>158.01659611716548</v>
      </c>
      <c r="AY21" s="25">
        <f t="shared" si="3"/>
        <v>155.57154708472115</v>
      </c>
      <c r="AZ21" s="5">
        <v>15.16255812830007</v>
      </c>
    </row>
    <row r="22" spans="1:52" x14ac:dyDescent="0.25">
      <c r="A22" s="3">
        <v>0.85697999999999996</v>
      </c>
      <c r="B22" s="12">
        <v>65.491079994831466</v>
      </c>
      <c r="C22" s="12">
        <v>66.445082250617489</v>
      </c>
      <c r="D22" s="12">
        <v>85.997553778545779</v>
      </c>
      <c r="E22" s="12">
        <v>40.118471661689455</v>
      </c>
      <c r="F22" s="12">
        <v>56.472252284851315</v>
      </c>
      <c r="G22" s="12">
        <v>50.415336634750744</v>
      </c>
      <c r="H22" s="12">
        <v>47.560371980719786</v>
      </c>
      <c r="I22" s="12">
        <v>54.84700264619795</v>
      </c>
      <c r="J22" s="12">
        <v>40.83879880813442</v>
      </c>
      <c r="K22" s="11"/>
      <c r="L22" s="25">
        <f t="shared" si="0"/>
        <v>56.4651055600376</v>
      </c>
      <c r="M22" s="12">
        <v>8.9344059553705506</v>
      </c>
      <c r="N22" s="3">
        <v>0.85697999999999996</v>
      </c>
      <c r="O22" s="12"/>
      <c r="P22" s="12">
        <f>(((PI()*'[1]data-mean depth data'!W21)/6)*(3*('[1]mean diameter data'!V21/2)^2+'[1]data-mean depth data'!W21^2))*0.001</f>
        <v>86.965164539951715</v>
      </c>
      <c r="Q22" s="12"/>
      <c r="R22" s="12">
        <f>(((PI()*'[1]data-mean depth data'!Y21)/6)*(3*('[1]mean diameter data'!X21/2)^2+'[1]data-mean depth data'!Y21^2))*0.001</f>
        <v>112.99344810911046</v>
      </c>
      <c r="S22" s="12"/>
      <c r="T22" s="12"/>
      <c r="U22" s="12"/>
      <c r="V22" s="12">
        <f>(((PI()*'[1]data-mean depth data'!AC21)/6)*(3*('[1]mean diameter data'!AB21/2)^2+'[1]data-mean depth data'!AC21^2))*0.001</f>
        <v>124.0942454184441</v>
      </c>
      <c r="W22" s="12">
        <f>(((PI()*'[1]data-mean depth data'!AD21)/6)*(3*('[1]mean diameter data'!AC21/2)^2+'[1]data-mean depth data'!AD21^2))*0.001</f>
        <v>69.38864141419414</v>
      </c>
      <c r="X22" s="12"/>
      <c r="Y22" s="25">
        <f t="shared" si="1"/>
        <v>98.36037487042509</v>
      </c>
      <c r="Z22" s="5">
        <v>21.050067278389431</v>
      </c>
      <c r="AA22" s="12">
        <v>1.8</v>
      </c>
      <c r="AB22" s="12"/>
      <c r="AC22" s="12">
        <f>(((PI()*'[1]data-mean depth data'!AQ21)/6)*(3*('[1]mean diameter data'!AN21/2)^2+'[1]data-mean depth data'!AQ21^2))*0.001</f>
        <v>145.73245394595514</v>
      </c>
      <c r="AD22" s="12"/>
      <c r="AE22" s="12"/>
      <c r="AF22" s="12">
        <f>(((PI()*'[1]data-mean depth data'!AT21)/6)*(3*('[1]mean diameter data'!AQ21/2)^2+'[1]data-mean depth data'!AT21^2))*0.001</f>
        <v>130.88585263928275</v>
      </c>
      <c r="AG22" s="12"/>
      <c r="AH22" s="12"/>
      <c r="AI22" s="12">
        <f>(((PI()*'[1]data-mean depth data'!AW21)/6)*(3*('[1]mean diameter data'!AT21/2)^2+'[1]data-mean depth data'!AW21^2))*0.001</f>
        <v>133.75661633364189</v>
      </c>
      <c r="AJ22" s="12"/>
      <c r="AK22" s="12"/>
      <c r="AL22" s="25">
        <f t="shared" si="2"/>
        <v>136.79164097295993</v>
      </c>
      <c r="AM22" s="2">
        <v>7.2758952633764453</v>
      </c>
      <c r="AN22" s="3">
        <v>1.8</v>
      </c>
      <c r="AO22" s="12">
        <v>127.69028851232093</v>
      </c>
      <c r="AP22" s="12">
        <v>165.89884192828936</v>
      </c>
      <c r="AQ22" s="12">
        <v>173.75293310083248</v>
      </c>
      <c r="AR22" s="12">
        <v>202.04852203507136</v>
      </c>
      <c r="AS22" s="12">
        <v>120.0285333404623</v>
      </c>
      <c r="AT22" s="12"/>
      <c r="AU22" s="12">
        <v>173.99387358161121</v>
      </c>
      <c r="AV22" s="12">
        <v>151.0859714936135</v>
      </c>
      <c r="AW22" s="12"/>
      <c r="AX22" s="12">
        <v>161.93047385040666</v>
      </c>
      <c r="AY22" s="25">
        <f t="shared" si="3"/>
        <v>159.553679730326</v>
      </c>
      <c r="AZ22" s="5">
        <v>17.16905452380103</v>
      </c>
    </row>
    <row r="23" spans="1:52" x14ac:dyDescent="0.25">
      <c r="A23" s="3">
        <v>0.90459000000000001</v>
      </c>
      <c r="B23" s="12">
        <v>68.816216589386386</v>
      </c>
      <c r="C23" s="12">
        <v>72.674743320391443</v>
      </c>
      <c r="D23" s="12">
        <v>92.626756366727292</v>
      </c>
      <c r="E23" s="12">
        <v>43.026196498419544</v>
      </c>
      <c r="F23" s="12">
        <v>60.791939058699761</v>
      </c>
      <c r="G23" s="12">
        <v>54.009767511295095</v>
      </c>
      <c r="H23" s="12">
        <v>50.415336634750744</v>
      </c>
      <c r="I23" s="12">
        <v>60.198184399471664</v>
      </c>
      <c r="J23" s="12">
        <v>43.420473514928972</v>
      </c>
      <c r="K23" s="11"/>
      <c r="L23" s="25">
        <f t="shared" si="0"/>
        <v>60.664401543785658</v>
      </c>
      <c r="M23" s="12">
        <v>9.7155248645989225</v>
      </c>
      <c r="N23" s="3">
        <v>0.90459000000000001</v>
      </c>
      <c r="O23" s="12"/>
      <c r="P23" s="12">
        <f>(((PI()*'[1]data-mean depth data'!W22)/6)*(3*('[1]mean diameter data'!V22/2)^2+'[1]data-mean depth data'!W22^2))*0.001</f>
        <v>95.778559657208149</v>
      </c>
      <c r="Q23" s="12"/>
      <c r="R23" s="12">
        <f>(((PI()*'[1]data-mean depth data'!Y22)/6)*(3*('[1]mean diameter data'!X22/2)^2+'[1]data-mean depth data'!Y22^2))*0.001</f>
        <v>122.42705535319355</v>
      </c>
      <c r="S23" s="12"/>
      <c r="T23" s="12"/>
      <c r="U23" s="12"/>
      <c r="V23" s="12">
        <f>(((PI()*'[1]data-mean depth data'!AC22)/6)*(3*('[1]mean diameter data'!AB22/2)^2+'[1]data-mean depth data'!AC22^2))*0.001</f>
        <v>134.25937015689917</v>
      </c>
      <c r="W23" s="12">
        <f>(((PI()*'[1]data-mean depth data'!AD22)/6)*(3*('[1]mean diameter data'!AC22/2)^2+'[1]data-mean depth data'!AD22^2))*0.001</f>
        <v>75.63199675899439</v>
      </c>
      <c r="X23" s="12"/>
      <c r="Y23" s="25">
        <f t="shared" si="1"/>
        <v>107.0242454815738</v>
      </c>
      <c r="Z23" s="5">
        <v>22.405704526362655</v>
      </c>
      <c r="AA23" s="12">
        <v>1.9</v>
      </c>
      <c r="AB23" s="12"/>
      <c r="AC23" s="12">
        <f>(((PI()*'[1]data-mean depth data'!AQ22)/6)*(3*('[1]mean diameter data'!AN22/2)^2+'[1]data-mean depth data'!AQ22^2))*0.001</f>
        <v>149.4760957548319</v>
      </c>
      <c r="AD23" s="12"/>
      <c r="AE23" s="12"/>
      <c r="AF23" s="12">
        <f>(((PI()*'[1]data-mean depth data'!AT22)/6)*(3*('[1]mean diameter data'!AQ22/2)^2+'[1]data-mean depth data'!AT22^2))*0.001</f>
        <v>136.18723801070087</v>
      </c>
      <c r="AG23" s="12"/>
      <c r="AH23" s="12"/>
      <c r="AI23" s="12">
        <f>(((PI()*'[1]data-mean depth data'!AW22)/6)*(3*('[1]mean diameter data'!AT22/2)^2+'[1]data-mean depth data'!AW22^2))*0.001</f>
        <v>137.51603591232345</v>
      </c>
      <c r="AJ23" s="12"/>
      <c r="AK23" s="12"/>
      <c r="AL23" s="25">
        <f t="shared" si="2"/>
        <v>141.05978989261874</v>
      </c>
      <c r="AM23" s="2">
        <v>6.7622436948357185</v>
      </c>
      <c r="AN23" s="3">
        <v>1.9</v>
      </c>
      <c r="AO23" s="12">
        <v>136.22892427465266</v>
      </c>
      <c r="AP23" s="12">
        <v>172.14063121790312</v>
      </c>
      <c r="AQ23" s="12">
        <v>180.01574946774872</v>
      </c>
      <c r="AR23" s="12">
        <v>206.3069763953724</v>
      </c>
      <c r="AS23" s="12">
        <v>125.0582404299181</v>
      </c>
      <c r="AT23" s="12"/>
      <c r="AU23" s="12">
        <v>191.98250603861601</v>
      </c>
      <c r="AV23" s="12">
        <v>156.8040825987074</v>
      </c>
      <c r="AW23" s="12"/>
      <c r="AX23" s="12">
        <v>165.90076606443802</v>
      </c>
      <c r="AY23" s="25">
        <f t="shared" si="3"/>
        <v>166.80473456091954</v>
      </c>
      <c r="AZ23" s="5">
        <v>17.625770526704297</v>
      </c>
    </row>
    <row r="24" spans="1:52" ht="15.75" thickBot="1" x14ac:dyDescent="0.3">
      <c r="A24" s="3">
        <v>0.95219999999999994</v>
      </c>
      <c r="B24" s="12">
        <v>72.674743320391443</v>
      </c>
      <c r="C24" s="12">
        <v>76.538617356252161</v>
      </c>
      <c r="D24" s="12">
        <v>96.40354077090123</v>
      </c>
      <c r="E24" s="12">
        <v>46.948985299620524</v>
      </c>
      <c r="F24" s="12">
        <v>66.104137066766057</v>
      </c>
      <c r="G24" s="12">
        <v>56.608725593469352</v>
      </c>
      <c r="H24" s="12">
        <v>54.501131807657806</v>
      </c>
      <c r="I24" s="12">
        <v>62.990858928028594</v>
      </c>
      <c r="J24" s="12">
        <v>46.536951428877721</v>
      </c>
      <c r="K24" s="11"/>
      <c r="L24" s="25">
        <f t="shared" si="0"/>
        <v>64.367521285773876</v>
      </c>
      <c r="M24" s="12">
        <v>9.8052440490895574</v>
      </c>
      <c r="N24" s="3">
        <v>0.95220000000000005</v>
      </c>
      <c r="O24" s="12"/>
      <c r="P24" s="12">
        <f>(((PI()*'[1]data-mean depth data'!W23)/6)*(3*('[1]mean diameter data'!V23/2)^2+'[1]data-mean depth data'!W23^2))*0.001</f>
        <v>100.32899583340975</v>
      </c>
      <c r="Q24" s="12"/>
      <c r="R24" s="12">
        <f>(((PI()*'[1]data-mean depth data'!Y23)/6)*(3*('[1]mean diameter data'!X23/2)^2+'[1]data-mean depth data'!Y23^2))*0.001</f>
        <v>128.81399045308061</v>
      </c>
      <c r="S24" s="12"/>
      <c r="T24" s="12"/>
      <c r="U24" s="12"/>
      <c r="V24" s="12">
        <f>(((PI()*'[1]data-mean depth data'!AC23)/6)*(3*('[1]mean diameter data'!AB23/2)^2+'[1]data-mean depth data'!AC23^2))*0.001</f>
        <v>142.0364217336782</v>
      </c>
      <c r="W24" s="12">
        <f>(((PI()*'[1]data-mean depth data'!AD23)/6)*(3*('[1]mean diameter data'!AC23/2)^2+'[1]data-mean depth data'!AD23^2))*0.001</f>
        <v>80.943016270702415</v>
      </c>
      <c r="X24" s="12"/>
      <c r="Y24" s="25">
        <f t="shared" si="1"/>
        <v>113.03060607271775</v>
      </c>
      <c r="Z24" s="5">
        <v>23.40391552930744</v>
      </c>
      <c r="AA24" s="7">
        <v>2</v>
      </c>
      <c r="AB24" s="7"/>
      <c r="AC24" s="7">
        <f>(((PI()*'[1]data-mean depth data'!AQ23)/6)*(3*('[1]mean diameter data'!AN23/2)^2+'[1]data-mean depth data'!AQ23^2))*0.001</f>
        <v>153.34589186433911</v>
      </c>
      <c r="AD24" s="7"/>
      <c r="AE24" s="7"/>
      <c r="AF24" s="7"/>
      <c r="AG24" s="7"/>
      <c r="AH24" s="7"/>
      <c r="AI24" s="7">
        <f>(((PI()*'[1]data-mean depth data'!AW23)/6)*(3*('[1]mean diameter data'!AT23/2)^2+'[1]data-mean depth data'!AW23^2))*0.001</f>
        <v>143.11065664226643</v>
      </c>
      <c r="AJ24" s="7"/>
      <c r="AK24" s="7"/>
      <c r="AL24" s="21">
        <f t="shared" si="2"/>
        <v>148.22827425330277</v>
      </c>
      <c r="AM24" s="22">
        <v>7.0925258186945195</v>
      </c>
      <c r="AN24" s="3">
        <v>2</v>
      </c>
      <c r="AO24" s="12">
        <v>146.93484827275523</v>
      </c>
      <c r="AP24" s="12">
        <v>176.33353701034815</v>
      </c>
      <c r="AQ24" s="12">
        <v>182.13513812890994</v>
      </c>
      <c r="AR24" s="12">
        <v>213.59265831666994</v>
      </c>
      <c r="AS24" s="12">
        <v>131.82146376762279</v>
      </c>
      <c r="AT24" s="12"/>
      <c r="AU24" s="12">
        <v>206.65824729898586</v>
      </c>
      <c r="AV24" s="12">
        <v>168.65523007267404</v>
      </c>
      <c r="AW24" s="12"/>
      <c r="AX24" s="12">
        <v>171.9864960252294</v>
      </c>
      <c r="AY24" s="25">
        <f t="shared" si="3"/>
        <v>174.76470236164943</v>
      </c>
      <c r="AZ24" s="5">
        <v>17.74359414554494</v>
      </c>
    </row>
    <row r="25" spans="1:52" x14ac:dyDescent="0.25">
      <c r="A25" s="3">
        <v>0.99980999999999998</v>
      </c>
      <c r="B25" s="12">
        <v>77.833336255626989</v>
      </c>
      <c r="C25" s="12">
        <v>81.25033069315441</v>
      </c>
      <c r="D25" s="12">
        <v>101.10218449436313</v>
      </c>
      <c r="E25" s="12">
        <v>49.668885169460275</v>
      </c>
      <c r="F25" s="12">
        <v>69.141450311413763</v>
      </c>
      <c r="G25" s="12">
        <v>61.015056283583355</v>
      </c>
      <c r="H25" s="12">
        <v>57.101997812822731</v>
      </c>
      <c r="I25" s="12">
        <v>66.444348727871883</v>
      </c>
      <c r="J25" s="12">
        <v>50.87068627135082</v>
      </c>
      <c r="K25" s="11"/>
      <c r="L25" s="25">
        <f t="shared" si="0"/>
        <v>68.269808446627479</v>
      </c>
      <c r="M25" s="12">
        <v>10.140140130538239</v>
      </c>
      <c r="N25" s="3">
        <v>0.99980999999999998</v>
      </c>
      <c r="O25" s="12"/>
      <c r="P25" s="12">
        <f>(((PI()*'[1]data-mean depth data'!W24)/6)*(3*('[1]mean diameter data'!V24/2)^2+'[1]data-mean depth data'!W24^2))*0.001</f>
        <v>105.02063669709014</v>
      </c>
      <c r="Q25" s="12"/>
      <c r="R25" s="12">
        <f>(((PI()*'[1]data-mean depth data'!Y24)/6)*(3*('[1]mean diameter data'!X24/2)^2+'[1]data-mean depth data'!Y24^2))*0.001</f>
        <v>139.12242109988145</v>
      </c>
      <c r="S25" s="12"/>
      <c r="T25" s="12"/>
      <c r="U25" s="12"/>
      <c r="V25" s="12">
        <f>(((PI()*'[1]data-mean depth data'!AC24)/6)*(3*('[1]mean diameter data'!AB24/2)^2+'[1]data-mean depth data'!AC24^2))*0.001</f>
        <v>153.08451262867101</v>
      </c>
      <c r="W25" s="12">
        <f>(((PI()*'[1]data-mean depth data'!AD24)/6)*(3*('[1]mean diameter data'!AC24/2)^2+'[1]data-mean depth data'!AD24^2))*0.001</f>
        <v>83.679708898371373</v>
      </c>
      <c r="X25" s="12"/>
      <c r="Y25" s="25">
        <f t="shared" si="1"/>
        <v>120.2268198310035</v>
      </c>
      <c r="Z25" s="5">
        <v>26.853970049433105</v>
      </c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1"/>
      <c r="AN25" s="3">
        <v>2.1</v>
      </c>
      <c r="AO25" s="12">
        <v>148.7429501041965</v>
      </c>
      <c r="AP25" s="12">
        <v>180.58604422662154</v>
      </c>
      <c r="AQ25" s="12">
        <v>188.59657244585975</v>
      </c>
      <c r="AR25" s="12">
        <v>221.03021701845401</v>
      </c>
      <c r="AS25" s="12">
        <v>135.4992378650328</v>
      </c>
      <c r="AT25" s="12"/>
      <c r="AU25" s="12">
        <v>217.50766035069623</v>
      </c>
      <c r="AV25" s="12">
        <v>176.82316781185835</v>
      </c>
      <c r="AW25" s="12"/>
      <c r="AX25" s="12">
        <v>176.09774121866775</v>
      </c>
      <c r="AY25" s="25">
        <f t="shared" si="3"/>
        <v>180.61044888017338</v>
      </c>
      <c r="AZ25" s="5">
        <v>19.203970985614106</v>
      </c>
    </row>
    <row r="26" spans="1:52" x14ac:dyDescent="0.25">
      <c r="A26" s="3">
        <v>1.04742</v>
      </c>
      <c r="B26" s="12">
        <v>79.790279754831801</v>
      </c>
      <c r="C26" s="12">
        <v>86.202975478844209</v>
      </c>
      <c r="D26" s="12">
        <v>107.6131870863572</v>
      </c>
      <c r="E26" s="12">
        <v>52.1713026293233</v>
      </c>
      <c r="F26" s="12">
        <v>71.714615489990976</v>
      </c>
      <c r="G26" s="12">
        <v>63.817507230922992</v>
      </c>
      <c r="H26" s="12">
        <v>58.75546203174251</v>
      </c>
      <c r="I26" s="12">
        <v>71.314542945690093</v>
      </c>
      <c r="J26" s="12">
        <v>53.730430324271644</v>
      </c>
      <c r="K26" s="11"/>
      <c r="L26" s="25">
        <f t="shared" si="0"/>
        <v>71.678922552441634</v>
      </c>
      <c r="M26" s="12">
        <v>10.887950381495884</v>
      </c>
      <c r="N26" s="3">
        <v>1.04742</v>
      </c>
      <c r="O26" s="12"/>
      <c r="P26" s="12">
        <f>(((PI()*'[1]data-mean depth data'!W25)/6)*(3*('[1]mean diameter data'!V25/2)^2+'[1]data-mean depth data'!W25^2))*0.001</f>
        <v>111.59712806036698</v>
      </c>
      <c r="Q26" s="12"/>
      <c r="R26" s="12">
        <f>(((PI()*'[1]data-mean depth data'!Y25)/6)*(3*('[1]mean diameter data'!X25/2)^2+'[1]data-mean depth data'!Y25^2))*0.001</f>
        <v>148.11815917055935</v>
      </c>
      <c r="S26" s="12"/>
      <c r="T26" s="12"/>
      <c r="U26" s="12"/>
      <c r="V26" s="12">
        <f>(((PI()*'[1]data-mean depth data'!AC25)/6)*(3*('[1]mean diameter data'!AB25/2)^2+'[1]data-mean depth data'!AC25^2))*0.001</f>
        <v>159.39252956851342</v>
      </c>
      <c r="W26" s="12">
        <f>(((PI()*'[1]data-mean depth data'!AD25)/6)*(3*('[1]mean diameter data'!AC25/2)^2+'[1]data-mean depth data'!AD25^2))*0.001</f>
        <v>88.687598947576248</v>
      </c>
      <c r="X26" s="12"/>
      <c r="Y26" s="25">
        <f t="shared" si="1"/>
        <v>126.94885393675401</v>
      </c>
      <c r="Z26" s="5">
        <v>27.719508666009244</v>
      </c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1"/>
      <c r="AN26" s="3">
        <v>2.2000000000000002</v>
      </c>
      <c r="AO26" s="12">
        <v>152.57398259788266</v>
      </c>
      <c r="AP26" s="12">
        <v>180.642655463864</v>
      </c>
      <c r="AQ26" s="12">
        <v>190.78268391690318</v>
      </c>
      <c r="AR26" s="12">
        <v>221.03021701845401</v>
      </c>
      <c r="AS26" s="12">
        <v>138.82035110439239</v>
      </c>
      <c r="AT26" s="12"/>
      <c r="AU26" s="12"/>
      <c r="AV26" s="12">
        <v>187.36083504812393</v>
      </c>
      <c r="AW26" s="12"/>
      <c r="AX26" s="12">
        <v>184.47833133073496</v>
      </c>
      <c r="AY26" s="25">
        <f t="shared" si="3"/>
        <v>179.384150925765</v>
      </c>
      <c r="AZ26" s="5">
        <v>18.402480208996064</v>
      </c>
    </row>
    <row r="27" spans="1:52" x14ac:dyDescent="0.25">
      <c r="A27" s="3">
        <v>1.0950299999999999</v>
      </c>
      <c r="B27" s="12">
        <v>83.263993163898121</v>
      </c>
      <c r="C27" s="12">
        <v>87.605134858736349</v>
      </c>
      <c r="D27" s="12">
        <v>110.99758728699892</v>
      </c>
      <c r="E27" s="12">
        <v>55.800705378482483</v>
      </c>
      <c r="F27" s="12">
        <v>74.903576387508394</v>
      </c>
      <c r="G27" s="12">
        <v>67.286422787776843</v>
      </c>
      <c r="H27" s="12">
        <v>61.00066402206761</v>
      </c>
      <c r="I27" s="12">
        <v>73.088892624697209</v>
      </c>
      <c r="J27" s="12">
        <v>56.821982653611279</v>
      </c>
      <c r="K27" s="11"/>
      <c r="L27" s="25">
        <f t="shared" si="0"/>
        <v>74.529884351530796</v>
      </c>
      <c r="M27" s="12">
        <v>10.843331707538887</v>
      </c>
      <c r="N27" s="3">
        <v>1.0950299999999999</v>
      </c>
      <c r="O27" s="12"/>
      <c r="P27" s="12">
        <f>(((PI()*'[1]data-mean depth data'!W26)/6)*(3*('[1]mean diameter data'!V26/2)^2+'[1]data-mean depth data'!W26^2))*0.001</f>
        <v>118.41715987965269</v>
      </c>
      <c r="Q27" s="12"/>
      <c r="R27" s="12">
        <f>(((PI()*'[1]data-mean depth data'!Y26)/6)*(3*('[1]mean diameter data'!X26/2)^2+'[1]data-mean depth data'!Y26^2))*0.001</f>
        <v>156.21761912801639</v>
      </c>
      <c r="S27" s="12"/>
      <c r="T27" s="12"/>
      <c r="U27" s="12"/>
      <c r="V27" s="12">
        <f>(((PI()*'[1]data-mean depth data'!AC26)/6)*(3*('[1]mean diameter data'!AB26/2)^2+'[1]data-mean depth data'!AC26^2))*0.001</f>
        <v>176.8046062284044</v>
      </c>
      <c r="W27" s="12">
        <f>(((PI()*'[1]data-mean depth data'!AD26)/6)*(3*('[1]mean diameter data'!AC26/2)^2+'[1]data-mean depth data'!AD26^2))*0.001</f>
        <v>90.89356751959194</v>
      </c>
      <c r="X27" s="12"/>
      <c r="Y27" s="25">
        <f t="shared" si="1"/>
        <v>135.58323818891634</v>
      </c>
      <c r="Z27" s="5">
        <v>32.564389350584939</v>
      </c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1"/>
      <c r="AN27" s="3">
        <v>2.2999999999999998</v>
      </c>
      <c r="AO27" s="12"/>
      <c r="AP27" s="12">
        <v>178.57025540799475</v>
      </c>
      <c r="AQ27" s="12">
        <v>197.44583714311247</v>
      </c>
      <c r="AR27" s="12">
        <v>224.01976487086409</v>
      </c>
      <c r="AS27" s="12">
        <v>142.61747067603056</v>
      </c>
      <c r="AT27" s="12"/>
      <c r="AU27" s="12"/>
      <c r="AV27" s="12">
        <v>196.11706917581392</v>
      </c>
      <c r="AW27" s="12"/>
      <c r="AX27" s="12">
        <v>193.12062110726637</v>
      </c>
      <c r="AY27" s="25">
        <f t="shared" si="3"/>
        <v>188.64850306351366</v>
      </c>
      <c r="AZ27" s="5">
        <v>19.666831975264248</v>
      </c>
    </row>
    <row r="28" spans="1:52" x14ac:dyDescent="0.25">
      <c r="A28" s="3">
        <v>1.1426400000000001</v>
      </c>
      <c r="B28" s="12">
        <v>87.506325233042958</v>
      </c>
      <c r="C28" s="12">
        <v>93.57566230172003</v>
      </c>
      <c r="D28" s="12">
        <v>117.97111111293398</v>
      </c>
      <c r="E28" s="12">
        <v>58.530603009847944</v>
      </c>
      <c r="F28" s="12">
        <v>79.49341638148131</v>
      </c>
      <c r="G28" s="12">
        <v>70.896828324196278</v>
      </c>
      <c r="H28" s="12">
        <v>63.270110002819337</v>
      </c>
      <c r="I28" s="12">
        <v>76.915136027318908</v>
      </c>
      <c r="J28" s="12">
        <v>59.024533035506096</v>
      </c>
      <c r="K28" s="11"/>
      <c r="L28" s="25">
        <f t="shared" si="0"/>
        <v>78.57596949209632</v>
      </c>
      <c r="M28" s="12">
        <v>11.803325054932673</v>
      </c>
      <c r="N28" s="3">
        <v>1.1426400000000001</v>
      </c>
      <c r="O28" s="12"/>
      <c r="P28" s="12">
        <f>(((PI()*'[1]data-mean depth data'!W27)/6)*(3*('[1]mean diameter data'!V27/2)^2+'[1]data-mean depth data'!W27^2))*0.001</f>
        <v>129.183763927847</v>
      </c>
      <c r="Q28" s="12"/>
      <c r="R28" s="12">
        <f>(((PI()*'[1]data-mean depth data'!Y27)/6)*(3*('[1]mean diameter data'!X27/2)^2+'[1]data-mean depth data'!Y27^2))*0.001</f>
        <v>161.47557236824963</v>
      </c>
      <c r="S28" s="12"/>
      <c r="T28" s="12"/>
      <c r="U28" s="12"/>
      <c r="V28" s="12">
        <f>(((PI()*'[1]data-mean depth data'!AC27)/6)*(3*('[1]mean diameter data'!AB27/2)^2+'[1]data-mean depth data'!AC27^2))*0.001</f>
        <v>184.88958468059965</v>
      </c>
      <c r="W28" s="12">
        <f>(((PI()*'[1]data-mean depth data'!AD27)/6)*(3*('[1]mean diameter data'!AC27/2)^2+'[1]data-mean depth data'!AD27^2))*0.001</f>
        <v>97.592687778569484</v>
      </c>
      <c r="X28" s="12"/>
      <c r="Y28" s="25">
        <f t="shared" si="1"/>
        <v>143.28540218881645</v>
      </c>
      <c r="Z28" s="5">
        <v>32.311444287493821</v>
      </c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1"/>
      <c r="AN28" s="3">
        <v>2.4</v>
      </c>
      <c r="AO28" s="12"/>
      <c r="AP28" s="12">
        <v>178.57025540799475</v>
      </c>
      <c r="AQ28" s="12"/>
      <c r="AR28" s="12">
        <v>226.31409829582935</v>
      </c>
      <c r="AS28" s="12">
        <v>144.33243024973069</v>
      </c>
      <c r="AT28" s="12"/>
      <c r="AU28" s="12"/>
      <c r="AV28" s="12">
        <v>205.14133455078775</v>
      </c>
      <c r="AW28" s="12"/>
      <c r="AX28" s="12">
        <v>199.78389001334952</v>
      </c>
      <c r="AY28" s="25">
        <f t="shared" si="3"/>
        <v>190.82840170353842</v>
      </c>
      <c r="AZ28" s="5">
        <v>24.342825254625517</v>
      </c>
    </row>
    <row r="29" spans="1:52" x14ac:dyDescent="0.25">
      <c r="A29" s="3">
        <v>1.19025</v>
      </c>
      <c r="B29" s="12">
        <v>90.429923363281347</v>
      </c>
      <c r="C29" s="12">
        <v>95.792086588625935</v>
      </c>
      <c r="D29" s="12">
        <v>125.0802400772584</v>
      </c>
      <c r="E29" s="12">
        <v>60.080544247661514</v>
      </c>
      <c r="F29" s="12">
        <v>82.298318123865428</v>
      </c>
      <c r="G29" s="12">
        <v>74.008367365467066</v>
      </c>
      <c r="H29" s="12">
        <v>66.719758172714108</v>
      </c>
      <c r="I29" s="12">
        <v>80.834497638390587</v>
      </c>
      <c r="J29" s="12">
        <v>61.251028255557543</v>
      </c>
      <c r="K29" s="11"/>
      <c r="L29" s="25">
        <f t="shared" si="0"/>
        <v>81.832751536980226</v>
      </c>
      <c r="M29" s="12">
        <v>12.560700454720809</v>
      </c>
      <c r="N29" s="3">
        <v>1.19025</v>
      </c>
      <c r="O29" s="12"/>
      <c r="P29" s="12">
        <f>(((PI()*'[1]data-mean depth data'!W28)/6)*(3*('[1]mean diameter data'!V28/2)^2+'[1]data-mean depth data'!W28^2))*0.001</f>
        <v>134.7319794435713</v>
      </c>
      <c r="Q29" s="12"/>
      <c r="R29" s="12">
        <f>(((PI()*'[1]data-mean depth data'!Y28)/6)*(3*('[1]mean diameter data'!X28/2)^2+'[1]data-mean depth data'!Y28^2))*0.001</f>
        <v>170.22690414663151</v>
      </c>
      <c r="S29" s="12"/>
      <c r="T29" s="12"/>
      <c r="U29" s="12"/>
      <c r="V29" s="12">
        <f>(((PI()*'[1]data-mean depth data'!AC28)/6)*(3*('[1]mean diameter data'!AB28/2)^2+'[1]data-mean depth data'!AC28^2))*0.001</f>
        <v>191.90619701350644</v>
      </c>
      <c r="W29" s="12">
        <f>(((PI()*'[1]data-mean depth data'!AD28)/6)*(3*('[1]mean diameter data'!AC28/2)^2+'[1]data-mean depth data'!AD28^2))*0.001</f>
        <v>100.66734074824895</v>
      </c>
      <c r="X29" s="12"/>
      <c r="Y29" s="25">
        <f t="shared" si="1"/>
        <v>149.38310533798958</v>
      </c>
      <c r="Z29" s="5">
        <v>34.055461655469152</v>
      </c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1"/>
      <c r="AN29" s="3">
        <v>2.5</v>
      </c>
      <c r="AO29" s="12"/>
      <c r="AP29" s="12">
        <v>182.8297330526743</v>
      </c>
      <c r="AQ29" s="12"/>
      <c r="AR29" s="12">
        <v>234.00240028555959</v>
      </c>
      <c r="AS29" s="12">
        <v>149.97742138487578</v>
      </c>
      <c r="AT29" s="12"/>
      <c r="AU29" s="12"/>
      <c r="AV29" s="12">
        <v>209.67488708346252</v>
      </c>
      <c r="AW29" s="12"/>
      <c r="AX29" s="12">
        <v>204.28924206386662</v>
      </c>
      <c r="AY29" s="25">
        <f t="shared" si="3"/>
        <v>196.15473677408778</v>
      </c>
      <c r="AZ29" s="5">
        <v>24.764857966366272</v>
      </c>
    </row>
    <row r="30" spans="1:52" x14ac:dyDescent="0.25">
      <c r="A30" s="3">
        <v>1.23786</v>
      </c>
      <c r="B30" s="12">
        <v>94.203752973246438</v>
      </c>
      <c r="C30" s="12">
        <v>100.42815893081911</v>
      </c>
      <c r="D30" s="12">
        <v>128.79296076550608</v>
      </c>
      <c r="E30" s="12">
        <v>61.680580621354061</v>
      </c>
      <c r="F30" s="12">
        <v>85.808891326933065</v>
      </c>
      <c r="G30" s="12">
        <v>78.459919698859551</v>
      </c>
      <c r="H30" s="12">
        <v>69.161677315782129</v>
      </c>
      <c r="I30" s="12">
        <v>84.229034562102228</v>
      </c>
      <c r="J30" s="12">
        <v>63.387888458533681</v>
      </c>
      <c r="K30" s="11"/>
      <c r="L30" s="25">
        <f t="shared" si="0"/>
        <v>85.128096072570713</v>
      </c>
      <c r="M30" s="12">
        <v>12.968360501571887</v>
      </c>
      <c r="N30" s="3">
        <v>1.23786</v>
      </c>
      <c r="O30" s="12"/>
      <c r="P30" s="12">
        <f>(((PI()*'[1]data-mean depth data'!W29)/6)*(3*('[1]mean diameter data'!V29/2)^2+'[1]data-mean depth data'!W29^2))*0.001</f>
        <v>143.28267824793323</v>
      </c>
      <c r="Q30" s="12"/>
      <c r="R30" s="12">
        <f>(((PI()*'[1]data-mean depth data'!Y29)/6)*(3*('[1]mean diameter data'!X29/2)^2+'[1]data-mean depth data'!Y29^2))*0.001</f>
        <v>175.76310532297774</v>
      </c>
      <c r="S30" s="12"/>
      <c r="T30" s="12"/>
      <c r="U30" s="12"/>
      <c r="V30" s="12">
        <f>(((PI()*'[1]data-mean depth data'!AC29)/6)*(3*('[1]mean diameter data'!AB29/2)^2+'[1]data-mean depth data'!AC29^2))*0.001</f>
        <v>206.56587681925396</v>
      </c>
      <c r="W30" s="12">
        <f>(((PI()*'[1]data-mean depth data'!AD29)/6)*(3*('[1]mean diameter data'!AC29/2)^2+'[1]data-mean depth data'!AD29^2))*0.001</f>
        <v>106.31559039347124</v>
      </c>
      <c r="X30" s="12"/>
      <c r="Y30" s="25">
        <f t="shared" si="1"/>
        <v>157.98181269590904</v>
      </c>
      <c r="Z30" s="5">
        <v>36.543109108675026</v>
      </c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4"/>
      <c r="AN30" s="3">
        <v>2.6</v>
      </c>
      <c r="AO30" s="12"/>
      <c r="AP30" s="12"/>
      <c r="AQ30" s="12"/>
      <c r="AR30" s="12"/>
      <c r="AS30" s="12">
        <v>153.54126150521336</v>
      </c>
      <c r="AT30" s="12"/>
      <c r="AU30" s="12"/>
      <c r="AV30" s="12">
        <v>214.43767190272274</v>
      </c>
      <c r="AW30" s="12"/>
      <c r="AX30" s="12">
        <v>213.53506712618395</v>
      </c>
      <c r="AY30" s="25">
        <f t="shared" si="3"/>
        <v>193.83800017804001</v>
      </c>
      <c r="AZ30" s="5">
        <v>32.246209921837092</v>
      </c>
    </row>
    <row r="31" spans="1:52" x14ac:dyDescent="0.25">
      <c r="A31" s="3">
        <v>1.2854699999999999</v>
      </c>
      <c r="B31" s="12">
        <v>95.665344448075359</v>
      </c>
      <c r="C31" s="12">
        <v>103.69428433997375</v>
      </c>
      <c r="D31" s="12">
        <v>132.51420469017975</v>
      </c>
      <c r="E31" s="12">
        <v>64.02720659106096</v>
      </c>
      <c r="F31" s="12">
        <v>88.734170565419234</v>
      </c>
      <c r="G31" s="12">
        <v>82.472669927303571</v>
      </c>
      <c r="H31" s="12">
        <v>74.024717317120817</v>
      </c>
      <c r="I31" s="12">
        <v>86.850131489070634</v>
      </c>
      <c r="J31" s="12">
        <v>65.72373536859169</v>
      </c>
      <c r="K31" s="11"/>
      <c r="L31" s="25">
        <f t="shared" si="0"/>
        <v>88.18960719297732</v>
      </c>
      <c r="M31" s="12">
        <v>13.039006980074873</v>
      </c>
      <c r="N31" s="3">
        <v>1.2854699999999999</v>
      </c>
      <c r="O31" s="12"/>
      <c r="P31" s="12">
        <f>(((PI()*'[1]data-mean depth data'!W30)/6)*(3*('[1]mean diameter data'!V30/2)^2+'[1]data-mean depth data'!W30^2))*0.001</f>
        <v>150.203412410071</v>
      </c>
      <c r="Q31" s="12"/>
      <c r="R31" s="12">
        <f>(((PI()*'[1]data-mean depth data'!Y30)/6)*(3*('[1]mean diameter data'!X30/2)^2+'[1]data-mean depth data'!Y30^2))*0.001</f>
        <v>189.57185198606052</v>
      </c>
      <c r="S31" s="12"/>
      <c r="T31" s="12"/>
      <c r="U31" s="12"/>
      <c r="V31" s="12">
        <f>(((PI()*'[1]data-mean depth data'!AC30)/6)*(3*('[1]mean diameter data'!AB30/2)^2+'[1]data-mean depth data'!AC30^2))*0.001</f>
        <v>221.91387567262871</v>
      </c>
      <c r="W31" s="12">
        <f>(((PI()*'[1]data-mean depth data'!AD30)/6)*(3*('[1]mean diameter data'!AC30/2)^2+'[1]data-mean depth data'!AD30^2))*0.001</f>
        <v>110.3634540760317</v>
      </c>
      <c r="X31" s="12"/>
      <c r="Y31" s="25">
        <f t="shared" si="1"/>
        <v>168.013148536198</v>
      </c>
      <c r="Z31" s="5">
        <v>41.02702555503798</v>
      </c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4"/>
      <c r="AN31" s="3">
        <v>2.7</v>
      </c>
      <c r="AO31" s="12"/>
      <c r="AP31" s="12"/>
      <c r="AQ31" s="12"/>
      <c r="AR31" s="12"/>
      <c r="AS31" s="12">
        <v>159.4212146587578</v>
      </c>
      <c r="AT31" s="12"/>
      <c r="AU31" s="12"/>
      <c r="AV31" s="12">
        <v>228.82079738302917</v>
      </c>
      <c r="AW31" s="12"/>
      <c r="AX31" s="12">
        <v>218.24075997038213</v>
      </c>
      <c r="AY31" s="25">
        <f t="shared" si="3"/>
        <v>202.16092400405637</v>
      </c>
      <c r="AZ31" s="5">
        <v>34.545768237978322</v>
      </c>
    </row>
    <row r="32" spans="1:52" x14ac:dyDescent="0.25">
      <c r="A32" s="3">
        <v>1.33308</v>
      </c>
      <c r="B32" s="12">
        <v>98.038383573216436</v>
      </c>
      <c r="C32" s="12">
        <v>105.27627619439653</v>
      </c>
      <c r="D32" s="12">
        <v>137.3772838072268</v>
      </c>
      <c r="E32" s="12">
        <v>65.130963317602394</v>
      </c>
      <c r="F32" s="12">
        <v>91.747883242948504</v>
      </c>
      <c r="G32" s="12">
        <v>85.246629031808112</v>
      </c>
      <c r="H32" s="12">
        <v>75.223876907563437</v>
      </c>
      <c r="I32" s="12">
        <v>90.451343583416772</v>
      </c>
      <c r="J32" s="12">
        <v>67.957530700947316</v>
      </c>
      <c r="K32" s="11"/>
      <c r="L32" s="25">
        <f t="shared" si="0"/>
        <v>90.716685595458486</v>
      </c>
      <c r="M32" s="12">
        <v>13.576393592927925</v>
      </c>
      <c r="N32" s="3">
        <v>1.33308</v>
      </c>
      <c r="O32" s="12"/>
      <c r="P32" s="12">
        <f>(((PI()*'[1]data-mean depth data'!W31)/6)*(3*('[1]mean diameter data'!V31/2)^2+'[1]data-mean depth data'!W31^2))*0.001</f>
        <v>157.37092592136253</v>
      </c>
      <c r="Q32" s="12"/>
      <c r="R32" s="12">
        <f>(((PI()*'[1]data-mean depth data'!Y31)/6)*(3*('[1]mean diameter data'!X31/2)^2+'[1]data-mean depth data'!Y31^2))*0.001</f>
        <v>193.18414091264265</v>
      </c>
      <c r="S32" s="12"/>
      <c r="T32" s="12"/>
      <c r="U32" s="12"/>
      <c r="V32" s="12">
        <f>(((PI()*'[1]data-mean depth data'!AC31)/6)*(3*('[1]mean diameter data'!AB31/2)^2+'[1]data-mean depth data'!AC31^2))*0.001</f>
        <v>236.47587582805895</v>
      </c>
      <c r="W32" s="12">
        <f>(((PI()*'[1]data-mean depth data'!AD31)/6)*(3*('[1]mean diameter data'!AC31/2)^2+'[1]data-mean depth data'!AD31^2))*0.001</f>
        <v>116.1752764808821</v>
      </c>
      <c r="X32" s="12"/>
      <c r="Y32" s="25">
        <f t="shared" si="1"/>
        <v>175.80155478573656</v>
      </c>
      <c r="Z32" s="5">
        <v>43.492073027553459</v>
      </c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4"/>
      <c r="AN32" s="3">
        <v>2.8</v>
      </c>
      <c r="AO32" s="12"/>
      <c r="AP32" s="12"/>
      <c r="AQ32" s="12"/>
      <c r="AR32" s="12"/>
      <c r="AS32" s="12">
        <v>157.58312592409035</v>
      </c>
      <c r="AT32" s="12"/>
      <c r="AU32" s="12"/>
      <c r="AV32" s="12">
        <v>233.69275529421074</v>
      </c>
      <c r="AW32" s="12"/>
      <c r="AX32" s="12">
        <v>225.4697797757326</v>
      </c>
      <c r="AY32" s="25">
        <f t="shared" si="3"/>
        <v>205.58188699801121</v>
      </c>
      <c r="AZ32" s="5">
        <v>38.593711266301376</v>
      </c>
    </row>
    <row r="33" spans="1:52" x14ac:dyDescent="0.25">
      <c r="A33" s="3">
        <v>1.38069</v>
      </c>
      <c r="B33" s="12">
        <v>99.559122989460946</v>
      </c>
      <c r="C33" s="12">
        <v>112.01953794929214</v>
      </c>
      <c r="D33" s="12">
        <v>140.28439613365859</v>
      </c>
      <c r="E33" s="12">
        <v>67.354875903186567</v>
      </c>
      <c r="F33" s="12">
        <v>91.747883242948504</v>
      </c>
      <c r="G33" s="12">
        <v>86.580277253010053</v>
      </c>
      <c r="H33" s="12">
        <v>78.459919698859522</v>
      </c>
      <c r="I33" s="12">
        <v>92.497550796170216</v>
      </c>
      <c r="J33" s="12">
        <v>71.003804644871011</v>
      </c>
      <c r="K33" s="11"/>
      <c r="L33" s="25">
        <f t="shared" si="0"/>
        <v>93.278596512384169</v>
      </c>
      <c r="M33" s="12">
        <v>13.834776554702215</v>
      </c>
      <c r="N33" s="3">
        <v>1.38069</v>
      </c>
      <c r="O33" s="12"/>
      <c r="P33" s="12">
        <f>(((PI()*'[1]data-mean depth data'!W32)/6)*(3*('[1]mean diameter data'!V32/2)^2+'[1]data-mean depth data'!W32^2))*0.001</f>
        <v>161.45771181292261</v>
      </c>
      <c r="Q33" s="12"/>
      <c r="R33" s="12">
        <f>(((PI()*'[1]data-mean depth data'!Y32)/6)*(3*('[1]mean diameter data'!X32/2)^2+'[1]data-mean depth data'!Y32^2))*0.001</f>
        <v>198.70931447647763</v>
      </c>
      <c r="S33" s="12"/>
      <c r="T33" s="12"/>
      <c r="U33" s="12"/>
      <c r="V33" s="12">
        <f>(((PI()*'[1]data-mean depth data'!AC32)/6)*(3*('[1]mean diameter data'!AB32/2)^2+'[1]data-mean depth data'!AC32^2))*0.001</f>
        <v>249.13231359773667</v>
      </c>
      <c r="W33" s="12">
        <f>(((PI()*'[1]data-mean depth data'!AD32)/6)*(3*('[1]mean diameter data'!AC32/2)^2+'[1]data-mean depth data'!AD32^2))*0.001</f>
        <v>120.49083321217756</v>
      </c>
      <c r="X33" s="12"/>
      <c r="Y33" s="25">
        <f t="shared" si="1"/>
        <v>182.44754327482863</v>
      </c>
      <c r="Z33" s="5">
        <v>46.460115148135245</v>
      </c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4"/>
      <c r="AN33" s="3">
        <v>2.9</v>
      </c>
      <c r="AO33" s="12"/>
      <c r="AP33" s="12"/>
      <c r="AQ33" s="12"/>
      <c r="AR33" s="12"/>
      <c r="AS33" s="12">
        <v>159.4212146587578</v>
      </c>
      <c r="AT33" s="12"/>
      <c r="AU33" s="12"/>
      <c r="AV33" s="12">
        <v>248.90640571234991</v>
      </c>
      <c r="AW33" s="12"/>
      <c r="AX33" s="12"/>
      <c r="AY33" s="25">
        <f t="shared" si="3"/>
        <v>204.16381018555387</v>
      </c>
      <c r="AZ33" s="5">
        <v>62.008934251917282</v>
      </c>
    </row>
    <row r="34" spans="1:52" x14ac:dyDescent="0.25">
      <c r="A34" s="3">
        <v>1.4282999999999999</v>
      </c>
      <c r="B34" s="12">
        <v>104.12825068376563</v>
      </c>
      <c r="C34" s="12">
        <v>114.5338172561494</v>
      </c>
      <c r="D34" s="12">
        <v>146.2073715322656</v>
      </c>
      <c r="E34" s="12">
        <v>68.921774605201819</v>
      </c>
      <c r="F34" s="12">
        <v>95.538382710460141</v>
      </c>
      <c r="G34" s="12">
        <v>89.26477519735478</v>
      </c>
      <c r="H34" s="12">
        <v>81.180799255518735</v>
      </c>
      <c r="I34" s="12">
        <v>93.888650049507035</v>
      </c>
      <c r="J34" s="12">
        <v>72.757828843015545</v>
      </c>
      <c r="K34" s="11"/>
      <c r="L34" s="25">
        <f t="shared" si="0"/>
        <v>96.269072237026521</v>
      </c>
      <c r="M34" s="12">
        <v>14.564444211312827</v>
      </c>
      <c r="N34" s="3">
        <v>1.4282999999999999</v>
      </c>
      <c r="O34" s="12"/>
      <c r="P34" s="12">
        <f>(((PI()*'[1]data-mean depth data'!W33)/6)*(3*('[1]mean diameter data'!V33/2)^2+'[1]data-mean depth data'!W33^2))*0.001</f>
        <v>167.67530822102555</v>
      </c>
      <c r="Q34" s="12"/>
      <c r="R34" s="12">
        <f>(((PI()*'[1]data-mean depth data'!Y33)/6)*(3*('[1]mean diameter data'!X33/2)^2+'[1]data-mean depth data'!Y33^2))*0.001</f>
        <v>209.29294074883757</v>
      </c>
      <c r="S34" s="12"/>
      <c r="T34" s="12"/>
      <c r="U34" s="12"/>
      <c r="V34" s="12">
        <f>(((PI()*'[1]data-mean depth data'!AC33)/6)*(3*('[1]mean diameter data'!AB33/2)^2+'[1]data-mean depth data'!AC33^2))*0.001</f>
        <v>260.5214974023832</v>
      </c>
      <c r="W34" s="12">
        <f>(((PI()*'[1]data-mean depth data'!AD33)/6)*(3*('[1]mean diameter data'!AC33/2)^2+'[1]data-mean depth data'!AD33^2))*0.001</f>
        <v>124.09864177616259</v>
      </c>
      <c r="X34" s="12"/>
      <c r="Y34" s="25">
        <f t="shared" si="1"/>
        <v>190.39709703710224</v>
      </c>
      <c r="Z34" s="5">
        <v>49.453296905382167</v>
      </c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N34" s="3">
        <v>3</v>
      </c>
      <c r="AO34" s="12"/>
      <c r="AP34" s="12"/>
      <c r="AQ34" s="12"/>
      <c r="AR34" s="12"/>
      <c r="AS34" s="12">
        <v>161.27135643430822</v>
      </c>
      <c r="AT34" s="12"/>
      <c r="AU34" s="12"/>
      <c r="AV34" s="12">
        <v>259.47707099036808</v>
      </c>
      <c r="AW34" s="12"/>
      <c r="AX34" s="12"/>
      <c r="AY34" s="25">
        <f t="shared" si="3"/>
        <v>210.37421371233813</v>
      </c>
      <c r="AZ34" s="5">
        <v>68.051837688118141</v>
      </c>
    </row>
    <row r="35" spans="1:52" x14ac:dyDescent="0.25">
      <c r="A35" s="3">
        <v>1.4759100000000001</v>
      </c>
      <c r="B35" s="12">
        <v>105.89356443426462</v>
      </c>
      <c r="C35" s="12">
        <v>118.02798257306054</v>
      </c>
      <c r="D35" s="12">
        <v>152.35610022177684</v>
      </c>
      <c r="E35" s="12">
        <v>70.073000490433728</v>
      </c>
      <c r="F35" s="12">
        <v>96.979905006550766</v>
      </c>
      <c r="G35" s="12">
        <v>92.190934746623512</v>
      </c>
      <c r="H35" s="12">
        <v>83.758557755929345</v>
      </c>
      <c r="I35" s="12">
        <v>97.843647672687268</v>
      </c>
      <c r="J35" s="12">
        <v>74.718884588698245</v>
      </c>
      <c r="K35" s="11"/>
      <c r="L35" s="25">
        <f t="shared" si="0"/>
        <v>99.093619721113882</v>
      </c>
      <c r="M35" s="12">
        <v>15.347732027294686</v>
      </c>
      <c r="N35" s="3">
        <v>1.4759100000000001</v>
      </c>
      <c r="O35" s="12"/>
      <c r="P35" s="12">
        <f>(((PI()*'[1]data-mean depth data'!W34)/6)*(3*('[1]mean diameter data'!V34/2)^2+'[1]data-mean depth data'!W34^2))*0.001</f>
        <v>172.10582002507627</v>
      </c>
      <c r="Q35" s="12"/>
      <c r="R35" s="12">
        <f>(((PI()*'[1]data-mean depth data'!Y34)/6)*(3*('[1]mean diameter data'!X34/2)^2+'[1]data-mean depth data'!Y34^2))*0.001</f>
        <v>215.67605146703613</v>
      </c>
      <c r="S35" s="12"/>
      <c r="T35" s="12"/>
      <c r="U35" s="12"/>
      <c r="V35" s="12">
        <f>(((PI()*'[1]data-mean depth data'!AC34)/6)*(3*('[1]mean diameter data'!AB34/2)^2+'[1]data-mean depth data'!AC34^2))*0.001</f>
        <v>268.52812935038315</v>
      </c>
      <c r="W35" s="12">
        <f>(((PI()*'[1]data-mean depth data'!AD34)/6)*(3*('[1]mean diameter data'!AC34/2)^2+'[1]data-mean depth data'!AD34^2))*0.001</f>
        <v>127.72711437539709</v>
      </c>
      <c r="X35" s="12"/>
      <c r="Y35" s="25">
        <f t="shared" si="1"/>
        <v>196.00927880447318</v>
      </c>
      <c r="Z35" s="5">
        <v>51.108656308583605</v>
      </c>
      <c r="AN35" s="3">
        <v>3.1</v>
      </c>
      <c r="AO35" s="12"/>
      <c r="AP35" s="12"/>
      <c r="AQ35" s="12"/>
      <c r="AR35" s="12"/>
      <c r="AS35" s="12">
        <v>167.33978701604269</v>
      </c>
      <c r="AT35" s="12"/>
      <c r="AU35" s="12"/>
      <c r="AV35" s="12">
        <v>264.76285932337618</v>
      </c>
      <c r="AW35" s="12"/>
      <c r="AX35" s="12"/>
      <c r="AY35" s="25">
        <f t="shared" si="3"/>
        <v>216.05132316970943</v>
      </c>
      <c r="AZ35" s="5">
        <v>67.509504245314446</v>
      </c>
    </row>
    <row r="36" spans="1:52" x14ac:dyDescent="0.25">
      <c r="A36" s="3">
        <v>1.52352</v>
      </c>
      <c r="B36" s="12">
        <v>109.25979747950944</v>
      </c>
      <c r="C36" s="12">
        <v>121.61464155268185</v>
      </c>
      <c r="D36" s="12">
        <v>155.48064958442444</v>
      </c>
      <c r="E36" s="12">
        <v>72.391400739786633</v>
      </c>
      <c r="F36" s="12">
        <v>100.13170019617316</v>
      </c>
      <c r="G36" s="12">
        <v>92.190934746623512</v>
      </c>
      <c r="H36" s="12">
        <v>87.233372689323218</v>
      </c>
      <c r="I36" s="12">
        <v>99.291630130994804</v>
      </c>
      <c r="J36" s="12"/>
      <c r="K36" s="11"/>
      <c r="L36" s="25">
        <f t="shared" si="0"/>
        <v>104.69926588993962</v>
      </c>
      <c r="M36" s="12">
        <v>16.326880157807757</v>
      </c>
      <c r="N36" s="3">
        <v>1.52352</v>
      </c>
      <c r="O36" s="12"/>
      <c r="P36" s="12">
        <f>(((PI()*'[1]data-mean depth data'!W35)/6)*(3*('[1]mean diameter data'!V35/2)^2+'[1]data-mean depth data'!W35^2))*0.001</f>
        <v>180.09052894313095</v>
      </c>
      <c r="Q36" s="12"/>
      <c r="R36" s="12">
        <f>(((PI()*'[1]data-mean depth data'!Y35)/6)*(3*('[1]mean diameter data'!X35/2)^2+'[1]data-mean depth data'!Y35^2))*0.001</f>
        <v>222.22357065458553</v>
      </c>
      <c r="S36" s="12"/>
      <c r="T36" s="12"/>
      <c r="U36" s="12"/>
      <c r="V36" s="12">
        <f>(((PI()*'[1]data-mean depth data'!AC35)/6)*(3*('[1]mean diameter data'!AB35/2)^2+'[1]data-mean depth data'!AC35^2))*0.001</f>
        <v>274.1779803710171</v>
      </c>
      <c r="W36" s="12">
        <f>(((PI()*'[1]data-mean depth data'!AD35)/6)*(3*('[1]mean diameter data'!AC35/2)^2+'[1]data-mean depth data'!AD35^2))*0.001</f>
        <v>132.32256528683607</v>
      </c>
      <c r="X36" s="12"/>
      <c r="Y36" s="25">
        <f t="shared" si="1"/>
        <v>202.20366131389241</v>
      </c>
      <c r="Z36" s="5">
        <v>51.281853658057052</v>
      </c>
      <c r="AN36" s="3">
        <v>3.2</v>
      </c>
      <c r="AO36" s="12"/>
      <c r="AP36" s="12"/>
      <c r="AQ36" s="12"/>
      <c r="AR36" s="12"/>
      <c r="AS36" s="12">
        <v>169.25325909255503</v>
      </c>
      <c r="AT36" s="12"/>
      <c r="AU36" s="12"/>
      <c r="AV36" s="12">
        <v>275.52434455225483</v>
      </c>
      <c r="AW36" s="12"/>
      <c r="AX36" s="12"/>
      <c r="AY36" s="25">
        <f t="shared" si="3"/>
        <v>222.38880182240493</v>
      </c>
      <c r="AZ36" s="5">
        <v>73.640751878194649</v>
      </c>
    </row>
    <row r="37" spans="1:52" x14ac:dyDescent="0.25">
      <c r="A37" s="3">
        <v>1.5711299999999999</v>
      </c>
      <c r="B37" s="12">
        <v>110.06242170071405</v>
      </c>
      <c r="C37" s="12">
        <v>122.48026457590427</v>
      </c>
      <c r="D37" s="12">
        <v>161.90967499930505</v>
      </c>
      <c r="E37" s="12">
        <v>75.450212574478314</v>
      </c>
      <c r="F37" s="12">
        <v>100.13170019617316</v>
      </c>
      <c r="G37" s="12">
        <v>97.373797699464475</v>
      </c>
      <c r="H37" s="12">
        <v>88.584672372964349</v>
      </c>
      <c r="I37" s="12">
        <v>102.48215940476553</v>
      </c>
      <c r="J37" s="12"/>
      <c r="K37" s="11"/>
      <c r="L37" s="25">
        <f t="shared" si="0"/>
        <v>107.30936294047115</v>
      </c>
      <c r="M37" s="12">
        <v>16.899514123781287</v>
      </c>
      <c r="N37" s="3">
        <v>1.5711299999999999</v>
      </c>
      <c r="O37" s="12"/>
      <c r="P37" s="12">
        <f>(((PI()*'[1]data-mean depth data'!W36)/6)*(3*('[1]mean diameter data'!V36/2)^2+'[1]data-mean depth data'!W36^2))*0.001</f>
        <v>180.09052894313095</v>
      </c>
      <c r="Q37" s="12"/>
      <c r="R37" s="12">
        <f>(((PI()*'[1]data-mean depth data'!Y36)/6)*(3*('[1]mean diameter data'!X36/2)^2+'[1]data-mean depth data'!Y36^2))*0.001</f>
        <v>228.86542482672579</v>
      </c>
      <c r="S37" s="12"/>
      <c r="T37" s="12"/>
      <c r="U37" s="12"/>
      <c r="V37" s="12">
        <f>(((PI()*'[1]data-mean depth data'!AC36)/6)*(3*('[1]mean diameter data'!AB36/2)^2+'[1]data-mean depth data'!AC36^2))*0.001</f>
        <v>284.99831029411263</v>
      </c>
      <c r="W37" s="12">
        <f>(((PI()*'[1]data-mean depth data'!AD36)/6)*(3*('[1]mean diameter data'!AC36/2)^2+'[1]data-mean depth data'!AD36^2))*0.001</f>
        <v>135.19371199402832</v>
      </c>
      <c r="X37" s="12"/>
      <c r="Y37" s="25">
        <f t="shared" si="1"/>
        <v>207.28699401449938</v>
      </c>
      <c r="Z37" s="5">
        <v>54.654902114294067</v>
      </c>
      <c r="AN37" s="3">
        <v>3.3</v>
      </c>
      <c r="AO37" s="12"/>
      <c r="AP37" s="12"/>
      <c r="AQ37" s="12"/>
      <c r="AR37" s="12"/>
      <c r="AS37" s="12">
        <v>165.43862022619598</v>
      </c>
      <c r="AT37" s="12"/>
      <c r="AU37" s="12"/>
      <c r="AV37" s="12">
        <v>284.04874820672489</v>
      </c>
      <c r="AW37" s="12"/>
      <c r="AX37" s="12"/>
      <c r="AY37" s="25">
        <f t="shared" si="3"/>
        <v>224.74368421646045</v>
      </c>
      <c r="AZ37" s="5">
        <v>82.191114987409776</v>
      </c>
    </row>
    <row r="38" spans="1:52" x14ac:dyDescent="0.25">
      <c r="A38" s="3">
        <v>1.6187400000000001</v>
      </c>
      <c r="B38" s="12">
        <v>111.72040594941967</v>
      </c>
      <c r="C38" s="12">
        <v>124.24509082583621</v>
      </c>
      <c r="D38" s="12">
        <v>169.63162683441325</v>
      </c>
      <c r="E38" s="12"/>
      <c r="F38" s="12">
        <v>103.43535578784341</v>
      </c>
      <c r="G38" s="12"/>
      <c r="H38" s="12">
        <v>89.264775197354808</v>
      </c>
      <c r="I38" s="12"/>
      <c r="J38" s="12"/>
      <c r="K38" s="11"/>
      <c r="L38" s="25">
        <f t="shared" si="0"/>
        <v>119.65945091897345</v>
      </c>
      <c r="M38" s="12">
        <v>24.063161889444022</v>
      </c>
      <c r="N38" s="3">
        <v>1.6187400000000001</v>
      </c>
      <c r="O38" s="12"/>
      <c r="P38" s="12">
        <f>(((PI()*'[1]data-mean depth data'!W37)/6)*(3*('[1]mean diameter data'!V37/2)^2+'[1]data-mean depth data'!W37^2))*0.001</f>
        <v>181.19833733537925</v>
      </c>
      <c r="Q38" s="12"/>
      <c r="R38" s="12">
        <f>(((PI()*'[1]data-mean depth data'!Y37)/6)*(3*('[1]mean diameter data'!X37/2)^2+'[1]data-mean depth data'!Y37^2))*0.001</f>
        <v>239.39840743222834</v>
      </c>
      <c r="S38" s="12"/>
      <c r="T38" s="12"/>
      <c r="U38" s="12"/>
      <c r="V38" s="12">
        <f>(((PI()*'[1]data-mean depth data'!AC37)/6)*(3*('[1]mean diameter data'!AB37/2)^2+'[1]data-mean depth data'!AC37^2))*0.001</f>
        <v>294.38012172914631</v>
      </c>
      <c r="W38" s="12">
        <f>(((PI()*'[1]data-mean depth data'!AD37)/6)*(3*('[1]mean diameter data'!AC37/2)^2+'[1]data-mean depth data'!AD37^2))*0.001</f>
        <v>140.01889383070926</v>
      </c>
      <c r="X38" s="12"/>
      <c r="Y38" s="25">
        <f t="shared" si="1"/>
        <v>213.74894008186578</v>
      </c>
      <c r="Z38" s="5">
        <v>57.257589788958718</v>
      </c>
      <c r="AN38" s="3">
        <v>3.4</v>
      </c>
      <c r="AO38" s="12"/>
      <c r="AP38" s="12"/>
      <c r="AQ38" s="12"/>
      <c r="AR38" s="12"/>
      <c r="AS38" s="12">
        <v>161.67320250649962</v>
      </c>
      <c r="AT38" s="12"/>
      <c r="AU38" s="12"/>
      <c r="AV38" s="12">
        <v>284.04874820672489</v>
      </c>
      <c r="AW38" s="12"/>
      <c r="AX38" s="12"/>
      <c r="AY38" s="25">
        <f t="shared" si="3"/>
        <v>222.86097535661224</v>
      </c>
      <c r="AZ38" s="5">
        <v>84.800368396410562</v>
      </c>
    </row>
    <row r="39" spans="1:52" x14ac:dyDescent="0.25">
      <c r="A39" s="3">
        <v>1.66635</v>
      </c>
      <c r="B39" s="12">
        <v>116.01377816161434</v>
      </c>
      <c r="C39" s="12">
        <v>126.00118019742816</v>
      </c>
      <c r="D39" s="12">
        <v>175.15822852660594</v>
      </c>
      <c r="E39" s="12"/>
      <c r="F39" s="12">
        <v>104.95621055865782</v>
      </c>
      <c r="G39" s="12"/>
      <c r="H39" s="12">
        <v>92.889426453213559</v>
      </c>
      <c r="I39" s="12"/>
      <c r="J39" s="12"/>
      <c r="K39" s="11"/>
      <c r="L39" s="25">
        <f t="shared" si="0"/>
        <v>123.00376477950397</v>
      </c>
      <c r="M39" s="12">
        <v>24.824381373097179</v>
      </c>
      <c r="N39" s="3">
        <v>1.66635</v>
      </c>
      <c r="O39" s="12"/>
      <c r="P39" s="12">
        <f>(((PI()*'[1]data-mean depth data'!W38)/6)*(3*('[1]mean diameter data'!V38/2)^2+'[1]data-mean depth data'!W38^2))*0.001</f>
        <v>184.73444956732362</v>
      </c>
      <c r="Q39" s="12"/>
      <c r="R39" s="12">
        <f>(((PI()*'[1]data-mean depth data'!Y38)/6)*(3*('[1]mean diameter data'!X38/2)^2+'[1]data-mean depth data'!Y38^2))*0.001</f>
        <v>248.15017939198503</v>
      </c>
      <c r="S39" s="12"/>
      <c r="T39" s="12"/>
      <c r="U39" s="12"/>
      <c r="V39" s="12">
        <f>(((PI()*'[1]data-mean depth data'!AC38)/6)*(3*('[1]mean diameter data'!AB38/2)^2+'[1]data-mean depth data'!AC38^2))*0.001</f>
        <v>295.93574813321931</v>
      </c>
      <c r="W39" s="12">
        <f>(((PI()*'[1]data-mean depth data'!AD38)/6)*(3*('[1]mean diameter data'!AC38/2)^2+'[1]data-mean depth data'!AD38^2))*0.001</f>
        <v>143.94877014347654</v>
      </c>
      <c r="X39" s="12"/>
      <c r="Y39" s="25">
        <f t="shared" si="1"/>
        <v>218.1922868090011</v>
      </c>
      <c r="Z39" s="5">
        <v>57.085628658434345</v>
      </c>
      <c r="AN39" s="3">
        <v>3.5</v>
      </c>
      <c r="AO39" s="12"/>
      <c r="AP39" s="12"/>
      <c r="AQ39" s="12"/>
      <c r="AR39" s="12"/>
      <c r="AS39" s="12">
        <v>159.80895157664997</v>
      </c>
      <c r="AT39" s="12"/>
      <c r="AU39" s="12"/>
      <c r="AV39" s="12">
        <v>292.46571688573653</v>
      </c>
      <c r="AW39" s="12"/>
      <c r="AX39" s="12"/>
      <c r="AY39" s="25">
        <f t="shared" si="3"/>
        <v>226.13733423119325</v>
      </c>
      <c r="AZ39" s="5">
        <v>91.924759183860317</v>
      </c>
    </row>
    <row r="40" spans="1:52" x14ac:dyDescent="0.25">
      <c r="A40" s="3">
        <v>1.7139599999999999</v>
      </c>
      <c r="B40" s="12"/>
      <c r="C40" s="12">
        <v>130.50037858919003</v>
      </c>
      <c r="D40" s="12">
        <v>185.57252661973607</v>
      </c>
      <c r="E40" s="12"/>
      <c r="F40" s="12">
        <v>106.50967423065788</v>
      </c>
      <c r="G40" s="12"/>
      <c r="H40" s="12"/>
      <c r="I40" s="12"/>
      <c r="J40" s="12"/>
      <c r="K40" s="11"/>
      <c r="L40" s="25">
        <f t="shared" si="0"/>
        <v>140.86085981319465</v>
      </c>
      <c r="M40" s="12">
        <v>37.453474539623421</v>
      </c>
      <c r="N40" s="3">
        <v>1.7139599999999999</v>
      </c>
      <c r="O40" s="12"/>
      <c r="P40" s="12">
        <f>(((PI()*'[1]data-mean depth data'!W39)/6)*(3*('[1]mean diameter data'!V39/2)^2+'[1]data-mean depth data'!W39^2))*0.001</f>
        <v>184.73444956732362</v>
      </c>
      <c r="Q40" s="12"/>
      <c r="R40" s="12">
        <f>(((PI()*'[1]data-mean depth data'!Y39)/6)*(3*('[1]mean diameter data'!X39/2)^2+'[1]data-mean depth data'!Y39^2))*0.001</f>
        <v>250.94244535222862</v>
      </c>
      <c r="S40" s="12"/>
      <c r="T40" s="12"/>
      <c r="U40" s="12"/>
      <c r="V40" s="12">
        <f>(((PI()*'[1]data-mean depth data'!AC39)/6)*(3*('[1]mean diameter data'!AB39/2)^2+'[1]data-mean depth data'!AC39^2))*0.001</f>
        <v>307.40635986509983</v>
      </c>
      <c r="W40" s="12">
        <f>(((PI()*'[1]data-mean depth data'!AD39)/6)*(3*('[1]mean diameter data'!AC39/2)^2+'[1]data-mean depth data'!AD39^2))*0.001</f>
        <v>146.79655292323164</v>
      </c>
      <c r="X40" s="12"/>
      <c r="Y40" s="25">
        <f t="shared" si="1"/>
        <v>222.46995192697094</v>
      </c>
      <c r="Z40" s="5">
        <v>60.361059331370541</v>
      </c>
      <c r="AN40" s="3">
        <v>3.6</v>
      </c>
      <c r="AO40" s="12"/>
      <c r="AP40" s="12"/>
      <c r="AQ40" s="12"/>
      <c r="AR40" s="12"/>
      <c r="AS40" s="12">
        <v>159.80895157664997</v>
      </c>
      <c r="AT40" s="12"/>
      <c r="AU40" s="12"/>
      <c r="AV40" s="12"/>
      <c r="AW40" s="12"/>
      <c r="AX40" s="12"/>
      <c r="AY40" s="25">
        <f t="shared" si="3"/>
        <v>159.80895157664997</v>
      </c>
      <c r="AZ40" s="5">
        <f t="shared" ref="AZ40:AZ41" si="4">_xlfn.STDEV.P(AO40:AX40)</f>
        <v>0</v>
      </c>
    </row>
    <row r="41" spans="1:52" ht="15.75" thickBot="1" x14ac:dyDescent="0.3">
      <c r="A41" s="3">
        <v>1.7615700000000001</v>
      </c>
      <c r="B41" s="12"/>
      <c r="C41" s="12">
        <v>130.50037858919003</v>
      </c>
      <c r="D41" s="12">
        <v>190.23931446344537</v>
      </c>
      <c r="E41" s="12"/>
      <c r="F41" s="12">
        <v>109.10000544324942</v>
      </c>
      <c r="G41" s="12"/>
      <c r="H41" s="12"/>
      <c r="I41" s="12"/>
      <c r="J41" s="12"/>
      <c r="K41" s="11"/>
      <c r="L41" s="25">
        <f t="shared" si="0"/>
        <v>143.27989949862828</v>
      </c>
      <c r="M41" s="12">
        <v>38.853497626502545</v>
      </c>
      <c r="N41" s="3">
        <v>1.7615700000000001</v>
      </c>
      <c r="O41" s="12"/>
      <c r="P41" s="12">
        <f>(((PI()*'[1]data-mean depth data'!W40)/6)*(3*('[1]mean diameter data'!V40/2)^2+'[1]data-mean depth data'!W40^2))*0.001</f>
        <v>189.26747763408895</v>
      </c>
      <c r="Q41" s="12"/>
      <c r="R41" s="12">
        <f>(((PI()*'[1]data-mean depth data'!Y40)/6)*(3*('[1]mean diameter data'!X40/2)^2+'[1]data-mean depth data'!Y40^2))*0.001</f>
        <v>261.21539640092863</v>
      </c>
      <c r="S41" s="12"/>
      <c r="T41" s="12"/>
      <c r="U41" s="12"/>
      <c r="V41" s="12">
        <f>(((PI()*'[1]data-mean depth data'!AC40)/6)*(3*('[1]mean diameter data'!AB40/2)^2+'[1]data-mean depth data'!AC40^2))*0.001</f>
        <v>312.39620192710942</v>
      </c>
      <c r="W41" s="12">
        <f>(((PI()*'[1]data-mean depth data'!AD40)/6)*(3*('[1]mean diameter data'!AC40/2)^2+'[1]data-mean depth data'!AD40^2))*0.001</f>
        <v>148.73072236698093</v>
      </c>
      <c r="X41" s="12"/>
      <c r="Y41" s="25">
        <f t="shared" si="1"/>
        <v>227.90244958227697</v>
      </c>
      <c r="Z41" s="5">
        <v>61.998423573427409</v>
      </c>
      <c r="AN41" s="6">
        <v>3.7</v>
      </c>
      <c r="AO41" s="7"/>
      <c r="AP41" s="7"/>
      <c r="AQ41" s="7"/>
      <c r="AR41" s="7"/>
      <c r="AS41" s="7">
        <v>162.02012543618991</v>
      </c>
      <c r="AT41" s="7"/>
      <c r="AU41" s="7"/>
      <c r="AV41" s="7"/>
      <c r="AW41" s="7"/>
      <c r="AX41" s="7"/>
      <c r="AY41" s="21">
        <f t="shared" si="3"/>
        <v>162.02012543618991</v>
      </c>
      <c r="AZ41" s="8">
        <f t="shared" si="4"/>
        <v>0</v>
      </c>
    </row>
    <row r="42" spans="1:52" x14ac:dyDescent="0.25">
      <c r="A42" s="3">
        <v>1.80918</v>
      </c>
      <c r="B42" s="12"/>
      <c r="C42" s="12">
        <v>135.31271046486586</v>
      </c>
      <c r="D42" s="12">
        <v>201.44150354154235</v>
      </c>
      <c r="E42" s="12"/>
      <c r="F42" s="12"/>
      <c r="G42" s="12"/>
      <c r="H42" s="12"/>
      <c r="I42" s="12"/>
      <c r="J42" s="12"/>
      <c r="K42" s="11"/>
      <c r="L42" s="25">
        <f t="shared" si="0"/>
        <v>168.37710700320412</v>
      </c>
      <c r="M42" s="12">
        <v>45.824073612297106</v>
      </c>
      <c r="N42" s="3">
        <v>1.80918</v>
      </c>
      <c r="O42" s="12"/>
      <c r="P42" s="12">
        <f>(((PI()*'[1]data-mean depth data'!W41)/6)*(3*('[1]mean diameter data'!V41/2)^2+'[1]data-mean depth data'!W41^2))*0.001</f>
        <v>191.82047605880888</v>
      </c>
      <c r="Q42" s="12"/>
      <c r="R42" s="12">
        <f>(((PI()*'[1]data-mean depth data'!Y41)/6)*(3*('[1]mean diameter data'!X41/2)^2+'[1]data-mean depth data'!Y41^2))*0.001</f>
        <v>265.55661266958418</v>
      </c>
      <c r="S42" s="12"/>
      <c r="T42" s="12"/>
      <c r="U42" s="12"/>
      <c r="V42" s="12">
        <f>(((PI()*'[1]data-mean depth data'!AC41)/6)*(3*('[1]mean diameter data'!AB41/2)^2+'[1]data-mean depth data'!AC41^2))*0.001</f>
        <v>319.07649527843034</v>
      </c>
      <c r="W42" s="12">
        <f>(((PI()*'[1]data-mean depth data'!AD41)/6)*(3*('[1]mean diameter data'!AC41/2)^2+'[1]data-mean depth data'!AD41^2))*0.001</f>
        <v>152.82310714475437</v>
      </c>
      <c r="X42" s="12"/>
      <c r="Y42" s="25">
        <f t="shared" si="1"/>
        <v>232.31917278789444</v>
      </c>
      <c r="Z42" s="5">
        <v>63.114433920731727</v>
      </c>
    </row>
    <row r="43" spans="1:52" ht="15.75" thickBot="1" x14ac:dyDescent="0.3">
      <c r="A43" s="6">
        <v>1.8567899999999999</v>
      </c>
      <c r="B43" s="7"/>
      <c r="C43" s="7">
        <v>138.55395660735172</v>
      </c>
      <c r="D43" s="7">
        <v>211.74551114711471</v>
      </c>
      <c r="E43" s="7"/>
      <c r="F43" s="7"/>
      <c r="G43" s="7"/>
      <c r="H43" s="7"/>
      <c r="I43" s="7"/>
      <c r="J43" s="7"/>
      <c r="K43" s="9"/>
      <c r="L43" s="21">
        <f t="shared" si="0"/>
        <v>175.14973387723322</v>
      </c>
      <c r="M43" s="7">
        <v>50.718227673377712</v>
      </c>
      <c r="N43" s="3">
        <v>1.8567899999999999</v>
      </c>
      <c r="O43" s="12"/>
      <c r="P43" s="12">
        <f>(((PI()*'[1]data-mean depth data'!W42)/6)*(3*('[1]mean diameter data'!V42/2)^2+'[1]data-mean depth data'!W42^2))*0.001</f>
        <v>191.82047605880888</v>
      </c>
      <c r="Q43" s="12"/>
      <c r="R43" s="12">
        <f>(((PI()*'[1]data-mean depth data'!Y42)/6)*(3*('[1]mean diameter data'!X42/2)^2+'[1]data-mean depth data'!Y42^2))*0.001</f>
        <v>273.03085788069473</v>
      </c>
      <c r="S43" s="12"/>
      <c r="T43" s="12"/>
      <c r="U43" s="12"/>
      <c r="V43" s="12">
        <f>(((PI()*'[1]data-mean depth data'!AC42)/6)*(3*('[1]mean diameter data'!AB42/2)^2+'[1]data-mean depth data'!AC42^2))*0.001</f>
        <v>324.18989959834374</v>
      </c>
      <c r="W43" s="12">
        <f>(((PI()*'[1]data-mean depth data'!AD42)/6)*(3*('[1]mean diameter data'!AC42/2)^2+'[1]data-mean depth data'!AD42^2))*0.001</f>
        <v>155.98398969154204</v>
      </c>
      <c r="X43" s="12"/>
      <c r="Y43" s="25">
        <f t="shared" si="1"/>
        <v>236.25630580734736</v>
      </c>
      <c r="Z43" s="5">
        <v>64.82503527461688</v>
      </c>
    </row>
    <row r="44" spans="1:52" x14ac:dyDescent="0.25">
      <c r="N44" s="3">
        <v>1.9044000000000001</v>
      </c>
      <c r="O44" s="12"/>
      <c r="P44" s="12">
        <f>(((PI()*'[1]data-mean depth data'!W43)/6)*(3*('[1]mean diameter data'!V43/2)^2+'[1]data-mean depth data'!W43^2))*0.001</f>
        <v>191.82047605880888</v>
      </c>
      <c r="Q44" s="12"/>
      <c r="R44" s="12">
        <f>(((PI()*'[1]data-mean depth data'!Y43)/6)*(3*('[1]mean diameter data'!X43/2)^2+'[1]data-mean depth data'!Y43^2))*0.001</f>
        <v>278.99569567685325</v>
      </c>
      <c r="S44" s="12"/>
      <c r="T44" s="12"/>
      <c r="U44" s="12"/>
      <c r="V44" s="12">
        <f>(((PI()*'[1]data-mean depth data'!AC43)/6)*(3*('[1]mean diameter data'!AB43/2)^2+'[1]data-mean depth data'!AC43^2))*0.001</f>
        <v>327.51768736736204</v>
      </c>
      <c r="W44" s="12"/>
      <c r="X44" s="12"/>
      <c r="Y44" s="25">
        <f t="shared" si="1"/>
        <v>266.11128636767472</v>
      </c>
      <c r="Z44" s="5">
        <v>63.529842673730577</v>
      </c>
    </row>
    <row r="45" spans="1:52" x14ac:dyDescent="0.25">
      <c r="N45" s="3">
        <v>1.95201</v>
      </c>
      <c r="O45" s="12"/>
      <c r="P45" s="12">
        <f>(((PI()*'[1]data-mean depth data'!W44)/6)*(3*('[1]mean diameter data'!V44/2)^2+'[1]data-mean depth data'!W44^2))*0.001</f>
        <v>191.82047605880888</v>
      </c>
      <c r="Q45" s="12"/>
      <c r="R45" s="12">
        <f>(((PI()*'[1]data-mean depth data'!Y44)/6)*(3*('[1]mean diameter data'!X44/2)^2+'[1]data-mean depth data'!Y44^2))*0.001</f>
        <v>282.00769360438994</v>
      </c>
      <c r="S45" s="12"/>
      <c r="T45" s="12"/>
      <c r="U45" s="12"/>
      <c r="V45" s="12">
        <f>(((PI()*'[1]data-mean depth data'!AC44)/6)*(3*('[1]mean diameter data'!AB44/2)^2+'[1]data-mean depth data'!AC44^2))*0.001</f>
        <v>327.51768736736204</v>
      </c>
      <c r="W45" s="12"/>
      <c r="X45" s="12"/>
      <c r="Y45" s="25">
        <f t="shared" si="1"/>
        <v>267.1152856768536</v>
      </c>
      <c r="Z45" s="5">
        <v>63.810273389993242</v>
      </c>
    </row>
    <row r="46" spans="1:52" x14ac:dyDescent="0.25">
      <c r="N46" s="3">
        <v>1.99962</v>
      </c>
      <c r="O46" s="12"/>
      <c r="P46" s="12">
        <f>(((PI()*'[1]data-mean depth data'!W45)/6)*(3*('[1]mean diameter data'!V45/2)^2+'[1]data-mean depth data'!W45^2))*0.001</f>
        <v>191.82047605880888</v>
      </c>
      <c r="Q46" s="12"/>
      <c r="R46" s="12">
        <f>(((PI()*'[1]data-mean depth data'!Y45)/6)*(3*('[1]mean diameter data'!X45/2)^2+'[1]data-mean depth data'!Y45^2))*0.001</f>
        <v>294.53905362312497</v>
      </c>
      <c r="S46" s="12"/>
      <c r="T46" s="12"/>
      <c r="U46" s="12"/>
      <c r="V46" s="12">
        <f>(((PI()*'[1]data-mean depth data'!AC45)/6)*(3*('[1]mean diameter data'!AB45/2)^2+'[1]data-mean depth data'!AC45^2))*0.001</f>
        <v>336.36847201580559</v>
      </c>
      <c r="W46" s="12"/>
      <c r="X46" s="12"/>
      <c r="Y46" s="25">
        <f t="shared" si="1"/>
        <v>274.24266723257983</v>
      </c>
      <c r="Z46" s="5">
        <v>68.722996027725003</v>
      </c>
    </row>
    <row r="47" spans="1:52" x14ac:dyDescent="0.25">
      <c r="N47" s="3">
        <v>2.0472299999999999</v>
      </c>
      <c r="O47" s="12"/>
      <c r="P47" s="12">
        <f>(((PI()*'[1]data-mean depth data'!W46)/6)*(3*('[1]mean diameter data'!V46/2)^2+'[1]data-mean depth data'!W46^2))*0.001</f>
        <v>194.32539868905658</v>
      </c>
      <c r="Q47" s="12"/>
      <c r="R47" s="12">
        <f>(((PI()*'[1]data-mean depth data'!Y46)/6)*(3*('[1]mean diameter data'!X46/2)^2+'[1]data-mean depth data'!Y46^2))*0.001</f>
        <v>296.09744381113376</v>
      </c>
      <c r="S47" s="12"/>
      <c r="T47" s="12"/>
      <c r="U47" s="12"/>
      <c r="V47" s="12">
        <f>(((PI()*'[1]data-mean depth data'!AC46)/6)*(3*('[1]mean diameter data'!AB46/2)^2+'[1]data-mean depth data'!AC46^2))*0.001</f>
        <v>341.44881550399452</v>
      </c>
      <c r="W47" s="12"/>
      <c r="X47" s="12"/>
      <c r="Y47" s="25">
        <f t="shared" si="1"/>
        <v>277.29055266806159</v>
      </c>
      <c r="Z47" s="5">
        <v>69.612295353464845</v>
      </c>
    </row>
    <row r="48" spans="1:52" x14ac:dyDescent="0.25">
      <c r="N48" s="3">
        <v>2.09484</v>
      </c>
      <c r="O48" s="12"/>
      <c r="P48" s="12">
        <f>(((PI()*'[1]data-mean depth data'!W47)/6)*(3*('[1]mean diameter data'!V47/2)^2+'[1]data-mean depth data'!W47^2))*0.001</f>
        <v>194.32539868905658</v>
      </c>
      <c r="Q48" s="12"/>
      <c r="R48" s="12">
        <f>(((PI()*'[1]data-mean depth data'!Y47)/6)*(3*('[1]mean diameter data'!X47/2)^2+'[1]data-mean depth data'!Y47^2))*0.001</f>
        <v>301.04989219688633</v>
      </c>
      <c r="S48" s="12"/>
      <c r="T48" s="12"/>
      <c r="U48" s="12"/>
      <c r="V48" s="12">
        <f>(((PI()*'[1]data-mean depth data'!AC47)/6)*(3*('[1]mean diameter data'!AB47/2)^2+'[1]data-mean depth data'!AC47^2))*0.001</f>
        <v>346.7973639087254</v>
      </c>
      <c r="W48" s="12"/>
      <c r="X48" s="12"/>
      <c r="Y48" s="25">
        <f t="shared" si="1"/>
        <v>280.72421826488943</v>
      </c>
      <c r="Z48" s="5">
        <v>72.290380245971903</v>
      </c>
    </row>
    <row r="49" spans="14:26" x14ac:dyDescent="0.25">
      <c r="N49" s="3">
        <v>2.1424500000000002</v>
      </c>
      <c r="O49" s="12"/>
      <c r="P49" s="12">
        <f>(((PI()*'[1]data-mean depth data'!W48)/6)*(3*('[1]mean diameter data'!V48/2)^2+'[1]data-mean depth data'!W48^2))*0.001</f>
        <v>194.32539868905658</v>
      </c>
      <c r="Q49" s="12"/>
      <c r="R49" s="12">
        <f>(((PI()*'[1]data-mean depth data'!Y48)/6)*(3*('[1]mean diameter data'!X48/2)^2+'[1]data-mean depth data'!Y48^2))*0.001</f>
        <v>305.80966271694234</v>
      </c>
      <c r="S49" s="12"/>
      <c r="T49" s="12"/>
      <c r="U49" s="12"/>
      <c r="V49" s="12"/>
      <c r="W49" s="12"/>
      <c r="X49" s="12"/>
      <c r="Y49" s="25">
        <f t="shared" si="1"/>
        <v>250.06753070299948</v>
      </c>
      <c r="Z49" s="5">
        <v>77.253233935527973</v>
      </c>
    </row>
    <row r="50" spans="14:26" x14ac:dyDescent="0.25">
      <c r="N50" s="3">
        <v>2.1900599999999999</v>
      </c>
      <c r="O50" s="12"/>
      <c r="P50" s="12">
        <f>(((PI()*'[1]data-mean depth data'!W49)/6)*(3*('[1]mean diameter data'!V49/2)^2+'[1]data-mean depth data'!W49^2))*0.001</f>
        <v>194.32539868905658</v>
      </c>
      <c r="Q50" s="12"/>
      <c r="R50" s="12">
        <f>(((PI()*'[1]data-mean depth data'!Y49)/6)*(3*('[1]mean diameter data'!X49/2)^2+'[1]data-mean depth data'!Y49^2))*0.001</f>
        <v>313.97215199895339</v>
      </c>
      <c r="S50" s="12"/>
      <c r="T50" s="12"/>
      <c r="U50" s="12"/>
      <c r="V50" s="12"/>
      <c r="W50" s="12"/>
      <c r="X50" s="12"/>
      <c r="Y50" s="25">
        <f t="shared" si="1"/>
        <v>254.148775344005</v>
      </c>
      <c r="Z50" s="5">
        <v>82.909446491604214</v>
      </c>
    </row>
    <row r="51" spans="14:26" x14ac:dyDescent="0.25">
      <c r="N51" s="3">
        <v>2.23767</v>
      </c>
      <c r="O51" s="12"/>
      <c r="P51" s="12">
        <f>(((PI()*'[1]data-mean depth data'!W50)/6)*(3*('[1]mean diameter data'!V50/2)^2+'[1]data-mean depth data'!W50^2))*0.001</f>
        <v>199.38741777361719</v>
      </c>
      <c r="Q51" s="12"/>
      <c r="R51" s="12">
        <f>(((PI()*'[1]data-mean depth data'!Y50)/6)*(3*('[1]mean diameter data'!X50/2)^2+'[1]data-mean depth data'!Y50^2))*0.001</f>
        <v>313.97215199895339</v>
      </c>
      <c r="S51" s="12"/>
      <c r="T51" s="12"/>
      <c r="U51" s="12"/>
      <c r="V51" s="12"/>
      <c r="W51" s="12"/>
      <c r="X51" s="12"/>
      <c r="Y51" s="25">
        <f t="shared" si="1"/>
        <v>256.67978488628529</v>
      </c>
      <c r="Z51" s="5">
        <v>79.401710687492525</v>
      </c>
    </row>
    <row r="52" spans="14:26" x14ac:dyDescent="0.25">
      <c r="N52" s="3">
        <v>2.2852800000000002</v>
      </c>
      <c r="O52" s="12"/>
      <c r="P52" s="12">
        <f>(((PI()*'[1]data-mean depth data'!W51)/6)*(3*('[1]mean diameter data'!V51/2)^2+'[1]data-mean depth data'!W51^2))*0.001</f>
        <v>199.38741777361719</v>
      </c>
      <c r="Q52" s="12"/>
      <c r="R52" s="12">
        <f>(((PI()*'[1]data-mean depth data'!Y51)/6)*(3*('[1]mean diameter data'!X51/2)^2+'[1]data-mean depth data'!Y51^2))*0.001</f>
        <v>322.32313101880851</v>
      </c>
      <c r="S52" s="12"/>
      <c r="T52" s="12"/>
      <c r="U52" s="12"/>
      <c r="V52" s="12"/>
      <c r="W52" s="12"/>
      <c r="X52" s="12"/>
      <c r="Y52" s="25">
        <f t="shared" si="1"/>
        <v>260.85527439621285</v>
      </c>
      <c r="Z52" s="5">
        <v>85.188537567833023</v>
      </c>
    </row>
    <row r="53" spans="14:26" x14ac:dyDescent="0.25">
      <c r="N53" s="3">
        <v>2.3328899999999999</v>
      </c>
      <c r="O53" s="12"/>
      <c r="P53" s="12">
        <f>(((PI()*'[1]data-mean depth data'!W52)/6)*(3*('[1]mean diameter data'!V52/2)^2+'[1]data-mean depth data'!W52^2))*0.001</f>
        <v>199.38741777361719</v>
      </c>
      <c r="Q53" s="12"/>
      <c r="R53" s="12">
        <f>(((PI()*'[1]data-mean depth data'!Y52)/6)*(3*('[1]mean diameter data'!X52/2)^2+'[1]data-mean depth data'!Y52^2))*0.001</f>
        <v>325.63464324558038</v>
      </c>
      <c r="S53" s="12"/>
      <c r="T53" s="12"/>
      <c r="U53" s="12"/>
      <c r="V53" s="12"/>
      <c r="W53" s="12"/>
      <c r="X53" s="12"/>
      <c r="Y53" s="25">
        <f t="shared" si="1"/>
        <v>262.51103050959875</v>
      </c>
      <c r="Z53" s="5">
        <v>87.483256297564907</v>
      </c>
    </row>
    <row r="54" spans="14:26" x14ac:dyDescent="0.25">
      <c r="N54" s="3">
        <v>2.3805000000000001</v>
      </c>
      <c r="O54" s="12"/>
      <c r="P54" s="12">
        <f>(((PI()*'[1]data-mean depth data'!W53)/6)*(3*('[1]mean diameter data'!V53/2)^2+'[1]data-mean depth data'!W53^2))*0.001</f>
        <v>199.38741777361719</v>
      </c>
      <c r="Q54" s="12"/>
      <c r="R54" s="12">
        <f>(((PI()*'[1]data-mean depth data'!Y53)/6)*(3*('[1]mean diameter data'!X53/2)^2+'[1]data-mean depth data'!Y53^2))*0.001</f>
        <v>328.96669628582936</v>
      </c>
      <c r="S54" s="12"/>
      <c r="T54" s="12"/>
      <c r="U54" s="12"/>
      <c r="V54" s="12"/>
      <c r="W54" s="12"/>
      <c r="X54" s="12"/>
      <c r="Y54" s="25">
        <f t="shared" si="1"/>
        <v>264.1770570297233</v>
      </c>
      <c r="Z54" s="5">
        <v>89.792208823273228</v>
      </c>
    </row>
    <row r="55" spans="14:26" x14ac:dyDescent="0.25">
      <c r="N55" s="3">
        <v>2.4281100000000002</v>
      </c>
      <c r="O55" s="12"/>
      <c r="P55" s="12">
        <f>(((PI()*'[1]data-mean depth data'!W54)/6)*(3*('[1]mean diameter data'!V54/2)^2+'[1]data-mean depth data'!W54^2))*0.001</f>
        <v>199.38741777361719</v>
      </c>
      <c r="Q55" s="12"/>
      <c r="R55" s="12">
        <f>(((PI()*'[1]data-mean depth data'!Y54)/6)*(3*('[1]mean diameter data'!X54/2)^2+'[1]data-mean depth data'!Y54^2))*0.001</f>
        <v>328.96669628582936</v>
      </c>
      <c r="S55" s="12"/>
      <c r="T55" s="12"/>
      <c r="U55" s="12"/>
      <c r="V55" s="12"/>
      <c r="W55" s="12"/>
      <c r="X55" s="12"/>
      <c r="Y55" s="25">
        <f t="shared" si="1"/>
        <v>264.1770570297233</v>
      </c>
      <c r="Z55" s="5">
        <v>89.792208823273228</v>
      </c>
    </row>
    <row r="56" spans="14:26" x14ac:dyDescent="0.25">
      <c r="N56" s="3">
        <v>2.4757199999999999</v>
      </c>
      <c r="O56" s="12"/>
      <c r="P56" s="12">
        <f>(((PI()*'[1]data-mean depth data'!W55)/6)*(3*('[1]mean diameter data'!V55/2)^2+'[1]data-mean depth data'!W55^2))*0.001</f>
        <v>201.94485899887434</v>
      </c>
      <c r="Q56" s="12"/>
      <c r="R56" s="12">
        <f>(((PI()*'[1]data-mean depth data'!Y55)/6)*(3*('[1]mean diameter data'!X55/2)^2+'[1]data-mean depth data'!Y55^2))*0.001</f>
        <v>328.96669628582936</v>
      </c>
      <c r="S56" s="12"/>
      <c r="T56" s="12"/>
      <c r="U56" s="12"/>
      <c r="V56" s="12"/>
      <c r="W56" s="12"/>
      <c r="X56" s="12"/>
      <c r="Y56" s="25">
        <f t="shared" si="1"/>
        <v>265.45577764235185</v>
      </c>
      <c r="Z56" s="5">
        <v>88.020025035956635</v>
      </c>
    </row>
    <row r="57" spans="14:26" x14ac:dyDescent="0.25">
      <c r="N57" s="3">
        <v>2.5233300000000001</v>
      </c>
      <c r="O57" s="12"/>
      <c r="P57" s="12">
        <f>(((PI()*'[1]data-mean depth data'!W56)/6)*(3*('[1]mean diameter data'!V56/2)^2+'[1]data-mean depth data'!W56^2))*0.001</f>
        <v>201.94485899887434</v>
      </c>
      <c r="Q57" s="12"/>
      <c r="R57" s="12">
        <f>(((PI()*'[1]data-mean depth data'!Y56)/6)*(3*('[1]mean diameter data'!X56/2)^2+'[1]data-mean depth data'!Y56^2))*0.001</f>
        <v>332.50266169229951</v>
      </c>
      <c r="S57" s="12"/>
      <c r="T57" s="12"/>
      <c r="U57" s="12"/>
      <c r="V57" s="12"/>
      <c r="W57" s="12"/>
      <c r="X57" s="12"/>
      <c r="Y57" s="25">
        <f t="shared" si="1"/>
        <v>267.22376034558692</v>
      </c>
      <c r="Z57" s="5">
        <v>90.47027902575428</v>
      </c>
    </row>
    <row r="58" spans="14:26" x14ac:dyDescent="0.25">
      <c r="N58" s="3">
        <v>2.5709399999999998</v>
      </c>
      <c r="O58" s="12"/>
      <c r="P58" s="12">
        <f>(((PI()*'[1]data-mean depth data'!W57)/6)*(3*('[1]mean diameter data'!V57/2)^2+'[1]data-mean depth data'!W57^2))*0.001</f>
        <v>209.79394930398686</v>
      </c>
      <c r="Q58" s="12"/>
      <c r="R58" s="12"/>
      <c r="S58" s="12"/>
      <c r="T58" s="12"/>
      <c r="U58" s="12"/>
      <c r="V58" s="12"/>
      <c r="W58" s="12"/>
      <c r="X58" s="12"/>
      <c r="Y58" s="25">
        <f t="shared" si="1"/>
        <v>209.79394930398686</v>
      </c>
      <c r="Z58" s="5">
        <f t="shared" ref="Z58:Z59" si="5">_xlfn.STDEV.P(O58:W58)</f>
        <v>0</v>
      </c>
    </row>
    <row r="59" spans="14:26" ht="15.75" thickBot="1" x14ac:dyDescent="0.3">
      <c r="N59" s="6">
        <v>2.6185499999999999</v>
      </c>
      <c r="O59" s="7"/>
      <c r="P59" s="7">
        <f>(((PI()*'[1]data-mean depth data'!W58)/6)*(3*('[1]mean diameter data'!V58/2)^2+'[1]data-mean depth data'!W58^2))*0.001</f>
        <v>212.42431441884824</v>
      </c>
      <c r="Q59" s="7"/>
      <c r="R59" s="7"/>
      <c r="S59" s="7"/>
      <c r="T59" s="7"/>
      <c r="U59" s="7"/>
      <c r="V59" s="7"/>
      <c r="W59" s="7"/>
      <c r="X59" s="7"/>
      <c r="Y59" s="21">
        <f t="shared" si="1"/>
        <v>212.42431441884824</v>
      </c>
      <c r="Z59" s="8">
        <f t="shared" si="5"/>
        <v>0</v>
      </c>
    </row>
    <row r="60" spans="14:26" x14ac:dyDescent="0.25"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4:26" x14ac:dyDescent="0.25"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4:26" x14ac:dyDescent="0.25"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4:26" x14ac:dyDescent="0.25"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4:26" x14ac:dyDescent="0.25"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4:26" x14ac:dyDescent="0.25"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4:26" x14ac:dyDescent="0.25"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4:26" x14ac:dyDescent="0.25"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4:26" x14ac:dyDescent="0.25"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4:26" x14ac:dyDescent="0.25"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4:26" x14ac:dyDescent="0.25"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4:26" x14ac:dyDescent="0.25"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4:26" x14ac:dyDescent="0.25"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4:26" x14ac:dyDescent="0.25"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4:26" x14ac:dyDescent="0.25"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4:26" x14ac:dyDescent="0.25"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4:26" x14ac:dyDescent="0.25"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4:26" x14ac:dyDescent="0.25"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4:26" x14ac:dyDescent="0.25"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4:26" x14ac:dyDescent="0.25"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4:26" x14ac:dyDescent="0.25"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4:26" x14ac:dyDescent="0.25"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4:26" x14ac:dyDescent="0.25"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4:26" x14ac:dyDescent="0.25"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4:26" x14ac:dyDescent="0.25"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4:26" x14ac:dyDescent="0.25"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4:26" x14ac:dyDescent="0.25"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4:26" x14ac:dyDescent="0.25"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4:26" x14ac:dyDescent="0.25"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4:26" x14ac:dyDescent="0.25"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4:26" x14ac:dyDescent="0.25"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4:26" x14ac:dyDescent="0.25"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4:26" x14ac:dyDescent="0.25"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4:26" x14ac:dyDescent="0.25"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4:26" x14ac:dyDescent="0.25"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4:26" x14ac:dyDescent="0.25"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4:26" x14ac:dyDescent="0.25"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4:26" x14ac:dyDescent="0.25"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4:26" x14ac:dyDescent="0.25"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4:26" x14ac:dyDescent="0.25"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4:26" x14ac:dyDescent="0.25"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4:26" x14ac:dyDescent="0.25"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4:26" x14ac:dyDescent="0.25"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4:26" x14ac:dyDescent="0.25"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4:26" x14ac:dyDescent="0.25"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</sheetData>
  <mergeCells count="8">
    <mergeCell ref="A1:M1"/>
    <mergeCell ref="N1:Z1"/>
    <mergeCell ref="AA1:AM1"/>
    <mergeCell ref="AN1:AZ1"/>
    <mergeCell ref="B2:K2"/>
    <mergeCell ref="O2:X2"/>
    <mergeCell ref="AB2:AK2"/>
    <mergeCell ref="AO2:AX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54A70-4FE3-4477-BCB0-D769A94DA908}">
  <dimension ref="A1:AJ174"/>
  <sheetViews>
    <sheetView tabSelected="1" topLeftCell="R19" workbookViewId="0">
      <selection activeCell="AC26" sqref="AC26"/>
    </sheetView>
  </sheetViews>
  <sheetFormatPr defaultRowHeight="15" x14ac:dyDescent="0.25"/>
  <cols>
    <col min="1" max="1" width="19.85546875" bestFit="1" customWidth="1"/>
    <col min="2" max="2" width="12.28515625" bestFit="1" customWidth="1"/>
    <col min="3" max="3" width="13.42578125" bestFit="1" customWidth="1"/>
    <col min="4" max="4" width="19" bestFit="1" customWidth="1"/>
    <col min="5" max="5" width="9.7109375" bestFit="1" customWidth="1"/>
    <col min="6" max="6" width="24.5703125" bestFit="1" customWidth="1"/>
    <col min="7" max="7" width="12.42578125" bestFit="1" customWidth="1"/>
    <col min="8" max="8" width="12.28515625" bestFit="1" customWidth="1"/>
    <col min="9" max="9" width="13.42578125" bestFit="1" customWidth="1"/>
    <col min="10" max="10" width="19" bestFit="1" customWidth="1"/>
    <col min="11" max="11" width="9.7109375" bestFit="1" customWidth="1"/>
    <col min="12" max="12" width="24.5703125" bestFit="1" customWidth="1"/>
    <col min="13" max="13" width="12.42578125" bestFit="1" customWidth="1"/>
    <col min="14" max="14" width="12.28515625" bestFit="1" customWidth="1"/>
    <col min="15" max="15" width="13.42578125" bestFit="1" customWidth="1"/>
    <col min="16" max="16" width="19" bestFit="1" customWidth="1"/>
    <col min="17" max="17" width="9.7109375" bestFit="1" customWidth="1"/>
    <col min="18" max="18" width="24.5703125" bestFit="1" customWidth="1"/>
    <col min="19" max="19" width="12.42578125" bestFit="1" customWidth="1"/>
    <col min="20" max="20" width="12.28515625" bestFit="1" customWidth="1"/>
    <col min="21" max="21" width="13.42578125" bestFit="1" customWidth="1"/>
    <col min="22" max="22" width="19" bestFit="1" customWidth="1"/>
    <col min="23" max="23" width="9.7109375" style="23" bestFit="1" customWidth="1"/>
    <col min="24" max="24" width="24.5703125" bestFit="1" customWidth="1"/>
    <col min="25" max="25" width="12.7109375" style="23" bestFit="1" customWidth="1"/>
    <col min="26" max="26" width="18.28515625" style="23" bestFit="1" customWidth="1"/>
    <col min="27" max="27" width="13.42578125" bestFit="1" customWidth="1"/>
    <col min="28" max="28" width="19.140625" bestFit="1" customWidth="1"/>
    <col min="29" max="29" width="9.7109375" bestFit="1" customWidth="1"/>
    <col min="30" max="30" width="24.5703125" bestFit="1" customWidth="1"/>
    <col min="31" max="31" width="12.42578125" bestFit="1" customWidth="1"/>
    <col min="32" max="32" width="12.28515625" bestFit="1" customWidth="1"/>
    <col min="33" max="33" width="13.42578125" bestFit="1" customWidth="1"/>
    <col min="34" max="34" width="19" bestFit="1" customWidth="1"/>
    <col min="35" max="35" width="9.7109375" bestFit="1" customWidth="1"/>
    <col min="36" max="36" width="24.5703125" bestFit="1" customWidth="1"/>
  </cols>
  <sheetData>
    <row r="1" spans="1:36" ht="15.75" thickBot="1" x14ac:dyDescent="0.3">
      <c r="A1" s="59" t="s">
        <v>49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1"/>
      <c r="M1" s="56" t="s">
        <v>55</v>
      </c>
      <c r="N1" s="57"/>
      <c r="O1" s="57"/>
      <c r="P1" s="57"/>
      <c r="Q1" s="57"/>
      <c r="R1" s="57"/>
      <c r="S1" s="57"/>
      <c r="T1" s="57"/>
      <c r="U1" s="57"/>
      <c r="V1" s="57"/>
      <c r="W1" s="57"/>
      <c r="X1" s="58"/>
      <c r="Y1" s="56" t="s">
        <v>54</v>
      </c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8"/>
    </row>
    <row r="2" spans="1:36" x14ac:dyDescent="0.25">
      <c r="A2" s="59" t="s">
        <v>50</v>
      </c>
      <c r="B2" s="60"/>
      <c r="C2" s="60"/>
      <c r="D2" s="60"/>
      <c r="E2" s="60"/>
      <c r="F2" s="61"/>
      <c r="G2" s="59" t="s">
        <v>51</v>
      </c>
      <c r="H2" s="60"/>
      <c r="I2" s="60"/>
      <c r="J2" s="60"/>
      <c r="K2" s="60"/>
      <c r="L2" s="61"/>
      <c r="M2" s="60" t="s">
        <v>50</v>
      </c>
      <c r="N2" s="60"/>
      <c r="O2" s="60"/>
      <c r="P2" s="60"/>
      <c r="Q2" s="60"/>
      <c r="R2" s="60"/>
      <c r="S2" s="59" t="s">
        <v>51</v>
      </c>
      <c r="T2" s="60"/>
      <c r="U2" s="60"/>
      <c r="V2" s="60"/>
      <c r="W2" s="60"/>
      <c r="X2" s="61"/>
      <c r="Y2" s="59" t="s">
        <v>50</v>
      </c>
      <c r="Z2" s="60"/>
      <c r="AA2" s="60"/>
      <c r="AB2" s="60"/>
      <c r="AC2" s="60"/>
      <c r="AD2" s="61"/>
      <c r="AE2" s="59" t="s">
        <v>51</v>
      </c>
      <c r="AF2" s="60"/>
      <c r="AG2" s="60"/>
      <c r="AH2" s="60"/>
      <c r="AI2" s="60"/>
      <c r="AJ2" s="61"/>
    </row>
    <row r="3" spans="1:36" x14ac:dyDescent="0.25">
      <c r="A3" s="16" t="s">
        <v>45</v>
      </c>
      <c r="B3" s="51" t="s">
        <v>46</v>
      </c>
      <c r="C3" s="51" t="s">
        <v>47</v>
      </c>
      <c r="D3" s="29" t="s">
        <v>48</v>
      </c>
      <c r="E3" s="51" t="s">
        <v>52</v>
      </c>
      <c r="F3" s="15" t="s">
        <v>53</v>
      </c>
      <c r="G3" s="16" t="s">
        <v>45</v>
      </c>
      <c r="H3" s="51" t="s">
        <v>46</v>
      </c>
      <c r="I3" s="51" t="s">
        <v>47</v>
      </c>
      <c r="J3" s="29" t="s">
        <v>48</v>
      </c>
      <c r="K3" s="51" t="s">
        <v>52</v>
      </c>
      <c r="L3" s="15" t="s">
        <v>53</v>
      </c>
      <c r="M3" s="51" t="s">
        <v>45</v>
      </c>
      <c r="N3" s="14" t="s">
        <v>46</v>
      </c>
      <c r="O3" s="14" t="s">
        <v>47</v>
      </c>
      <c r="P3" s="29" t="s">
        <v>48</v>
      </c>
      <c r="Q3" s="14" t="s">
        <v>52</v>
      </c>
      <c r="R3" s="51" t="s">
        <v>53</v>
      </c>
      <c r="S3" s="16" t="s">
        <v>45</v>
      </c>
      <c r="T3" s="51" t="s">
        <v>46</v>
      </c>
      <c r="U3" s="51" t="s">
        <v>47</v>
      </c>
      <c r="V3" s="29" t="s">
        <v>48</v>
      </c>
      <c r="W3" s="51" t="s">
        <v>52</v>
      </c>
      <c r="X3" s="15" t="s">
        <v>53</v>
      </c>
      <c r="Y3" s="16" t="s">
        <v>45</v>
      </c>
      <c r="Z3" s="51" t="s">
        <v>46</v>
      </c>
      <c r="AA3" s="51" t="s">
        <v>47</v>
      </c>
      <c r="AB3" s="29" t="s">
        <v>48</v>
      </c>
      <c r="AC3" s="51" t="s">
        <v>52</v>
      </c>
      <c r="AD3" s="15" t="s">
        <v>53</v>
      </c>
      <c r="AE3" s="16" t="s">
        <v>45</v>
      </c>
      <c r="AF3" s="51" t="s">
        <v>46</v>
      </c>
      <c r="AG3" s="51" t="s">
        <v>47</v>
      </c>
      <c r="AH3" s="29" t="s">
        <v>48</v>
      </c>
      <c r="AI3" s="51" t="s">
        <v>52</v>
      </c>
      <c r="AJ3" s="15" t="s">
        <v>53</v>
      </c>
    </row>
    <row r="4" spans="1:36" x14ac:dyDescent="0.25">
      <c r="A4" s="30">
        <v>3</v>
      </c>
      <c r="B4" s="31">
        <v>3</v>
      </c>
      <c r="C4" s="32">
        <v>361</v>
      </c>
      <c r="D4" s="33">
        <v>33.46153846153846</v>
      </c>
      <c r="E4" s="25">
        <f>C4^2*0.004</f>
        <v>521.28399999999999</v>
      </c>
      <c r="F4" s="34">
        <f>IF(C4&lt;355," ",IF(C4&lt;376,D4," "))</f>
        <v>33.46153846153846</v>
      </c>
      <c r="G4" s="40">
        <v>25</v>
      </c>
      <c r="H4" s="31">
        <v>1</v>
      </c>
      <c r="I4" s="32">
        <v>392</v>
      </c>
      <c r="J4" s="33">
        <v>55.38461538461538</v>
      </c>
      <c r="K4" s="25">
        <f>I4^2*0.0051</f>
        <v>783.68640000000005</v>
      </c>
      <c r="L4" s="34">
        <f>IF(I4&lt;380," ",IF(I4&lt;401,J4," "))</f>
        <v>55.38461538461538</v>
      </c>
      <c r="M4" s="23">
        <v>11</v>
      </c>
      <c r="N4" s="26">
        <v>1</v>
      </c>
      <c r="O4" s="62">
        <v>372</v>
      </c>
      <c r="P4" s="65">
        <v>25.52</v>
      </c>
      <c r="Q4" s="20">
        <f t="shared" ref="Q4:Q49" si="0">O4^2*0.004</f>
        <v>553.53600000000006</v>
      </c>
      <c r="R4" s="63">
        <f>IF(O4&lt;355," ",IF(O4&lt;376,P4," "))</f>
        <v>25.52</v>
      </c>
      <c r="S4" s="40">
        <v>35</v>
      </c>
      <c r="T4" s="43">
        <v>1</v>
      </c>
      <c r="U4" s="44">
        <v>388</v>
      </c>
      <c r="V4" s="66">
        <v>26.5</v>
      </c>
      <c r="W4" s="25">
        <f>U4^2*0.0051</f>
        <v>767.77440000000001</v>
      </c>
      <c r="X4" s="2">
        <f>IF(U4&lt;380," ",IF(U4&lt;401,V4," "))</f>
        <v>26.5</v>
      </c>
      <c r="Y4" s="40">
        <v>21</v>
      </c>
      <c r="Z4" s="32">
        <v>1</v>
      </c>
      <c r="AA4" s="32">
        <v>366</v>
      </c>
      <c r="AB4" s="33">
        <v>37.087100594317334</v>
      </c>
      <c r="AC4" s="25">
        <f t="shared" ref="AC4:AC40" si="1">AA4^2*0.004</f>
        <v>535.82399999999996</v>
      </c>
      <c r="AD4" s="34">
        <f>IF(AA4&lt;355," ",IF(AA4&lt;376,AB4," "))</f>
        <v>37.087100594317334</v>
      </c>
      <c r="AE4" s="40">
        <v>45</v>
      </c>
      <c r="AF4" s="45">
        <v>1</v>
      </c>
      <c r="AG4" s="45">
        <v>381</v>
      </c>
      <c r="AH4" s="46">
        <v>50.480991474600316</v>
      </c>
      <c r="AI4" s="25">
        <f>AG4^2*0.0051</f>
        <v>740.3211</v>
      </c>
      <c r="AJ4" s="34">
        <f>IF(AG4&lt;380," ",IF(AG4&lt;401,AH4," "))</f>
        <v>50.480991474600316</v>
      </c>
    </row>
    <row r="5" spans="1:36" x14ac:dyDescent="0.25">
      <c r="A5" s="30">
        <v>3</v>
      </c>
      <c r="B5" s="31">
        <v>4</v>
      </c>
      <c r="C5" s="32">
        <v>362</v>
      </c>
      <c r="D5" s="33">
        <v>34.615384615384613</v>
      </c>
      <c r="E5" s="25">
        <f t="shared" ref="E5:E50" si="2">C5^2*0.004</f>
        <v>524.17600000000004</v>
      </c>
      <c r="F5" s="34">
        <f t="shared" ref="F5:F50" si="3">IF(C5&lt;355," ",IF(C5&lt;376,D5," "))</f>
        <v>34.615384615384613</v>
      </c>
      <c r="G5" s="40">
        <v>25</v>
      </c>
      <c r="H5" s="31">
        <v>2</v>
      </c>
      <c r="I5" s="32">
        <v>389</v>
      </c>
      <c r="J5" s="33">
        <v>44.615384615384613</v>
      </c>
      <c r="K5" s="25">
        <f t="shared" ref="K5:K50" si="4">I5^2*0.0051</f>
        <v>771.73710000000005</v>
      </c>
      <c r="L5" s="34">
        <f t="shared" ref="L5:L50" si="5">IF(I5&lt;380," ",IF(I5&lt;401,J5," "))</f>
        <v>44.615384615384613</v>
      </c>
      <c r="M5" s="23">
        <v>11</v>
      </c>
      <c r="N5" s="26">
        <v>2</v>
      </c>
      <c r="O5" s="62">
        <v>375</v>
      </c>
      <c r="P5" s="65">
        <v>24.61</v>
      </c>
      <c r="Q5" s="20">
        <f t="shared" si="0"/>
        <v>562.5</v>
      </c>
      <c r="R5" s="63">
        <f t="shared" ref="R5:R49" si="6">IF(O5&lt;355," ",IF(O5&lt;376,P5," "))</f>
        <v>24.61</v>
      </c>
      <c r="S5" s="40">
        <v>35</v>
      </c>
      <c r="T5" s="43">
        <v>2</v>
      </c>
      <c r="U5" s="44">
        <v>394</v>
      </c>
      <c r="V5" s="66">
        <v>28</v>
      </c>
      <c r="W5" s="25">
        <f t="shared" ref="W5:W46" si="7">U5^2*0.0051</f>
        <v>791.70360000000005</v>
      </c>
      <c r="X5" s="2">
        <f t="shared" ref="X5:X46" si="8">IF(U5&lt;380," ",IF(U5&lt;401,V5," "))</f>
        <v>28</v>
      </c>
      <c r="Y5" s="40">
        <v>21</v>
      </c>
      <c r="Z5" s="32">
        <v>2</v>
      </c>
      <c r="AA5" s="32">
        <v>362</v>
      </c>
      <c r="AB5" s="33">
        <v>42.384924215732497</v>
      </c>
      <c r="AC5" s="25">
        <f t="shared" si="1"/>
        <v>524.17600000000004</v>
      </c>
      <c r="AD5" s="34">
        <f t="shared" ref="AD5:AD40" si="9">IF(AA5&lt;355," ",IF(AA5&lt;376,AB5," "))</f>
        <v>42.384924215732497</v>
      </c>
      <c r="AE5" s="40">
        <v>45</v>
      </c>
      <c r="AF5" s="45">
        <v>2</v>
      </c>
      <c r="AG5" s="45">
        <v>362</v>
      </c>
      <c r="AH5" s="46">
        <v>47.146180047697776</v>
      </c>
      <c r="AI5" s="25">
        <f t="shared" ref="AI5:AI50" si="10">AG5^2*0.0051</f>
        <v>668.32440000000008</v>
      </c>
      <c r="AJ5" s="34" t="str">
        <f t="shared" ref="AJ5:AJ50" si="11">IF(AG5&lt;380," ",IF(AG5&lt;401,AH5," "))</f>
        <v xml:space="preserve"> </v>
      </c>
    </row>
    <row r="6" spans="1:36" x14ac:dyDescent="0.25">
      <c r="A6" s="30">
        <v>3</v>
      </c>
      <c r="B6" s="31">
        <v>6</v>
      </c>
      <c r="C6" s="32">
        <v>363</v>
      </c>
      <c r="D6" s="33">
        <v>32.307692307692307</v>
      </c>
      <c r="E6" s="25">
        <f t="shared" si="2"/>
        <v>527.07600000000002</v>
      </c>
      <c r="F6" s="34">
        <f t="shared" si="3"/>
        <v>32.307692307692307</v>
      </c>
      <c r="G6" s="40">
        <v>25</v>
      </c>
      <c r="H6" s="31">
        <v>3</v>
      </c>
      <c r="I6" s="32">
        <v>396</v>
      </c>
      <c r="J6" s="33">
        <v>46.53846153846154</v>
      </c>
      <c r="K6" s="25">
        <f t="shared" si="4"/>
        <v>799.76160000000004</v>
      </c>
      <c r="L6" s="34">
        <f t="shared" si="5"/>
        <v>46.53846153846154</v>
      </c>
      <c r="M6" s="23">
        <v>11</v>
      </c>
      <c r="N6" s="26">
        <v>4</v>
      </c>
      <c r="O6" s="62">
        <v>378</v>
      </c>
      <c r="P6" s="65">
        <v>22.42</v>
      </c>
      <c r="Q6" s="20">
        <f t="shared" si="0"/>
        <v>571.53600000000006</v>
      </c>
      <c r="R6" s="63" t="str">
        <f t="shared" si="6"/>
        <v xml:space="preserve"> </v>
      </c>
      <c r="S6" s="40">
        <v>35</v>
      </c>
      <c r="T6" s="43">
        <v>3</v>
      </c>
      <c r="U6" s="44">
        <v>389</v>
      </c>
      <c r="V6" s="66">
        <v>29.8</v>
      </c>
      <c r="W6" s="25">
        <f t="shared" si="7"/>
        <v>771.73710000000005</v>
      </c>
      <c r="X6" s="2">
        <f t="shared" si="8"/>
        <v>29.8</v>
      </c>
      <c r="Y6" s="40">
        <v>21</v>
      </c>
      <c r="Z6" s="32">
        <v>3</v>
      </c>
      <c r="AA6" s="32">
        <v>361</v>
      </c>
      <c r="AB6" s="33">
        <v>43.810053119298558</v>
      </c>
      <c r="AC6" s="25">
        <f t="shared" si="1"/>
        <v>521.28399999999999</v>
      </c>
      <c r="AD6" s="34">
        <f t="shared" si="9"/>
        <v>43.810053119298558</v>
      </c>
      <c r="AE6" s="40">
        <v>45</v>
      </c>
      <c r="AF6" s="45">
        <v>3</v>
      </c>
      <c r="AG6" s="45">
        <v>377</v>
      </c>
      <c r="AH6" s="46">
        <v>44.104109784709102</v>
      </c>
      <c r="AI6" s="25">
        <f t="shared" si="10"/>
        <v>724.85790000000009</v>
      </c>
      <c r="AJ6" s="34" t="str">
        <f t="shared" si="11"/>
        <v xml:space="preserve"> </v>
      </c>
    </row>
    <row r="7" spans="1:36" x14ac:dyDescent="0.25">
      <c r="A7" s="30">
        <v>3</v>
      </c>
      <c r="B7" s="31">
        <v>7</v>
      </c>
      <c r="C7" s="32">
        <v>360</v>
      </c>
      <c r="D7" s="33">
        <v>34.230769230769226</v>
      </c>
      <c r="E7" s="25">
        <f t="shared" si="2"/>
        <v>518.4</v>
      </c>
      <c r="F7" s="34">
        <f t="shared" si="3"/>
        <v>34.230769230769226</v>
      </c>
      <c r="G7" s="40">
        <v>25</v>
      </c>
      <c r="H7" s="31">
        <v>4</v>
      </c>
      <c r="I7" s="32">
        <v>395</v>
      </c>
      <c r="J7" s="33">
        <v>39.615384615384613</v>
      </c>
      <c r="K7" s="25">
        <f t="shared" si="4"/>
        <v>795.72750000000008</v>
      </c>
      <c r="L7" s="34">
        <f t="shared" si="5"/>
        <v>39.615384615384613</v>
      </c>
      <c r="M7" s="23">
        <v>11</v>
      </c>
      <c r="N7" s="26">
        <v>5</v>
      </c>
      <c r="O7" s="62">
        <v>375</v>
      </c>
      <c r="P7" s="65">
        <v>20.14</v>
      </c>
      <c r="Q7" s="20">
        <f t="shared" si="0"/>
        <v>562.5</v>
      </c>
      <c r="R7" s="63">
        <f t="shared" si="6"/>
        <v>20.14</v>
      </c>
      <c r="S7" s="40">
        <v>35</v>
      </c>
      <c r="T7" s="43">
        <v>4</v>
      </c>
      <c r="U7" s="44">
        <v>392</v>
      </c>
      <c r="V7" s="66">
        <v>20.7</v>
      </c>
      <c r="W7" s="25">
        <f t="shared" si="7"/>
        <v>783.68640000000005</v>
      </c>
      <c r="X7" s="2">
        <f t="shared" si="8"/>
        <v>20.7</v>
      </c>
      <c r="Y7" s="40">
        <v>21</v>
      </c>
      <c r="Z7" s="32">
        <v>4</v>
      </c>
      <c r="AA7" s="32">
        <v>381</v>
      </c>
      <c r="AB7" s="33">
        <v>37.176495558423071</v>
      </c>
      <c r="AC7" s="25">
        <f t="shared" si="1"/>
        <v>580.64400000000001</v>
      </c>
      <c r="AD7" s="34" t="str">
        <f t="shared" si="9"/>
        <v xml:space="preserve"> </v>
      </c>
      <c r="AE7" s="40">
        <v>45</v>
      </c>
      <c r="AF7" s="47">
        <v>4</v>
      </c>
      <c r="AG7" s="45">
        <v>377</v>
      </c>
      <c r="AH7" s="46">
        <v>33.153043980866919</v>
      </c>
      <c r="AI7" s="25">
        <f t="shared" si="10"/>
        <v>724.85790000000009</v>
      </c>
      <c r="AJ7" s="34" t="str">
        <f t="shared" si="11"/>
        <v xml:space="preserve"> </v>
      </c>
    </row>
    <row r="8" spans="1:36" x14ac:dyDescent="0.25">
      <c r="A8" s="30">
        <v>3</v>
      </c>
      <c r="B8" s="31">
        <v>8</v>
      </c>
      <c r="C8" s="32">
        <v>364</v>
      </c>
      <c r="D8" s="33">
        <v>30.769230769230766</v>
      </c>
      <c r="E8" s="25">
        <f t="shared" si="2"/>
        <v>529.98400000000004</v>
      </c>
      <c r="F8" s="34">
        <f t="shared" si="3"/>
        <v>30.769230769230766</v>
      </c>
      <c r="G8" s="40">
        <v>25</v>
      </c>
      <c r="H8" s="31">
        <v>5</v>
      </c>
      <c r="I8" s="32">
        <v>392</v>
      </c>
      <c r="J8" s="33">
        <v>33.46153846153846</v>
      </c>
      <c r="K8" s="25">
        <f t="shared" si="4"/>
        <v>783.68640000000005</v>
      </c>
      <c r="L8" s="34">
        <f t="shared" si="5"/>
        <v>33.46153846153846</v>
      </c>
      <c r="M8" s="23">
        <v>11</v>
      </c>
      <c r="N8" s="26">
        <v>6</v>
      </c>
      <c r="O8" s="62">
        <v>372</v>
      </c>
      <c r="P8" s="65">
        <v>22.06</v>
      </c>
      <c r="Q8" s="20">
        <f t="shared" si="0"/>
        <v>553.53600000000006</v>
      </c>
      <c r="R8" s="63">
        <f t="shared" si="6"/>
        <v>22.06</v>
      </c>
      <c r="S8" s="40">
        <v>35</v>
      </c>
      <c r="T8" s="43">
        <v>5</v>
      </c>
      <c r="U8" s="44">
        <v>390</v>
      </c>
      <c r="V8" s="66">
        <v>22.3</v>
      </c>
      <c r="W8" s="25">
        <f t="shared" si="7"/>
        <v>775.71</v>
      </c>
      <c r="X8" s="2">
        <f t="shared" si="8"/>
        <v>22.3</v>
      </c>
      <c r="Y8" s="40">
        <v>21</v>
      </c>
      <c r="Z8" s="32">
        <v>5</v>
      </c>
      <c r="AA8" s="32">
        <v>367</v>
      </c>
      <c r="AB8" s="33">
        <v>42.237836024675687</v>
      </c>
      <c r="AC8" s="25">
        <f t="shared" si="1"/>
        <v>538.75599999999997</v>
      </c>
      <c r="AD8" s="34">
        <f t="shared" si="9"/>
        <v>42.237836024675687</v>
      </c>
      <c r="AE8" s="40">
        <v>45</v>
      </c>
      <c r="AF8" s="47">
        <v>5</v>
      </c>
      <c r="AG8" s="45">
        <v>373</v>
      </c>
      <c r="AH8" s="46">
        <v>31.926084477131059</v>
      </c>
      <c r="AI8" s="25">
        <f t="shared" si="10"/>
        <v>709.55790000000002</v>
      </c>
      <c r="AJ8" s="34" t="str">
        <f t="shared" si="11"/>
        <v xml:space="preserve"> </v>
      </c>
    </row>
    <row r="9" spans="1:36" x14ac:dyDescent="0.25">
      <c r="A9" s="30">
        <v>3</v>
      </c>
      <c r="B9" s="31">
        <v>9</v>
      </c>
      <c r="C9" s="32">
        <v>366</v>
      </c>
      <c r="D9" s="33">
        <v>28.846153846153847</v>
      </c>
      <c r="E9" s="25">
        <f t="shared" si="2"/>
        <v>535.82399999999996</v>
      </c>
      <c r="F9" s="34">
        <f t="shared" si="3"/>
        <v>28.846153846153847</v>
      </c>
      <c r="G9" s="40">
        <v>25</v>
      </c>
      <c r="H9" s="31">
        <v>6</v>
      </c>
      <c r="I9" s="32">
        <v>394</v>
      </c>
      <c r="J9" s="33">
        <v>39.230769230769226</v>
      </c>
      <c r="K9" s="25">
        <f t="shared" si="4"/>
        <v>791.70360000000005</v>
      </c>
      <c r="L9" s="34">
        <f t="shared" si="5"/>
        <v>39.230769230769226</v>
      </c>
      <c r="M9" s="23">
        <v>11</v>
      </c>
      <c r="N9" s="26">
        <v>7</v>
      </c>
      <c r="O9" s="62">
        <v>374</v>
      </c>
      <c r="P9" s="65">
        <v>18.96</v>
      </c>
      <c r="Q9" s="20">
        <f t="shared" si="0"/>
        <v>559.50400000000002</v>
      </c>
      <c r="R9" s="63">
        <f t="shared" si="6"/>
        <v>18.96</v>
      </c>
      <c r="S9" s="40">
        <v>35</v>
      </c>
      <c r="T9" s="43">
        <v>6</v>
      </c>
      <c r="U9" s="44">
        <v>393</v>
      </c>
      <c r="V9" s="66">
        <v>23.6</v>
      </c>
      <c r="W9" s="25">
        <f t="shared" si="7"/>
        <v>787.68990000000008</v>
      </c>
      <c r="X9" s="2">
        <f t="shared" si="8"/>
        <v>23.6</v>
      </c>
      <c r="Y9" s="40">
        <v>21</v>
      </c>
      <c r="Z9" s="32">
        <v>6</v>
      </c>
      <c r="AA9" s="32">
        <v>365</v>
      </c>
      <c r="AB9" s="33">
        <v>30.866592238752236</v>
      </c>
      <c r="AC9" s="25">
        <f t="shared" si="1"/>
        <v>532.9</v>
      </c>
      <c r="AD9" s="34">
        <f t="shared" si="9"/>
        <v>30.866592238752236</v>
      </c>
      <c r="AE9" s="40">
        <v>45</v>
      </c>
      <c r="AF9" s="47">
        <v>6</v>
      </c>
      <c r="AG9" s="45">
        <v>386</v>
      </c>
      <c r="AH9" s="46">
        <v>44.840731163170204</v>
      </c>
      <c r="AI9" s="25">
        <f t="shared" si="10"/>
        <v>759.8796000000001</v>
      </c>
      <c r="AJ9" s="34">
        <f t="shared" si="11"/>
        <v>44.840731163170204</v>
      </c>
    </row>
    <row r="10" spans="1:36" x14ac:dyDescent="0.25">
      <c r="A10" s="30">
        <v>3</v>
      </c>
      <c r="B10" s="31">
        <v>10</v>
      </c>
      <c r="C10" s="32">
        <v>361</v>
      </c>
      <c r="D10" s="33">
        <v>31.153846153846153</v>
      </c>
      <c r="E10" s="25">
        <f t="shared" si="2"/>
        <v>521.28399999999999</v>
      </c>
      <c r="F10" s="34">
        <f t="shared" si="3"/>
        <v>31.153846153846153</v>
      </c>
      <c r="G10" s="40">
        <v>25</v>
      </c>
      <c r="H10" s="31">
        <v>7</v>
      </c>
      <c r="I10" s="32">
        <v>389</v>
      </c>
      <c r="J10" s="33">
        <v>35</v>
      </c>
      <c r="K10" s="25">
        <f t="shared" si="4"/>
        <v>771.73710000000005</v>
      </c>
      <c r="L10" s="34">
        <f t="shared" si="5"/>
        <v>35</v>
      </c>
      <c r="M10" s="23">
        <v>11</v>
      </c>
      <c r="N10" s="26">
        <v>8</v>
      </c>
      <c r="O10" s="62">
        <v>377</v>
      </c>
      <c r="P10" s="65">
        <v>22.95</v>
      </c>
      <c r="Q10" s="20">
        <f t="shared" si="0"/>
        <v>568.51599999999996</v>
      </c>
      <c r="R10" s="63" t="str">
        <f t="shared" si="6"/>
        <v xml:space="preserve"> </v>
      </c>
      <c r="S10" s="40">
        <v>35</v>
      </c>
      <c r="T10" s="43">
        <v>7</v>
      </c>
      <c r="U10" s="44">
        <v>393</v>
      </c>
      <c r="V10" s="66">
        <v>21.9</v>
      </c>
      <c r="W10" s="25">
        <f t="shared" si="7"/>
        <v>787.68990000000008</v>
      </c>
      <c r="X10" s="2">
        <f t="shared" si="8"/>
        <v>21.9</v>
      </c>
      <c r="Y10" s="40">
        <v>21</v>
      </c>
      <c r="Z10" s="32">
        <v>7</v>
      </c>
      <c r="AA10" s="32">
        <v>371</v>
      </c>
      <c r="AB10" s="33">
        <v>33.219886212089293</v>
      </c>
      <c r="AC10" s="25">
        <f t="shared" si="1"/>
        <v>550.56399999999996</v>
      </c>
      <c r="AD10" s="34">
        <f t="shared" si="9"/>
        <v>33.219886212089293</v>
      </c>
      <c r="AE10" s="40">
        <v>45</v>
      </c>
      <c r="AF10" s="47">
        <v>7</v>
      </c>
      <c r="AG10" s="45">
        <v>393</v>
      </c>
      <c r="AH10" s="46">
        <v>38.474652553687108</v>
      </c>
      <c r="AI10" s="25">
        <f t="shared" si="10"/>
        <v>787.68990000000008</v>
      </c>
      <c r="AJ10" s="34">
        <f t="shared" si="11"/>
        <v>38.474652553687108</v>
      </c>
    </row>
    <row r="11" spans="1:36" x14ac:dyDescent="0.25">
      <c r="A11" s="30">
        <v>9</v>
      </c>
      <c r="B11" s="31">
        <v>1</v>
      </c>
      <c r="C11" s="32">
        <v>360</v>
      </c>
      <c r="D11" s="33">
        <v>36.92307692307692</v>
      </c>
      <c r="E11" s="25">
        <f t="shared" si="2"/>
        <v>518.4</v>
      </c>
      <c r="F11" s="34">
        <f t="shared" si="3"/>
        <v>36.92307692307692</v>
      </c>
      <c r="G11" s="40">
        <v>25</v>
      </c>
      <c r="H11" s="31">
        <v>8</v>
      </c>
      <c r="I11" s="32">
        <v>395</v>
      </c>
      <c r="J11" s="33">
        <v>54.230769230769226</v>
      </c>
      <c r="K11" s="25">
        <f t="shared" si="4"/>
        <v>795.72750000000008</v>
      </c>
      <c r="L11" s="34">
        <f t="shared" si="5"/>
        <v>54.230769230769226</v>
      </c>
      <c r="M11" s="23">
        <v>11</v>
      </c>
      <c r="N11" s="26">
        <v>9</v>
      </c>
      <c r="O11" s="62">
        <v>369</v>
      </c>
      <c r="P11" s="65">
        <v>21.34</v>
      </c>
      <c r="Q11" s="20">
        <f t="shared" si="0"/>
        <v>544.64400000000001</v>
      </c>
      <c r="R11" s="63">
        <f t="shared" si="6"/>
        <v>21.34</v>
      </c>
      <c r="S11" s="40">
        <v>35</v>
      </c>
      <c r="T11" s="43">
        <v>8</v>
      </c>
      <c r="U11" s="44">
        <v>400</v>
      </c>
      <c r="V11" s="66">
        <v>25.7</v>
      </c>
      <c r="W11" s="25">
        <f t="shared" si="7"/>
        <v>816.00000000000011</v>
      </c>
      <c r="X11" s="2">
        <f t="shared" si="8"/>
        <v>25.7</v>
      </c>
      <c r="Y11" s="40">
        <v>21</v>
      </c>
      <c r="Z11" s="32">
        <v>8</v>
      </c>
      <c r="AA11" s="32">
        <v>383</v>
      </c>
      <c r="AB11" s="33">
        <v>36.253288640502781</v>
      </c>
      <c r="AC11" s="25">
        <f t="shared" si="1"/>
        <v>586.75599999999997</v>
      </c>
      <c r="AD11" s="34" t="str">
        <f t="shared" si="9"/>
        <v xml:space="preserve"> </v>
      </c>
      <c r="AE11" s="40">
        <v>45</v>
      </c>
      <c r="AF11" s="47">
        <v>8</v>
      </c>
      <c r="AG11" s="45">
        <v>383</v>
      </c>
      <c r="AH11" s="46">
        <v>37.987686302676806</v>
      </c>
      <c r="AI11" s="25">
        <f t="shared" si="10"/>
        <v>748.11390000000006</v>
      </c>
      <c r="AJ11" s="34">
        <f t="shared" si="11"/>
        <v>37.987686302676806</v>
      </c>
    </row>
    <row r="12" spans="1:36" x14ac:dyDescent="0.25">
      <c r="A12" s="30">
        <v>9</v>
      </c>
      <c r="B12" s="31">
        <v>2</v>
      </c>
      <c r="C12" s="32">
        <v>362</v>
      </c>
      <c r="D12" s="33">
        <v>21.538461538461537</v>
      </c>
      <c r="E12" s="25">
        <f t="shared" si="2"/>
        <v>524.17600000000004</v>
      </c>
      <c r="F12" s="34">
        <f t="shared" si="3"/>
        <v>21.538461538461537</v>
      </c>
      <c r="G12" s="40">
        <v>25</v>
      </c>
      <c r="H12" s="31">
        <v>9</v>
      </c>
      <c r="I12" s="32">
        <v>392</v>
      </c>
      <c r="J12" s="33">
        <v>39.615384615384613</v>
      </c>
      <c r="K12" s="25">
        <f t="shared" si="4"/>
        <v>783.68640000000005</v>
      </c>
      <c r="L12" s="34">
        <f t="shared" si="5"/>
        <v>39.615384615384613</v>
      </c>
      <c r="M12" s="23">
        <v>11</v>
      </c>
      <c r="N12" s="26">
        <v>10</v>
      </c>
      <c r="O12" s="62">
        <v>371</v>
      </c>
      <c r="P12" s="65">
        <v>25.05</v>
      </c>
      <c r="Q12" s="20">
        <f t="shared" si="0"/>
        <v>550.56399999999996</v>
      </c>
      <c r="R12" s="63">
        <f t="shared" si="6"/>
        <v>25.05</v>
      </c>
      <c r="S12" s="40">
        <v>35</v>
      </c>
      <c r="T12" s="43">
        <v>9</v>
      </c>
      <c r="U12" s="44">
        <v>392</v>
      </c>
      <c r="V12" s="66">
        <v>22</v>
      </c>
      <c r="W12" s="25">
        <f t="shared" si="7"/>
        <v>783.68640000000005</v>
      </c>
      <c r="X12" s="2">
        <f t="shared" si="8"/>
        <v>22</v>
      </c>
      <c r="Y12" s="40">
        <v>21</v>
      </c>
      <c r="Z12" s="32">
        <v>9</v>
      </c>
      <c r="AA12" s="32">
        <v>359</v>
      </c>
      <c r="AB12" s="33">
        <v>38.818715358061354</v>
      </c>
      <c r="AC12" s="25">
        <f t="shared" si="1"/>
        <v>515.524</v>
      </c>
      <c r="AD12" s="34">
        <f t="shared" si="9"/>
        <v>38.818715358061354</v>
      </c>
      <c r="AE12" s="40">
        <v>45</v>
      </c>
      <c r="AF12" s="47">
        <v>9</v>
      </c>
      <c r="AG12" s="45">
        <v>398</v>
      </c>
      <c r="AH12" s="46">
        <v>49.089173404665175</v>
      </c>
      <c r="AI12" s="25">
        <f t="shared" si="10"/>
        <v>807.86040000000003</v>
      </c>
      <c r="AJ12" s="34">
        <f t="shared" si="11"/>
        <v>49.089173404665175</v>
      </c>
    </row>
    <row r="13" spans="1:36" x14ac:dyDescent="0.25">
      <c r="A13" s="30">
        <v>9</v>
      </c>
      <c r="B13" s="31">
        <v>3</v>
      </c>
      <c r="C13" s="32">
        <v>360</v>
      </c>
      <c r="D13" s="33">
        <v>27.307692307692307</v>
      </c>
      <c r="E13" s="25">
        <f t="shared" si="2"/>
        <v>518.4</v>
      </c>
      <c r="F13" s="34">
        <f t="shared" si="3"/>
        <v>27.307692307692307</v>
      </c>
      <c r="G13" s="40">
        <v>25</v>
      </c>
      <c r="H13" s="31">
        <v>10</v>
      </c>
      <c r="I13" s="32">
        <v>395</v>
      </c>
      <c r="J13" s="33">
        <v>52.307692307692307</v>
      </c>
      <c r="K13" s="25">
        <f t="shared" si="4"/>
        <v>795.72750000000008</v>
      </c>
      <c r="L13" s="34">
        <f t="shared" si="5"/>
        <v>52.307692307692307</v>
      </c>
      <c r="M13" s="23">
        <v>12</v>
      </c>
      <c r="N13" s="26">
        <v>1</v>
      </c>
      <c r="O13" s="62">
        <v>373</v>
      </c>
      <c r="P13" s="65">
        <v>25.2</v>
      </c>
      <c r="Q13" s="20">
        <f t="shared" si="0"/>
        <v>556.51599999999996</v>
      </c>
      <c r="R13" s="63">
        <f t="shared" si="6"/>
        <v>25.2</v>
      </c>
      <c r="S13" s="40">
        <v>35</v>
      </c>
      <c r="T13" s="43">
        <v>10</v>
      </c>
      <c r="U13" s="44">
        <v>388</v>
      </c>
      <c r="V13" s="66">
        <v>24.5</v>
      </c>
      <c r="W13" s="25">
        <f t="shared" si="7"/>
        <v>767.77440000000001</v>
      </c>
      <c r="X13" s="2">
        <f t="shared" si="8"/>
        <v>24.5</v>
      </c>
      <c r="Y13" s="40">
        <v>21</v>
      </c>
      <c r="Z13" s="32">
        <v>10</v>
      </c>
      <c r="AA13" s="32">
        <v>358</v>
      </c>
      <c r="AB13" s="33">
        <v>41.356514681145853</v>
      </c>
      <c r="AC13" s="25">
        <f t="shared" si="1"/>
        <v>512.65600000000006</v>
      </c>
      <c r="AD13" s="34">
        <f t="shared" si="9"/>
        <v>41.356514681145853</v>
      </c>
      <c r="AE13" s="40">
        <v>46</v>
      </c>
      <c r="AF13" s="47">
        <v>1</v>
      </c>
      <c r="AG13" s="45">
        <v>396</v>
      </c>
      <c r="AH13" s="46">
        <v>35.779941161664524</v>
      </c>
      <c r="AI13" s="25">
        <f t="shared" si="10"/>
        <v>799.76160000000004</v>
      </c>
      <c r="AJ13" s="34">
        <f t="shared" si="11"/>
        <v>35.779941161664524</v>
      </c>
    </row>
    <row r="14" spans="1:36" x14ac:dyDescent="0.25">
      <c r="A14" s="30">
        <v>9</v>
      </c>
      <c r="B14" s="31">
        <v>4</v>
      </c>
      <c r="C14" s="32">
        <v>365</v>
      </c>
      <c r="D14" s="33">
        <v>28.076923076923077</v>
      </c>
      <c r="E14" s="25">
        <f t="shared" si="2"/>
        <v>532.9</v>
      </c>
      <c r="F14" s="34">
        <f t="shared" si="3"/>
        <v>28.076923076923077</v>
      </c>
      <c r="G14" s="40">
        <v>26</v>
      </c>
      <c r="H14" s="31">
        <v>1</v>
      </c>
      <c r="I14" s="32">
        <v>391</v>
      </c>
      <c r="J14" s="33">
        <v>38.46153846153846</v>
      </c>
      <c r="K14" s="25">
        <f t="shared" si="4"/>
        <v>779.69310000000007</v>
      </c>
      <c r="L14" s="34">
        <f t="shared" si="5"/>
        <v>38.46153846153846</v>
      </c>
      <c r="M14" s="23">
        <v>12</v>
      </c>
      <c r="N14" s="26">
        <v>2</v>
      </c>
      <c r="O14" s="62">
        <v>376</v>
      </c>
      <c r="P14" s="65">
        <v>23.7</v>
      </c>
      <c r="Q14" s="20">
        <f t="shared" si="0"/>
        <v>565.50400000000002</v>
      </c>
      <c r="R14" s="63" t="str">
        <f t="shared" si="6"/>
        <v xml:space="preserve"> </v>
      </c>
      <c r="S14" s="40">
        <v>36</v>
      </c>
      <c r="T14" s="43">
        <v>1</v>
      </c>
      <c r="U14" s="44">
        <v>390</v>
      </c>
      <c r="V14" s="66">
        <v>28</v>
      </c>
      <c r="W14" s="25">
        <f t="shared" si="7"/>
        <v>775.71</v>
      </c>
      <c r="X14" s="2">
        <f t="shared" si="8"/>
        <v>28</v>
      </c>
      <c r="Y14" s="40">
        <v>22</v>
      </c>
      <c r="Z14" s="32">
        <v>1</v>
      </c>
      <c r="AA14" s="32">
        <v>369</v>
      </c>
      <c r="AB14" s="33">
        <v>35.380197854832197</v>
      </c>
      <c r="AC14" s="25">
        <f t="shared" si="1"/>
        <v>544.64400000000001</v>
      </c>
      <c r="AD14" s="34">
        <f t="shared" si="9"/>
        <v>35.380197854832197</v>
      </c>
      <c r="AE14" s="40">
        <v>46</v>
      </c>
      <c r="AF14" s="47">
        <v>2</v>
      </c>
      <c r="AG14" s="45">
        <v>381</v>
      </c>
      <c r="AH14" s="46">
        <v>42.319059182655892</v>
      </c>
      <c r="AI14" s="25">
        <f t="shared" si="10"/>
        <v>740.3211</v>
      </c>
      <c r="AJ14" s="34">
        <f t="shared" si="11"/>
        <v>42.319059182655892</v>
      </c>
    </row>
    <row r="15" spans="1:36" x14ac:dyDescent="0.25">
      <c r="A15" s="30">
        <v>9</v>
      </c>
      <c r="B15" s="31">
        <v>5</v>
      </c>
      <c r="C15" s="32">
        <v>363</v>
      </c>
      <c r="D15" s="33">
        <v>32.307692307692307</v>
      </c>
      <c r="E15" s="25">
        <f t="shared" si="2"/>
        <v>527.07600000000002</v>
      </c>
      <c r="F15" s="34">
        <f t="shared" si="3"/>
        <v>32.307692307692307</v>
      </c>
      <c r="G15" s="40">
        <v>26</v>
      </c>
      <c r="H15" s="31">
        <v>2</v>
      </c>
      <c r="I15" s="32">
        <v>394</v>
      </c>
      <c r="J15" s="33">
        <v>46.153846153846153</v>
      </c>
      <c r="K15" s="25">
        <f t="shared" si="4"/>
        <v>791.70360000000005</v>
      </c>
      <c r="L15" s="34">
        <f t="shared" si="5"/>
        <v>46.153846153846153</v>
      </c>
      <c r="M15" s="23">
        <v>12</v>
      </c>
      <c r="N15" s="26">
        <v>3</v>
      </c>
      <c r="O15" s="62">
        <v>371</v>
      </c>
      <c r="P15" s="65">
        <v>26.5</v>
      </c>
      <c r="Q15" s="20">
        <f t="shared" si="0"/>
        <v>550.56399999999996</v>
      </c>
      <c r="R15" s="63">
        <f t="shared" si="6"/>
        <v>26.5</v>
      </c>
      <c r="S15" s="40">
        <v>36</v>
      </c>
      <c r="T15" s="43">
        <v>2</v>
      </c>
      <c r="U15" s="44">
        <v>391</v>
      </c>
      <c r="V15" s="66">
        <v>29.3</v>
      </c>
      <c r="W15" s="25">
        <f t="shared" si="7"/>
        <v>779.69310000000007</v>
      </c>
      <c r="X15" s="2">
        <f t="shared" si="8"/>
        <v>29.3</v>
      </c>
      <c r="Y15" s="40">
        <v>22</v>
      </c>
      <c r="Z15" s="32">
        <v>2</v>
      </c>
      <c r="AA15" s="32">
        <v>384</v>
      </c>
      <c r="AB15" s="33">
        <v>36.490402830346284</v>
      </c>
      <c r="AC15" s="25">
        <f t="shared" si="1"/>
        <v>589.82400000000007</v>
      </c>
      <c r="AD15" s="34" t="str">
        <f t="shared" si="9"/>
        <v xml:space="preserve"> </v>
      </c>
      <c r="AE15" s="40">
        <v>46</v>
      </c>
      <c r="AF15" s="47">
        <v>3</v>
      </c>
      <c r="AG15" s="45">
        <v>386</v>
      </c>
      <c r="AH15" s="46">
        <v>46.496350111219861</v>
      </c>
      <c r="AI15" s="25">
        <f t="shared" si="10"/>
        <v>759.8796000000001</v>
      </c>
      <c r="AJ15" s="34">
        <f t="shared" si="11"/>
        <v>46.496350111219861</v>
      </c>
    </row>
    <row r="16" spans="1:36" x14ac:dyDescent="0.25">
      <c r="A16" s="30">
        <v>9</v>
      </c>
      <c r="B16" s="31">
        <v>6</v>
      </c>
      <c r="C16" s="32">
        <v>362</v>
      </c>
      <c r="D16" s="33">
        <v>28.076923076923077</v>
      </c>
      <c r="E16" s="25">
        <f t="shared" si="2"/>
        <v>524.17600000000004</v>
      </c>
      <c r="F16" s="34">
        <f t="shared" si="3"/>
        <v>28.076923076923077</v>
      </c>
      <c r="G16" s="40">
        <v>26</v>
      </c>
      <c r="H16" s="31">
        <v>3</v>
      </c>
      <c r="I16" s="32">
        <v>393</v>
      </c>
      <c r="J16" s="33">
        <v>50.38461538461538</v>
      </c>
      <c r="K16" s="25">
        <f t="shared" si="4"/>
        <v>787.68990000000008</v>
      </c>
      <c r="L16" s="34">
        <f t="shared" si="5"/>
        <v>50.38461538461538</v>
      </c>
      <c r="M16" s="23">
        <v>12</v>
      </c>
      <c r="N16" s="26">
        <v>4</v>
      </c>
      <c r="O16" s="62">
        <v>375</v>
      </c>
      <c r="P16" s="65">
        <v>19.100000000000001</v>
      </c>
      <c r="Q16" s="20">
        <f t="shared" si="0"/>
        <v>562.5</v>
      </c>
      <c r="R16" s="63">
        <f t="shared" si="6"/>
        <v>19.100000000000001</v>
      </c>
      <c r="S16" s="40">
        <v>36</v>
      </c>
      <c r="T16" s="43">
        <v>3</v>
      </c>
      <c r="U16" s="44">
        <v>393</v>
      </c>
      <c r="V16" s="66">
        <v>31.2</v>
      </c>
      <c r="W16" s="25">
        <f t="shared" si="7"/>
        <v>787.68990000000008</v>
      </c>
      <c r="X16" s="2">
        <f t="shared" si="8"/>
        <v>31.2</v>
      </c>
      <c r="Y16" s="40">
        <v>22</v>
      </c>
      <c r="Z16" s="32">
        <v>3</v>
      </c>
      <c r="AA16" s="32">
        <v>402</v>
      </c>
      <c r="AB16" s="33">
        <v>48.025962072303081</v>
      </c>
      <c r="AC16" s="25">
        <f t="shared" si="1"/>
        <v>646.41600000000005</v>
      </c>
      <c r="AD16" s="34" t="str">
        <f t="shared" si="9"/>
        <v xml:space="preserve"> </v>
      </c>
      <c r="AE16" s="40">
        <v>46</v>
      </c>
      <c r="AF16" s="47">
        <v>4</v>
      </c>
      <c r="AG16" s="45">
        <v>387</v>
      </c>
      <c r="AH16" s="46">
        <v>36.497727005387645</v>
      </c>
      <c r="AI16" s="25">
        <f t="shared" si="10"/>
        <v>763.82190000000003</v>
      </c>
      <c r="AJ16" s="34">
        <f t="shared" si="11"/>
        <v>36.497727005387645</v>
      </c>
    </row>
    <row r="17" spans="1:36" x14ac:dyDescent="0.25">
      <c r="A17" s="30">
        <v>9</v>
      </c>
      <c r="B17" s="31">
        <v>7</v>
      </c>
      <c r="C17" s="32">
        <v>362</v>
      </c>
      <c r="D17" s="33">
        <v>28.076923076923077</v>
      </c>
      <c r="E17" s="25">
        <f t="shared" si="2"/>
        <v>524.17600000000004</v>
      </c>
      <c r="F17" s="34">
        <f t="shared" si="3"/>
        <v>28.076923076923077</v>
      </c>
      <c r="G17" s="40">
        <v>26</v>
      </c>
      <c r="H17" s="31">
        <v>4</v>
      </c>
      <c r="I17" s="32">
        <v>392</v>
      </c>
      <c r="J17" s="33">
        <v>51.153846153846153</v>
      </c>
      <c r="K17" s="25">
        <f t="shared" si="4"/>
        <v>783.68640000000005</v>
      </c>
      <c r="L17" s="34">
        <f t="shared" si="5"/>
        <v>51.153846153846153</v>
      </c>
      <c r="M17" s="23">
        <v>12</v>
      </c>
      <c r="N17" s="26">
        <v>5</v>
      </c>
      <c r="O17" s="62">
        <v>377</v>
      </c>
      <c r="P17" s="65">
        <v>22.3</v>
      </c>
      <c r="Q17" s="20">
        <f t="shared" si="0"/>
        <v>568.51599999999996</v>
      </c>
      <c r="R17" s="63" t="str">
        <f t="shared" si="6"/>
        <v xml:space="preserve"> </v>
      </c>
      <c r="S17" s="40">
        <v>36</v>
      </c>
      <c r="T17" s="43">
        <v>4</v>
      </c>
      <c r="U17" s="44">
        <v>390</v>
      </c>
      <c r="V17" s="66">
        <v>21.9</v>
      </c>
      <c r="W17" s="25">
        <f t="shared" si="7"/>
        <v>775.71</v>
      </c>
      <c r="X17" s="2">
        <f t="shared" si="8"/>
        <v>21.9</v>
      </c>
      <c r="Y17" s="40">
        <v>22</v>
      </c>
      <c r="Z17" s="32">
        <v>4</v>
      </c>
      <c r="AA17" s="32">
        <v>358</v>
      </c>
      <c r="AB17" s="33">
        <v>29.804252555001959</v>
      </c>
      <c r="AC17" s="25">
        <f t="shared" si="1"/>
        <v>512.65600000000006</v>
      </c>
      <c r="AD17" s="34">
        <f t="shared" si="9"/>
        <v>29.804252555001959</v>
      </c>
      <c r="AE17" s="40">
        <v>46</v>
      </c>
      <c r="AF17" s="47">
        <v>5</v>
      </c>
      <c r="AG17" s="45">
        <v>391</v>
      </c>
      <c r="AH17" s="46">
        <v>34.09246521230012</v>
      </c>
      <c r="AI17" s="25">
        <f t="shared" si="10"/>
        <v>779.69310000000007</v>
      </c>
      <c r="AJ17" s="34">
        <f t="shared" si="11"/>
        <v>34.09246521230012</v>
      </c>
    </row>
    <row r="18" spans="1:36" x14ac:dyDescent="0.25">
      <c r="A18" s="30">
        <v>9</v>
      </c>
      <c r="B18" s="31">
        <v>8</v>
      </c>
      <c r="C18" s="32">
        <v>361</v>
      </c>
      <c r="D18" s="33">
        <v>28.076923076923077</v>
      </c>
      <c r="E18" s="25">
        <f t="shared" si="2"/>
        <v>521.28399999999999</v>
      </c>
      <c r="F18" s="34">
        <f t="shared" si="3"/>
        <v>28.076923076923077</v>
      </c>
      <c r="G18" s="40">
        <v>26</v>
      </c>
      <c r="H18" s="31">
        <v>5</v>
      </c>
      <c r="I18" s="32">
        <v>390</v>
      </c>
      <c r="J18" s="33">
        <v>34.615384615384613</v>
      </c>
      <c r="K18" s="25">
        <f t="shared" si="4"/>
        <v>775.71</v>
      </c>
      <c r="L18" s="34">
        <f t="shared" si="5"/>
        <v>34.615384615384613</v>
      </c>
      <c r="M18" s="23">
        <v>12</v>
      </c>
      <c r="N18" s="26">
        <v>6</v>
      </c>
      <c r="O18" s="62">
        <v>372</v>
      </c>
      <c r="P18" s="65">
        <v>22</v>
      </c>
      <c r="Q18" s="20">
        <f t="shared" si="0"/>
        <v>553.53600000000006</v>
      </c>
      <c r="R18" s="63">
        <f t="shared" si="6"/>
        <v>22</v>
      </c>
      <c r="S18" s="40">
        <v>36</v>
      </c>
      <c r="T18" s="43">
        <v>5</v>
      </c>
      <c r="U18" s="44">
        <v>389</v>
      </c>
      <c r="V18" s="66">
        <v>21.2</v>
      </c>
      <c r="W18" s="25">
        <f t="shared" si="7"/>
        <v>771.73710000000005</v>
      </c>
      <c r="X18" s="2">
        <f t="shared" si="8"/>
        <v>21.2</v>
      </c>
      <c r="Y18" s="40">
        <v>22</v>
      </c>
      <c r="Z18" s="32">
        <v>5</v>
      </c>
      <c r="AA18" s="32">
        <v>372</v>
      </c>
      <c r="AB18" s="33">
        <v>32.216303322310736</v>
      </c>
      <c r="AC18" s="25">
        <f t="shared" si="1"/>
        <v>553.53600000000006</v>
      </c>
      <c r="AD18" s="34">
        <f t="shared" si="9"/>
        <v>32.216303322310736</v>
      </c>
      <c r="AE18" s="40">
        <v>46</v>
      </c>
      <c r="AF18" s="47">
        <v>6</v>
      </c>
      <c r="AG18" s="45">
        <v>403</v>
      </c>
      <c r="AH18" s="46">
        <v>41.949997899986094</v>
      </c>
      <c r="AI18" s="25">
        <f t="shared" si="10"/>
        <v>828.28590000000008</v>
      </c>
      <c r="AJ18" s="34" t="str">
        <f t="shared" si="11"/>
        <v xml:space="preserve"> </v>
      </c>
    </row>
    <row r="19" spans="1:36" x14ac:dyDescent="0.25">
      <c r="A19" s="30">
        <v>9</v>
      </c>
      <c r="B19" s="31">
        <v>9</v>
      </c>
      <c r="C19" s="32">
        <v>366</v>
      </c>
      <c r="D19" s="33">
        <v>25.76923076923077</v>
      </c>
      <c r="E19" s="25">
        <f t="shared" si="2"/>
        <v>535.82399999999996</v>
      </c>
      <c r="F19" s="34">
        <f t="shared" si="3"/>
        <v>25.76923076923077</v>
      </c>
      <c r="G19" s="40">
        <v>26</v>
      </c>
      <c r="H19" s="31">
        <v>6</v>
      </c>
      <c r="I19" s="32">
        <v>393</v>
      </c>
      <c r="J19" s="33">
        <v>40.38461538461538</v>
      </c>
      <c r="K19" s="25">
        <f t="shared" si="4"/>
        <v>787.68990000000008</v>
      </c>
      <c r="L19" s="34">
        <f t="shared" si="5"/>
        <v>40.38461538461538</v>
      </c>
      <c r="M19" s="23">
        <v>12</v>
      </c>
      <c r="N19" s="26">
        <v>7</v>
      </c>
      <c r="O19" s="62">
        <v>374</v>
      </c>
      <c r="P19" s="65">
        <v>18.899999999999999</v>
      </c>
      <c r="Q19" s="20">
        <f t="shared" si="0"/>
        <v>559.50400000000002</v>
      </c>
      <c r="R19" s="63">
        <f t="shared" si="6"/>
        <v>18.899999999999999</v>
      </c>
      <c r="S19" s="40">
        <v>36</v>
      </c>
      <c r="T19" s="43">
        <v>6</v>
      </c>
      <c r="U19" s="44">
        <v>388</v>
      </c>
      <c r="V19" s="66">
        <v>24.6</v>
      </c>
      <c r="W19" s="25">
        <f t="shared" si="7"/>
        <v>767.77440000000001</v>
      </c>
      <c r="X19" s="2">
        <f t="shared" si="8"/>
        <v>24.6</v>
      </c>
      <c r="Y19" s="40">
        <v>22</v>
      </c>
      <c r="Z19" s="32">
        <v>6</v>
      </c>
      <c r="AA19" s="32">
        <v>356</v>
      </c>
      <c r="AB19" s="33">
        <v>31.682598891105279</v>
      </c>
      <c r="AC19" s="25">
        <f t="shared" si="1"/>
        <v>506.94400000000002</v>
      </c>
      <c r="AD19" s="34">
        <f t="shared" si="9"/>
        <v>31.682598891105279</v>
      </c>
      <c r="AE19" s="40">
        <v>46</v>
      </c>
      <c r="AF19" s="47">
        <v>7</v>
      </c>
      <c r="AG19" s="45">
        <v>383</v>
      </c>
      <c r="AH19" s="46">
        <v>33.376320041269416</v>
      </c>
      <c r="AI19" s="25">
        <f t="shared" si="10"/>
        <v>748.11390000000006</v>
      </c>
      <c r="AJ19" s="34">
        <f t="shared" si="11"/>
        <v>33.376320041269416</v>
      </c>
    </row>
    <row r="20" spans="1:36" x14ac:dyDescent="0.25">
      <c r="A20" s="30">
        <v>9</v>
      </c>
      <c r="B20" s="31">
        <v>10</v>
      </c>
      <c r="C20" s="32">
        <v>363</v>
      </c>
      <c r="D20" s="33">
        <v>34.615384615384613</v>
      </c>
      <c r="E20" s="25">
        <f t="shared" si="2"/>
        <v>527.07600000000002</v>
      </c>
      <c r="F20" s="34">
        <f t="shared" si="3"/>
        <v>34.615384615384613</v>
      </c>
      <c r="G20" s="40">
        <v>26</v>
      </c>
      <c r="H20" s="31">
        <v>7</v>
      </c>
      <c r="I20" s="32">
        <v>390</v>
      </c>
      <c r="J20" s="33">
        <v>45.769230769230766</v>
      </c>
      <c r="K20" s="25">
        <f t="shared" si="4"/>
        <v>775.71</v>
      </c>
      <c r="L20" s="34">
        <f t="shared" si="5"/>
        <v>45.769230769230766</v>
      </c>
      <c r="M20" s="23">
        <v>12</v>
      </c>
      <c r="N20" s="26">
        <v>8</v>
      </c>
      <c r="O20" s="62">
        <v>376</v>
      </c>
      <c r="P20" s="65">
        <v>22.8</v>
      </c>
      <c r="Q20" s="20">
        <f t="shared" si="0"/>
        <v>565.50400000000002</v>
      </c>
      <c r="R20" s="63" t="str">
        <f t="shared" si="6"/>
        <v xml:space="preserve"> </v>
      </c>
      <c r="S20" s="40">
        <v>36</v>
      </c>
      <c r="T20" s="43">
        <v>7</v>
      </c>
      <c r="U20" s="44">
        <v>388</v>
      </c>
      <c r="V20" s="66">
        <v>19.5</v>
      </c>
      <c r="W20" s="25">
        <f t="shared" si="7"/>
        <v>767.77440000000001</v>
      </c>
      <c r="X20" s="2">
        <f t="shared" si="8"/>
        <v>19.5</v>
      </c>
      <c r="Y20" s="40">
        <v>22</v>
      </c>
      <c r="Z20" s="32">
        <v>7</v>
      </c>
      <c r="AA20" s="32">
        <v>360</v>
      </c>
      <c r="AB20" s="33">
        <v>32.809188173128668</v>
      </c>
      <c r="AC20" s="25">
        <f t="shared" si="1"/>
        <v>518.4</v>
      </c>
      <c r="AD20" s="34">
        <f t="shared" si="9"/>
        <v>32.809188173128668</v>
      </c>
      <c r="AE20" s="40">
        <v>46</v>
      </c>
      <c r="AF20" s="47">
        <v>8</v>
      </c>
      <c r="AG20" s="45">
        <v>386</v>
      </c>
      <c r="AH20" s="46">
        <v>44.301430548842923</v>
      </c>
      <c r="AI20" s="25">
        <f t="shared" si="10"/>
        <v>759.8796000000001</v>
      </c>
      <c r="AJ20" s="34">
        <f t="shared" si="11"/>
        <v>44.301430548842923</v>
      </c>
    </row>
    <row r="21" spans="1:36" x14ac:dyDescent="0.25">
      <c r="A21" s="30">
        <v>14</v>
      </c>
      <c r="B21" s="31">
        <v>1</v>
      </c>
      <c r="C21" s="32">
        <v>361</v>
      </c>
      <c r="D21" s="33">
        <v>29.615384615384613</v>
      </c>
      <c r="E21" s="25">
        <f t="shared" si="2"/>
        <v>521.28399999999999</v>
      </c>
      <c r="F21" s="34">
        <f t="shared" si="3"/>
        <v>29.615384615384613</v>
      </c>
      <c r="G21" s="40">
        <v>26</v>
      </c>
      <c r="H21" s="31">
        <v>8</v>
      </c>
      <c r="I21" s="32">
        <v>395</v>
      </c>
      <c r="J21" s="33">
        <v>40.769230769230766</v>
      </c>
      <c r="K21" s="25">
        <f t="shared" si="4"/>
        <v>795.72750000000008</v>
      </c>
      <c r="L21" s="34">
        <f t="shared" si="5"/>
        <v>40.769230769230766</v>
      </c>
      <c r="M21" s="23">
        <v>12</v>
      </c>
      <c r="N21" s="26">
        <v>9</v>
      </c>
      <c r="O21" s="62">
        <v>376</v>
      </c>
      <c r="P21" s="65">
        <v>21.7</v>
      </c>
      <c r="Q21" s="20">
        <f t="shared" si="0"/>
        <v>565.50400000000002</v>
      </c>
      <c r="R21" s="63" t="str">
        <f t="shared" si="6"/>
        <v xml:space="preserve"> </v>
      </c>
      <c r="S21" s="40">
        <v>36</v>
      </c>
      <c r="T21" s="43">
        <v>8</v>
      </c>
      <c r="U21" s="44">
        <v>394</v>
      </c>
      <c r="V21" s="66">
        <v>24.9</v>
      </c>
      <c r="W21" s="25">
        <f t="shared" si="7"/>
        <v>791.70360000000005</v>
      </c>
      <c r="X21" s="2">
        <f t="shared" si="8"/>
        <v>24.9</v>
      </c>
      <c r="Y21" s="40">
        <v>22</v>
      </c>
      <c r="Z21" s="32">
        <v>8</v>
      </c>
      <c r="AA21" s="32">
        <v>355</v>
      </c>
      <c r="AB21" s="33">
        <v>36.060893706436723</v>
      </c>
      <c r="AC21" s="25">
        <f t="shared" si="1"/>
        <v>504.1</v>
      </c>
      <c r="AD21" s="34">
        <f t="shared" si="9"/>
        <v>36.060893706436723</v>
      </c>
      <c r="AE21" s="40">
        <v>46</v>
      </c>
      <c r="AF21" s="47">
        <v>9</v>
      </c>
      <c r="AG21" s="45">
        <v>385</v>
      </c>
      <c r="AH21" s="46">
        <v>33.774404592042359</v>
      </c>
      <c r="AI21" s="25">
        <f t="shared" si="10"/>
        <v>755.9475000000001</v>
      </c>
      <c r="AJ21" s="34">
        <f t="shared" si="11"/>
        <v>33.774404592042359</v>
      </c>
    </row>
    <row r="22" spans="1:36" x14ac:dyDescent="0.25">
      <c r="A22" s="30">
        <v>14</v>
      </c>
      <c r="B22" s="31">
        <v>2</v>
      </c>
      <c r="C22" s="32">
        <v>363</v>
      </c>
      <c r="D22" s="33">
        <v>25.76923076923077</v>
      </c>
      <c r="E22" s="25">
        <f t="shared" si="2"/>
        <v>527.07600000000002</v>
      </c>
      <c r="F22" s="34">
        <f t="shared" si="3"/>
        <v>25.76923076923077</v>
      </c>
      <c r="G22" s="40">
        <v>26</v>
      </c>
      <c r="H22" s="31">
        <v>9</v>
      </c>
      <c r="I22" s="32">
        <v>394</v>
      </c>
      <c r="J22" s="33">
        <v>50.769230769230766</v>
      </c>
      <c r="K22" s="25">
        <f t="shared" si="4"/>
        <v>791.70360000000005</v>
      </c>
      <c r="L22" s="34">
        <f t="shared" si="5"/>
        <v>50.769230769230766</v>
      </c>
      <c r="M22" s="23">
        <v>12</v>
      </c>
      <c r="N22" s="26">
        <v>10</v>
      </c>
      <c r="O22" s="62">
        <v>377</v>
      </c>
      <c r="P22" s="65">
        <v>25.2</v>
      </c>
      <c r="Q22" s="20">
        <f t="shared" si="0"/>
        <v>568.51599999999996</v>
      </c>
      <c r="R22" s="63" t="str">
        <f t="shared" si="6"/>
        <v xml:space="preserve"> </v>
      </c>
      <c r="S22" s="40">
        <v>36</v>
      </c>
      <c r="T22" s="43">
        <v>9</v>
      </c>
      <c r="U22" s="44">
        <v>392</v>
      </c>
      <c r="V22" s="66">
        <v>23.5</v>
      </c>
      <c r="W22" s="25">
        <f t="shared" si="7"/>
        <v>783.68640000000005</v>
      </c>
      <c r="X22" s="2">
        <f t="shared" si="8"/>
        <v>23.5</v>
      </c>
      <c r="Y22" s="40">
        <v>22</v>
      </c>
      <c r="Z22" s="32">
        <v>9</v>
      </c>
      <c r="AA22" s="32">
        <v>360</v>
      </c>
      <c r="AB22" s="33">
        <v>32.279126248154192</v>
      </c>
      <c r="AC22" s="25">
        <f t="shared" si="1"/>
        <v>518.4</v>
      </c>
      <c r="AD22" s="34">
        <f t="shared" si="9"/>
        <v>32.279126248154192</v>
      </c>
      <c r="AE22" s="40">
        <v>46</v>
      </c>
      <c r="AF22" s="47">
        <v>10</v>
      </c>
      <c r="AG22" s="45">
        <v>395</v>
      </c>
      <c r="AH22" s="46">
        <v>44.525654522576204</v>
      </c>
      <c r="AI22" s="25">
        <f t="shared" si="10"/>
        <v>795.72750000000008</v>
      </c>
      <c r="AJ22" s="34">
        <f t="shared" si="11"/>
        <v>44.525654522576204</v>
      </c>
    </row>
    <row r="23" spans="1:36" x14ac:dyDescent="0.25">
      <c r="A23" s="30">
        <v>14</v>
      </c>
      <c r="B23" s="31">
        <v>3</v>
      </c>
      <c r="C23" s="32">
        <v>367</v>
      </c>
      <c r="D23" s="33">
        <v>33.46153846153846</v>
      </c>
      <c r="E23" s="25">
        <f t="shared" si="2"/>
        <v>538.75599999999997</v>
      </c>
      <c r="F23" s="34">
        <f t="shared" si="3"/>
        <v>33.46153846153846</v>
      </c>
      <c r="G23" s="40">
        <v>26</v>
      </c>
      <c r="H23" s="31">
        <v>10</v>
      </c>
      <c r="I23" s="32">
        <v>392</v>
      </c>
      <c r="J23" s="33">
        <v>55.38461538461538</v>
      </c>
      <c r="K23" s="25">
        <f t="shared" si="4"/>
        <v>783.68640000000005</v>
      </c>
      <c r="L23" s="34">
        <f t="shared" si="5"/>
        <v>55.38461538461538</v>
      </c>
      <c r="M23" s="23">
        <v>13</v>
      </c>
      <c r="N23" s="26">
        <v>1</v>
      </c>
      <c r="O23" s="62">
        <v>373</v>
      </c>
      <c r="P23" s="65">
        <v>24.6</v>
      </c>
      <c r="Q23" s="20">
        <f t="shared" si="0"/>
        <v>556.51599999999996</v>
      </c>
      <c r="R23" s="63">
        <f t="shared" si="6"/>
        <v>24.6</v>
      </c>
      <c r="S23" s="40">
        <v>36</v>
      </c>
      <c r="T23" s="43">
        <v>10</v>
      </c>
      <c r="U23" s="44">
        <v>390</v>
      </c>
      <c r="V23" s="66">
        <v>26.4</v>
      </c>
      <c r="W23" s="25">
        <f t="shared" si="7"/>
        <v>775.71</v>
      </c>
      <c r="X23" s="2">
        <f t="shared" si="8"/>
        <v>26.4</v>
      </c>
      <c r="Y23" s="40">
        <v>22</v>
      </c>
      <c r="Z23" s="32">
        <v>10</v>
      </c>
      <c r="AA23" s="32">
        <v>363</v>
      </c>
      <c r="AB23" s="33">
        <v>44.677855305642936</v>
      </c>
      <c r="AC23" s="25">
        <f t="shared" si="1"/>
        <v>527.07600000000002</v>
      </c>
      <c r="AD23" s="34">
        <f t="shared" si="9"/>
        <v>44.677855305642936</v>
      </c>
      <c r="AE23" s="40">
        <v>47</v>
      </c>
      <c r="AF23" s="47">
        <v>1</v>
      </c>
      <c r="AG23" s="45">
        <v>396</v>
      </c>
      <c r="AH23" s="46">
        <v>38.140906546835637</v>
      </c>
      <c r="AI23" s="25">
        <f t="shared" si="10"/>
        <v>799.76160000000004</v>
      </c>
      <c r="AJ23" s="34">
        <f t="shared" si="11"/>
        <v>38.140906546835637</v>
      </c>
    </row>
    <row r="24" spans="1:36" x14ac:dyDescent="0.25">
      <c r="A24" s="30">
        <v>14</v>
      </c>
      <c r="B24" s="31">
        <v>4</v>
      </c>
      <c r="C24" s="32">
        <v>360</v>
      </c>
      <c r="D24" s="33">
        <v>23.076923076923077</v>
      </c>
      <c r="E24" s="25">
        <f t="shared" si="2"/>
        <v>518.4</v>
      </c>
      <c r="F24" s="34">
        <f t="shared" si="3"/>
        <v>23.076923076923077</v>
      </c>
      <c r="G24" s="40">
        <v>27</v>
      </c>
      <c r="H24" s="31">
        <v>1</v>
      </c>
      <c r="I24" s="32">
        <v>395</v>
      </c>
      <c r="J24" s="33">
        <v>57.692307692307693</v>
      </c>
      <c r="K24" s="25">
        <f t="shared" si="4"/>
        <v>795.72750000000008</v>
      </c>
      <c r="L24" s="34">
        <f t="shared" si="5"/>
        <v>57.692307692307693</v>
      </c>
      <c r="M24" s="23">
        <v>13</v>
      </c>
      <c r="N24" s="26">
        <v>2</v>
      </c>
      <c r="O24" s="62">
        <v>376</v>
      </c>
      <c r="P24" s="65">
        <v>27.4</v>
      </c>
      <c r="Q24" s="20">
        <f t="shared" si="0"/>
        <v>565.50400000000002</v>
      </c>
      <c r="R24" s="63" t="str">
        <f t="shared" si="6"/>
        <v xml:space="preserve"> </v>
      </c>
      <c r="S24" s="40">
        <v>37</v>
      </c>
      <c r="T24" s="43">
        <v>2</v>
      </c>
      <c r="U24" s="44">
        <v>392</v>
      </c>
      <c r="V24" s="66">
        <v>28.2</v>
      </c>
      <c r="W24" s="25">
        <f t="shared" si="7"/>
        <v>783.68640000000005</v>
      </c>
      <c r="X24" s="2">
        <f t="shared" si="8"/>
        <v>28.2</v>
      </c>
      <c r="Y24" s="40">
        <v>23</v>
      </c>
      <c r="Z24" s="32">
        <v>1</v>
      </c>
      <c r="AA24" s="32">
        <v>364</v>
      </c>
      <c r="AB24" s="33">
        <v>34.326032484296796</v>
      </c>
      <c r="AC24" s="25">
        <f t="shared" si="1"/>
        <v>529.98400000000004</v>
      </c>
      <c r="AD24" s="34">
        <f t="shared" si="9"/>
        <v>34.326032484296796</v>
      </c>
      <c r="AE24" s="40">
        <v>47</v>
      </c>
      <c r="AF24" s="47">
        <v>2</v>
      </c>
      <c r="AG24" s="45">
        <v>392</v>
      </c>
      <c r="AH24" s="46">
        <v>41.703791269460325</v>
      </c>
      <c r="AI24" s="25">
        <f t="shared" si="10"/>
        <v>783.68640000000005</v>
      </c>
      <c r="AJ24" s="34">
        <f t="shared" si="11"/>
        <v>41.703791269460325</v>
      </c>
    </row>
    <row r="25" spans="1:36" x14ac:dyDescent="0.25">
      <c r="A25" s="30">
        <v>14</v>
      </c>
      <c r="B25" s="31">
        <v>5</v>
      </c>
      <c r="C25" s="32">
        <v>364</v>
      </c>
      <c r="D25" s="33">
        <v>26.923076923076923</v>
      </c>
      <c r="E25" s="25">
        <f t="shared" si="2"/>
        <v>529.98400000000004</v>
      </c>
      <c r="F25" s="34">
        <f t="shared" si="3"/>
        <v>26.923076923076923</v>
      </c>
      <c r="G25" s="40">
        <v>27</v>
      </c>
      <c r="H25" s="31">
        <v>2</v>
      </c>
      <c r="I25" s="32">
        <v>389</v>
      </c>
      <c r="J25" s="33">
        <v>37.307692307692307</v>
      </c>
      <c r="K25" s="25">
        <f t="shared" si="4"/>
        <v>771.73710000000005</v>
      </c>
      <c r="L25" s="34">
        <f t="shared" si="5"/>
        <v>37.307692307692307</v>
      </c>
      <c r="M25" s="23">
        <v>13</v>
      </c>
      <c r="N25" s="26">
        <v>3</v>
      </c>
      <c r="O25" s="62">
        <v>376</v>
      </c>
      <c r="P25" s="65">
        <v>27.5</v>
      </c>
      <c r="Q25" s="20">
        <f t="shared" si="0"/>
        <v>565.50400000000002</v>
      </c>
      <c r="R25" s="63" t="str">
        <f t="shared" si="6"/>
        <v xml:space="preserve"> </v>
      </c>
      <c r="S25" s="40">
        <v>37</v>
      </c>
      <c r="T25" s="43">
        <v>3</v>
      </c>
      <c r="U25" s="44">
        <v>391</v>
      </c>
      <c r="V25" s="66">
        <v>32</v>
      </c>
      <c r="W25" s="25">
        <f t="shared" si="7"/>
        <v>779.69310000000007</v>
      </c>
      <c r="X25" s="2">
        <f t="shared" si="8"/>
        <v>32</v>
      </c>
      <c r="Y25" s="40">
        <v>23</v>
      </c>
      <c r="Z25" s="32">
        <v>3</v>
      </c>
      <c r="AA25" s="32">
        <v>363</v>
      </c>
      <c r="AB25" s="33">
        <v>41.725041243390933</v>
      </c>
      <c r="AC25" s="25">
        <f t="shared" si="1"/>
        <v>527.07600000000002</v>
      </c>
      <c r="AD25" s="34">
        <f t="shared" si="9"/>
        <v>41.725041243390933</v>
      </c>
      <c r="AE25" s="40">
        <v>47</v>
      </c>
      <c r="AF25" s="47">
        <v>3</v>
      </c>
      <c r="AG25" s="45">
        <v>395</v>
      </c>
      <c r="AH25" s="46">
        <v>39.779936258270403</v>
      </c>
      <c r="AI25" s="25">
        <f t="shared" si="10"/>
        <v>795.72750000000008</v>
      </c>
      <c r="AJ25" s="34">
        <f t="shared" si="11"/>
        <v>39.779936258270403</v>
      </c>
    </row>
    <row r="26" spans="1:36" x14ac:dyDescent="0.25">
      <c r="A26" s="30">
        <v>14</v>
      </c>
      <c r="B26" s="31">
        <v>6</v>
      </c>
      <c r="C26" s="32">
        <v>365</v>
      </c>
      <c r="D26" s="33">
        <v>26.923076923076923</v>
      </c>
      <c r="E26" s="25">
        <f t="shared" si="2"/>
        <v>532.9</v>
      </c>
      <c r="F26" s="34">
        <f t="shared" si="3"/>
        <v>26.923076923076923</v>
      </c>
      <c r="G26" s="40">
        <v>27</v>
      </c>
      <c r="H26" s="31">
        <v>3</v>
      </c>
      <c r="I26" s="32">
        <v>389</v>
      </c>
      <c r="J26" s="33">
        <v>61.92307692307692</v>
      </c>
      <c r="K26" s="25">
        <f t="shared" si="4"/>
        <v>771.73710000000005</v>
      </c>
      <c r="L26" s="34">
        <f t="shared" si="5"/>
        <v>61.92307692307692</v>
      </c>
      <c r="M26" s="23">
        <v>13</v>
      </c>
      <c r="N26" s="26">
        <v>4</v>
      </c>
      <c r="O26" s="62">
        <v>368</v>
      </c>
      <c r="P26" s="65">
        <v>19.8</v>
      </c>
      <c r="Q26" s="20">
        <f t="shared" si="0"/>
        <v>541.69600000000003</v>
      </c>
      <c r="R26" s="63">
        <f t="shared" si="6"/>
        <v>19.8</v>
      </c>
      <c r="S26" s="40">
        <v>37</v>
      </c>
      <c r="T26" s="43">
        <v>4</v>
      </c>
      <c r="U26" s="44">
        <v>390</v>
      </c>
      <c r="V26" s="66">
        <v>19.5</v>
      </c>
      <c r="W26" s="25">
        <f t="shared" si="7"/>
        <v>775.71</v>
      </c>
      <c r="X26" s="2">
        <f t="shared" si="8"/>
        <v>19.5</v>
      </c>
      <c r="Y26" s="40">
        <v>23</v>
      </c>
      <c r="Z26" s="32">
        <v>4</v>
      </c>
      <c r="AA26" s="32">
        <v>363</v>
      </c>
      <c r="AB26" s="33">
        <v>32.352045072903472</v>
      </c>
      <c r="AC26" s="25">
        <f t="shared" si="1"/>
        <v>527.07600000000002</v>
      </c>
      <c r="AD26" s="34">
        <f t="shared" si="9"/>
        <v>32.352045072903472</v>
      </c>
      <c r="AE26" s="40">
        <v>47</v>
      </c>
      <c r="AF26" s="47">
        <v>4</v>
      </c>
      <c r="AG26" s="45">
        <v>380</v>
      </c>
      <c r="AH26" s="46">
        <v>34.888110222694159</v>
      </c>
      <c r="AI26" s="25">
        <f t="shared" si="10"/>
        <v>736.44</v>
      </c>
      <c r="AJ26" s="34">
        <f t="shared" si="11"/>
        <v>34.888110222694159</v>
      </c>
    </row>
    <row r="27" spans="1:36" x14ac:dyDescent="0.25">
      <c r="A27" s="30">
        <v>14</v>
      </c>
      <c r="B27" s="31">
        <v>7</v>
      </c>
      <c r="C27" s="32">
        <v>365</v>
      </c>
      <c r="D27" s="33">
        <v>26.538461538461537</v>
      </c>
      <c r="E27" s="25">
        <f t="shared" si="2"/>
        <v>532.9</v>
      </c>
      <c r="F27" s="34">
        <f t="shared" si="3"/>
        <v>26.538461538461537</v>
      </c>
      <c r="G27" s="40">
        <v>27</v>
      </c>
      <c r="H27" s="31">
        <v>4</v>
      </c>
      <c r="I27" s="32">
        <v>393</v>
      </c>
      <c r="J27" s="33">
        <v>39.615384615384613</v>
      </c>
      <c r="K27" s="25">
        <f t="shared" si="4"/>
        <v>787.68990000000008</v>
      </c>
      <c r="L27" s="34">
        <f t="shared" si="5"/>
        <v>39.615384615384613</v>
      </c>
      <c r="M27" s="23">
        <v>13</v>
      </c>
      <c r="N27" s="26">
        <v>5</v>
      </c>
      <c r="O27" s="62">
        <v>374</v>
      </c>
      <c r="P27" s="65">
        <v>19.3</v>
      </c>
      <c r="Q27" s="20">
        <f t="shared" si="0"/>
        <v>559.50400000000002</v>
      </c>
      <c r="R27" s="63">
        <f t="shared" si="6"/>
        <v>19.3</v>
      </c>
      <c r="S27" s="40">
        <v>37</v>
      </c>
      <c r="T27" s="43">
        <v>5</v>
      </c>
      <c r="U27" s="44">
        <v>390</v>
      </c>
      <c r="V27" s="66">
        <v>20.9</v>
      </c>
      <c r="W27" s="25">
        <f t="shared" si="7"/>
        <v>775.71</v>
      </c>
      <c r="X27" s="2">
        <f t="shared" si="8"/>
        <v>20.9</v>
      </c>
      <c r="Y27" s="40">
        <v>23</v>
      </c>
      <c r="Z27" s="32">
        <v>5</v>
      </c>
      <c r="AA27" s="32">
        <v>374</v>
      </c>
      <c r="AB27" s="33">
        <v>31.410623003268249</v>
      </c>
      <c r="AC27" s="25">
        <f t="shared" si="1"/>
        <v>559.50400000000002</v>
      </c>
      <c r="AD27" s="34">
        <f t="shared" si="9"/>
        <v>31.410623003268249</v>
      </c>
      <c r="AE27" s="40">
        <v>47</v>
      </c>
      <c r="AF27" s="47">
        <v>5</v>
      </c>
      <c r="AG27" s="45">
        <v>380</v>
      </c>
      <c r="AH27" s="46">
        <v>35.730736259638526</v>
      </c>
      <c r="AI27" s="25">
        <f t="shared" si="10"/>
        <v>736.44</v>
      </c>
      <c r="AJ27" s="34">
        <f t="shared" si="11"/>
        <v>35.730736259638526</v>
      </c>
    </row>
    <row r="28" spans="1:36" x14ac:dyDescent="0.25">
      <c r="A28" s="30">
        <v>14</v>
      </c>
      <c r="B28" s="31">
        <v>8</v>
      </c>
      <c r="C28" s="32">
        <v>361</v>
      </c>
      <c r="D28" s="33">
        <v>27.69230769230769</v>
      </c>
      <c r="E28" s="25">
        <f t="shared" si="2"/>
        <v>521.28399999999999</v>
      </c>
      <c r="F28" s="34">
        <f t="shared" si="3"/>
        <v>27.69230769230769</v>
      </c>
      <c r="G28" s="40">
        <v>27</v>
      </c>
      <c r="H28" s="31">
        <v>5</v>
      </c>
      <c r="I28" s="32">
        <v>394</v>
      </c>
      <c r="J28" s="33">
        <v>35.384615384615387</v>
      </c>
      <c r="K28" s="25">
        <f t="shared" si="4"/>
        <v>791.70360000000005</v>
      </c>
      <c r="L28" s="34">
        <f t="shared" si="5"/>
        <v>35.384615384615387</v>
      </c>
      <c r="M28" s="23">
        <v>13</v>
      </c>
      <c r="N28" s="26">
        <v>6</v>
      </c>
      <c r="O28" s="62">
        <v>377</v>
      </c>
      <c r="P28" s="65">
        <v>21.6</v>
      </c>
      <c r="Q28" s="20">
        <f t="shared" si="0"/>
        <v>568.51599999999996</v>
      </c>
      <c r="R28" s="63" t="str">
        <f t="shared" si="6"/>
        <v xml:space="preserve"> </v>
      </c>
      <c r="S28" s="40">
        <v>37</v>
      </c>
      <c r="T28" s="43">
        <v>6</v>
      </c>
      <c r="U28" s="44">
        <v>392</v>
      </c>
      <c r="V28" s="66">
        <v>22.8</v>
      </c>
      <c r="W28" s="25">
        <f t="shared" si="7"/>
        <v>783.68640000000005</v>
      </c>
      <c r="X28" s="2">
        <f t="shared" si="8"/>
        <v>22.8</v>
      </c>
      <c r="Y28" s="40">
        <v>23</v>
      </c>
      <c r="Z28" s="32">
        <v>6</v>
      </c>
      <c r="AA28" s="32">
        <v>363</v>
      </c>
      <c r="AB28" s="33">
        <v>33.878836304242718</v>
      </c>
      <c r="AC28" s="25">
        <f t="shared" si="1"/>
        <v>527.07600000000002</v>
      </c>
      <c r="AD28" s="34">
        <f t="shared" si="9"/>
        <v>33.878836304242718</v>
      </c>
      <c r="AE28" s="40">
        <v>47</v>
      </c>
      <c r="AF28" s="47">
        <v>6</v>
      </c>
      <c r="AG28" s="45">
        <v>375</v>
      </c>
      <c r="AH28" s="46">
        <v>35.363598934896174</v>
      </c>
      <c r="AI28" s="25">
        <f t="shared" si="10"/>
        <v>717.1875</v>
      </c>
      <c r="AJ28" s="34" t="str">
        <f t="shared" si="11"/>
        <v xml:space="preserve"> </v>
      </c>
    </row>
    <row r="29" spans="1:36" x14ac:dyDescent="0.25">
      <c r="A29" s="30">
        <v>14</v>
      </c>
      <c r="B29" s="31">
        <v>9</v>
      </c>
      <c r="C29" s="32">
        <v>358</v>
      </c>
      <c r="D29" s="33">
        <v>23.076923076923077</v>
      </c>
      <c r="E29" s="25">
        <f t="shared" si="2"/>
        <v>512.65600000000006</v>
      </c>
      <c r="F29" s="34">
        <f t="shared" si="3"/>
        <v>23.076923076923077</v>
      </c>
      <c r="G29" s="40">
        <v>27</v>
      </c>
      <c r="H29" s="31">
        <v>7</v>
      </c>
      <c r="I29" s="32">
        <v>391</v>
      </c>
      <c r="J29" s="33">
        <v>47.307692307692307</v>
      </c>
      <c r="K29" s="25">
        <f t="shared" si="4"/>
        <v>779.69310000000007</v>
      </c>
      <c r="L29" s="34">
        <f t="shared" si="5"/>
        <v>47.307692307692307</v>
      </c>
      <c r="M29" s="23">
        <v>13</v>
      </c>
      <c r="N29" s="26">
        <v>7</v>
      </c>
      <c r="O29" s="62">
        <v>374</v>
      </c>
      <c r="P29" s="65">
        <v>17.600000000000001</v>
      </c>
      <c r="Q29" s="20">
        <f t="shared" si="0"/>
        <v>559.50400000000002</v>
      </c>
      <c r="R29" s="63">
        <f t="shared" si="6"/>
        <v>17.600000000000001</v>
      </c>
      <c r="S29" s="40">
        <v>37</v>
      </c>
      <c r="T29" s="43">
        <v>7</v>
      </c>
      <c r="U29" s="44">
        <v>392</v>
      </c>
      <c r="V29" s="66">
        <v>18.899999999999999</v>
      </c>
      <c r="W29" s="25">
        <f t="shared" si="7"/>
        <v>783.68640000000005</v>
      </c>
      <c r="X29" s="2">
        <f t="shared" si="8"/>
        <v>18.899999999999999</v>
      </c>
      <c r="Y29" s="40">
        <v>23</v>
      </c>
      <c r="Z29" s="32">
        <v>7</v>
      </c>
      <c r="AA29" s="32">
        <v>367</v>
      </c>
      <c r="AB29" s="33">
        <v>29.514865025167914</v>
      </c>
      <c r="AC29" s="25">
        <f t="shared" si="1"/>
        <v>538.75599999999997</v>
      </c>
      <c r="AD29" s="34">
        <f t="shared" si="9"/>
        <v>29.514865025167914</v>
      </c>
      <c r="AE29" s="40">
        <v>47</v>
      </c>
      <c r="AF29" s="47">
        <v>7</v>
      </c>
      <c r="AG29" s="45">
        <v>379</v>
      </c>
      <c r="AH29" s="46">
        <v>33.851966113528114</v>
      </c>
      <c r="AI29" s="25">
        <f t="shared" si="10"/>
        <v>732.56910000000005</v>
      </c>
      <c r="AJ29" s="34" t="str">
        <f t="shared" si="11"/>
        <v xml:space="preserve"> </v>
      </c>
    </row>
    <row r="30" spans="1:36" x14ac:dyDescent="0.25">
      <c r="A30" s="30">
        <v>14</v>
      </c>
      <c r="B30" s="31">
        <v>10</v>
      </c>
      <c r="C30" s="32">
        <v>363</v>
      </c>
      <c r="D30" s="33">
        <v>28.46153846153846</v>
      </c>
      <c r="E30" s="25">
        <f t="shared" si="2"/>
        <v>527.07600000000002</v>
      </c>
      <c r="F30" s="34">
        <f t="shared" si="3"/>
        <v>28.46153846153846</v>
      </c>
      <c r="G30" s="40">
        <v>27</v>
      </c>
      <c r="H30" s="31">
        <v>8</v>
      </c>
      <c r="I30" s="32">
        <v>393</v>
      </c>
      <c r="J30" s="33">
        <v>47.307692307692307</v>
      </c>
      <c r="K30" s="25">
        <f t="shared" si="4"/>
        <v>787.68990000000008</v>
      </c>
      <c r="L30" s="34">
        <f t="shared" si="5"/>
        <v>47.307692307692307</v>
      </c>
      <c r="M30" s="23">
        <v>13</v>
      </c>
      <c r="N30" s="26">
        <v>8</v>
      </c>
      <c r="O30" s="62">
        <v>376</v>
      </c>
      <c r="P30" s="65">
        <v>22.3</v>
      </c>
      <c r="Q30" s="20">
        <f t="shared" si="0"/>
        <v>565.50400000000002</v>
      </c>
      <c r="R30" s="63" t="str">
        <f t="shared" si="6"/>
        <v xml:space="preserve"> </v>
      </c>
      <c r="S30" s="40">
        <v>37</v>
      </c>
      <c r="T30" s="43">
        <v>8</v>
      </c>
      <c r="U30" s="44">
        <v>391</v>
      </c>
      <c r="V30" s="66">
        <v>23</v>
      </c>
      <c r="W30" s="25">
        <f t="shared" si="7"/>
        <v>779.69310000000007</v>
      </c>
      <c r="X30" s="2">
        <f t="shared" si="8"/>
        <v>23</v>
      </c>
      <c r="Y30" s="40">
        <v>23</v>
      </c>
      <c r="Z30" s="32">
        <v>8</v>
      </c>
      <c r="AA30" s="32">
        <v>362</v>
      </c>
      <c r="AB30" s="33">
        <v>41.677988481924508</v>
      </c>
      <c r="AC30" s="25">
        <f t="shared" si="1"/>
        <v>524.17600000000004</v>
      </c>
      <c r="AD30" s="34">
        <f t="shared" si="9"/>
        <v>41.677988481924508</v>
      </c>
      <c r="AE30" s="40">
        <v>47</v>
      </c>
      <c r="AF30" s="47">
        <v>8</v>
      </c>
      <c r="AG30" s="45">
        <v>390</v>
      </c>
      <c r="AH30" s="46">
        <v>37.140330769419805</v>
      </c>
      <c r="AI30" s="25">
        <f t="shared" si="10"/>
        <v>775.71</v>
      </c>
      <c r="AJ30" s="34">
        <f t="shared" si="11"/>
        <v>37.140330769419805</v>
      </c>
    </row>
    <row r="31" spans="1:36" x14ac:dyDescent="0.25">
      <c r="A31" s="30">
        <v>56</v>
      </c>
      <c r="B31" s="31">
        <v>1</v>
      </c>
      <c r="C31" s="32">
        <v>363</v>
      </c>
      <c r="D31" s="33">
        <v>37.692307692307693</v>
      </c>
      <c r="E31" s="25">
        <f t="shared" si="2"/>
        <v>527.07600000000002</v>
      </c>
      <c r="F31" s="34">
        <f t="shared" si="3"/>
        <v>37.692307692307693</v>
      </c>
      <c r="G31" s="40">
        <v>27</v>
      </c>
      <c r="H31" s="31">
        <v>9</v>
      </c>
      <c r="I31" s="32">
        <v>393</v>
      </c>
      <c r="J31" s="33">
        <v>33.846153846153847</v>
      </c>
      <c r="K31" s="25">
        <f t="shared" si="4"/>
        <v>787.68990000000008</v>
      </c>
      <c r="L31" s="34">
        <f t="shared" si="5"/>
        <v>33.846153846153847</v>
      </c>
      <c r="M31" s="23">
        <v>13</v>
      </c>
      <c r="N31" s="26">
        <v>9</v>
      </c>
      <c r="O31" s="62">
        <v>374</v>
      </c>
      <c r="P31" s="65">
        <v>20.9</v>
      </c>
      <c r="Q31" s="20">
        <f t="shared" si="0"/>
        <v>559.50400000000002</v>
      </c>
      <c r="R31" s="63">
        <f t="shared" si="6"/>
        <v>20.9</v>
      </c>
      <c r="S31" s="40">
        <v>37</v>
      </c>
      <c r="T31" s="43">
        <v>9</v>
      </c>
      <c r="U31" s="44">
        <v>396</v>
      </c>
      <c r="V31" s="66">
        <v>22.1</v>
      </c>
      <c r="W31" s="25">
        <f t="shared" si="7"/>
        <v>799.76160000000004</v>
      </c>
      <c r="X31" s="2">
        <f t="shared" si="8"/>
        <v>22.1</v>
      </c>
      <c r="Y31" s="40">
        <v>23</v>
      </c>
      <c r="Z31" s="32">
        <v>9</v>
      </c>
      <c r="AA31" s="32">
        <v>357</v>
      </c>
      <c r="AB31" s="33">
        <v>33.255638928164657</v>
      </c>
      <c r="AC31" s="25">
        <f t="shared" si="1"/>
        <v>509.79599999999999</v>
      </c>
      <c r="AD31" s="34">
        <f t="shared" si="9"/>
        <v>33.255638928164657</v>
      </c>
      <c r="AE31" s="40">
        <v>47</v>
      </c>
      <c r="AF31" s="47">
        <v>9</v>
      </c>
      <c r="AG31" s="45">
        <v>392</v>
      </c>
      <c r="AH31" s="46">
        <v>35.171735229419518</v>
      </c>
      <c r="AI31" s="25">
        <f t="shared" si="10"/>
        <v>783.68640000000005</v>
      </c>
      <c r="AJ31" s="34">
        <f t="shared" si="11"/>
        <v>35.171735229419518</v>
      </c>
    </row>
    <row r="32" spans="1:36" x14ac:dyDescent="0.25">
      <c r="A32" s="30">
        <v>56</v>
      </c>
      <c r="B32" s="31">
        <v>2</v>
      </c>
      <c r="C32" s="32">
        <v>360</v>
      </c>
      <c r="D32" s="33">
        <v>35.769230769230766</v>
      </c>
      <c r="E32" s="25">
        <f t="shared" si="2"/>
        <v>518.4</v>
      </c>
      <c r="F32" s="34">
        <f t="shared" si="3"/>
        <v>35.769230769230766</v>
      </c>
      <c r="G32" s="40">
        <v>27</v>
      </c>
      <c r="H32" s="31">
        <v>10</v>
      </c>
      <c r="I32" s="32">
        <v>395</v>
      </c>
      <c r="J32" s="33">
        <v>40.38461538461538</v>
      </c>
      <c r="K32" s="25">
        <f t="shared" si="4"/>
        <v>795.72750000000008</v>
      </c>
      <c r="L32" s="34">
        <f t="shared" si="5"/>
        <v>40.38461538461538</v>
      </c>
      <c r="M32" s="23">
        <v>13</v>
      </c>
      <c r="N32" s="26">
        <v>10</v>
      </c>
      <c r="O32" s="62">
        <v>376</v>
      </c>
      <c r="P32" s="65">
        <v>24.7</v>
      </c>
      <c r="Q32" s="20">
        <f t="shared" si="0"/>
        <v>565.50400000000002</v>
      </c>
      <c r="R32" s="63" t="str">
        <f t="shared" si="6"/>
        <v xml:space="preserve"> </v>
      </c>
      <c r="S32" s="40">
        <v>37</v>
      </c>
      <c r="T32" s="43">
        <v>10</v>
      </c>
      <c r="U32" s="44">
        <v>389</v>
      </c>
      <c r="V32" s="66">
        <v>23.2</v>
      </c>
      <c r="W32" s="25">
        <f t="shared" si="7"/>
        <v>771.73710000000005</v>
      </c>
      <c r="X32" s="2">
        <f t="shared" si="8"/>
        <v>23.2</v>
      </c>
      <c r="Y32" s="40">
        <v>23</v>
      </c>
      <c r="Z32" s="32">
        <v>10</v>
      </c>
      <c r="AA32" s="32">
        <v>375</v>
      </c>
      <c r="AB32" s="33">
        <v>42.363702605186937</v>
      </c>
      <c r="AC32" s="25">
        <f t="shared" si="1"/>
        <v>562.5</v>
      </c>
      <c r="AD32" s="34">
        <f t="shared" si="9"/>
        <v>42.363702605186937</v>
      </c>
      <c r="AE32" s="40">
        <v>47</v>
      </c>
      <c r="AF32" s="47">
        <v>10</v>
      </c>
      <c r="AG32" s="45">
        <v>406</v>
      </c>
      <c r="AH32" s="46">
        <v>47.618953340739559</v>
      </c>
      <c r="AI32" s="25">
        <f t="shared" si="10"/>
        <v>840.66360000000009</v>
      </c>
      <c r="AJ32" s="34" t="str">
        <f t="shared" si="11"/>
        <v xml:space="preserve"> </v>
      </c>
    </row>
    <row r="33" spans="1:36" x14ac:dyDescent="0.25">
      <c r="A33" s="30">
        <v>56</v>
      </c>
      <c r="B33" s="31">
        <v>3</v>
      </c>
      <c r="C33" s="32">
        <v>363</v>
      </c>
      <c r="D33" s="32">
        <v>57.7</v>
      </c>
      <c r="E33" s="25">
        <f t="shared" si="2"/>
        <v>527.07600000000002</v>
      </c>
      <c r="F33" s="34">
        <f t="shared" si="3"/>
        <v>57.7</v>
      </c>
      <c r="G33" s="40">
        <v>28</v>
      </c>
      <c r="H33" s="31">
        <v>2</v>
      </c>
      <c r="I33" s="32">
        <v>391</v>
      </c>
      <c r="J33" s="33">
        <v>41.53846153846154</v>
      </c>
      <c r="K33" s="25">
        <f t="shared" si="4"/>
        <v>779.69310000000007</v>
      </c>
      <c r="L33" s="34">
        <f t="shared" si="5"/>
        <v>41.53846153846154</v>
      </c>
      <c r="M33" s="23">
        <v>14</v>
      </c>
      <c r="N33" s="26">
        <v>1</v>
      </c>
      <c r="O33" s="62">
        <v>375</v>
      </c>
      <c r="P33" s="65">
        <v>26.65</v>
      </c>
      <c r="Q33" s="20">
        <f t="shared" si="0"/>
        <v>562.5</v>
      </c>
      <c r="R33" s="63">
        <f t="shared" si="6"/>
        <v>26.65</v>
      </c>
      <c r="S33" s="40">
        <v>38</v>
      </c>
      <c r="T33" s="43">
        <v>2</v>
      </c>
      <c r="U33" s="44">
        <v>399</v>
      </c>
      <c r="V33" s="66">
        <v>30.8</v>
      </c>
      <c r="W33" s="25">
        <f t="shared" si="7"/>
        <v>811.92510000000004</v>
      </c>
      <c r="X33" s="2">
        <f t="shared" si="8"/>
        <v>30.8</v>
      </c>
      <c r="Y33" s="40">
        <v>24</v>
      </c>
      <c r="Z33" s="32">
        <v>1</v>
      </c>
      <c r="AA33" s="32">
        <v>365</v>
      </c>
      <c r="AB33" s="33">
        <v>39.291222170829222</v>
      </c>
      <c r="AC33" s="25">
        <f t="shared" si="1"/>
        <v>532.9</v>
      </c>
      <c r="AD33" s="34">
        <f t="shared" si="9"/>
        <v>39.291222170829222</v>
      </c>
      <c r="AE33" s="40">
        <v>48</v>
      </c>
      <c r="AF33" s="47">
        <v>1</v>
      </c>
      <c r="AG33" s="45">
        <v>403</v>
      </c>
      <c r="AH33" s="46">
        <v>39.015625408652078</v>
      </c>
      <c r="AI33" s="25">
        <f t="shared" si="10"/>
        <v>828.28590000000008</v>
      </c>
      <c r="AJ33" s="34" t="str">
        <f t="shared" si="11"/>
        <v xml:space="preserve"> </v>
      </c>
    </row>
    <row r="34" spans="1:36" x14ac:dyDescent="0.25">
      <c r="A34" s="30">
        <v>56</v>
      </c>
      <c r="B34" s="31">
        <v>4</v>
      </c>
      <c r="C34" s="32">
        <v>367</v>
      </c>
      <c r="D34" s="33">
        <v>32.692307692307693</v>
      </c>
      <c r="E34" s="25">
        <f t="shared" si="2"/>
        <v>538.75599999999997</v>
      </c>
      <c r="F34" s="34">
        <f t="shared" si="3"/>
        <v>32.692307692307693</v>
      </c>
      <c r="G34" s="40">
        <v>28</v>
      </c>
      <c r="H34" s="31">
        <v>3</v>
      </c>
      <c r="I34" s="32">
        <v>390</v>
      </c>
      <c r="J34" s="33">
        <v>64.615384615384613</v>
      </c>
      <c r="K34" s="25">
        <f t="shared" si="4"/>
        <v>775.71</v>
      </c>
      <c r="L34" s="34">
        <f t="shared" si="5"/>
        <v>64.615384615384613</v>
      </c>
      <c r="M34" s="23">
        <v>14</v>
      </c>
      <c r="N34" s="26">
        <v>2</v>
      </c>
      <c r="O34" s="62">
        <v>375</v>
      </c>
      <c r="P34" s="65">
        <v>26.3</v>
      </c>
      <c r="Q34" s="20">
        <f t="shared" si="0"/>
        <v>562.5</v>
      </c>
      <c r="R34" s="63">
        <f t="shared" si="6"/>
        <v>26.3</v>
      </c>
      <c r="S34" s="40">
        <v>38</v>
      </c>
      <c r="T34" s="43">
        <v>3</v>
      </c>
      <c r="U34" s="44">
        <v>392</v>
      </c>
      <c r="V34" s="66">
        <v>30.3</v>
      </c>
      <c r="W34" s="25">
        <f t="shared" si="7"/>
        <v>783.68640000000005</v>
      </c>
      <c r="X34" s="2">
        <f t="shared" si="8"/>
        <v>30.3</v>
      </c>
      <c r="Y34" s="40">
        <v>24</v>
      </c>
      <c r="Z34" s="32">
        <v>2</v>
      </c>
      <c r="AA34" s="32">
        <v>365</v>
      </c>
      <c r="AB34" s="33">
        <v>36.125873691112872</v>
      </c>
      <c r="AC34" s="25">
        <f t="shared" si="1"/>
        <v>532.9</v>
      </c>
      <c r="AD34" s="34">
        <f t="shared" si="9"/>
        <v>36.125873691112872</v>
      </c>
      <c r="AE34" s="40">
        <v>48</v>
      </c>
      <c r="AF34" s="47">
        <v>2</v>
      </c>
      <c r="AG34" s="45">
        <v>399</v>
      </c>
      <c r="AH34" s="46">
        <v>39.204700682361825</v>
      </c>
      <c r="AI34" s="25">
        <f t="shared" si="10"/>
        <v>811.92510000000004</v>
      </c>
      <c r="AJ34" s="34">
        <f t="shared" si="11"/>
        <v>39.204700682361825</v>
      </c>
    </row>
    <row r="35" spans="1:36" x14ac:dyDescent="0.25">
      <c r="A35" s="30">
        <v>56</v>
      </c>
      <c r="B35" s="31">
        <v>5</v>
      </c>
      <c r="C35" s="32">
        <v>369</v>
      </c>
      <c r="D35" s="33">
        <v>38.846153846153847</v>
      </c>
      <c r="E35" s="25">
        <f t="shared" si="2"/>
        <v>544.64400000000001</v>
      </c>
      <c r="F35" s="34">
        <f t="shared" si="3"/>
        <v>38.846153846153847</v>
      </c>
      <c r="G35" s="40">
        <v>28</v>
      </c>
      <c r="H35" s="31">
        <v>4</v>
      </c>
      <c r="I35" s="32">
        <v>393</v>
      </c>
      <c r="J35" s="33">
        <v>43.076923076923073</v>
      </c>
      <c r="K35" s="25">
        <f t="shared" si="4"/>
        <v>787.68990000000008</v>
      </c>
      <c r="L35" s="34">
        <f t="shared" si="5"/>
        <v>43.076923076923073</v>
      </c>
      <c r="M35" s="23">
        <v>14</v>
      </c>
      <c r="N35" s="26">
        <v>3</v>
      </c>
      <c r="O35" s="62">
        <v>377</v>
      </c>
      <c r="P35" s="65">
        <v>28.1</v>
      </c>
      <c r="Q35" s="20">
        <f t="shared" si="0"/>
        <v>568.51599999999996</v>
      </c>
      <c r="R35" s="63" t="str">
        <f t="shared" si="6"/>
        <v xml:space="preserve"> </v>
      </c>
      <c r="S35" s="40">
        <v>38</v>
      </c>
      <c r="T35" s="43">
        <v>5</v>
      </c>
      <c r="U35" s="44">
        <v>390</v>
      </c>
      <c r="V35" s="66">
        <v>23.3</v>
      </c>
      <c r="W35" s="25">
        <f t="shared" si="7"/>
        <v>775.71</v>
      </c>
      <c r="X35" s="2">
        <f t="shared" si="8"/>
        <v>23.3</v>
      </c>
      <c r="Y35" s="40">
        <v>24</v>
      </c>
      <c r="Z35" s="32">
        <v>3</v>
      </c>
      <c r="AA35" s="32">
        <v>388</v>
      </c>
      <c r="AB35" s="33">
        <v>46.843354335646673</v>
      </c>
      <c r="AC35" s="25">
        <f t="shared" si="1"/>
        <v>602.17600000000004</v>
      </c>
      <c r="AD35" s="34" t="str">
        <f t="shared" si="9"/>
        <v xml:space="preserve"> </v>
      </c>
      <c r="AE35" s="40">
        <v>48</v>
      </c>
      <c r="AF35" s="47">
        <v>3</v>
      </c>
      <c r="AG35" s="45">
        <v>387</v>
      </c>
      <c r="AH35" s="46">
        <v>52.825232800659549</v>
      </c>
      <c r="AI35" s="25">
        <f t="shared" si="10"/>
        <v>763.82190000000003</v>
      </c>
      <c r="AJ35" s="34">
        <f t="shared" si="11"/>
        <v>52.825232800659549</v>
      </c>
    </row>
    <row r="36" spans="1:36" x14ac:dyDescent="0.25">
      <c r="A36" s="30">
        <v>56</v>
      </c>
      <c r="B36" s="31">
        <v>6</v>
      </c>
      <c r="C36" s="32">
        <v>362</v>
      </c>
      <c r="D36" s="33">
        <v>39.230769230769226</v>
      </c>
      <c r="E36" s="25">
        <f t="shared" si="2"/>
        <v>524.17600000000004</v>
      </c>
      <c r="F36" s="34">
        <f t="shared" si="3"/>
        <v>39.230769230769226</v>
      </c>
      <c r="G36" s="40">
        <v>28</v>
      </c>
      <c r="H36" s="31">
        <v>6</v>
      </c>
      <c r="I36" s="32">
        <v>391</v>
      </c>
      <c r="J36" s="33">
        <v>36.92307692307692</v>
      </c>
      <c r="K36" s="25">
        <f t="shared" si="4"/>
        <v>779.69310000000007</v>
      </c>
      <c r="L36" s="34">
        <f t="shared" si="5"/>
        <v>36.92307692307692</v>
      </c>
      <c r="M36" s="23">
        <v>14</v>
      </c>
      <c r="N36" s="26">
        <v>4</v>
      </c>
      <c r="O36" s="62">
        <v>373</v>
      </c>
      <c r="P36" s="65">
        <v>20.3</v>
      </c>
      <c r="Q36" s="20">
        <f t="shared" si="0"/>
        <v>556.51599999999996</v>
      </c>
      <c r="R36" s="63">
        <f t="shared" si="6"/>
        <v>20.3</v>
      </c>
      <c r="S36" s="40">
        <v>38</v>
      </c>
      <c r="T36" s="43">
        <v>6</v>
      </c>
      <c r="U36" s="44">
        <v>392</v>
      </c>
      <c r="V36" s="66">
        <v>26</v>
      </c>
      <c r="W36" s="25">
        <f t="shared" si="7"/>
        <v>783.68640000000005</v>
      </c>
      <c r="X36" s="2">
        <f t="shared" si="8"/>
        <v>26</v>
      </c>
      <c r="Y36" s="40">
        <v>24</v>
      </c>
      <c r="Z36" s="32">
        <v>4</v>
      </c>
      <c r="AA36" s="32">
        <v>369</v>
      </c>
      <c r="AB36" s="33">
        <v>32.782097204409077</v>
      </c>
      <c r="AC36" s="25">
        <f t="shared" si="1"/>
        <v>544.64400000000001</v>
      </c>
      <c r="AD36" s="34">
        <f t="shared" si="9"/>
        <v>32.782097204409077</v>
      </c>
      <c r="AE36" s="40">
        <v>48</v>
      </c>
      <c r="AF36" s="47">
        <v>4</v>
      </c>
      <c r="AG36" s="45">
        <v>374</v>
      </c>
      <c r="AH36" s="46">
        <v>33.971161471221976</v>
      </c>
      <c r="AI36" s="25">
        <f t="shared" si="10"/>
        <v>713.36760000000004</v>
      </c>
      <c r="AJ36" s="34" t="str">
        <f t="shared" si="11"/>
        <v xml:space="preserve"> </v>
      </c>
    </row>
    <row r="37" spans="1:36" x14ac:dyDescent="0.25">
      <c r="A37" s="30">
        <v>56</v>
      </c>
      <c r="B37" s="31">
        <v>7</v>
      </c>
      <c r="C37" s="32">
        <v>362</v>
      </c>
      <c r="D37" s="33">
        <v>35.384615384615387</v>
      </c>
      <c r="E37" s="25">
        <f t="shared" si="2"/>
        <v>524.17600000000004</v>
      </c>
      <c r="F37" s="34">
        <f t="shared" si="3"/>
        <v>35.384615384615387</v>
      </c>
      <c r="G37" s="40">
        <v>28</v>
      </c>
      <c r="H37" s="31">
        <v>7</v>
      </c>
      <c r="I37" s="32">
        <v>392</v>
      </c>
      <c r="J37" s="33">
        <v>38.846153846153847</v>
      </c>
      <c r="K37" s="25">
        <f t="shared" si="4"/>
        <v>783.68640000000005</v>
      </c>
      <c r="L37" s="34">
        <f t="shared" si="5"/>
        <v>38.846153846153847</v>
      </c>
      <c r="M37" s="23">
        <v>14</v>
      </c>
      <c r="N37" s="26">
        <v>5</v>
      </c>
      <c r="O37" s="62">
        <v>373</v>
      </c>
      <c r="P37" s="65">
        <v>20.8</v>
      </c>
      <c r="Q37" s="20">
        <f t="shared" si="0"/>
        <v>556.51599999999996</v>
      </c>
      <c r="R37" s="63">
        <f t="shared" si="6"/>
        <v>20.8</v>
      </c>
      <c r="S37" s="40">
        <v>38</v>
      </c>
      <c r="T37" s="43">
        <v>7</v>
      </c>
      <c r="U37" s="44">
        <v>390</v>
      </c>
      <c r="V37" s="66">
        <v>22.5</v>
      </c>
      <c r="W37" s="25">
        <f t="shared" si="7"/>
        <v>775.71</v>
      </c>
      <c r="X37" s="2">
        <f t="shared" si="8"/>
        <v>22.5</v>
      </c>
      <c r="Y37" s="40">
        <v>24</v>
      </c>
      <c r="Z37" s="32">
        <v>5</v>
      </c>
      <c r="AA37" s="32">
        <v>354</v>
      </c>
      <c r="AB37" s="33">
        <v>30.577415134398066</v>
      </c>
      <c r="AC37" s="25">
        <f t="shared" si="1"/>
        <v>501.26400000000001</v>
      </c>
      <c r="AD37" s="34" t="str">
        <f t="shared" si="9"/>
        <v xml:space="preserve"> </v>
      </c>
      <c r="AE37" s="40">
        <v>48</v>
      </c>
      <c r="AF37" s="47">
        <v>5</v>
      </c>
      <c r="AG37" s="45">
        <v>396</v>
      </c>
      <c r="AH37" s="46">
        <v>34.550041301172556</v>
      </c>
      <c r="AI37" s="25">
        <f t="shared" si="10"/>
        <v>799.76160000000004</v>
      </c>
      <c r="AJ37" s="34">
        <f t="shared" si="11"/>
        <v>34.550041301172556</v>
      </c>
    </row>
    <row r="38" spans="1:36" x14ac:dyDescent="0.25">
      <c r="A38" s="30">
        <v>56</v>
      </c>
      <c r="B38" s="31">
        <v>8</v>
      </c>
      <c r="C38" s="32">
        <v>364</v>
      </c>
      <c r="D38" s="33">
        <v>32.692307692307693</v>
      </c>
      <c r="E38" s="25">
        <f t="shared" si="2"/>
        <v>529.98400000000004</v>
      </c>
      <c r="F38" s="34">
        <f t="shared" si="3"/>
        <v>32.692307692307693</v>
      </c>
      <c r="G38" s="40">
        <v>28</v>
      </c>
      <c r="H38" s="31">
        <v>8</v>
      </c>
      <c r="I38" s="32">
        <v>391</v>
      </c>
      <c r="J38" s="33">
        <v>35.769230769230766</v>
      </c>
      <c r="K38" s="25">
        <f t="shared" si="4"/>
        <v>779.69310000000007</v>
      </c>
      <c r="L38" s="34">
        <f t="shared" si="5"/>
        <v>35.769230769230766</v>
      </c>
      <c r="M38" s="23">
        <v>14</v>
      </c>
      <c r="N38" s="26">
        <v>6</v>
      </c>
      <c r="O38" s="62">
        <v>373</v>
      </c>
      <c r="P38" s="65">
        <v>23.1</v>
      </c>
      <c r="Q38" s="20">
        <f t="shared" si="0"/>
        <v>556.51599999999996</v>
      </c>
      <c r="R38" s="63">
        <f t="shared" si="6"/>
        <v>23.1</v>
      </c>
      <c r="S38" s="40">
        <v>38</v>
      </c>
      <c r="T38" s="43">
        <v>8</v>
      </c>
      <c r="U38" s="44">
        <v>390</v>
      </c>
      <c r="V38" s="66">
        <v>27</v>
      </c>
      <c r="W38" s="25">
        <f t="shared" si="7"/>
        <v>775.71</v>
      </c>
      <c r="X38" s="2">
        <f t="shared" si="8"/>
        <v>27</v>
      </c>
      <c r="Y38" s="40">
        <v>24</v>
      </c>
      <c r="Z38" s="32">
        <v>6</v>
      </c>
      <c r="AA38" s="32">
        <v>398</v>
      </c>
      <c r="AB38" s="33">
        <v>33.040182931018883</v>
      </c>
      <c r="AC38" s="25">
        <f t="shared" si="1"/>
        <v>633.61599999999999</v>
      </c>
      <c r="AD38" s="34" t="str">
        <f t="shared" si="9"/>
        <v xml:space="preserve"> </v>
      </c>
      <c r="AE38" s="40">
        <v>48</v>
      </c>
      <c r="AF38" s="47">
        <v>6</v>
      </c>
      <c r="AG38" s="45">
        <v>381</v>
      </c>
      <c r="AH38" s="46">
        <v>33.665063030986339</v>
      </c>
      <c r="AI38" s="25">
        <f t="shared" si="10"/>
        <v>740.3211</v>
      </c>
      <c r="AJ38" s="34">
        <f t="shared" si="11"/>
        <v>33.665063030986339</v>
      </c>
    </row>
    <row r="39" spans="1:36" x14ac:dyDescent="0.25">
      <c r="A39" s="30">
        <v>56</v>
      </c>
      <c r="B39" s="31">
        <v>9</v>
      </c>
      <c r="C39" s="32">
        <v>367</v>
      </c>
      <c r="D39" s="33">
        <v>38.076923076923073</v>
      </c>
      <c r="E39" s="25">
        <f t="shared" si="2"/>
        <v>538.75599999999997</v>
      </c>
      <c r="F39" s="34">
        <f t="shared" si="3"/>
        <v>38.076923076923073</v>
      </c>
      <c r="G39" s="40">
        <v>28</v>
      </c>
      <c r="H39" s="31">
        <v>9</v>
      </c>
      <c r="I39" s="32">
        <v>387</v>
      </c>
      <c r="J39" s="33">
        <v>43.076923076923073</v>
      </c>
      <c r="K39" s="25">
        <f t="shared" si="4"/>
        <v>763.82190000000003</v>
      </c>
      <c r="L39" s="34">
        <f t="shared" si="5"/>
        <v>43.076923076923073</v>
      </c>
      <c r="M39" s="23">
        <v>14</v>
      </c>
      <c r="N39" s="26">
        <v>7</v>
      </c>
      <c r="O39" s="62">
        <v>376</v>
      </c>
      <c r="P39" s="65">
        <v>19.399999999999999</v>
      </c>
      <c r="Q39" s="20">
        <f t="shared" si="0"/>
        <v>565.50400000000002</v>
      </c>
      <c r="R39" s="63" t="str">
        <f t="shared" si="6"/>
        <v xml:space="preserve"> </v>
      </c>
      <c r="S39" s="40">
        <v>38</v>
      </c>
      <c r="T39" s="43">
        <v>10</v>
      </c>
      <c r="U39" s="44">
        <v>392</v>
      </c>
      <c r="V39" s="66">
        <v>28</v>
      </c>
      <c r="W39" s="25">
        <f t="shared" si="7"/>
        <v>783.68640000000005</v>
      </c>
      <c r="X39" s="2">
        <f t="shared" si="8"/>
        <v>28</v>
      </c>
      <c r="Y39" s="40">
        <v>24</v>
      </c>
      <c r="Z39" s="32">
        <v>9</v>
      </c>
      <c r="AA39" s="32">
        <v>359</v>
      </c>
      <c r="AB39" s="33">
        <v>37.401728008979333</v>
      </c>
      <c r="AC39" s="25">
        <f t="shared" si="1"/>
        <v>515.524</v>
      </c>
      <c r="AD39" s="34">
        <f t="shared" si="9"/>
        <v>37.401728008979333</v>
      </c>
      <c r="AE39" s="40">
        <v>48</v>
      </c>
      <c r="AF39" s="47">
        <v>7</v>
      </c>
      <c r="AG39" s="45">
        <v>400</v>
      </c>
      <c r="AH39" s="46">
        <v>39.266268342050218</v>
      </c>
      <c r="AI39" s="25">
        <f t="shared" si="10"/>
        <v>816.00000000000011</v>
      </c>
      <c r="AJ39" s="34">
        <f t="shared" si="11"/>
        <v>39.266268342050218</v>
      </c>
    </row>
    <row r="40" spans="1:36" x14ac:dyDescent="0.25">
      <c r="A40" s="30">
        <v>56</v>
      </c>
      <c r="B40" s="31">
        <v>10</v>
      </c>
      <c r="C40" s="32">
        <v>364</v>
      </c>
      <c r="D40" s="33">
        <v>42.307692307692307</v>
      </c>
      <c r="E40" s="25">
        <f t="shared" si="2"/>
        <v>529.98400000000004</v>
      </c>
      <c r="F40" s="34">
        <f t="shared" si="3"/>
        <v>42.307692307692307</v>
      </c>
      <c r="G40" s="40">
        <v>28</v>
      </c>
      <c r="H40" s="31">
        <v>10</v>
      </c>
      <c r="I40" s="32">
        <v>392</v>
      </c>
      <c r="J40" s="33">
        <v>45.769230769230766</v>
      </c>
      <c r="K40" s="25">
        <f t="shared" si="4"/>
        <v>783.68640000000005</v>
      </c>
      <c r="L40" s="34">
        <f t="shared" si="5"/>
        <v>45.769230769230766</v>
      </c>
      <c r="M40" s="23">
        <v>14</v>
      </c>
      <c r="N40" s="26">
        <v>8</v>
      </c>
      <c r="O40" s="62">
        <v>372</v>
      </c>
      <c r="P40" s="65">
        <v>24.5</v>
      </c>
      <c r="Q40" s="20">
        <f t="shared" si="0"/>
        <v>553.53600000000006</v>
      </c>
      <c r="R40" s="63">
        <f t="shared" si="6"/>
        <v>24.5</v>
      </c>
      <c r="S40" s="40">
        <v>39</v>
      </c>
      <c r="T40" s="43">
        <v>2</v>
      </c>
      <c r="U40" s="44">
        <v>393</v>
      </c>
      <c r="V40" s="66">
        <v>32.5</v>
      </c>
      <c r="W40" s="25">
        <f t="shared" si="7"/>
        <v>787.68990000000008</v>
      </c>
      <c r="X40" s="2">
        <f t="shared" si="8"/>
        <v>32.5</v>
      </c>
      <c r="Y40" s="40">
        <v>24</v>
      </c>
      <c r="Z40" s="32">
        <v>10</v>
      </c>
      <c r="AA40" s="32">
        <v>396</v>
      </c>
      <c r="AB40" s="33">
        <v>42.993763178261986</v>
      </c>
      <c r="AC40" s="25">
        <f t="shared" si="1"/>
        <v>627.26400000000001</v>
      </c>
      <c r="AD40" s="34" t="str">
        <f t="shared" si="9"/>
        <v xml:space="preserve"> </v>
      </c>
      <c r="AE40" s="40">
        <v>48</v>
      </c>
      <c r="AF40" s="47">
        <v>8</v>
      </c>
      <c r="AG40" s="45">
        <v>392</v>
      </c>
      <c r="AH40" s="46">
        <v>44.585207329196351</v>
      </c>
      <c r="AI40" s="25">
        <f t="shared" si="10"/>
        <v>783.68640000000005</v>
      </c>
      <c r="AJ40" s="34">
        <f t="shared" si="11"/>
        <v>44.585207329196351</v>
      </c>
    </row>
    <row r="41" spans="1:36" x14ac:dyDescent="0.25">
      <c r="A41" s="30">
        <v>57</v>
      </c>
      <c r="B41" s="31">
        <v>1</v>
      </c>
      <c r="C41" s="32">
        <v>363</v>
      </c>
      <c r="D41" s="33">
        <v>32.692307692307693</v>
      </c>
      <c r="E41" s="25">
        <f t="shared" si="2"/>
        <v>527.07600000000002</v>
      </c>
      <c r="F41" s="34">
        <f t="shared" si="3"/>
        <v>32.692307692307693</v>
      </c>
      <c r="G41" s="40">
        <v>29</v>
      </c>
      <c r="H41" s="31">
        <v>1</v>
      </c>
      <c r="I41" s="32">
        <v>391</v>
      </c>
      <c r="J41" s="33">
        <v>50</v>
      </c>
      <c r="K41" s="25">
        <f t="shared" si="4"/>
        <v>779.69310000000007</v>
      </c>
      <c r="L41" s="34">
        <f t="shared" si="5"/>
        <v>50</v>
      </c>
      <c r="M41" s="23">
        <v>14</v>
      </c>
      <c r="N41" s="26">
        <v>9</v>
      </c>
      <c r="O41" s="62">
        <v>373</v>
      </c>
      <c r="P41" s="65">
        <v>20.5</v>
      </c>
      <c r="Q41" s="20">
        <f t="shared" si="0"/>
        <v>556.51599999999996</v>
      </c>
      <c r="R41" s="63">
        <f t="shared" si="6"/>
        <v>20.5</v>
      </c>
      <c r="S41" s="40">
        <v>39</v>
      </c>
      <c r="T41" s="43">
        <v>3</v>
      </c>
      <c r="U41" s="44">
        <v>392</v>
      </c>
      <c r="V41" s="66">
        <v>32.4</v>
      </c>
      <c r="W41" s="25">
        <f t="shared" si="7"/>
        <v>783.68640000000005</v>
      </c>
      <c r="X41" s="2">
        <f t="shared" si="8"/>
        <v>32.4</v>
      </c>
      <c r="Y41" s="40"/>
      <c r="Z41" s="32"/>
      <c r="AA41" s="11"/>
      <c r="AB41" s="11"/>
      <c r="AC41" s="11"/>
      <c r="AD41" s="2"/>
      <c r="AE41" s="40">
        <v>48</v>
      </c>
      <c r="AF41" s="47">
        <v>9</v>
      </c>
      <c r="AG41" s="45">
        <v>404</v>
      </c>
      <c r="AH41" s="46">
        <v>38.049939001411076</v>
      </c>
      <c r="AI41" s="25">
        <f t="shared" si="10"/>
        <v>832.40160000000003</v>
      </c>
      <c r="AJ41" s="34" t="str">
        <f t="shared" si="11"/>
        <v xml:space="preserve"> </v>
      </c>
    </row>
    <row r="42" spans="1:36" x14ac:dyDescent="0.25">
      <c r="A42" s="30">
        <v>57</v>
      </c>
      <c r="B42" s="31">
        <v>2</v>
      </c>
      <c r="C42" s="32">
        <v>364</v>
      </c>
      <c r="D42" s="33">
        <v>30.384615384615383</v>
      </c>
      <c r="E42" s="25">
        <f t="shared" si="2"/>
        <v>529.98400000000004</v>
      </c>
      <c r="F42" s="34">
        <f t="shared" si="3"/>
        <v>30.384615384615383</v>
      </c>
      <c r="G42" s="40">
        <v>29</v>
      </c>
      <c r="H42" s="31">
        <v>2</v>
      </c>
      <c r="I42" s="32">
        <v>394</v>
      </c>
      <c r="J42" s="33">
        <v>44.615384615384613</v>
      </c>
      <c r="K42" s="25">
        <f t="shared" si="4"/>
        <v>791.70360000000005</v>
      </c>
      <c r="L42" s="34">
        <f t="shared" si="5"/>
        <v>44.615384615384613</v>
      </c>
      <c r="M42" s="23">
        <v>14</v>
      </c>
      <c r="N42" s="26">
        <v>10</v>
      </c>
      <c r="O42" s="62">
        <v>372</v>
      </c>
      <c r="P42" s="65">
        <v>30.9</v>
      </c>
      <c r="Q42" s="20">
        <f t="shared" si="0"/>
        <v>553.53600000000006</v>
      </c>
      <c r="R42" s="63">
        <f t="shared" si="6"/>
        <v>30.9</v>
      </c>
      <c r="S42" s="40">
        <v>39</v>
      </c>
      <c r="T42" s="43">
        <v>4</v>
      </c>
      <c r="U42" s="44">
        <v>390</v>
      </c>
      <c r="V42" s="66">
        <v>23.4</v>
      </c>
      <c r="W42" s="25">
        <f t="shared" si="7"/>
        <v>775.71</v>
      </c>
      <c r="X42" s="2">
        <f t="shared" si="8"/>
        <v>23.4</v>
      </c>
      <c r="Y42" s="40"/>
      <c r="Z42" s="32"/>
      <c r="AA42" s="11"/>
      <c r="AB42" s="11"/>
      <c r="AC42" s="11"/>
      <c r="AD42" s="2"/>
      <c r="AE42" s="40">
        <v>49</v>
      </c>
      <c r="AF42" s="47">
        <v>1</v>
      </c>
      <c r="AG42" s="45">
        <v>404</v>
      </c>
      <c r="AH42" s="46">
        <v>48.074558610796245</v>
      </c>
      <c r="AI42" s="25">
        <f t="shared" si="10"/>
        <v>832.40160000000003</v>
      </c>
      <c r="AJ42" s="34" t="str">
        <f t="shared" si="11"/>
        <v xml:space="preserve"> </v>
      </c>
    </row>
    <row r="43" spans="1:36" x14ac:dyDescent="0.25">
      <c r="A43" s="30">
        <v>57</v>
      </c>
      <c r="B43" s="31">
        <v>3</v>
      </c>
      <c r="C43" s="32">
        <v>360</v>
      </c>
      <c r="D43" s="33">
        <v>28.46153846153846</v>
      </c>
      <c r="E43" s="25">
        <f t="shared" si="2"/>
        <v>518.4</v>
      </c>
      <c r="F43" s="34">
        <f t="shared" si="3"/>
        <v>28.46153846153846</v>
      </c>
      <c r="G43" s="40">
        <v>29</v>
      </c>
      <c r="H43" s="31">
        <v>3</v>
      </c>
      <c r="I43" s="32">
        <v>394</v>
      </c>
      <c r="J43" s="33">
        <v>52.307692307692307</v>
      </c>
      <c r="K43" s="25">
        <f t="shared" si="4"/>
        <v>791.70360000000005</v>
      </c>
      <c r="L43" s="34">
        <f t="shared" si="5"/>
        <v>52.307692307692307</v>
      </c>
      <c r="M43" s="23">
        <v>15</v>
      </c>
      <c r="N43" s="26">
        <v>1</v>
      </c>
      <c r="O43" s="62">
        <v>373</v>
      </c>
      <c r="P43" s="65">
        <v>26.8</v>
      </c>
      <c r="Q43" s="20">
        <f t="shared" si="0"/>
        <v>556.51599999999996</v>
      </c>
      <c r="R43" s="63">
        <f t="shared" si="6"/>
        <v>26.8</v>
      </c>
      <c r="S43" s="40">
        <v>39</v>
      </c>
      <c r="T43" s="43">
        <v>5</v>
      </c>
      <c r="U43" s="44">
        <v>392</v>
      </c>
      <c r="V43" s="66">
        <v>24.5</v>
      </c>
      <c r="W43" s="25">
        <f t="shared" si="7"/>
        <v>783.68640000000005</v>
      </c>
      <c r="X43" s="2">
        <f t="shared" si="8"/>
        <v>24.5</v>
      </c>
      <c r="Y43" s="40"/>
      <c r="Z43" s="32"/>
      <c r="AA43" s="11"/>
      <c r="AB43" s="11"/>
      <c r="AC43" s="11"/>
      <c r="AD43" s="2"/>
      <c r="AE43" s="40">
        <v>49</v>
      </c>
      <c r="AF43" s="47">
        <v>3</v>
      </c>
      <c r="AG43" s="45">
        <v>375</v>
      </c>
      <c r="AH43" s="46">
        <v>48.702140549273054</v>
      </c>
      <c r="AI43" s="25">
        <f t="shared" si="10"/>
        <v>717.1875</v>
      </c>
      <c r="AJ43" s="34" t="str">
        <f t="shared" si="11"/>
        <v xml:space="preserve"> </v>
      </c>
    </row>
    <row r="44" spans="1:36" x14ac:dyDescent="0.25">
      <c r="A44" s="30">
        <v>57</v>
      </c>
      <c r="B44" s="31">
        <v>4</v>
      </c>
      <c r="C44" s="32">
        <v>363</v>
      </c>
      <c r="D44" s="33">
        <v>25.384615384615383</v>
      </c>
      <c r="E44" s="25">
        <f t="shared" si="2"/>
        <v>527.07600000000002</v>
      </c>
      <c r="F44" s="34">
        <f t="shared" si="3"/>
        <v>25.384615384615383</v>
      </c>
      <c r="G44" s="40">
        <v>29</v>
      </c>
      <c r="H44" s="31">
        <v>4</v>
      </c>
      <c r="I44" s="32">
        <v>391</v>
      </c>
      <c r="J44" s="33">
        <v>39.230769230769226</v>
      </c>
      <c r="K44" s="25">
        <f t="shared" si="4"/>
        <v>779.69310000000007</v>
      </c>
      <c r="L44" s="34">
        <f t="shared" si="5"/>
        <v>39.230769230769226</v>
      </c>
      <c r="M44" s="23">
        <v>15</v>
      </c>
      <c r="N44" s="26">
        <v>2</v>
      </c>
      <c r="O44" s="62">
        <v>377</v>
      </c>
      <c r="P44" s="65">
        <v>26.7</v>
      </c>
      <c r="Q44" s="20">
        <f t="shared" si="0"/>
        <v>568.51599999999996</v>
      </c>
      <c r="R44" s="63" t="str">
        <f t="shared" si="6"/>
        <v xml:space="preserve"> </v>
      </c>
      <c r="S44" s="40">
        <v>39</v>
      </c>
      <c r="T44" s="43">
        <v>6</v>
      </c>
      <c r="U44" s="44">
        <v>388</v>
      </c>
      <c r="V44" s="66">
        <v>24.3</v>
      </c>
      <c r="W44" s="25">
        <f t="shared" si="7"/>
        <v>767.77440000000001</v>
      </c>
      <c r="X44" s="2">
        <f t="shared" si="8"/>
        <v>24.3</v>
      </c>
      <c r="Y44" s="40"/>
      <c r="Z44" s="32"/>
      <c r="AA44" s="11"/>
      <c r="AB44" s="11"/>
      <c r="AC44" s="11"/>
      <c r="AD44" s="2"/>
      <c r="AE44" s="40">
        <v>49</v>
      </c>
      <c r="AF44" s="47">
        <v>4</v>
      </c>
      <c r="AG44" s="45">
        <v>411</v>
      </c>
      <c r="AH44" s="46">
        <v>41.428581475426199</v>
      </c>
      <c r="AI44" s="25">
        <f t="shared" si="10"/>
        <v>861.49710000000005</v>
      </c>
      <c r="AJ44" s="34" t="str">
        <f t="shared" si="11"/>
        <v xml:space="preserve"> </v>
      </c>
    </row>
    <row r="45" spans="1:36" x14ac:dyDescent="0.25">
      <c r="A45" s="30">
        <v>57</v>
      </c>
      <c r="B45" s="31">
        <v>5</v>
      </c>
      <c r="C45" s="32">
        <v>364</v>
      </c>
      <c r="D45" s="33">
        <v>29.615384615384613</v>
      </c>
      <c r="E45" s="25">
        <f t="shared" si="2"/>
        <v>529.98400000000004</v>
      </c>
      <c r="F45" s="34">
        <f t="shared" si="3"/>
        <v>29.615384615384613</v>
      </c>
      <c r="G45" s="40">
        <v>29</v>
      </c>
      <c r="H45" s="31">
        <v>5</v>
      </c>
      <c r="I45" s="32">
        <v>391</v>
      </c>
      <c r="J45" s="33">
        <v>37.692307692307693</v>
      </c>
      <c r="K45" s="25">
        <f t="shared" si="4"/>
        <v>779.69310000000007</v>
      </c>
      <c r="L45" s="34">
        <f t="shared" si="5"/>
        <v>37.692307692307693</v>
      </c>
      <c r="M45" s="23">
        <v>15</v>
      </c>
      <c r="N45" s="26">
        <v>3</v>
      </c>
      <c r="O45" s="62">
        <v>377</v>
      </c>
      <c r="P45" s="65">
        <v>28.6</v>
      </c>
      <c r="Q45" s="20">
        <f t="shared" si="0"/>
        <v>568.51599999999996</v>
      </c>
      <c r="R45" s="63" t="str">
        <f t="shared" si="6"/>
        <v xml:space="preserve"> </v>
      </c>
      <c r="S45" s="40">
        <v>39</v>
      </c>
      <c r="T45" s="43">
        <v>8</v>
      </c>
      <c r="U45" s="44">
        <v>392</v>
      </c>
      <c r="V45" s="66">
        <v>27</v>
      </c>
      <c r="W45" s="25">
        <f t="shared" si="7"/>
        <v>783.68640000000005</v>
      </c>
      <c r="X45" s="2">
        <f t="shared" si="8"/>
        <v>27</v>
      </c>
      <c r="Y45" s="40"/>
      <c r="Z45" s="32"/>
      <c r="AA45" s="11"/>
      <c r="AB45" s="11"/>
      <c r="AC45" s="11"/>
      <c r="AD45" s="2"/>
      <c r="AE45" s="40">
        <v>49</v>
      </c>
      <c r="AF45" s="47">
        <v>5</v>
      </c>
      <c r="AG45" s="45">
        <v>398</v>
      </c>
      <c r="AH45" s="46">
        <v>41.325527789146612</v>
      </c>
      <c r="AI45" s="25">
        <f t="shared" si="10"/>
        <v>807.86040000000003</v>
      </c>
      <c r="AJ45" s="34">
        <f t="shared" si="11"/>
        <v>41.325527789146612</v>
      </c>
    </row>
    <row r="46" spans="1:36" x14ac:dyDescent="0.25">
      <c r="A46" s="30">
        <v>57</v>
      </c>
      <c r="B46" s="31">
        <v>6</v>
      </c>
      <c r="C46" s="32">
        <v>361</v>
      </c>
      <c r="D46" s="33">
        <v>30</v>
      </c>
      <c r="E46" s="25">
        <f t="shared" si="2"/>
        <v>521.28399999999999</v>
      </c>
      <c r="F46" s="34">
        <f t="shared" si="3"/>
        <v>30</v>
      </c>
      <c r="G46" s="40">
        <v>29</v>
      </c>
      <c r="H46" s="31">
        <v>6</v>
      </c>
      <c r="I46" s="32">
        <v>397</v>
      </c>
      <c r="J46" s="33">
        <v>39.230769230769226</v>
      </c>
      <c r="K46" s="25">
        <f t="shared" si="4"/>
        <v>803.80590000000007</v>
      </c>
      <c r="L46" s="34">
        <f t="shared" si="5"/>
        <v>39.230769230769226</v>
      </c>
      <c r="M46" s="23">
        <v>15</v>
      </c>
      <c r="N46" s="26">
        <v>4</v>
      </c>
      <c r="O46" s="62">
        <v>373</v>
      </c>
      <c r="P46" s="65">
        <v>23.8</v>
      </c>
      <c r="Q46" s="20">
        <f t="shared" si="0"/>
        <v>556.51599999999996</v>
      </c>
      <c r="R46" s="63">
        <f t="shared" si="6"/>
        <v>23.8</v>
      </c>
      <c r="S46" s="40">
        <v>39</v>
      </c>
      <c r="T46" s="43">
        <v>9</v>
      </c>
      <c r="U46" s="44">
        <v>389</v>
      </c>
      <c r="V46" s="66">
        <v>26.6</v>
      </c>
      <c r="W46" s="25">
        <f t="shared" si="7"/>
        <v>771.73710000000005</v>
      </c>
      <c r="X46" s="2">
        <f t="shared" si="8"/>
        <v>26.6</v>
      </c>
      <c r="Y46" s="40"/>
      <c r="Z46" s="32"/>
      <c r="AA46" s="11"/>
      <c r="AB46" s="11"/>
      <c r="AC46" s="11"/>
      <c r="AD46" s="2"/>
      <c r="AE46" s="40">
        <v>49</v>
      </c>
      <c r="AF46" s="47">
        <v>6</v>
      </c>
      <c r="AG46" s="45">
        <v>391</v>
      </c>
      <c r="AH46" s="46">
        <v>35.996917291888174</v>
      </c>
      <c r="AI46" s="25">
        <f t="shared" si="10"/>
        <v>779.69310000000007</v>
      </c>
      <c r="AJ46" s="34">
        <f t="shared" si="11"/>
        <v>35.996917291888174</v>
      </c>
    </row>
    <row r="47" spans="1:36" x14ac:dyDescent="0.25">
      <c r="A47" s="30">
        <v>57</v>
      </c>
      <c r="B47" s="31">
        <v>7</v>
      </c>
      <c r="C47" s="32">
        <v>362</v>
      </c>
      <c r="D47" s="33">
        <v>31.538461538461537</v>
      </c>
      <c r="E47" s="25">
        <f t="shared" si="2"/>
        <v>524.17600000000004</v>
      </c>
      <c r="F47" s="34">
        <f t="shared" si="3"/>
        <v>31.538461538461537</v>
      </c>
      <c r="G47" s="40">
        <v>29</v>
      </c>
      <c r="H47" s="31">
        <v>7</v>
      </c>
      <c r="I47" s="32">
        <v>393</v>
      </c>
      <c r="J47" s="33">
        <v>31.538461538461537</v>
      </c>
      <c r="K47" s="25">
        <f t="shared" si="4"/>
        <v>787.68990000000008</v>
      </c>
      <c r="L47" s="34">
        <f t="shared" si="5"/>
        <v>31.538461538461537</v>
      </c>
      <c r="M47" s="23">
        <v>15</v>
      </c>
      <c r="N47" s="26">
        <v>6</v>
      </c>
      <c r="O47" s="62">
        <v>375</v>
      </c>
      <c r="P47" s="65">
        <v>22.5</v>
      </c>
      <c r="Q47" s="20">
        <f t="shared" si="0"/>
        <v>562.5</v>
      </c>
      <c r="R47" s="63">
        <f t="shared" si="6"/>
        <v>22.5</v>
      </c>
      <c r="S47" s="1"/>
      <c r="T47" s="11"/>
      <c r="U47" s="11"/>
      <c r="V47" s="11"/>
      <c r="W47" s="32"/>
      <c r="X47" s="2"/>
      <c r="Y47" s="40"/>
      <c r="Z47" s="32"/>
      <c r="AA47" s="11"/>
      <c r="AB47" s="11"/>
      <c r="AC47" s="11"/>
      <c r="AD47" s="2"/>
      <c r="AE47" s="40">
        <v>49</v>
      </c>
      <c r="AF47" s="47">
        <v>7</v>
      </c>
      <c r="AG47" s="45">
        <v>393</v>
      </c>
      <c r="AH47" s="46">
        <v>34.45638667960705</v>
      </c>
      <c r="AI47" s="25">
        <f t="shared" si="10"/>
        <v>787.68990000000008</v>
      </c>
      <c r="AJ47" s="34">
        <f t="shared" si="11"/>
        <v>34.45638667960705</v>
      </c>
    </row>
    <row r="48" spans="1:36" x14ac:dyDescent="0.25">
      <c r="A48" s="30">
        <v>57</v>
      </c>
      <c r="B48" s="31">
        <v>8</v>
      </c>
      <c r="C48" s="32">
        <v>364</v>
      </c>
      <c r="D48" s="33">
        <v>34.615384615384613</v>
      </c>
      <c r="E48" s="25">
        <f t="shared" si="2"/>
        <v>529.98400000000004</v>
      </c>
      <c r="F48" s="34">
        <f t="shared" si="3"/>
        <v>34.615384615384613</v>
      </c>
      <c r="G48" s="40">
        <v>29</v>
      </c>
      <c r="H48" s="31">
        <v>8</v>
      </c>
      <c r="I48" s="32">
        <v>395</v>
      </c>
      <c r="J48" s="33">
        <v>43.46153846153846</v>
      </c>
      <c r="K48" s="25">
        <f t="shared" si="4"/>
        <v>795.72750000000008</v>
      </c>
      <c r="L48" s="34">
        <f t="shared" si="5"/>
        <v>43.46153846153846</v>
      </c>
      <c r="M48" s="23">
        <v>15</v>
      </c>
      <c r="N48" s="26">
        <v>7</v>
      </c>
      <c r="O48" s="62">
        <v>371</v>
      </c>
      <c r="P48" s="65">
        <v>21.2</v>
      </c>
      <c r="Q48" s="20">
        <f t="shared" si="0"/>
        <v>550.56399999999996</v>
      </c>
      <c r="R48" s="63">
        <f t="shared" si="6"/>
        <v>21.2</v>
      </c>
      <c r="S48" s="1"/>
      <c r="T48" s="11"/>
      <c r="U48" s="11"/>
      <c r="V48" s="11"/>
      <c r="W48" s="32"/>
      <c r="X48" s="2"/>
      <c r="Y48" s="40"/>
      <c r="Z48" s="32"/>
      <c r="AA48" s="11"/>
      <c r="AB48" s="11"/>
      <c r="AC48" s="11"/>
      <c r="AD48" s="2"/>
      <c r="AE48" s="40">
        <v>49</v>
      </c>
      <c r="AF48" s="47">
        <v>8</v>
      </c>
      <c r="AG48" s="45">
        <v>391</v>
      </c>
      <c r="AH48" s="46">
        <v>41.72726662030157</v>
      </c>
      <c r="AI48" s="25">
        <f t="shared" si="10"/>
        <v>779.69310000000007</v>
      </c>
      <c r="AJ48" s="34">
        <f t="shared" si="11"/>
        <v>41.72726662030157</v>
      </c>
    </row>
    <row r="49" spans="1:36" x14ac:dyDescent="0.25">
      <c r="A49" s="30">
        <v>57</v>
      </c>
      <c r="B49" s="31">
        <v>9</v>
      </c>
      <c r="C49" s="32">
        <v>363</v>
      </c>
      <c r="D49" s="33">
        <v>26.153846153846153</v>
      </c>
      <c r="E49" s="25">
        <f t="shared" si="2"/>
        <v>527.07600000000002</v>
      </c>
      <c r="F49" s="34">
        <f t="shared" si="3"/>
        <v>26.153846153846153</v>
      </c>
      <c r="G49" s="40">
        <v>29</v>
      </c>
      <c r="H49" s="31">
        <v>9</v>
      </c>
      <c r="I49" s="32">
        <v>391</v>
      </c>
      <c r="J49" s="33">
        <v>35.384615384615387</v>
      </c>
      <c r="K49" s="25">
        <f t="shared" si="4"/>
        <v>779.69310000000007</v>
      </c>
      <c r="L49" s="34">
        <f t="shared" si="5"/>
        <v>35.384615384615387</v>
      </c>
      <c r="M49" s="23">
        <v>15</v>
      </c>
      <c r="N49" s="26">
        <v>8</v>
      </c>
      <c r="O49" s="62">
        <v>374</v>
      </c>
      <c r="P49" s="65">
        <v>24.6</v>
      </c>
      <c r="Q49" s="20">
        <f t="shared" si="0"/>
        <v>559.50400000000002</v>
      </c>
      <c r="R49" s="63">
        <f t="shared" si="6"/>
        <v>24.6</v>
      </c>
      <c r="S49" s="1"/>
      <c r="T49" s="11"/>
      <c r="U49" s="11"/>
      <c r="V49" s="11"/>
      <c r="W49" s="32"/>
      <c r="X49" s="2"/>
      <c r="Y49" s="40"/>
      <c r="Z49" s="32"/>
      <c r="AA49" s="11"/>
      <c r="AB49" s="11"/>
      <c r="AC49" s="11"/>
      <c r="AD49" s="2"/>
      <c r="AE49" s="40">
        <v>49</v>
      </c>
      <c r="AF49" s="47">
        <v>9</v>
      </c>
      <c r="AG49" s="45">
        <v>394</v>
      </c>
      <c r="AH49" s="46">
        <v>36.400212371725686</v>
      </c>
      <c r="AI49" s="25">
        <f t="shared" si="10"/>
        <v>791.70360000000005</v>
      </c>
      <c r="AJ49" s="34">
        <f t="shared" si="11"/>
        <v>36.400212371725686</v>
      </c>
    </row>
    <row r="50" spans="1:36" ht="15.75" thickBot="1" x14ac:dyDescent="0.3">
      <c r="A50" s="35">
        <v>57</v>
      </c>
      <c r="B50" s="36">
        <v>10</v>
      </c>
      <c r="C50" s="37">
        <v>366</v>
      </c>
      <c r="D50" s="38">
        <v>28.46153846153846</v>
      </c>
      <c r="E50" s="21">
        <f t="shared" si="2"/>
        <v>535.82399999999996</v>
      </c>
      <c r="F50" s="39">
        <f t="shared" si="3"/>
        <v>28.46153846153846</v>
      </c>
      <c r="G50" s="41">
        <v>29</v>
      </c>
      <c r="H50" s="36">
        <v>10</v>
      </c>
      <c r="I50" s="37">
        <v>392</v>
      </c>
      <c r="J50" s="38">
        <v>67.307692307692307</v>
      </c>
      <c r="K50" s="21">
        <f t="shared" si="4"/>
        <v>783.68640000000005</v>
      </c>
      <c r="L50" s="39">
        <f t="shared" si="5"/>
        <v>67.307692307692307</v>
      </c>
      <c r="M50" s="9"/>
      <c r="N50" s="9"/>
      <c r="O50" s="9"/>
      <c r="P50" s="64"/>
      <c r="Q50" s="21"/>
      <c r="R50" s="9"/>
      <c r="S50" s="42"/>
      <c r="T50" s="9"/>
      <c r="U50" s="9"/>
      <c r="V50" s="9"/>
      <c r="W50" s="37"/>
      <c r="X50" s="22"/>
      <c r="Y50" s="41"/>
      <c r="Z50" s="37"/>
      <c r="AA50" s="9"/>
      <c r="AB50" s="9"/>
      <c r="AC50" s="9"/>
      <c r="AD50" s="22"/>
      <c r="AE50" s="41">
        <v>49</v>
      </c>
      <c r="AF50" s="48">
        <v>10</v>
      </c>
      <c r="AG50" s="49">
        <v>397</v>
      </c>
      <c r="AH50" s="50">
        <v>48.753332769198394</v>
      </c>
      <c r="AI50" s="21">
        <f t="shared" si="10"/>
        <v>803.80590000000007</v>
      </c>
      <c r="AJ50" s="39">
        <f t="shared" si="11"/>
        <v>48.753332769198394</v>
      </c>
    </row>
    <row r="51" spans="1:36" x14ac:dyDescent="0.25">
      <c r="AI51" s="23"/>
      <c r="AJ51" s="26"/>
    </row>
    <row r="52" spans="1:36" x14ac:dyDescent="0.25">
      <c r="AI52" s="23"/>
      <c r="AJ52" s="26"/>
    </row>
    <row r="53" spans="1:36" x14ac:dyDescent="0.25">
      <c r="AI53" s="23"/>
      <c r="AJ53" s="26"/>
    </row>
    <row r="54" spans="1:36" x14ac:dyDescent="0.25">
      <c r="AI54" s="23"/>
      <c r="AJ54" s="26"/>
    </row>
    <row r="55" spans="1:36" x14ac:dyDescent="0.25">
      <c r="AI55" s="23"/>
      <c r="AJ55" s="26"/>
    </row>
    <row r="56" spans="1:36" x14ac:dyDescent="0.25">
      <c r="AI56" s="23"/>
      <c r="AJ56" s="26"/>
    </row>
    <row r="57" spans="1:36" x14ac:dyDescent="0.25">
      <c r="AI57" s="23"/>
      <c r="AJ57" s="26"/>
    </row>
    <row r="58" spans="1:36" x14ac:dyDescent="0.25">
      <c r="AI58" s="23"/>
      <c r="AJ58" s="26"/>
    </row>
    <row r="59" spans="1:36" x14ac:dyDescent="0.25">
      <c r="AI59" s="23"/>
      <c r="AJ59" s="26"/>
    </row>
    <row r="60" spans="1:36" x14ac:dyDescent="0.25">
      <c r="AI60" s="23"/>
      <c r="AJ60" s="26"/>
    </row>
    <row r="61" spans="1:36" x14ac:dyDescent="0.25">
      <c r="AI61" s="23"/>
      <c r="AJ61" s="26"/>
    </row>
    <row r="62" spans="1:36" x14ac:dyDescent="0.25">
      <c r="AI62" s="23"/>
      <c r="AJ62" s="26"/>
    </row>
    <row r="63" spans="1:36" x14ac:dyDescent="0.25">
      <c r="AI63" s="23"/>
      <c r="AJ63" s="26"/>
    </row>
    <row r="64" spans="1:36" x14ac:dyDescent="0.25">
      <c r="AI64" s="23"/>
      <c r="AJ64" s="26"/>
    </row>
    <row r="65" spans="35:36" x14ac:dyDescent="0.25">
      <c r="AI65" s="23"/>
      <c r="AJ65" s="26"/>
    </row>
    <row r="66" spans="35:36" x14ac:dyDescent="0.25">
      <c r="AI66" s="23"/>
      <c r="AJ66" s="26"/>
    </row>
    <row r="67" spans="35:36" x14ac:dyDescent="0.25">
      <c r="AI67" s="23"/>
      <c r="AJ67" s="26"/>
    </row>
    <row r="68" spans="35:36" x14ac:dyDescent="0.25">
      <c r="AI68" s="23"/>
      <c r="AJ68" s="26"/>
    </row>
    <row r="69" spans="35:36" x14ac:dyDescent="0.25">
      <c r="AI69" s="23"/>
      <c r="AJ69" s="26"/>
    </row>
    <row r="70" spans="35:36" x14ac:dyDescent="0.25">
      <c r="AI70" s="23"/>
      <c r="AJ70" s="26"/>
    </row>
    <row r="71" spans="35:36" x14ac:dyDescent="0.25">
      <c r="AI71" s="23"/>
      <c r="AJ71" s="26"/>
    </row>
    <row r="72" spans="35:36" x14ac:dyDescent="0.25">
      <c r="AI72" s="23"/>
      <c r="AJ72" s="26"/>
    </row>
    <row r="73" spans="35:36" x14ac:dyDescent="0.25">
      <c r="AI73" s="23"/>
      <c r="AJ73" s="26"/>
    </row>
    <row r="74" spans="35:36" x14ac:dyDescent="0.25">
      <c r="AI74" s="23"/>
      <c r="AJ74" s="26"/>
    </row>
    <row r="75" spans="35:36" x14ac:dyDescent="0.25">
      <c r="AI75" s="23"/>
      <c r="AJ75" s="26"/>
    </row>
    <row r="76" spans="35:36" x14ac:dyDescent="0.25">
      <c r="AI76" s="23"/>
      <c r="AJ76" s="26"/>
    </row>
    <row r="77" spans="35:36" x14ac:dyDescent="0.25">
      <c r="AI77" s="23"/>
      <c r="AJ77" s="26"/>
    </row>
    <row r="78" spans="35:36" x14ac:dyDescent="0.25">
      <c r="AI78" s="23"/>
      <c r="AJ78" s="26"/>
    </row>
    <row r="79" spans="35:36" x14ac:dyDescent="0.25">
      <c r="AI79" s="23"/>
      <c r="AJ79" s="26"/>
    </row>
    <row r="80" spans="35:36" x14ac:dyDescent="0.25">
      <c r="AI80" s="23"/>
      <c r="AJ80" s="26"/>
    </row>
    <row r="81" spans="35:36" x14ac:dyDescent="0.25">
      <c r="AI81" s="23"/>
      <c r="AJ81" s="26"/>
    </row>
    <row r="82" spans="35:36" x14ac:dyDescent="0.25">
      <c r="AI82" s="23"/>
      <c r="AJ82" s="26"/>
    </row>
    <row r="83" spans="35:36" x14ac:dyDescent="0.25">
      <c r="AI83" s="23"/>
      <c r="AJ83" s="26"/>
    </row>
    <row r="84" spans="35:36" x14ac:dyDescent="0.25">
      <c r="AI84" s="23"/>
      <c r="AJ84" s="26"/>
    </row>
    <row r="85" spans="35:36" x14ac:dyDescent="0.25">
      <c r="AI85" s="23"/>
      <c r="AJ85" s="26"/>
    </row>
    <row r="86" spans="35:36" x14ac:dyDescent="0.25">
      <c r="AI86" s="23"/>
      <c r="AJ86" s="26"/>
    </row>
    <row r="87" spans="35:36" x14ac:dyDescent="0.25">
      <c r="AI87" s="23"/>
      <c r="AJ87" s="26"/>
    </row>
    <row r="88" spans="35:36" x14ac:dyDescent="0.25">
      <c r="AI88" s="23"/>
      <c r="AJ88" s="26"/>
    </row>
    <row r="89" spans="35:36" x14ac:dyDescent="0.25">
      <c r="AI89" s="23"/>
      <c r="AJ89" s="26"/>
    </row>
    <row r="90" spans="35:36" x14ac:dyDescent="0.25">
      <c r="AI90" s="23"/>
      <c r="AJ90" s="26"/>
    </row>
    <row r="91" spans="35:36" x14ac:dyDescent="0.25">
      <c r="AI91" s="23"/>
      <c r="AJ91" s="23"/>
    </row>
    <row r="92" spans="35:36" x14ac:dyDescent="0.25">
      <c r="AI92" s="23"/>
      <c r="AJ92" s="23"/>
    </row>
    <row r="93" spans="35:36" x14ac:dyDescent="0.25">
      <c r="AI93" s="23"/>
      <c r="AJ93" s="23"/>
    </row>
    <row r="94" spans="35:36" x14ac:dyDescent="0.25">
      <c r="AI94" s="23"/>
      <c r="AJ94" s="23"/>
    </row>
    <row r="95" spans="35:36" x14ac:dyDescent="0.25">
      <c r="AI95" s="23"/>
      <c r="AJ95" s="23"/>
    </row>
    <row r="96" spans="35:36" x14ac:dyDescent="0.25">
      <c r="AI96" s="23"/>
      <c r="AJ96" s="23"/>
    </row>
    <row r="97" spans="35:36" x14ac:dyDescent="0.25">
      <c r="AI97" s="23"/>
      <c r="AJ97" s="23"/>
    </row>
    <row r="98" spans="35:36" x14ac:dyDescent="0.25">
      <c r="AI98" s="23"/>
      <c r="AJ98" s="23"/>
    </row>
    <row r="99" spans="35:36" x14ac:dyDescent="0.25">
      <c r="AI99" s="23"/>
      <c r="AJ99" s="23"/>
    </row>
    <row r="100" spans="35:36" x14ac:dyDescent="0.25">
      <c r="AI100" s="23"/>
      <c r="AJ100" s="23"/>
    </row>
    <row r="101" spans="35:36" x14ac:dyDescent="0.25">
      <c r="AI101" s="23"/>
      <c r="AJ101" s="23"/>
    </row>
    <row r="102" spans="35:36" x14ac:dyDescent="0.25">
      <c r="AI102" s="23"/>
      <c r="AJ102" s="23"/>
    </row>
    <row r="103" spans="35:36" x14ac:dyDescent="0.25">
      <c r="AI103" s="23"/>
      <c r="AJ103" s="23"/>
    </row>
    <row r="104" spans="35:36" x14ac:dyDescent="0.25">
      <c r="AI104" s="23"/>
      <c r="AJ104" s="23"/>
    </row>
    <row r="105" spans="35:36" x14ac:dyDescent="0.25">
      <c r="AI105" s="23"/>
      <c r="AJ105" s="23"/>
    </row>
    <row r="106" spans="35:36" x14ac:dyDescent="0.25">
      <c r="AI106" s="23"/>
      <c r="AJ106" s="23"/>
    </row>
    <row r="107" spans="35:36" x14ac:dyDescent="0.25">
      <c r="AI107" s="23"/>
      <c r="AJ107" s="23"/>
    </row>
    <row r="108" spans="35:36" x14ac:dyDescent="0.25">
      <c r="AI108" s="23"/>
      <c r="AJ108" s="23"/>
    </row>
    <row r="109" spans="35:36" x14ac:dyDescent="0.25">
      <c r="AI109" s="23"/>
      <c r="AJ109" s="23"/>
    </row>
    <row r="110" spans="35:36" x14ac:dyDescent="0.25">
      <c r="AI110" s="23"/>
      <c r="AJ110" s="23"/>
    </row>
    <row r="111" spans="35:36" x14ac:dyDescent="0.25">
      <c r="AI111" s="23"/>
      <c r="AJ111" s="23"/>
    </row>
    <row r="112" spans="35:36" x14ac:dyDescent="0.25">
      <c r="AI112" s="23"/>
      <c r="AJ112" s="23"/>
    </row>
    <row r="113" spans="35:36" x14ac:dyDescent="0.25">
      <c r="AI113" s="23"/>
      <c r="AJ113" s="23"/>
    </row>
    <row r="114" spans="35:36" x14ac:dyDescent="0.25">
      <c r="AI114" s="23"/>
      <c r="AJ114" s="23"/>
    </row>
    <row r="115" spans="35:36" x14ac:dyDescent="0.25">
      <c r="AI115" s="23"/>
      <c r="AJ115" s="23"/>
    </row>
    <row r="116" spans="35:36" x14ac:dyDescent="0.25">
      <c r="AI116" s="23"/>
      <c r="AJ116" s="23"/>
    </row>
    <row r="117" spans="35:36" x14ac:dyDescent="0.25">
      <c r="AI117" s="23"/>
      <c r="AJ117" s="23"/>
    </row>
    <row r="118" spans="35:36" x14ac:dyDescent="0.25">
      <c r="AI118" s="23"/>
      <c r="AJ118" s="23"/>
    </row>
    <row r="119" spans="35:36" x14ac:dyDescent="0.25">
      <c r="AI119" s="23"/>
      <c r="AJ119" s="23"/>
    </row>
    <row r="120" spans="35:36" x14ac:dyDescent="0.25">
      <c r="AI120" s="23"/>
      <c r="AJ120" s="23"/>
    </row>
    <row r="121" spans="35:36" x14ac:dyDescent="0.25">
      <c r="AI121" s="23"/>
      <c r="AJ121" s="23"/>
    </row>
    <row r="122" spans="35:36" x14ac:dyDescent="0.25">
      <c r="AI122" s="23"/>
      <c r="AJ122" s="23"/>
    </row>
    <row r="123" spans="35:36" x14ac:dyDescent="0.25">
      <c r="AI123" s="23"/>
      <c r="AJ123" s="23"/>
    </row>
    <row r="124" spans="35:36" x14ac:dyDescent="0.25">
      <c r="AI124" s="23"/>
      <c r="AJ124" s="23"/>
    </row>
    <row r="125" spans="35:36" x14ac:dyDescent="0.25">
      <c r="AI125" s="23"/>
      <c r="AJ125" s="23"/>
    </row>
    <row r="126" spans="35:36" x14ac:dyDescent="0.25">
      <c r="AI126" s="23"/>
      <c r="AJ126" s="23"/>
    </row>
    <row r="127" spans="35:36" x14ac:dyDescent="0.25">
      <c r="AI127" s="23"/>
      <c r="AJ127" s="23"/>
    </row>
    <row r="128" spans="35:36" x14ac:dyDescent="0.25">
      <c r="AI128" s="23"/>
      <c r="AJ128" s="27"/>
    </row>
    <row r="129" spans="35:36" x14ac:dyDescent="0.25">
      <c r="AI129" s="23"/>
      <c r="AJ129" s="27"/>
    </row>
    <row r="130" spans="35:36" x14ac:dyDescent="0.25">
      <c r="AI130" s="23"/>
      <c r="AJ130" s="27"/>
    </row>
    <row r="131" spans="35:36" x14ac:dyDescent="0.25">
      <c r="AI131" s="23"/>
      <c r="AJ131" s="28"/>
    </row>
    <row r="132" spans="35:36" x14ac:dyDescent="0.25">
      <c r="AI132" s="23"/>
      <c r="AJ132" s="28"/>
    </row>
    <row r="133" spans="35:36" x14ac:dyDescent="0.25">
      <c r="AI133" s="23"/>
      <c r="AJ133" s="28"/>
    </row>
    <row r="134" spans="35:36" x14ac:dyDescent="0.25">
      <c r="AI134" s="23"/>
      <c r="AJ134" s="28"/>
    </row>
    <row r="135" spans="35:36" x14ac:dyDescent="0.25">
      <c r="AI135" s="23"/>
      <c r="AJ135" s="28"/>
    </row>
    <row r="136" spans="35:36" x14ac:dyDescent="0.25">
      <c r="AI136" s="23"/>
      <c r="AJ136" s="28"/>
    </row>
    <row r="137" spans="35:36" x14ac:dyDescent="0.25">
      <c r="AI137" s="23"/>
      <c r="AJ137" s="28"/>
    </row>
    <row r="138" spans="35:36" x14ac:dyDescent="0.25">
      <c r="AI138" s="23"/>
      <c r="AJ138" s="28"/>
    </row>
    <row r="139" spans="35:36" x14ac:dyDescent="0.25">
      <c r="AI139" s="23"/>
      <c r="AJ139" s="28"/>
    </row>
    <row r="140" spans="35:36" x14ac:dyDescent="0.25">
      <c r="AI140" s="23"/>
      <c r="AJ140" s="28"/>
    </row>
    <row r="141" spans="35:36" x14ac:dyDescent="0.25">
      <c r="AI141" s="23"/>
      <c r="AJ141" s="28"/>
    </row>
    <row r="142" spans="35:36" x14ac:dyDescent="0.25">
      <c r="AI142" s="23"/>
      <c r="AJ142" s="28"/>
    </row>
    <row r="143" spans="35:36" x14ac:dyDescent="0.25">
      <c r="AI143" s="23"/>
      <c r="AJ143" s="28"/>
    </row>
    <row r="144" spans="35:36" x14ac:dyDescent="0.25">
      <c r="AI144" s="23"/>
      <c r="AJ144" s="28"/>
    </row>
    <row r="145" spans="35:36" x14ac:dyDescent="0.25">
      <c r="AI145" s="23"/>
      <c r="AJ145" s="28"/>
    </row>
    <row r="146" spans="35:36" x14ac:dyDescent="0.25">
      <c r="AI146" s="23"/>
      <c r="AJ146" s="28"/>
    </row>
    <row r="147" spans="35:36" x14ac:dyDescent="0.25">
      <c r="AI147" s="23"/>
      <c r="AJ147" s="28"/>
    </row>
    <row r="148" spans="35:36" x14ac:dyDescent="0.25">
      <c r="AI148" s="23"/>
      <c r="AJ148" s="28"/>
    </row>
    <row r="149" spans="35:36" x14ac:dyDescent="0.25">
      <c r="AI149" s="23"/>
      <c r="AJ149" s="28"/>
    </row>
    <row r="150" spans="35:36" x14ac:dyDescent="0.25">
      <c r="AI150" s="23"/>
      <c r="AJ150" s="28"/>
    </row>
    <row r="151" spans="35:36" x14ac:dyDescent="0.25">
      <c r="AI151" s="23"/>
      <c r="AJ151" s="28"/>
    </row>
    <row r="152" spans="35:36" x14ac:dyDescent="0.25">
      <c r="AI152" s="23"/>
      <c r="AJ152" s="28"/>
    </row>
    <row r="153" spans="35:36" x14ac:dyDescent="0.25">
      <c r="AI153" s="23"/>
      <c r="AJ153" s="28"/>
    </row>
    <row r="154" spans="35:36" x14ac:dyDescent="0.25">
      <c r="AI154" s="23"/>
      <c r="AJ154" s="28"/>
    </row>
    <row r="155" spans="35:36" x14ac:dyDescent="0.25">
      <c r="AI155" s="23"/>
      <c r="AJ155" s="28"/>
    </row>
    <row r="156" spans="35:36" x14ac:dyDescent="0.25">
      <c r="AI156" s="23"/>
      <c r="AJ156" s="28"/>
    </row>
    <row r="157" spans="35:36" x14ac:dyDescent="0.25">
      <c r="AI157" s="23"/>
      <c r="AJ157" s="28"/>
    </row>
    <row r="158" spans="35:36" x14ac:dyDescent="0.25">
      <c r="AI158" s="23"/>
      <c r="AJ158" s="28"/>
    </row>
    <row r="159" spans="35:36" x14ac:dyDescent="0.25">
      <c r="AI159" s="23"/>
      <c r="AJ159" s="28"/>
    </row>
    <row r="160" spans="35:36" x14ac:dyDescent="0.25">
      <c r="AI160" s="23"/>
      <c r="AJ160" s="28"/>
    </row>
    <row r="161" spans="35:36" x14ac:dyDescent="0.25">
      <c r="AI161" s="23"/>
      <c r="AJ161" s="28"/>
    </row>
    <row r="162" spans="35:36" x14ac:dyDescent="0.25">
      <c r="AI162" s="23"/>
      <c r="AJ162" s="28"/>
    </row>
    <row r="163" spans="35:36" x14ac:dyDescent="0.25">
      <c r="AI163" s="23"/>
      <c r="AJ163" s="28"/>
    </row>
    <row r="164" spans="35:36" x14ac:dyDescent="0.25">
      <c r="AI164" s="23"/>
      <c r="AJ164" s="28"/>
    </row>
    <row r="165" spans="35:36" x14ac:dyDescent="0.25">
      <c r="AI165" s="23"/>
      <c r="AJ165" s="28"/>
    </row>
    <row r="166" spans="35:36" x14ac:dyDescent="0.25">
      <c r="AI166" s="23"/>
      <c r="AJ166" s="28"/>
    </row>
    <row r="167" spans="35:36" x14ac:dyDescent="0.25">
      <c r="AI167" s="23"/>
      <c r="AJ167" s="28"/>
    </row>
    <row r="168" spans="35:36" x14ac:dyDescent="0.25">
      <c r="AI168" s="23"/>
      <c r="AJ168" s="28"/>
    </row>
    <row r="169" spans="35:36" x14ac:dyDescent="0.25">
      <c r="AI169" s="23"/>
      <c r="AJ169" s="28"/>
    </row>
    <row r="170" spans="35:36" x14ac:dyDescent="0.25">
      <c r="AI170" s="23"/>
      <c r="AJ170" s="28"/>
    </row>
    <row r="171" spans="35:36" x14ac:dyDescent="0.25">
      <c r="AI171" s="23"/>
      <c r="AJ171" s="28"/>
    </row>
    <row r="172" spans="35:36" x14ac:dyDescent="0.25">
      <c r="AI172" s="23"/>
      <c r="AJ172" s="28"/>
    </row>
    <row r="173" spans="35:36" x14ac:dyDescent="0.25">
      <c r="AI173" s="23"/>
      <c r="AJ173" s="28"/>
    </row>
    <row r="174" spans="35:36" x14ac:dyDescent="0.25">
      <c r="AI174" s="23"/>
      <c r="AJ174" s="28"/>
    </row>
  </sheetData>
  <mergeCells count="9">
    <mergeCell ref="Y1:AJ1"/>
    <mergeCell ref="Y2:AD2"/>
    <mergeCell ref="AE2:AJ2"/>
    <mergeCell ref="A2:F2"/>
    <mergeCell ref="G2:L2"/>
    <mergeCell ref="A1:L1"/>
    <mergeCell ref="M2:R2"/>
    <mergeCell ref="S2:X2"/>
    <mergeCell ref="M1: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10% BG and SEBS BFS depth data</vt:lpstr>
      <vt:lpstr>10% BG and SEBS diameter data</vt:lpstr>
      <vt:lpstr>10% Bg and SEBS volume data</vt:lpstr>
      <vt:lpstr>10% BG, SEBS, RP1 max BFS depth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Christopher Malbon</cp:lastModifiedBy>
  <dcterms:created xsi:type="dcterms:W3CDTF">2021-07-15T13:59:18Z</dcterms:created>
  <dcterms:modified xsi:type="dcterms:W3CDTF">2021-07-26T08:56:08Z</dcterms:modified>
</cp:coreProperties>
</file>