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66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F:\PETER\Students\ANDREA Bonicelli\"/>
    </mc:Choice>
  </mc:AlternateContent>
  <bookViews>
    <workbookView xWindow="0" yWindow="0" windowWidth="20490" windowHeight="7530" tabRatio="500"/>
  </bookViews>
  <sheets>
    <sheet name="Sheet1" sheetId="1" r:id="rId1"/>
  </sheets>
  <definedNames>
    <definedName name="uberybcyer">"Chart 2"</definedName>
  </definedName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6" i="1" l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" i="1"/>
  <c r="V3" i="1"/>
  <c r="V4" i="1"/>
  <c r="V5" i="1"/>
  <c r="V6" i="1"/>
  <c r="V7" i="1"/>
  <c r="V8" i="1"/>
  <c r="V9" i="1"/>
  <c r="V10" i="1"/>
  <c r="V11" i="1"/>
  <c r="V12" i="1"/>
  <c r="V13" i="1"/>
  <c r="V26" i="1"/>
  <c r="W2" i="1"/>
  <c r="W3" i="1"/>
  <c r="W4" i="1"/>
  <c r="W5" i="1"/>
  <c r="W6" i="1"/>
  <c r="W7" i="1"/>
  <c r="W8" i="1"/>
  <c r="W9" i="1"/>
  <c r="W10" i="1"/>
  <c r="W11" i="1"/>
  <c r="W12" i="1"/>
  <c r="W13" i="1"/>
  <c r="W26" i="1"/>
  <c r="X26" i="1"/>
  <c r="Y26" i="1"/>
  <c r="Z26" i="1"/>
  <c r="AA2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P26" i="1"/>
  <c r="AQ26" i="1"/>
  <c r="AR26" i="1"/>
  <c r="AS2" i="1"/>
  <c r="AS3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T2" i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U2" i="1"/>
  <c r="AU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V26" i="1"/>
  <c r="D26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D27" i="1"/>
  <c r="D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E28" i="1"/>
  <c r="E27" i="1"/>
  <c r="E26" i="1"/>
</calcChain>
</file>

<file path=xl/sharedStrings.xml><?xml version="1.0" encoding="utf-8"?>
<sst xmlns="http://schemas.openxmlformats.org/spreadsheetml/2006/main" count="103" uniqueCount="103">
  <si>
    <t>Age</t>
  </si>
  <si>
    <t>2a/F35</t>
  </si>
  <si>
    <t>4a/M38</t>
  </si>
  <si>
    <t>5a/M44</t>
  </si>
  <si>
    <t>6a/M30</t>
  </si>
  <si>
    <t>7a/M30</t>
  </si>
  <si>
    <t>8a/F35</t>
  </si>
  <si>
    <t>9a/M57</t>
  </si>
  <si>
    <t>11a/F58</t>
  </si>
  <si>
    <t>12a/M48</t>
  </si>
  <si>
    <t>15a/M45</t>
  </si>
  <si>
    <t>18a/F54</t>
  </si>
  <si>
    <t>19a/M58</t>
  </si>
  <si>
    <t>1/M25L</t>
  </si>
  <si>
    <t>1/M25R</t>
  </si>
  <si>
    <t>2/M68</t>
  </si>
  <si>
    <t>3/M28</t>
  </si>
  <si>
    <t>4/M40</t>
  </si>
  <si>
    <t>5/F22</t>
  </si>
  <si>
    <t>6/F40</t>
  </si>
  <si>
    <t>8/M20</t>
  </si>
  <si>
    <t>9/M62</t>
  </si>
  <si>
    <t>10/M47</t>
  </si>
  <si>
    <t>12/M48</t>
  </si>
  <si>
    <t>13/M52</t>
  </si>
  <si>
    <t>C</t>
  </si>
  <si>
    <t>LOnset</t>
  </si>
  <si>
    <t>LPeak</t>
  </si>
  <si>
    <t>Lendset</t>
  </si>
  <si>
    <t>COnset</t>
  </si>
  <si>
    <t>CPeak</t>
  </si>
  <si>
    <t>CEndset</t>
  </si>
  <si>
    <t>derPeak1</t>
  </si>
  <si>
    <t>derPeak2</t>
  </si>
  <si>
    <t>derPeak3</t>
  </si>
  <si>
    <t>TGAinW</t>
  </si>
  <si>
    <t>TGAmgW</t>
  </si>
  <si>
    <t>TGAmgOr</t>
  </si>
  <si>
    <t>TGAmgMin</t>
  </si>
  <si>
    <t>Por1</t>
  </si>
  <si>
    <t>Por2</t>
  </si>
  <si>
    <t>Por3</t>
  </si>
  <si>
    <t>Sex</t>
  </si>
  <si>
    <t>LDeltaH</t>
  </si>
  <si>
    <t>CDeltaH</t>
  </si>
  <si>
    <t>Area1</t>
  </si>
  <si>
    <t>Area2</t>
  </si>
  <si>
    <t>Area3</t>
  </si>
  <si>
    <t>AreaTot</t>
  </si>
  <si>
    <t>Cracks n°1</t>
  </si>
  <si>
    <t>Cracks n°2</t>
  </si>
  <si>
    <t>Cracks n°3</t>
  </si>
  <si>
    <t>CracksTot</t>
  </si>
  <si>
    <t>Length</t>
  </si>
  <si>
    <t>Mean</t>
  </si>
  <si>
    <t>Median</t>
  </si>
  <si>
    <t>StDev</t>
  </si>
  <si>
    <t>Albanian</t>
  </si>
  <si>
    <t>Greek</t>
  </si>
  <si>
    <t>%Po.Ar</t>
  </si>
  <si>
    <t>Cr.Dn</t>
  </si>
  <si>
    <t>Cr.S.Dn</t>
  </si>
  <si>
    <r>
      <t>W</t>
    </r>
    <r>
      <rPr>
        <b/>
        <vertAlign val="subscript"/>
        <sz val="10"/>
        <color rgb="FF000000"/>
        <rFont val="Segoe UI"/>
        <family val="2"/>
      </rPr>
      <t>%</t>
    </r>
  </si>
  <si>
    <r>
      <t>Or</t>
    </r>
    <r>
      <rPr>
        <b/>
        <vertAlign val="subscript"/>
        <sz val="10"/>
        <color rgb="FF000000"/>
        <rFont val="Segoe UI"/>
        <family val="2"/>
      </rPr>
      <t>%</t>
    </r>
  </si>
  <si>
    <r>
      <t>Ash</t>
    </r>
    <r>
      <rPr>
        <b/>
        <vertAlign val="subscript"/>
        <sz val="10"/>
        <color rgb="FF000000"/>
        <rFont val="Segoe UI"/>
        <family val="2"/>
      </rPr>
      <t>%</t>
    </r>
  </si>
  <si>
    <r>
      <t>It</t>
    </r>
    <r>
      <rPr>
        <b/>
        <sz val="10"/>
        <color rgb="FF000000"/>
        <rFont val="Segoe UI"/>
        <family val="2"/>
      </rPr>
      <t>H</t>
    </r>
  </si>
  <si>
    <r>
      <t>It</t>
    </r>
    <r>
      <rPr>
        <b/>
        <sz val="10"/>
        <color rgb="FF000000"/>
        <rFont val="Segoe UI"/>
        <family val="2"/>
      </rPr>
      <t>E</t>
    </r>
    <r>
      <rPr>
        <b/>
        <vertAlign val="subscript"/>
        <sz val="10"/>
        <color rgb="FF000000"/>
        <rFont val="Segoe UI"/>
        <family val="2"/>
      </rPr>
      <t>IT</t>
    </r>
  </si>
  <si>
    <r>
      <t>It</t>
    </r>
    <r>
      <rPr>
        <b/>
        <sz val="10"/>
        <color rgb="FF000000"/>
        <rFont val="Segoe UI"/>
        <family val="2"/>
      </rPr>
      <t>C</t>
    </r>
    <r>
      <rPr>
        <b/>
        <vertAlign val="subscript"/>
        <sz val="10"/>
        <color rgb="FF000000"/>
        <rFont val="Segoe UI"/>
        <family val="2"/>
      </rPr>
      <t>IT</t>
    </r>
  </si>
  <si>
    <r>
      <t>It</t>
    </r>
    <r>
      <rPr>
        <b/>
        <sz val="10"/>
        <color rgb="FF000000"/>
        <rFont val="Segoe UI"/>
        <family val="2"/>
      </rPr>
      <t>h</t>
    </r>
    <r>
      <rPr>
        <b/>
        <vertAlign val="subscript"/>
        <sz val="10"/>
        <color rgb="FF000000"/>
        <rFont val="Segoe UI"/>
        <family val="2"/>
      </rPr>
      <t>IT</t>
    </r>
  </si>
  <si>
    <r>
      <t>On</t>
    </r>
    <r>
      <rPr>
        <b/>
        <sz val="10"/>
        <color rgb="FF000000"/>
        <rFont val="Segoe UI"/>
        <family val="2"/>
      </rPr>
      <t>H</t>
    </r>
  </si>
  <si>
    <r>
      <t>On</t>
    </r>
    <r>
      <rPr>
        <b/>
        <sz val="10"/>
        <color rgb="FF000000"/>
        <rFont val="Segoe UI"/>
        <family val="2"/>
      </rPr>
      <t>E</t>
    </r>
    <r>
      <rPr>
        <b/>
        <vertAlign val="subscript"/>
        <sz val="10"/>
        <color rgb="FF000000"/>
        <rFont val="Segoe UI"/>
        <family val="2"/>
      </rPr>
      <t>IT</t>
    </r>
  </si>
  <si>
    <r>
      <t>On</t>
    </r>
    <r>
      <rPr>
        <b/>
        <sz val="10"/>
        <color rgb="FF000000"/>
        <rFont val="Segoe UI"/>
        <family val="2"/>
      </rPr>
      <t>C</t>
    </r>
    <r>
      <rPr>
        <b/>
        <vertAlign val="subscript"/>
        <sz val="10"/>
        <color rgb="FF000000"/>
        <rFont val="Segoe UI"/>
        <family val="2"/>
      </rPr>
      <t>IT</t>
    </r>
  </si>
  <si>
    <r>
      <t>On</t>
    </r>
    <r>
      <rPr>
        <b/>
        <sz val="10"/>
        <color rgb="FF000000"/>
        <rFont val="Segoe UI"/>
        <family val="2"/>
      </rPr>
      <t>h</t>
    </r>
    <r>
      <rPr>
        <b/>
        <vertAlign val="subscript"/>
        <sz val="10"/>
        <color rgb="FF000000"/>
        <rFont val="Segoe UI"/>
        <family val="2"/>
      </rPr>
      <t>IT</t>
    </r>
  </si>
  <si>
    <r>
      <t>It</t>
    </r>
    <r>
      <rPr>
        <b/>
        <sz val="10"/>
        <color rgb="FF000000"/>
        <rFont val="Segoe UI"/>
        <family val="2"/>
      </rPr>
      <t>HV</t>
    </r>
  </si>
  <si>
    <r>
      <t>On</t>
    </r>
    <r>
      <rPr>
        <b/>
        <sz val="10"/>
        <color rgb="FF000000"/>
        <rFont val="Segoe UI"/>
        <family val="2"/>
      </rPr>
      <t>HV</t>
    </r>
  </si>
  <si>
    <r>
      <t>Dn</t>
    </r>
    <r>
      <rPr>
        <b/>
        <vertAlign val="subscript"/>
        <sz val="10"/>
        <color theme="1"/>
        <rFont val="Segoe UI"/>
        <family val="2"/>
      </rPr>
      <t>pyc</t>
    </r>
  </si>
  <si>
    <t>#</t>
  </si>
  <si>
    <t>A2</t>
  </si>
  <si>
    <t>A1</t>
  </si>
  <si>
    <t>A6</t>
  </si>
  <si>
    <t>A19</t>
  </si>
  <si>
    <t>A9</t>
  </si>
  <si>
    <t>A20</t>
  </si>
  <si>
    <t>A11</t>
  </si>
  <si>
    <t>A13</t>
  </si>
  <si>
    <t>A7</t>
  </si>
  <si>
    <t>A12</t>
  </si>
  <si>
    <t>A17</t>
  </si>
  <si>
    <t>A8</t>
  </si>
  <si>
    <t>C22</t>
  </si>
  <si>
    <t>C7</t>
  </si>
  <si>
    <t>C2</t>
  </si>
  <si>
    <t>C3</t>
  </si>
  <si>
    <t>C4</t>
  </si>
  <si>
    <t>C5</t>
  </si>
  <si>
    <t>C6</t>
  </si>
  <si>
    <t>C8</t>
  </si>
  <si>
    <t>C9</t>
  </si>
  <si>
    <t>C10</t>
  </si>
  <si>
    <t>C12</t>
  </si>
  <si>
    <t>C13</t>
  </si>
  <si>
    <t>2- Female</t>
  </si>
  <si>
    <t>1- 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</si>
</sst>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0"/>
      <color rgb="FF000000"/>
      <name val="Segoe UI"/>
      <family val="2"/>
    </font>
    <font>
      <b/>
      <sz val="10"/>
      <color rgb="FF000000"/>
      <name val="Segoe UI"/>
      <family val="2"/>
    </font>
    <font>
      <b/>
      <sz val="10"/>
      <color theme="1"/>
      <name val="Segoe UI"/>
      <family val="2"/>
    </font>
    <font>
      <sz val="10"/>
      <color theme="1"/>
      <name val="Segoe UI"/>
      <family val="2"/>
    </font>
    <font>
      <sz val="10"/>
      <color rgb="FF006100"/>
      <name val="Segoe UI"/>
      <family val="2"/>
    </font>
    <font>
      <sz val="10"/>
      <color rgb="FF000000"/>
      <name val="Segoe UI"/>
      <family val="2"/>
    </font>
    <font>
      <b/>
      <vertAlign val="subscript"/>
      <sz val="10"/>
      <color theme="1"/>
      <name val="Segoe U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66C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1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3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4" fillId="0" borderId="0" xfId="0" applyFont="1"/>
    <xf numFmtId="0" fontId="4" fillId="0" borderId="0" xfId="0" applyFont="1" applyAlignment="1">
      <alignment horizontal="center"/>
    </xf>
    <xf numFmtId="0" fontId="8" fillId="4" borderId="3" xfId="0" applyFont="1" applyFill="1" applyBorder="1" applyAlignment="1">
      <alignment horizontal="center" vertical="center"/>
    </xf>
    <xf numFmtId="0" fontId="9" fillId="0" borderId="1" xfId="83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2" fontId="7" fillId="8" borderId="7" xfId="0" applyNumberFormat="1" applyFont="1" applyFill="1" applyBorder="1" applyAlignment="1">
      <alignment horizontal="center" vertical="center"/>
    </xf>
    <xf numFmtId="2" fontId="7" fillId="7" borderId="7" xfId="0" applyNumberFormat="1" applyFont="1" applyFill="1" applyBorder="1" applyAlignment="1">
      <alignment horizontal="center" vertical="center"/>
    </xf>
    <xf numFmtId="2" fontId="7" fillId="9" borderId="7" xfId="0" applyNumberFormat="1" applyFont="1" applyFill="1" applyBorder="1" applyAlignment="1">
      <alignment horizontal="center" vertical="center"/>
    </xf>
    <xf numFmtId="2" fontId="7" fillId="9" borderId="8" xfId="0" applyNumberFormat="1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10" xfId="83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2" fontId="7" fillId="2" borderId="9" xfId="0" applyNumberFormat="1" applyFont="1" applyFill="1" applyBorder="1" applyAlignment="1">
      <alignment horizontal="center" vertical="center"/>
    </xf>
    <xf numFmtId="2" fontId="7" fillId="2" borderId="10" xfId="0" applyNumberFormat="1" applyFont="1" applyFill="1" applyBorder="1" applyAlignment="1">
      <alignment horizontal="center" vertical="center"/>
    </xf>
    <xf numFmtId="2" fontId="7" fillId="2" borderId="11" xfId="0" applyNumberFormat="1" applyFont="1" applyFill="1" applyBorder="1" applyAlignment="1">
      <alignment horizontal="center" vertical="center"/>
    </xf>
    <xf numFmtId="2" fontId="7" fillId="2" borderId="12" xfId="0" applyNumberFormat="1" applyFont="1" applyFill="1" applyBorder="1" applyAlignment="1">
      <alignment horizontal="center" vertical="center"/>
    </xf>
    <xf numFmtId="2" fontId="7" fillId="2" borderId="13" xfId="0" applyNumberFormat="1" applyFont="1" applyFill="1" applyBorder="1" applyAlignment="1">
      <alignment horizontal="center" vertical="center"/>
    </xf>
    <xf numFmtId="2" fontId="7" fillId="2" borderId="14" xfId="0" applyNumberFormat="1" applyFont="1" applyFill="1" applyBorder="1" applyAlignment="1">
      <alignment horizontal="center" vertical="center"/>
    </xf>
    <xf numFmtId="2" fontId="7" fillId="2" borderId="15" xfId="0" applyNumberFormat="1" applyFont="1" applyFill="1" applyBorder="1" applyAlignment="1">
      <alignment horizontal="center" vertical="center"/>
    </xf>
    <xf numFmtId="2" fontId="7" fillId="2" borderId="16" xfId="0" applyNumberFormat="1" applyFont="1" applyFill="1" applyBorder="1" applyAlignment="1">
      <alignment horizontal="center" vertical="center"/>
    </xf>
  </cellXfs>
  <cellStyles count="114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Good" xfId="83" builtinId="26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CC"/>
      <color rgb="FFCC3399"/>
      <color rgb="FFFF33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E94"/>
  <sheetViews>
    <sheetView tabSelected="1" zoomScaleNormal="100" workbookViewId="0">
      <selection activeCell="G36" sqref="G36"/>
    </sheetView>
  </sheetViews>
  <sheetFormatPr defaultColWidth="11" defaultRowHeight="15.75" x14ac:dyDescent="0.25"/>
  <cols>
    <col min="1" max="2" width="9.125" style="20" customWidth="1"/>
    <col min="3" max="3" width="9.625" style="20" customWidth="1"/>
    <col min="4" max="4" width="9.625" style="23" customWidth="1"/>
    <col min="5" max="5" width="8.875" style="23" customWidth="1"/>
    <col min="6" max="16" width="9.375" style="20" customWidth="1"/>
    <col min="17" max="27" width="9.75" style="20" customWidth="1"/>
    <col min="28" max="37" width="8" style="20" customWidth="1"/>
    <col min="38" max="41" width="9.5" style="20" customWidth="1"/>
    <col min="42" max="45" width="10.875" style="20" customWidth="1"/>
    <col min="46" max="48" width="8.75" style="20" customWidth="1"/>
    <col min="49" max="50" width="11" style="1"/>
    <col min="51" max="51" width="13.375" style="1" customWidth="1"/>
    <col min="52" max="59" width="11" style="1"/>
    <col min="60" max="60" width="13.5" style="1" customWidth="1"/>
    <col min="61" max="64" width="11" style="1"/>
    <col min="65" max="66" width="13.5" style="1" bestFit="1" customWidth="1"/>
    <col min="67" max="67" width="11" style="1"/>
    <col min="68" max="68" width="13.5" style="1" bestFit="1" customWidth="1"/>
    <col min="69" max="70" width="11" style="1"/>
    <col min="71" max="71" width="12.875" style="1" bestFit="1" customWidth="1"/>
    <col min="72" max="72" width="11" style="1"/>
    <col min="73" max="73" width="11.625" style="1" customWidth="1"/>
    <col min="74" max="74" width="12.625" style="1" customWidth="1"/>
    <col min="75" max="83" width="11" style="1"/>
  </cols>
  <sheetData>
    <row r="1" spans="1:83" ht="21.75" customHeight="1" thickBot="1" x14ac:dyDescent="0.3">
      <c r="A1" s="31" t="s">
        <v>76</v>
      </c>
      <c r="B1" s="31" t="s">
        <v>25</v>
      </c>
      <c r="C1" s="32" t="s">
        <v>42</v>
      </c>
      <c r="D1" s="33" t="s">
        <v>0</v>
      </c>
      <c r="E1" s="34" t="s">
        <v>75</v>
      </c>
      <c r="F1" s="35" t="s">
        <v>43</v>
      </c>
      <c r="G1" s="35" t="s">
        <v>26</v>
      </c>
      <c r="H1" s="35" t="s">
        <v>27</v>
      </c>
      <c r="I1" s="35" t="s">
        <v>28</v>
      </c>
      <c r="J1" s="35" t="s">
        <v>44</v>
      </c>
      <c r="K1" s="35" t="s">
        <v>29</v>
      </c>
      <c r="L1" s="35" t="s">
        <v>30</v>
      </c>
      <c r="M1" s="35" t="s">
        <v>31</v>
      </c>
      <c r="N1" s="35" t="s">
        <v>32</v>
      </c>
      <c r="O1" s="35" t="s">
        <v>33</v>
      </c>
      <c r="P1" s="35" t="s">
        <v>34</v>
      </c>
      <c r="Q1" s="36" t="s">
        <v>35</v>
      </c>
      <c r="R1" s="36" t="s">
        <v>62</v>
      </c>
      <c r="S1" s="36" t="s">
        <v>36</v>
      </c>
      <c r="T1" s="36" t="s">
        <v>63</v>
      </c>
      <c r="U1" s="36" t="s">
        <v>37</v>
      </c>
      <c r="V1" s="36" t="s">
        <v>64</v>
      </c>
      <c r="W1" s="36" t="s">
        <v>38</v>
      </c>
      <c r="X1" s="36" t="s">
        <v>39</v>
      </c>
      <c r="Y1" s="36" t="s">
        <v>40</v>
      </c>
      <c r="Z1" s="36" t="s">
        <v>41</v>
      </c>
      <c r="AA1" s="36" t="s">
        <v>59</v>
      </c>
      <c r="AB1" s="37" t="s">
        <v>65</v>
      </c>
      <c r="AC1" s="37" t="s">
        <v>66</v>
      </c>
      <c r="AD1" s="37" t="s">
        <v>67</v>
      </c>
      <c r="AE1" s="37" t="s">
        <v>68</v>
      </c>
      <c r="AF1" s="37" t="s">
        <v>69</v>
      </c>
      <c r="AG1" s="37" t="s">
        <v>70</v>
      </c>
      <c r="AH1" s="37" t="s">
        <v>71</v>
      </c>
      <c r="AI1" s="37" t="s">
        <v>72</v>
      </c>
      <c r="AJ1" s="37" t="s">
        <v>73</v>
      </c>
      <c r="AK1" s="37" t="s">
        <v>74</v>
      </c>
      <c r="AL1" s="38" t="s">
        <v>45</v>
      </c>
      <c r="AM1" s="38" t="s">
        <v>46</v>
      </c>
      <c r="AN1" s="38" t="s">
        <v>47</v>
      </c>
      <c r="AO1" s="38" t="s">
        <v>48</v>
      </c>
      <c r="AP1" s="38" t="s">
        <v>49</v>
      </c>
      <c r="AQ1" s="38" t="s">
        <v>50</v>
      </c>
      <c r="AR1" s="38" t="s">
        <v>51</v>
      </c>
      <c r="AS1" s="38" t="s">
        <v>52</v>
      </c>
      <c r="AT1" s="38" t="s">
        <v>60</v>
      </c>
      <c r="AU1" s="38" t="s">
        <v>61</v>
      </c>
      <c r="AV1" s="39" t="s">
        <v>53</v>
      </c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83" ht="17.25" customHeight="1" x14ac:dyDescent="0.25">
      <c r="A2" s="6" t="s">
        <v>77</v>
      </c>
      <c r="B2" s="6" t="s">
        <v>1</v>
      </c>
      <c r="C2" s="40">
        <v>2</v>
      </c>
      <c r="D2" s="41">
        <v>39</v>
      </c>
      <c r="E2" s="42">
        <v>2.0524</v>
      </c>
      <c r="F2" s="42">
        <v>178.55</v>
      </c>
      <c r="G2" s="42">
        <v>40.1</v>
      </c>
      <c r="H2" s="42">
        <v>86.11</v>
      </c>
      <c r="I2" s="42">
        <v>138.65</v>
      </c>
      <c r="J2" s="43">
        <v>3270.95</v>
      </c>
      <c r="K2" s="43">
        <v>291.67</v>
      </c>
      <c r="L2" s="42">
        <v>356.42</v>
      </c>
      <c r="M2" s="42">
        <v>410.9</v>
      </c>
      <c r="N2" s="42">
        <v>62.69</v>
      </c>
      <c r="O2" s="42">
        <v>120.64</v>
      </c>
      <c r="P2" s="42">
        <v>327.25</v>
      </c>
      <c r="Q2" s="42">
        <v>19.66</v>
      </c>
      <c r="R2" s="43">
        <v>8.66</v>
      </c>
      <c r="S2" s="43">
        <v>1.7</v>
      </c>
      <c r="T2" s="42">
        <v>17.37</v>
      </c>
      <c r="U2" s="42">
        <v>3.41</v>
      </c>
      <c r="V2" s="42">
        <f>100-(R2+T2)</f>
        <v>73.97</v>
      </c>
      <c r="W2" s="42">
        <f>Q2-(S2+U2)</f>
        <v>14.55</v>
      </c>
      <c r="X2" s="42">
        <v>4.5999999999999996</v>
      </c>
      <c r="Y2" s="42">
        <v>16.2</v>
      </c>
      <c r="Z2" s="43">
        <v>8.1999999999999993</v>
      </c>
      <c r="AA2" s="43">
        <f>(X2+Y2+Z2)/3</f>
        <v>9.6666666666666661</v>
      </c>
      <c r="AB2" s="42">
        <v>58.033000000000001</v>
      </c>
      <c r="AC2" s="42">
        <v>20.111999999999998</v>
      </c>
      <c r="AD2" s="43">
        <v>5.3570000000000002</v>
      </c>
      <c r="AE2" s="42">
        <v>19.835000000000001</v>
      </c>
      <c r="AF2" s="42">
        <v>59.088999999999999</v>
      </c>
      <c r="AG2" s="43">
        <v>20.803999999999998</v>
      </c>
      <c r="AH2" s="42">
        <v>5.9050000000000002</v>
      </c>
      <c r="AI2" s="42">
        <v>20.574999999999999</v>
      </c>
      <c r="AJ2" s="42">
        <v>40.07</v>
      </c>
      <c r="AK2" s="42">
        <v>39.83</v>
      </c>
      <c r="AL2" s="42">
        <v>0.33</v>
      </c>
      <c r="AM2" s="42">
        <v>1.24</v>
      </c>
      <c r="AN2" s="42">
        <v>1.1299999999999999</v>
      </c>
      <c r="AO2" s="42">
        <f t="shared" ref="AO2:AO25" si="0">SUM(AL2:AN2)</f>
        <v>2.7</v>
      </c>
      <c r="AP2" s="42">
        <v>2</v>
      </c>
      <c r="AQ2" s="42">
        <v>2</v>
      </c>
      <c r="AR2" s="42">
        <v>1</v>
      </c>
      <c r="AS2" s="42">
        <f t="shared" ref="AS2:AS25" si="1">SUM(AP2:AR2)</f>
        <v>5</v>
      </c>
      <c r="AT2" s="43">
        <f t="shared" ref="AT2:AT25" si="2">(AS2/AO2)</f>
        <v>1.8518518518518516</v>
      </c>
      <c r="AU2" s="43">
        <f>(AV2/AO2)</f>
        <v>58.462962962962955</v>
      </c>
      <c r="AV2" s="44">
        <v>157.85</v>
      </c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83" ht="17.25" customHeight="1" x14ac:dyDescent="0.25">
      <c r="A3" s="10" t="s">
        <v>79</v>
      </c>
      <c r="B3" s="10" t="s">
        <v>2</v>
      </c>
      <c r="C3" s="45">
        <v>1</v>
      </c>
      <c r="D3" s="11">
        <v>38</v>
      </c>
      <c r="E3" s="8">
        <v>2.1202999999999999</v>
      </c>
      <c r="F3" s="8">
        <v>151.57</v>
      </c>
      <c r="G3" s="8">
        <v>44.25</v>
      </c>
      <c r="H3" s="8">
        <v>92.78</v>
      </c>
      <c r="I3" s="8">
        <v>153.61000000000001</v>
      </c>
      <c r="J3" s="9">
        <v>3230.28</v>
      </c>
      <c r="K3" s="9">
        <v>288.77999999999997</v>
      </c>
      <c r="L3" s="8">
        <v>355.42</v>
      </c>
      <c r="M3" s="8">
        <v>416.8</v>
      </c>
      <c r="N3" s="8">
        <v>66.7</v>
      </c>
      <c r="O3" s="8">
        <v>114.78</v>
      </c>
      <c r="P3" s="8">
        <v>321.48</v>
      </c>
      <c r="Q3" s="8">
        <v>25.06</v>
      </c>
      <c r="R3" s="9">
        <v>8.61</v>
      </c>
      <c r="S3" s="9">
        <v>2.16</v>
      </c>
      <c r="T3" s="8">
        <v>16.41</v>
      </c>
      <c r="U3" s="8">
        <v>4.1100000000000003</v>
      </c>
      <c r="V3" s="8">
        <f t="shared" ref="V3:V13" si="3">100-(R3+T3)</f>
        <v>74.98</v>
      </c>
      <c r="W3" s="8">
        <f t="shared" ref="W3:W13" si="4">Q3-(S3+U3)</f>
        <v>18.79</v>
      </c>
      <c r="X3" s="8">
        <v>6.8</v>
      </c>
      <c r="Y3" s="8">
        <v>10.8</v>
      </c>
      <c r="Z3" s="9">
        <v>11.8</v>
      </c>
      <c r="AA3" s="9">
        <f t="shared" ref="AA3:AA25" si="5">(X3+Y3+Z3)/3</f>
        <v>9.8000000000000007</v>
      </c>
      <c r="AB3" s="8">
        <v>40.396999999999998</v>
      </c>
      <c r="AC3" s="8">
        <v>16.056000000000001</v>
      </c>
      <c r="AD3" s="9">
        <v>6.4729999999999999</v>
      </c>
      <c r="AE3" s="8">
        <v>17.41</v>
      </c>
      <c r="AF3" s="8">
        <v>52.78</v>
      </c>
      <c r="AG3" s="9">
        <v>20.16</v>
      </c>
      <c r="AH3" s="8">
        <v>6.2930000000000001</v>
      </c>
      <c r="AI3" s="8">
        <v>18.591000000000001</v>
      </c>
      <c r="AJ3" s="8">
        <v>39.43</v>
      </c>
      <c r="AK3" s="8">
        <v>36</v>
      </c>
      <c r="AL3" s="8">
        <v>0.93</v>
      </c>
      <c r="AM3" s="8">
        <v>0.4</v>
      </c>
      <c r="AN3" s="8">
        <v>0.53</v>
      </c>
      <c r="AO3" s="8">
        <f t="shared" si="0"/>
        <v>1.86</v>
      </c>
      <c r="AP3" s="8">
        <v>0</v>
      </c>
      <c r="AQ3" s="8">
        <v>3</v>
      </c>
      <c r="AR3" s="8">
        <v>3</v>
      </c>
      <c r="AS3" s="8">
        <f t="shared" si="1"/>
        <v>6</v>
      </c>
      <c r="AT3" s="9">
        <f t="shared" si="2"/>
        <v>3.225806451612903</v>
      </c>
      <c r="AU3" s="9">
        <f t="shared" ref="AU3:AU25" si="6">(AV3/AO3)</f>
        <v>141.36021505376343</v>
      </c>
      <c r="AV3" s="46">
        <v>262.93</v>
      </c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83" ht="17.25" customHeight="1" x14ac:dyDescent="0.25">
      <c r="A4" s="10" t="s">
        <v>80</v>
      </c>
      <c r="B4" s="10" t="s">
        <v>3</v>
      </c>
      <c r="C4" s="45">
        <v>1</v>
      </c>
      <c r="D4" s="11">
        <v>44</v>
      </c>
      <c r="E4" s="8">
        <v>2.0375000000000001</v>
      </c>
      <c r="F4" s="8">
        <v>135.78</v>
      </c>
      <c r="G4" s="8">
        <v>59.89</v>
      </c>
      <c r="H4" s="8">
        <v>94.98</v>
      </c>
      <c r="I4" s="8">
        <v>105.19</v>
      </c>
      <c r="J4" s="9">
        <v>3312.16</v>
      </c>
      <c r="K4" s="9">
        <v>292.39999999999998</v>
      </c>
      <c r="L4" s="8">
        <v>354.48</v>
      </c>
      <c r="M4" s="8">
        <v>415.81</v>
      </c>
      <c r="N4" s="8">
        <v>68.39</v>
      </c>
      <c r="O4" s="8">
        <v>112.32</v>
      </c>
      <c r="P4" s="8">
        <v>321.89999999999998</v>
      </c>
      <c r="Q4" s="8">
        <v>19.77</v>
      </c>
      <c r="R4" s="9">
        <v>8.8000000000000007</v>
      </c>
      <c r="S4" s="9">
        <v>1.74</v>
      </c>
      <c r="T4" s="8">
        <v>17.61</v>
      </c>
      <c r="U4" s="8">
        <v>3.48</v>
      </c>
      <c r="V4" s="8">
        <f t="shared" si="3"/>
        <v>73.59</v>
      </c>
      <c r="W4" s="8">
        <f t="shared" si="4"/>
        <v>14.55</v>
      </c>
      <c r="X4" s="8">
        <v>15.1</v>
      </c>
      <c r="Y4" s="8">
        <v>9.6999999999999993</v>
      </c>
      <c r="Z4" s="9">
        <v>11</v>
      </c>
      <c r="AA4" s="9">
        <f t="shared" si="5"/>
        <v>11.933333333333332</v>
      </c>
      <c r="AB4" s="8">
        <v>47.854999999999997</v>
      </c>
      <c r="AC4" s="8">
        <v>15.563000000000001</v>
      </c>
      <c r="AD4" s="9">
        <v>5.36</v>
      </c>
      <c r="AE4" s="8">
        <v>23.065999999999999</v>
      </c>
      <c r="AF4" s="8">
        <v>69.19</v>
      </c>
      <c r="AG4" s="9">
        <v>19.777000000000001</v>
      </c>
      <c r="AH4" s="8">
        <v>5.0529999999999999</v>
      </c>
      <c r="AI4" s="8">
        <v>23.135000000000002</v>
      </c>
      <c r="AJ4" s="8">
        <v>43.37</v>
      </c>
      <c r="AK4" s="8">
        <v>34.83</v>
      </c>
      <c r="AL4" s="8">
        <v>0.9</v>
      </c>
      <c r="AM4" s="8">
        <v>1.01</v>
      </c>
      <c r="AN4" s="8">
        <v>1.4</v>
      </c>
      <c r="AO4" s="8">
        <f t="shared" si="0"/>
        <v>3.31</v>
      </c>
      <c r="AP4" s="8">
        <v>4</v>
      </c>
      <c r="AQ4" s="8">
        <v>3</v>
      </c>
      <c r="AR4" s="8">
        <v>5</v>
      </c>
      <c r="AS4" s="8">
        <f t="shared" si="1"/>
        <v>12</v>
      </c>
      <c r="AT4" s="9">
        <f t="shared" si="2"/>
        <v>3.6253776435045317</v>
      </c>
      <c r="AU4" s="9">
        <f t="shared" si="6"/>
        <v>194.77945619335347</v>
      </c>
      <c r="AV4" s="46">
        <v>644.72</v>
      </c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83" ht="17.25" customHeight="1" x14ac:dyDescent="0.25">
      <c r="A5" s="10" t="s">
        <v>81</v>
      </c>
      <c r="B5" s="10" t="s">
        <v>4</v>
      </c>
      <c r="C5" s="45">
        <v>1</v>
      </c>
      <c r="D5" s="11">
        <v>30</v>
      </c>
      <c r="E5" s="8">
        <v>2.077</v>
      </c>
      <c r="F5" s="8">
        <v>116.97</v>
      </c>
      <c r="G5" s="8">
        <v>49.67</v>
      </c>
      <c r="H5" s="8">
        <v>93.51</v>
      </c>
      <c r="I5" s="8">
        <v>102.8</v>
      </c>
      <c r="J5" s="9">
        <v>3342.22</v>
      </c>
      <c r="K5" s="9">
        <v>294.29000000000002</v>
      </c>
      <c r="L5" s="8">
        <v>354.62</v>
      </c>
      <c r="M5" s="8">
        <v>410.52</v>
      </c>
      <c r="N5" s="8">
        <v>69.73</v>
      </c>
      <c r="O5" s="8">
        <v>117.51</v>
      </c>
      <c r="P5" s="8">
        <v>326.92</v>
      </c>
      <c r="Q5" s="8">
        <v>18.02</v>
      </c>
      <c r="R5" s="9">
        <v>8.99</v>
      </c>
      <c r="S5" s="9">
        <v>1.62</v>
      </c>
      <c r="T5" s="8">
        <v>17.25</v>
      </c>
      <c r="U5" s="8">
        <v>3.11</v>
      </c>
      <c r="V5" s="8">
        <f t="shared" si="3"/>
        <v>73.759999999999991</v>
      </c>
      <c r="W5" s="8">
        <f t="shared" si="4"/>
        <v>13.29</v>
      </c>
      <c r="X5" s="8">
        <v>7.5</v>
      </c>
      <c r="Y5" s="8">
        <v>6</v>
      </c>
      <c r="Z5" s="9">
        <v>7.1</v>
      </c>
      <c r="AA5" s="9">
        <f t="shared" si="5"/>
        <v>6.8666666666666671</v>
      </c>
      <c r="AB5" s="8">
        <v>56.908999999999999</v>
      </c>
      <c r="AC5" s="8">
        <v>20.109000000000002</v>
      </c>
      <c r="AD5" s="9">
        <v>5.4109999999999996</v>
      </c>
      <c r="AE5" s="8">
        <v>21.167999999999999</v>
      </c>
      <c r="AF5" s="8">
        <v>57.124000000000002</v>
      </c>
      <c r="AG5" s="9">
        <v>19.54</v>
      </c>
      <c r="AH5" s="8">
        <v>5.9790000000000001</v>
      </c>
      <c r="AI5" s="8">
        <v>21.456</v>
      </c>
      <c r="AJ5" s="8">
        <v>34.5</v>
      </c>
      <c r="AK5" s="8">
        <v>24.67</v>
      </c>
      <c r="AL5" s="8">
        <v>1.25</v>
      </c>
      <c r="AM5" s="8">
        <v>0.28000000000000003</v>
      </c>
      <c r="AN5" s="8">
        <v>0.61</v>
      </c>
      <c r="AO5" s="8">
        <f t="shared" si="0"/>
        <v>2.14</v>
      </c>
      <c r="AP5" s="8">
        <v>5</v>
      </c>
      <c r="AQ5" s="8">
        <v>1</v>
      </c>
      <c r="AR5" s="8">
        <v>2</v>
      </c>
      <c r="AS5" s="8">
        <f t="shared" si="1"/>
        <v>8</v>
      </c>
      <c r="AT5" s="9">
        <f t="shared" si="2"/>
        <v>3.7383177570093458</v>
      </c>
      <c r="AU5" s="9">
        <f t="shared" si="6"/>
        <v>210.50467289719626</v>
      </c>
      <c r="AV5" s="46">
        <v>450.48</v>
      </c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83" ht="17.25" customHeight="1" x14ac:dyDescent="0.25">
      <c r="A6" s="10" t="s">
        <v>82</v>
      </c>
      <c r="B6" s="10" t="s">
        <v>5</v>
      </c>
      <c r="C6" s="45">
        <v>1</v>
      </c>
      <c r="D6" s="11">
        <v>30</v>
      </c>
      <c r="E6" s="8">
        <v>2.0568</v>
      </c>
      <c r="F6" s="8">
        <v>95.87</v>
      </c>
      <c r="G6" s="8">
        <v>57.19</v>
      </c>
      <c r="H6" s="8">
        <v>96.32</v>
      </c>
      <c r="I6" s="8">
        <v>148.74</v>
      </c>
      <c r="J6" s="9">
        <v>2865.58</v>
      </c>
      <c r="K6" s="9">
        <v>292.95999999999998</v>
      </c>
      <c r="L6" s="8">
        <v>354.9</v>
      </c>
      <c r="M6" s="8">
        <v>408.21</v>
      </c>
      <c r="N6" s="8">
        <v>77.37</v>
      </c>
      <c r="O6" s="8">
        <v>120.5</v>
      </c>
      <c r="P6" s="8">
        <v>326.01</v>
      </c>
      <c r="Q6" s="8">
        <v>18.010000000000002</v>
      </c>
      <c r="R6" s="9">
        <v>8.32</v>
      </c>
      <c r="S6" s="9">
        <v>1.49</v>
      </c>
      <c r="T6" s="8">
        <v>17.38</v>
      </c>
      <c r="U6" s="8">
        <v>3.13</v>
      </c>
      <c r="V6" s="8">
        <f t="shared" si="3"/>
        <v>74.3</v>
      </c>
      <c r="W6" s="8">
        <f t="shared" si="4"/>
        <v>13.39</v>
      </c>
      <c r="X6" s="8">
        <v>5.4</v>
      </c>
      <c r="Y6" s="8">
        <v>6.7</v>
      </c>
      <c r="Z6" s="9">
        <v>6.8</v>
      </c>
      <c r="AA6" s="9">
        <f t="shared" si="5"/>
        <v>6.3000000000000007</v>
      </c>
      <c r="AB6" s="8">
        <v>68.745999999999995</v>
      </c>
      <c r="AC6" s="8">
        <v>20.427</v>
      </c>
      <c r="AD6" s="9">
        <v>6.14</v>
      </c>
      <c r="AE6" s="8">
        <v>23.161999999999999</v>
      </c>
      <c r="AF6" s="8">
        <v>55.53</v>
      </c>
      <c r="AG6" s="9">
        <v>18.677</v>
      </c>
      <c r="AH6" s="8">
        <v>5.2240000000000002</v>
      </c>
      <c r="AI6" s="8">
        <v>21.044</v>
      </c>
      <c r="AJ6" s="8">
        <v>36.53</v>
      </c>
      <c r="AK6" s="8">
        <v>33.799999999999997</v>
      </c>
      <c r="AL6" s="8">
        <v>0.54</v>
      </c>
      <c r="AM6" s="8">
        <v>1.03</v>
      </c>
      <c r="AN6" s="8">
        <v>1.27</v>
      </c>
      <c r="AO6" s="8">
        <f t="shared" si="0"/>
        <v>2.84</v>
      </c>
      <c r="AP6" s="8">
        <v>1</v>
      </c>
      <c r="AQ6" s="8">
        <v>4</v>
      </c>
      <c r="AR6" s="8">
        <v>2</v>
      </c>
      <c r="AS6" s="8">
        <f t="shared" si="1"/>
        <v>7</v>
      </c>
      <c r="AT6" s="9">
        <f t="shared" si="2"/>
        <v>2.4647887323943665</v>
      </c>
      <c r="AU6" s="9">
        <f t="shared" si="6"/>
        <v>124.32042253521126</v>
      </c>
      <c r="AV6" s="46">
        <v>353.07</v>
      </c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83" ht="17.25" customHeight="1" x14ac:dyDescent="0.25">
      <c r="A7" s="10" t="s">
        <v>83</v>
      </c>
      <c r="B7" s="10" t="s">
        <v>6</v>
      </c>
      <c r="C7" s="45">
        <v>2</v>
      </c>
      <c r="D7" s="11">
        <v>30</v>
      </c>
      <c r="E7" s="8">
        <v>2.1002000000000001</v>
      </c>
      <c r="F7" s="8">
        <v>111.33</v>
      </c>
      <c r="G7" s="8">
        <v>50.68</v>
      </c>
      <c r="H7" s="8">
        <v>94.18</v>
      </c>
      <c r="I7" s="8">
        <v>100.1</v>
      </c>
      <c r="J7" s="9">
        <v>3203.97</v>
      </c>
      <c r="K7" s="9">
        <v>287.95999999999998</v>
      </c>
      <c r="L7" s="8">
        <v>354.89</v>
      </c>
      <c r="M7" s="8">
        <v>416.26</v>
      </c>
      <c r="N7" s="8">
        <v>72.56</v>
      </c>
      <c r="O7" s="8">
        <v>117.68</v>
      </c>
      <c r="P7" s="8">
        <v>325.51</v>
      </c>
      <c r="Q7" s="8">
        <v>21.25</v>
      </c>
      <c r="R7" s="9">
        <v>6.62</v>
      </c>
      <c r="S7" s="9">
        <v>1.41</v>
      </c>
      <c r="T7" s="8">
        <v>17.77</v>
      </c>
      <c r="U7" s="8">
        <v>3.78</v>
      </c>
      <c r="V7" s="8">
        <f t="shared" si="3"/>
        <v>75.61</v>
      </c>
      <c r="W7" s="8">
        <f t="shared" si="4"/>
        <v>16.060000000000002</v>
      </c>
      <c r="X7" s="8">
        <v>3.4</v>
      </c>
      <c r="Y7" s="8">
        <v>6.4</v>
      </c>
      <c r="Z7" s="9">
        <v>4.5</v>
      </c>
      <c r="AA7" s="9">
        <f t="shared" si="5"/>
        <v>4.7666666666666666</v>
      </c>
      <c r="AB7" s="8">
        <v>56.106999999999999</v>
      </c>
      <c r="AC7" s="8">
        <v>19.734999999999999</v>
      </c>
      <c r="AD7" s="9">
        <v>5.7880000000000003</v>
      </c>
      <c r="AE7" s="8">
        <v>20.338999999999999</v>
      </c>
      <c r="AF7" s="8">
        <v>54.54</v>
      </c>
      <c r="AG7" s="9">
        <v>20.071000000000002</v>
      </c>
      <c r="AH7" s="8">
        <v>6.3949999999999996</v>
      </c>
      <c r="AI7" s="8">
        <v>18.283999999999999</v>
      </c>
      <c r="AJ7" s="8">
        <v>45.07</v>
      </c>
      <c r="AK7" s="8">
        <v>33.869999999999997</v>
      </c>
      <c r="AL7" s="8">
        <v>0.75</v>
      </c>
      <c r="AM7" s="8">
        <v>0.56000000000000005</v>
      </c>
      <c r="AN7" s="8">
        <v>1.1299999999999999</v>
      </c>
      <c r="AO7" s="8">
        <f t="shared" si="0"/>
        <v>2.44</v>
      </c>
      <c r="AP7" s="8">
        <v>3</v>
      </c>
      <c r="AQ7" s="8">
        <v>0</v>
      </c>
      <c r="AR7" s="8">
        <v>2</v>
      </c>
      <c r="AS7" s="8">
        <f t="shared" si="1"/>
        <v>5</v>
      </c>
      <c r="AT7" s="9">
        <f t="shared" si="2"/>
        <v>2.0491803278688523</v>
      </c>
      <c r="AU7" s="9">
        <f t="shared" si="6"/>
        <v>132.67622950819674</v>
      </c>
      <c r="AV7" s="46">
        <v>323.73</v>
      </c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83" ht="17.25" customHeight="1" x14ac:dyDescent="0.25">
      <c r="A8" s="10" t="s">
        <v>84</v>
      </c>
      <c r="B8" s="10" t="s">
        <v>7</v>
      </c>
      <c r="C8" s="45">
        <v>1</v>
      </c>
      <c r="D8" s="11">
        <v>57</v>
      </c>
      <c r="E8" s="8">
        <v>2.0979000000000001</v>
      </c>
      <c r="F8" s="8">
        <v>110.63</v>
      </c>
      <c r="G8" s="8">
        <v>52.79</v>
      </c>
      <c r="H8" s="8">
        <v>101.82</v>
      </c>
      <c r="I8" s="8">
        <v>144.44999999999999</v>
      </c>
      <c r="J8" s="9">
        <v>3300.98</v>
      </c>
      <c r="K8" s="9">
        <v>291.45</v>
      </c>
      <c r="L8" s="8">
        <v>354.99</v>
      </c>
      <c r="M8" s="8">
        <v>418.88</v>
      </c>
      <c r="N8" s="8">
        <v>74.22</v>
      </c>
      <c r="O8" s="8">
        <v>116.17</v>
      </c>
      <c r="P8" s="8">
        <v>320.19</v>
      </c>
      <c r="Q8" s="8">
        <v>18.41</v>
      </c>
      <c r="R8" s="9">
        <v>8.4600000000000009</v>
      </c>
      <c r="S8" s="9">
        <v>1.56</v>
      </c>
      <c r="T8" s="8">
        <v>18.38</v>
      </c>
      <c r="U8" s="8">
        <v>3.38</v>
      </c>
      <c r="V8" s="8">
        <f t="shared" si="3"/>
        <v>73.16</v>
      </c>
      <c r="W8" s="8">
        <f t="shared" si="4"/>
        <v>13.47</v>
      </c>
      <c r="X8" s="8">
        <v>10.7</v>
      </c>
      <c r="Y8" s="8">
        <v>13.5</v>
      </c>
      <c r="Z8" s="9">
        <v>16.2</v>
      </c>
      <c r="AA8" s="9">
        <f t="shared" si="5"/>
        <v>13.466666666666667</v>
      </c>
      <c r="AB8" s="8">
        <v>68.531999999999996</v>
      </c>
      <c r="AC8" s="8">
        <v>19.628</v>
      </c>
      <c r="AD8" s="9">
        <v>6.1660000000000004</v>
      </c>
      <c r="AE8" s="8">
        <v>21.193000000000001</v>
      </c>
      <c r="AF8" s="8">
        <v>65.006</v>
      </c>
      <c r="AG8" s="9">
        <v>21.922000000000001</v>
      </c>
      <c r="AH8" s="8">
        <v>5.4450000000000003</v>
      </c>
      <c r="AI8" s="8">
        <v>21.992000000000001</v>
      </c>
      <c r="AJ8" s="8">
        <v>37.200000000000003</v>
      </c>
      <c r="AK8" s="8">
        <v>33.130000000000003</v>
      </c>
      <c r="AL8" s="8">
        <v>0.56999999999999995</v>
      </c>
      <c r="AM8" s="8">
        <v>0.26</v>
      </c>
      <c r="AN8" s="8">
        <v>0.37</v>
      </c>
      <c r="AO8" s="8">
        <f t="shared" si="0"/>
        <v>1.2</v>
      </c>
      <c r="AP8" s="8">
        <v>6</v>
      </c>
      <c r="AQ8" s="8">
        <v>4</v>
      </c>
      <c r="AR8" s="8">
        <v>2</v>
      </c>
      <c r="AS8" s="8">
        <f t="shared" si="1"/>
        <v>12</v>
      </c>
      <c r="AT8" s="9">
        <f t="shared" si="2"/>
        <v>10</v>
      </c>
      <c r="AU8" s="9">
        <f t="shared" si="6"/>
        <v>429.70833333333331</v>
      </c>
      <c r="AV8" s="46">
        <v>515.65</v>
      </c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83" ht="17.25" customHeight="1" x14ac:dyDescent="0.25">
      <c r="A9" s="10" t="s">
        <v>85</v>
      </c>
      <c r="B9" s="10" t="s">
        <v>8</v>
      </c>
      <c r="C9" s="45">
        <v>2</v>
      </c>
      <c r="D9" s="11">
        <v>58</v>
      </c>
      <c r="E9" s="8">
        <v>2.1265000000000001</v>
      </c>
      <c r="F9" s="8">
        <v>110</v>
      </c>
      <c r="G9" s="8">
        <v>58.86</v>
      </c>
      <c r="H9" s="8">
        <v>99.98</v>
      </c>
      <c r="I9" s="8">
        <v>149.69999999999999</v>
      </c>
      <c r="J9" s="9">
        <v>3298.41</v>
      </c>
      <c r="K9" s="9">
        <v>289.45999999999998</v>
      </c>
      <c r="L9" s="8">
        <v>355.46</v>
      </c>
      <c r="M9" s="8">
        <v>412.63</v>
      </c>
      <c r="N9" s="8">
        <v>77.040000000000006</v>
      </c>
      <c r="O9" s="8">
        <v>118.16</v>
      </c>
      <c r="P9" s="8">
        <v>324.61</v>
      </c>
      <c r="Q9" s="8">
        <v>18.96</v>
      </c>
      <c r="R9" s="9">
        <v>8.3800000000000008</v>
      </c>
      <c r="S9" s="9">
        <v>1.59</v>
      </c>
      <c r="T9" s="8">
        <v>18.02</v>
      </c>
      <c r="U9" s="8">
        <v>3.42</v>
      </c>
      <c r="V9" s="8">
        <f t="shared" si="3"/>
        <v>73.599999999999994</v>
      </c>
      <c r="W9" s="8">
        <f t="shared" si="4"/>
        <v>13.950000000000001</v>
      </c>
      <c r="X9" s="8">
        <v>18.7</v>
      </c>
      <c r="Y9" s="8">
        <v>14.2</v>
      </c>
      <c r="Z9" s="9">
        <v>16.5</v>
      </c>
      <c r="AA9" s="9">
        <f t="shared" si="5"/>
        <v>16.466666666666665</v>
      </c>
      <c r="AB9" s="8">
        <v>56.021000000000001</v>
      </c>
      <c r="AC9" s="8">
        <v>20.045999999999999</v>
      </c>
      <c r="AD9" s="9">
        <v>5.4</v>
      </c>
      <c r="AE9" s="8">
        <v>21.346</v>
      </c>
      <c r="AF9" s="8">
        <v>57.561999999999998</v>
      </c>
      <c r="AG9" s="9">
        <v>17.332000000000001</v>
      </c>
      <c r="AH9" s="8">
        <v>4.7690000000000001</v>
      </c>
      <c r="AI9" s="8">
        <v>24.664999999999999</v>
      </c>
      <c r="AJ9" s="8">
        <v>36.93</v>
      </c>
      <c r="AK9" s="8">
        <v>25.53</v>
      </c>
      <c r="AL9" s="8">
        <v>0.74</v>
      </c>
      <c r="AM9" s="8">
        <v>0.68</v>
      </c>
      <c r="AN9" s="8">
        <v>0.56000000000000005</v>
      </c>
      <c r="AO9" s="8">
        <f t="shared" si="0"/>
        <v>1.98</v>
      </c>
      <c r="AP9" s="8">
        <v>5</v>
      </c>
      <c r="AQ9" s="8">
        <v>5</v>
      </c>
      <c r="AR9" s="8">
        <v>2</v>
      </c>
      <c r="AS9" s="8">
        <f t="shared" si="1"/>
        <v>12</v>
      </c>
      <c r="AT9" s="9">
        <f t="shared" si="2"/>
        <v>6.0606060606060606</v>
      </c>
      <c r="AU9" s="9">
        <f t="shared" si="6"/>
        <v>251.21717171717174</v>
      </c>
      <c r="AV9" s="46">
        <v>497.41</v>
      </c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83" ht="17.25" customHeight="1" x14ac:dyDescent="0.25">
      <c r="A10" s="10" t="s">
        <v>86</v>
      </c>
      <c r="B10" s="10" t="s">
        <v>9</v>
      </c>
      <c r="C10" s="45">
        <v>1</v>
      </c>
      <c r="D10" s="11">
        <v>48</v>
      </c>
      <c r="E10" s="8">
        <v>2.0525000000000002</v>
      </c>
      <c r="F10" s="8">
        <v>109.79</v>
      </c>
      <c r="G10" s="8">
        <v>59.55</v>
      </c>
      <c r="H10" s="8">
        <v>97.34</v>
      </c>
      <c r="I10" s="8">
        <v>144.81</v>
      </c>
      <c r="J10" s="9">
        <v>3232.12</v>
      </c>
      <c r="K10" s="9">
        <v>292.10000000000002</v>
      </c>
      <c r="L10" s="8">
        <v>352.68</v>
      </c>
      <c r="M10" s="8">
        <v>409.73</v>
      </c>
      <c r="N10" s="8">
        <v>73.900000000000006</v>
      </c>
      <c r="O10" s="8">
        <v>120.19</v>
      </c>
      <c r="P10" s="8">
        <v>322.38</v>
      </c>
      <c r="Q10" s="8">
        <v>17.52</v>
      </c>
      <c r="R10" s="9">
        <v>9.57</v>
      </c>
      <c r="S10" s="9">
        <v>1.68</v>
      </c>
      <c r="T10" s="8">
        <v>18.54</v>
      </c>
      <c r="U10" s="8">
        <v>3.25</v>
      </c>
      <c r="V10" s="8">
        <f t="shared" si="3"/>
        <v>71.89</v>
      </c>
      <c r="W10" s="8">
        <f t="shared" si="4"/>
        <v>12.59</v>
      </c>
      <c r="X10" s="8">
        <v>14.3</v>
      </c>
      <c r="Y10" s="8">
        <v>8.4</v>
      </c>
      <c r="Z10" s="9">
        <v>12.2</v>
      </c>
      <c r="AA10" s="9">
        <f t="shared" si="5"/>
        <v>11.633333333333335</v>
      </c>
      <c r="AB10" s="8">
        <v>55.515999999999998</v>
      </c>
      <c r="AC10" s="8">
        <v>20.401</v>
      </c>
      <c r="AD10" s="9">
        <v>6.149</v>
      </c>
      <c r="AE10" s="8">
        <v>19.981999999999999</v>
      </c>
      <c r="AF10" s="8">
        <v>53.073</v>
      </c>
      <c r="AG10" s="9">
        <v>16.504000000000001</v>
      </c>
      <c r="AH10" s="8">
        <v>5.915</v>
      </c>
      <c r="AI10" s="8">
        <v>21.893000000000001</v>
      </c>
      <c r="AJ10" s="8">
        <v>35.93</v>
      </c>
      <c r="AK10" s="8">
        <v>33.17</v>
      </c>
      <c r="AL10" s="8">
        <v>0.35</v>
      </c>
      <c r="AM10" s="8">
        <v>1.18</v>
      </c>
      <c r="AN10" s="8">
        <v>0.94</v>
      </c>
      <c r="AO10" s="8">
        <f t="shared" si="0"/>
        <v>2.4699999999999998</v>
      </c>
      <c r="AP10" s="8">
        <v>4</v>
      </c>
      <c r="AQ10" s="8">
        <v>4</v>
      </c>
      <c r="AR10" s="8">
        <v>4</v>
      </c>
      <c r="AS10" s="8">
        <f t="shared" si="1"/>
        <v>12</v>
      </c>
      <c r="AT10" s="9">
        <f t="shared" si="2"/>
        <v>4.858299595141701</v>
      </c>
      <c r="AU10" s="9">
        <f t="shared" si="6"/>
        <v>307.80971659919032</v>
      </c>
      <c r="AV10" s="46">
        <v>760.29</v>
      </c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</row>
    <row r="11" spans="1:83" ht="17.25" customHeight="1" x14ac:dyDescent="0.25">
      <c r="A11" s="10" t="s">
        <v>78</v>
      </c>
      <c r="B11" s="10" t="s">
        <v>10</v>
      </c>
      <c r="C11" s="45">
        <v>1</v>
      </c>
      <c r="D11" s="11">
        <v>45</v>
      </c>
      <c r="E11" s="8">
        <v>2.1242000000000001</v>
      </c>
      <c r="F11" s="8">
        <v>101.98</v>
      </c>
      <c r="G11" s="8">
        <v>61.65</v>
      </c>
      <c r="H11" s="8">
        <v>97.65</v>
      </c>
      <c r="I11" s="8">
        <v>150.47</v>
      </c>
      <c r="J11" s="9">
        <v>3260.05</v>
      </c>
      <c r="K11" s="9">
        <v>288.18</v>
      </c>
      <c r="L11" s="8">
        <v>356.73</v>
      </c>
      <c r="M11" s="8">
        <v>421.48</v>
      </c>
      <c r="N11" s="8">
        <v>83.02</v>
      </c>
      <c r="O11" s="8">
        <v>123</v>
      </c>
      <c r="P11" s="8">
        <v>323.49</v>
      </c>
      <c r="Q11" s="8">
        <v>18.68</v>
      </c>
      <c r="R11" s="9">
        <v>9.11</v>
      </c>
      <c r="S11" s="9">
        <v>1.7</v>
      </c>
      <c r="T11" s="8">
        <v>17.98</v>
      </c>
      <c r="U11" s="8">
        <v>3.36</v>
      </c>
      <c r="V11" s="8">
        <f t="shared" si="3"/>
        <v>72.91</v>
      </c>
      <c r="W11" s="8">
        <f t="shared" si="4"/>
        <v>13.620000000000001</v>
      </c>
      <c r="X11" s="8">
        <v>10.7</v>
      </c>
      <c r="Y11" s="8">
        <v>14.8</v>
      </c>
      <c r="Z11" s="9">
        <v>13.2</v>
      </c>
      <c r="AA11" s="9">
        <f t="shared" si="5"/>
        <v>12.9</v>
      </c>
      <c r="AB11" s="8">
        <v>57.86</v>
      </c>
      <c r="AC11" s="8">
        <v>20.693999999999999</v>
      </c>
      <c r="AD11" s="9">
        <v>6.3310000000000004</v>
      </c>
      <c r="AE11" s="8">
        <v>19.494</v>
      </c>
      <c r="AF11" s="8">
        <v>53.9</v>
      </c>
      <c r="AG11" s="9">
        <v>19</v>
      </c>
      <c r="AH11" s="8">
        <v>5.4569999999999999</v>
      </c>
      <c r="AI11" s="8">
        <v>19.855</v>
      </c>
      <c r="AJ11" s="8">
        <v>33.5</v>
      </c>
      <c r="AK11" s="8">
        <v>29.97</v>
      </c>
      <c r="AL11" s="8">
        <v>0.82</v>
      </c>
      <c r="AM11" s="8">
        <v>0.63</v>
      </c>
      <c r="AN11" s="8">
        <v>0.69</v>
      </c>
      <c r="AO11" s="8">
        <f t="shared" si="0"/>
        <v>2.1399999999999997</v>
      </c>
      <c r="AP11" s="8">
        <v>6</v>
      </c>
      <c r="AQ11" s="8">
        <v>3</v>
      </c>
      <c r="AR11" s="8">
        <v>5</v>
      </c>
      <c r="AS11" s="8">
        <f t="shared" si="1"/>
        <v>14</v>
      </c>
      <c r="AT11" s="9">
        <f t="shared" si="2"/>
        <v>6.5420560747663563</v>
      </c>
      <c r="AU11" s="9">
        <f t="shared" si="6"/>
        <v>356.46728971962625</v>
      </c>
      <c r="AV11" s="46">
        <v>762.84</v>
      </c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</row>
    <row r="12" spans="1:83" ht="17.25" customHeight="1" x14ac:dyDescent="0.25">
      <c r="A12" s="10" t="s">
        <v>87</v>
      </c>
      <c r="B12" s="10" t="s">
        <v>11</v>
      </c>
      <c r="C12" s="45">
        <v>2</v>
      </c>
      <c r="D12" s="11">
        <v>54</v>
      </c>
      <c r="E12" s="8">
        <v>2.1143999999999998</v>
      </c>
      <c r="F12" s="8">
        <v>98.02</v>
      </c>
      <c r="G12" s="8">
        <v>59.97</v>
      </c>
      <c r="H12" s="8">
        <v>98.98</v>
      </c>
      <c r="I12" s="8">
        <v>151.27000000000001</v>
      </c>
      <c r="J12" s="9">
        <v>3111.68</v>
      </c>
      <c r="K12" s="9">
        <v>281.97000000000003</v>
      </c>
      <c r="L12" s="8">
        <v>357.35</v>
      </c>
      <c r="M12" s="8">
        <v>426.04</v>
      </c>
      <c r="N12" s="8">
        <v>80.2</v>
      </c>
      <c r="O12" s="8">
        <v>122.84</v>
      </c>
      <c r="P12" s="8">
        <v>317.77</v>
      </c>
      <c r="Q12" s="8">
        <v>19.350000000000001</v>
      </c>
      <c r="R12" s="9">
        <v>8.2899999999999991</v>
      </c>
      <c r="S12" s="9">
        <v>1.61</v>
      </c>
      <c r="T12" s="8">
        <v>17.559999999999999</v>
      </c>
      <c r="U12" s="8">
        <v>3.39</v>
      </c>
      <c r="V12" s="8">
        <f t="shared" si="3"/>
        <v>74.150000000000006</v>
      </c>
      <c r="W12" s="8">
        <f t="shared" si="4"/>
        <v>14.350000000000001</v>
      </c>
      <c r="X12" s="8">
        <v>13.2</v>
      </c>
      <c r="Y12" s="8">
        <v>13.6</v>
      </c>
      <c r="Z12" s="9">
        <v>11.7</v>
      </c>
      <c r="AA12" s="9">
        <f t="shared" si="5"/>
        <v>12.833333333333334</v>
      </c>
      <c r="AB12" s="8">
        <v>58.298000000000002</v>
      </c>
      <c r="AC12" s="8">
        <v>21.359000000000002</v>
      </c>
      <c r="AD12" s="9">
        <v>5.8170000000000002</v>
      </c>
      <c r="AE12" s="8">
        <v>20.123000000000001</v>
      </c>
      <c r="AF12" s="8">
        <v>52.838000000000001</v>
      </c>
      <c r="AG12" s="9">
        <v>19.376000000000001</v>
      </c>
      <c r="AH12" s="8">
        <v>6.2530000000000001</v>
      </c>
      <c r="AI12" s="8">
        <v>18.683</v>
      </c>
      <c r="AJ12" s="8">
        <v>36.07</v>
      </c>
      <c r="AK12" s="8">
        <v>31.13</v>
      </c>
      <c r="AL12" s="8">
        <v>0.88</v>
      </c>
      <c r="AM12" s="8">
        <v>0.88</v>
      </c>
      <c r="AN12" s="8">
        <v>1.24</v>
      </c>
      <c r="AO12" s="8">
        <f t="shared" si="0"/>
        <v>3</v>
      </c>
      <c r="AP12" s="8">
        <v>7</v>
      </c>
      <c r="AQ12" s="8">
        <v>3</v>
      </c>
      <c r="AR12" s="8">
        <v>7</v>
      </c>
      <c r="AS12" s="8">
        <f t="shared" si="1"/>
        <v>17</v>
      </c>
      <c r="AT12" s="9">
        <f t="shared" si="2"/>
        <v>5.666666666666667</v>
      </c>
      <c r="AU12" s="9">
        <f t="shared" si="6"/>
        <v>339.58666666666664</v>
      </c>
      <c r="AV12" s="46">
        <v>1018.76</v>
      </c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</row>
    <row r="13" spans="1:83" ht="17.25" customHeight="1" thickBot="1" x14ac:dyDescent="0.3">
      <c r="A13" s="12" t="s">
        <v>88</v>
      </c>
      <c r="B13" s="12" t="s">
        <v>12</v>
      </c>
      <c r="C13" s="47">
        <v>1</v>
      </c>
      <c r="D13" s="48">
        <v>58</v>
      </c>
      <c r="E13" s="49">
        <v>2.0775000000000001</v>
      </c>
      <c r="F13" s="49">
        <v>106.94</v>
      </c>
      <c r="G13" s="49">
        <v>58.56</v>
      </c>
      <c r="H13" s="49">
        <v>99.61</v>
      </c>
      <c r="I13" s="49">
        <v>151.87</v>
      </c>
      <c r="J13" s="50">
        <v>3100.08</v>
      </c>
      <c r="K13" s="50">
        <v>290.31</v>
      </c>
      <c r="L13" s="49">
        <v>358.16</v>
      </c>
      <c r="M13" s="49">
        <v>420.66</v>
      </c>
      <c r="N13" s="49">
        <v>78.680000000000007</v>
      </c>
      <c r="O13" s="49">
        <v>122.12</v>
      </c>
      <c r="P13" s="49">
        <v>322.70999999999998</v>
      </c>
      <c r="Q13" s="49">
        <v>25.38</v>
      </c>
      <c r="R13" s="50">
        <v>8.02</v>
      </c>
      <c r="S13" s="50">
        <v>2.04</v>
      </c>
      <c r="T13" s="49">
        <v>15.53</v>
      </c>
      <c r="U13" s="49">
        <v>3.94</v>
      </c>
      <c r="V13" s="49">
        <f t="shared" si="3"/>
        <v>76.45</v>
      </c>
      <c r="W13" s="49">
        <f t="shared" si="4"/>
        <v>19.399999999999999</v>
      </c>
      <c r="X13" s="49">
        <v>12.7</v>
      </c>
      <c r="Y13" s="49">
        <v>13.4</v>
      </c>
      <c r="Z13" s="50">
        <v>12.7</v>
      </c>
      <c r="AA13" s="50">
        <f t="shared" si="5"/>
        <v>12.933333333333332</v>
      </c>
      <c r="AB13" s="49">
        <v>64.445999999999998</v>
      </c>
      <c r="AC13" s="49">
        <v>22.311</v>
      </c>
      <c r="AD13" s="50">
        <v>5.7450000000000001</v>
      </c>
      <c r="AE13" s="49">
        <v>19.957999999999998</v>
      </c>
      <c r="AF13" s="49">
        <v>47.960999999999999</v>
      </c>
      <c r="AG13" s="50">
        <v>17.094999999999999</v>
      </c>
      <c r="AH13" s="49">
        <v>5.9059999999999997</v>
      </c>
      <c r="AI13" s="49">
        <v>19.356999999999999</v>
      </c>
      <c r="AJ13" s="49">
        <v>39</v>
      </c>
      <c r="AK13" s="49">
        <v>24.5</v>
      </c>
      <c r="AL13" s="49">
        <v>0.54</v>
      </c>
      <c r="AM13" s="49">
        <v>0.61</v>
      </c>
      <c r="AN13" s="49">
        <v>0.76</v>
      </c>
      <c r="AO13" s="49">
        <f t="shared" si="0"/>
        <v>1.91</v>
      </c>
      <c r="AP13" s="49">
        <v>6</v>
      </c>
      <c r="AQ13" s="49">
        <v>11</v>
      </c>
      <c r="AR13" s="49">
        <v>8</v>
      </c>
      <c r="AS13" s="49">
        <f t="shared" si="1"/>
        <v>25</v>
      </c>
      <c r="AT13" s="50">
        <f t="shared" si="2"/>
        <v>13.089005235602095</v>
      </c>
      <c r="AU13" s="50">
        <f t="shared" si="6"/>
        <v>562.38219895287966</v>
      </c>
      <c r="AV13" s="51">
        <v>1074.1500000000001</v>
      </c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</row>
    <row r="14" spans="1:83" ht="17.25" customHeight="1" x14ac:dyDescent="0.25">
      <c r="A14" s="13" t="s">
        <v>89</v>
      </c>
      <c r="B14" s="13" t="s">
        <v>13</v>
      </c>
      <c r="C14" s="40">
        <v>1</v>
      </c>
      <c r="D14" s="41">
        <v>23</v>
      </c>
      <c r="E14" s="42">
        <v>2.0209000000000001</v>
      </c>
      <c r="F14" s="42">
        <v>122.17</v>
      </c>
      <c r="G14" s="42">
        <v>50.51</v>
      </c>
      <c r="H14" s="42">
        <v>90.89</v>
      </c>
      <c r="I14" s="42">
        <v>141.79</v>
      </c>
      <c r="J14" s="43">
        <v>3698.47</v>
      </c>
      <c r="K14" s="43">
        <v>291.64</v>
      </c>
      <c r="L14" s="42">
        <v>352.21</v>
      </c>
      <c r="M14" s="42">
        <v>406.98</v>
      </c>
      <c r="N14" s="42">
        <v>69.09</v>
      </c>
      <c r="O14" s="42">
        <v>116.23</v>
      </c>
      <c r="P14" s="42">
        <v>331.94</v>
      </c>
      <c r="Q14" s="42">
        <v>10.44</v>
      </c>
      <c r="R14" s="43">
        <v>7.83</v>
      </c>
      <c r="S14" s="43">
        <v>0.82</v>
      </c>
      <c r="T14" s="42">
        <v>19.7</v>
      </c>
      <c r="U14" s="42">
        <v>2.06</v>
      </c>
      <c r="V14" s="42">
        <v>72.47</v>
      </c>
      <c r="W14" s="42">
        <v>7.57</v>
      </c>
      <c r="X14" s="42">
        <v>4.0999999999999996</v>
      </c>
      <c r="Y14" s="42">
        <v>3.8</v>
      </c>
      <c r="Z14" s="43">
        <v>6.5</v>
      </c>
      <c r="AA14" s="43">
        <f t="shared" si="5"/>
        <v>4.8</v>
      </c>
      <c r="AB14" s="42">
        <v>63.253</v>
      </c>
      <c r="AC14" s="42">
        <v>21.384</v>
      </c>
      <c r="AD14" s="43">
        <v>5.7539999999999996</v>
      </c>
      <c r="AE14" s="42">
        <v>21.95</v>
      </c>
      <c r="AF14" s="42">
        <v>66.861999999999995</v>
      </c>
      <c r="AG14" s="43">
        <v>21.701000000000001</v>
      </c>
      <c r="AH14" s="42">
        <v>4.9340000000000002</v>
      </c>
      <c r="AI14" s="42">
        <v>21.66</v>
      </c>
      <c r="AJ14" s="42">
        <v>29.27</v>
      </c>
      <c r="AK14" s="42">
        <v>27.7</v>
      </c>
      <c r="AL14" s="42">
        <v>0.71</v>
      </c>
      <c r="AM14" s="42">
        <v>0.53</v>
      </c>
      <c r="AN14" s="42">
        <v>0.89</v>
      </c>
      <c r="AO14" s="42">
        <f t="shared" si="0"/>
        <v>2.13</v>
      </c>
      <c r="AP14" s="42">
        <v>2</v>
      </c>
      <c r="AQ14" s="42">
        <v>1</v>
      </c>
      <c r="AR14" s="42">
        <v>3</v>
      </c>
      <c r="AS14" s="42">
        <f t="shared" si="1"/>
        <v>6</v>
      </c>
      <c r="AT14" s="43">
        <f t="shared" si="2"/>
        <v>2.8169014084507045</v>
      </c>
      <c r="AU14" s="43">
        <f t="shared" si="6"/>
        <v>118.90610328638499</v>
      </c>
      <c r="AV14" s="44">
        <v>253.27</v>
      </c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</row>
    <row r="15" spans="1:83" ht="17.25" customHeight="1" x14ac:dyDescent="0.25">
      <c r="A15" s="14" t="s">
        <v>90</v>
      </c>
      <c r="B15" s="14" t="s">
        <v>14</v>
      </c>
      <c r="C15" s="45">
        <v>1</v>
      </c>
      <c r="D15" s="7">
        <v>23</v>
      </c>
      <c r="E15" s="8">
        <v>2.0468000000000002</v>
      </c>
      <c r="F15" s="8">
        <v>123.99</v>
      </c>
      <c r="G15" s="8">
        <v>42.35</v>
      </c>
      <c r="H15" s="8">
        <v>93.83</v>
      </c>
      <c r="I15" s="8">
        <v>149.29</v>
      </c>
      <c r="J15" s="9">
        <v>355.1</v>
      </c>
      <c r="K15" s="9">
        <v>290.52999999999997</v>
      </c>
      <c r="L15" s="8">
        <v>355.01</v>
      </c>
      <c r="M15" s="8">
        <v>417.72</v>
      </c>
      <c r="N15" s="8">
        <v>74.38</v>
      </c>
      <c r="O15" s="8">
        <v>98.46</v>
      </c>
      <c r="P15" s="8">
        <v>346.94</v>
      </c>
      <c r="Q15" s="8">
        <v>19.260000000000002</v>
      </c>
      <c r="R15" s="9">
        <v>8.77</v>
      </c>
      <c r="S15" s="9">
        <v>1.17</v>
      </c>
      <c r="T15" s="8">
        <v>17.579999999999998</v>
      </c>
      <c r="U15" s="8">
        <v>3.39</v>
      </c>
      <c r="V15" s="8">
        <v>73.66</v>
      </c>
      <c r="W15" s="8">
        <v>14.71</v>
      </c>
      <c r="X15" s="8">
        <v>4.5</v>
      </c>
      <c r="Y15" s="8">
        <v>4.9000000000000004</v>
      </c>
      <c r="Z15" s="9">
        <v>5.9</v>
      </c>
      <c r="AA15" s="9">
        <f t="shared" si="5"/>
        <v>5.1000000000000005</v>
      </c>
      <c r="AB15" s="8">
        <v>66.186999999999998</v>
      </c>
      <c r="AC15" s="8">
        <v>22.812999999999999</v>
      </c>
      <c r="AD15" s="9">
        <v>6.7089999999999996</v>
      </c>
      <c r="AE15" s="8">
        <v>19.907</v>
      </c>
      <c r="AF15" s="8">
        <v>61.511000000000003</v>
      </c>
      <c r="AG15" s="9">
        <v>20.756</v>
      </c>
      <c r="AH15" s="8">
        <v>6.2480000000000002</v>
      </c>
      <c r="AI15" s="8">
        <v>19.673999999999999</v>
      </c>
      <c r="AJ15" s="8">
        <v>31.63</v>
      </c>
      <c r="AK15" s="8">
        <v>28.17</v>
      </c>
      <c r="AL15" s="8">
        <v>0.53</v>
      </c>
      <c r="AM15" s="8">
        <v>0.95</v>
      </c>
      <c r="AN15" s="8">
        <v>1.0900000000000001</v>
      </c>
      <c r="AO15" s="8">
        <f t="shared" si="0"/>
        <v>2.5700000000000003</v>
      </c>
      <c r="AP15" s="8">
        <v>2</v>
      </c>
      <c r="AQ15" s="8">
        <v>2</v>
      </c>
      <c r="AR15" s="8">
        <v>2</v>
      </c>
      <c r="AS15" s="8">
        <f t="shared" si="1"/>
        <v>6</v>
      </c>
      <c r="AT15" s="9">
        <f t="shared" si="2"/>
        <v>2.3346303501945522</v>
      </c>
      <c r="AU15" s="9">
        <f t="shared" si="6"/>
        <v>108.50583657587548</v>
      </c>
      <c r="AV15" s="46">
        <v>278.86</v>
      </c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</row>
    <row r="16" spans="1:83" ht="17.25" customHeight="1" x14ac:dyDescent="0.25">
      <c r="A16" s="14" t="s">
        <v>91</v>
      </c>
      <c r="B16" s="14" t="s">
        <v>15</v>
      </c>
      <c r="C16" s="45">
        <v>1</v>
      </c>
      <c r="D16" s="8">
        <v>68</v>
      </c>
      <c r="E16" s="8">
        <v>1.952</v>
      </c>
      <c r="F16" s="8">
        <v>122.13</v>
      </c>
      <c r="G16" s="8">
        <v>55.14</v>
      </c>
      <c r="H16" s="8">
        <v>96.12</v>
      </c>
      <c r="I16" s="8">
        <v>150.72</v>
      </c>
      <c r="J16" s="9">
        <v>3481.35</v>
      </c>
      <c r="K16" s="9">
        <v>289.55</v>
      </c>
      <c r="L16" s="8">
        <v>356.62</v>
      </c>
      <c r="M16" s="8">
        <v>415.79</v>
      </c>
      <c r="N16" s="8">
        <v>75.03</v>
      </c>
      <c r="O16" s="8">
        <v>123.65</v>
      </c>
      <c r="P16" s="8">
        <v>325.16000000000003</v>
      </c>
      <c r="Q16" s="8">
        <v>16.39</v>
      </c>
      <c r="R16" s="9">
        <v>8.25</v>
      </c>
      <c r="S16" s="9">
        <v>1.35</v>
      </c>
      <c r="T16" s="8">
        <v>18.760000000000002</v>
      </c>
      <c r="U16" s="8">
        <v>3.07</v>
      </c>
      <c r="V16" s="8">
        <v>72.989999999999995</v>
      </c>
      <c r="W16" s="8">
        <v>11.96</v>
      </c>
      <c r="X16" s="8">
        <v>2</v>
      </c>
      <c r="Y16" s="8">
        <v>27.7</v>
      </c>
      <c r="Z16" s="9">
        <v>21.2</v>
      </c>
      <c r="AA16" s="9">
        <f t="shared" si="5"/>
        <v>16.966666666666665</v>
      </c>
      <c r="AB16" s="8">
        <v>52.604999999999997</v>
      </c>
      <c r="AC16" s="8">
        <v>19.885000000000002</v>
      </c>
      <c r="AD16" s="9">
        <v>6.7030000000000003</v>
      </c>
      <c r="AE16" s="8">
        <v>19.239999999999998</v>
      </c>
      <c r="AF16" s="8">
        <v>49.234000000000002</v>
      </c>
      <c r="AG16" s="9">
        <v>19.056000000000001</v>
      </c>
      <c r="AH16" s="8">
        <v>6.6559999999999997</v>
      </c>
      <c r="AI16" s="8">
        <v>19.481000000000002</v>
      </c>
      <c r="AJ16" s="8">
        <v>40.57</v>
      </c>
      <c r="AK16" s="8">
        <v>36.700000000000003</v>
      </c>
      <c r="AL16" s="8">
        <v>0.49</v>
      </c>
      <c r="AM16" s="8">
        <v>0.69</v>
      </c>
      <c r="AN16" s="8">
        <v>1.02</v>
      </c>
      <c r="AO16" s="8">
        <f t="shared" si="0"/>
        <v>2.2000000000000002</v>
      </c>
      <c r="AP16" s="8">
        <v>10</v>
      </c>
      <c r="AQ16" s="8">
        <v>3</v>
      </c>
      <c r="AR16" s="8">
        <v>6</v>
      </c>
      <c r="AS16" s="8">
        <f t="shared" si="1"/>
        <v>19</v>
      </c>
      <c r="AT16" s="9">
        <f t="shared" si="2"/>
        <v>8.6363636363636349</v>
      </c>
      <c r="AU16" s="9">
        <f t="shared" si="6"/>
        <v>273.38636363636363</v>
      </c>
      <c r="AV16" s="46">
        <v>601.45000000000005</v>
      </c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</row>
    <row r="17" spans="1:83" ht="17.25" customHeight="1" x14ac:dyDescent="0.25">
      <c r="A17" s="14" t="s">
        <v>92</v>
      </c>
      <c r="B17" s="14" t="s">
        <v>16</v>
      </c>
      <c r="C17" s="45">
        <v>1</v>
      </c>
      <c r="D17" s="8">
        <v>28</v>
      </c>
      <c r="E17" s="8">
        <v>1.9711000000000001</v>
      </c>
      <c r="F17" s="8">
        <v>111.83</v>
      </c>
      <c r="G17" s="8">
        <v>56.38</v>
      </c>
      <c r="H17" s="8">
        <v>98.27</v>
      </c>
      <c r="I17" s="8">
        <v>152.58000000000001</v>
      </c>
      <c r="J17" s="9">
        <v>3315.14</v>
      </c>
      <c r="K17" s="9">
        <v>288.88</v>
      </c>
      <c r="L17" s="8">
        <v>360.14</v>
      </c>
      <c r="M17" s="8">
        <v>426.9</v>
      </c>
      <c r="N17" s="8">
        <v>76.510000000000005</v>
      </c>
      <c r="O17" s="8">
        <v>124.78</v>
      </c>
      <c r="P17" s="8">
        <v>323.26</v>
      </c>
      <c r="Q17" s="8">
        <v>24.15</v>
      </c>
      <c r="R17" s="9">
        <v>8.3800000000000008</v>
      </c>
      <c r="S17" s="9">
        <v>2.0299999999999998</v>
      </c>
      <c r="T17" s="8">
        <v>17.260000000000002</v>
      </c>
      <c r="U17" s="8">
        <v>4.17</v>
      </c>
      <c r="V17" s="8">
        <v>74.36</v>
      </c>
      <c r="W17" s="8">
        <v>17.96</v>
      </c>
      <c r="X17" s="8">
        <v>2.2000000000000002</v>
      </c>
      <c r="Y17" s="8">
        <v>1.8</v>
      </c>
      <c r="Z17" s="9">
        <v>5.2</v>
      </c>
      <c r="AA17" s="9">
        <f t="shared" si="5"/>
        <v>3.0666666666666664</v>
      </c>
      <c r="AB17" s="8">
        <v>57.49</v>
      </c>
      <c r="AC17" s="8">
        <v>21.047999999999998</v>
      </c>
      <c r="AD17" s="9">
        <v>6.0529999999999999</v>
      </c>
      <c r="AE17" s="8">
        <v>19.518000000000001</v>
      </c>
      <c r="AF17" s="8">
        <v>59.953000000000003</v>
      </c>
      <c r="AG17" s="9">
        <v>20.555</v>
      </c>
      <c r="AH17" s="8">
        <v>5.6479999999999997</v>
      </c>
      <c r="AI17" s="8">
        <v>20.888000000000002</v>
      </c>
      <c r="AJ17" s="8">
        <v>32.630000000000003</v>
      </c>
      <c r="AK17" s="8">
        <v>30.9</v>
      </c>
      <c r="AL17" s="8">
        <v>1.26</v>
      </c>
      <c r="AM17" s="8">
        <v>1.08</v>
      </c>
      <c r="AN17" s="8">
        <v>0.77</v>
      </c>
      <c r="AO17" s="8">
        <f t="shared" si="0"/>
        <v>3.11</v>
      </c>
      <c r="AP17" s="8">
        <v>1</v>
      </c>
      <c r="AQ17" s="8">
        <v>2</v>
      </c>
      <c r="AR17" s="8">
        <v>1</v>
      </c>
      <c r="AS17" s="8">
        <f t="shared" si="1"/>
        <v>4</v>
      </c>
      <c r="AT17" s="9">
        <f t="shared" si="2"/>
        <v>1.2861736334405145</v>
      </c>
      <c r="AU17" s="9">
        <f t="shared" si="6"/>
        <v>53.887459807073959</v>
      </c>
      <c r="AV17" s="46">
        <v>167.59</v>
      </c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</row>
    <row r="18" spans="1:83" ht="17.25" customHeight="1" x14ac:dyDescent="0.25">
      <c r="A18" s="14" t="s">
        <v>93</v>
      </c>
      <c r="B18" s="14" t="s">
        <v>17</v>
      </c>
      <c r="C18" s="45">
        <v>1</v>
      </c>
      <c r="D18" s="8">
        <v>40</v>
      </c>
      <c r="E18" s="8">
        <v>2.0417999999999998</v>
      </c>
      <c r="F18" s="8">
        <v>98.78</v>
      </c>
      <c r="G18" s="8">
        <v>59.75</v>
      </c>
      <c r="H18" s="8">
        <v>102.55</v>
      </c>
      <c r="I18" s="8">
        <v>154.76</v>
      </c>
      <c r="J18" s="9">
        <v>3150.64</v>
      </c>
      <c r="K18" s="9">
        <v>282.82</v>
      </c>
      <c r="L18" s="8">
        <v>367.14</v>
      </c>
      <c r="M18" s="8">
        <v>451.3</v>
      </c>
      <c r="N18" s="8">
        <v>80.3</v>
      </c>
      <c r="O18" s="8">
        <v>129.06</v>
      </c>
      <c r="P18" s="8">
        <v>319.14999999999998</v>
      </c>
      <c r="Q18" s="8">
        <v>17.18</v>
      </c>
      <c r="R18" s="9">
        <v>7.45</v>
      </c>
      <c r="S18" s="9">
        <v>1.28</v>
      </c>
      <c r="T18" s="8">
        <v>17.190000000000001</v>
      </c>
      <c r="U18" s="8">
        <v>2.99</v>
      </c>
      <c r="V18" s="8">
        <v>75.349999999999994</v>
      </c>
      <c r="W18" s="8">
        <v>12.91</v>
      </c>
      <c r="X18" s="8">
        <v>5.2</v>
      </c>
      <c r="Y18" s="8">
        <v>7.7</v>
      </c>
      <c r="Z18" s="9">
        <v>14.7</v>
      </c>
      <c r="AA18" s="9">
        <f t="shared" si="5"/>
        <v>9.2000000000000011</v>
      </c>
      <c r="AB18" s="8">
        <v>60.302999999999997</v>
      </c>
      <c r="AC18" s="8">
        <v>20.776</v>
      </c>
      <c r="AD18" s="9">
        <v>6.4240000000000004</v>
      </c>
      <c r="AE18" s="8">
        <v>19.29</v>
      </c>
      <c r="AF18" s="8">
        <v>58.872</v>
      </c>
      <c r="AG18" s="9">
        <v>18.844999999999999</v>
      </c>
      <c r="AH18" s="8">
        <v>6.1219999999999999</v>
      </c>
      <c r="AI18" s="8">
        <v>21.192</v>
      </c>
      <c r="AJ18" s="8">
        <v>35</v>
      </c>
      <c r="AK18" s="8">
        <v>32.869999999999997</v>
      </c>
      <c r="AL18" s="8">
        <v>1.1299999999999999</v>
      </c>
      <c r="AM18" s="8">
        <v>1.24</v>
      </c>
      <c r="AN18" s="8">
        <v>0.77</v>
      </c>
      <c r="AO18" s="8">
        <f t="shared" si="0"/>
        <v>3.14</v>
      </c>
      <c r="AP18" s="8">
        <v>3</v>
      </c>
      <c r="AQ18" s="8">
        <v>2</v>
      </c>
      <c r="AR18" s="8">
        <v>4</v>
      </c>
      <c r="AS18" s="8">
        <f t="shared" si="1"/>
        <v>9</v>
      </c>
      <c r="AT18" s="9">
        <f t="shared" si="2"/>
        <v>2.8662420382165603</v>
      </c>
      <c r="AU18" s="9">
        <f t="shared" si="6"/>
        <v>119.89171974522291</v>
      </c>
      <c r="AV18" s="46">
        <v>376.46</v>
      </c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</row>
    <row r="19" spans="1:83" ht="17.25" customHeight="1" x14ac:dyDescent="0.25">
      <c r="A19" s="14" t="s">
        <v>94</v>
      </c>
      <c r="B19" s="14" t="s">
        <v>18</v>
      </c>
      <c r="C19" s="45">
        <v>2</v>
      </c>
      <c r="D19" s="8">
        <v>22</v>
      </c>
      <c r="E19" s="8">
        <v>1.9855</v>
      </c>
      <c r="F19" s="8">
        <v>108.28</v>
      </c>
      <c r="G19" s="8">
        <v>57.76</v>
      </c>
      <c r="H19" s="8">
        <v>100.42</v>
      </c>
      <c r="I19" s="8">
        <v>153.6</v>
      </c>
      <c r="J19" s="9">
        <v>3223.07</v>
      </c>
      <c r="K19" s="9">
        <v>288.07</v>
      </c>
      <c r="L19" s="8">
        <v>262.11</v>
      </c>
      <c r="M19" s="8">
        <v>430.22</v>
      </c>
      <c r="N19" s="8">
        <v>78.17</v>
      </c>
      <c r="O19" s="8">
        <v>126.1</v>
      </c>
      <c r="P19" s="8">
        <v>324.81</v>
      </c>
      <c r="Q19" s="8">
        <v>17.190000000000001</v>
      </c>
      <c r="R19" s="9">
        <v>7.73</v>
      </c>
      <c r="S19" s="9">
        <v>1.33</v>
      </c>
      <c r="T19" s="8">
        <v>17.760000000000002</v>
      </c>
      <c r="U19" s="8">
        <v>3.06</v>
      </c>
      <c r="V19" s="8">
        <v>74.510000000000005</v>
      </c>
      <c r="W19" s="8">
        <v>12.81</v>
      </c>
      <c r="X19" s="8">
        <v>3.5</v>
      </c>
      <c r="Y19" s="8">
        <v>4.7</v>
      </c>
      <c r="Z19" s="9">
        <v>4.5999999999999996</v>
      </c>
      <c r="AA19" s="9">
        <f t="shared" si="5"/>
        <v>4.2666666666666666</v>
      </c>
      <c r="AB19" s="8">
        <v>66.146000000000001</v>
      </c>
      <c r="AC19" s="8">
        <v>21.626999999999999</v>
      </c>
      <c r="AD19" s="9">
        <v>5.4189999999999996</v>
      </c>
      <c r="AE19" s="8">
        <v>21.114999999999998</v>
      </c>
      <c r="AF19" s="8">
        <v>60.389000000000003</v>
      </c>
      <c r="AG19" s="9">
        <v>18.734000000000002</v>
      </c>
      <c r="AH19" s="8">
        <v>4.9829999999999997</v>
      </c>
      <c r="AI19" s="8">
        <v>22.08</v>
      </c>
      <c r="AJ19" s="8">
        <v>38.83</v>
      </c>
      <c r="AK19" s="8">
        <v>26.87</v>
      </c>
      <c r="AL19" s="8">
        <v>1.3</v>
      </c>
      <c r="AM19" s="8">
        <v>1.24</v>
      </c>
      <c r="AN19" s="8">
        <v>1.06</v>
      </c>
      <c r="AO19" s="8">
        <f t="shared" si="0"/>
        <v>3.6</v>
      </c>
      <c r="AP19" s="8">
        <v>1</v>
      </c>
      <c r="AQ19" s="8">
        <v>0</v>
      </c>
      <c r="AR19" s="8">
        <v>1</v>
      </c>
      <c r="AS19" s="8">
        <f t="shared" si="1"/>
        <v>2</v>
      </c>
      <c r="AT19" s="9">
        <f t="shared" si="2"/>
        <v>0.55555555555555558</v>
      </c>
      <c r="AU19" s="9">
        <f t="shared" si="6"/>
        <v>20.488888888888891</v>
      </c>
      <c r="AV19" s="46">
        <v>73.760000000000005</v>
      </c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</row>
    <row r="20" spans="1:83" ht="17.25" customHeight="1" x14ac:dyDescent="0.25">
      <c r="A20" s="14" t="s">
        <v>95</v>
      </c>
      <c r="B20" s="14" t="s">
        <v>19</v>
      </c>
      <c r="C20" s="45">
        <v>2</v>
      </c>
      <c r="D20" s="8">
        <v>40</v>
      </c>
      <c r="E20" s="8">
        <v>2.0217999999999998</v>
      </c>
      <c r="F20" s="8">
        <v>110.67</v>
      </c>
      <c r="G20" s="8">
        <v>49.78</v>
      </c>
      <c r="H20" s="8">
        <v>95.17</v>
      </c>
      <c r="I20" s="8">
        <v>148.13999999999999</v>
      </c>
      <c r="J20" s="9">
        <v>3130.57</v>
      </c>
      <c r="K20" s="9">
        <v>289.87</v>
      </c>
      <c r="L20" s="8">
        <v>354.32</v>
      </c>
      <c r="M20" s="8">
        <v>413.98</v>
      </c>
      <c r="N20" s="8">
        <v>69.06</v>
      </c>
      <c r="O20" s="8">
        <v>115.51</v>
      </c>
      <c r="P20" s="8">
        <v>324.43</v>
      </c>
      <c r="Q20" s="8">
        <v>17.190000000000001</v>
      </c>
      <c r="R20" s="9">
        <v>7.87</v>
      </c>
      <c r="S20" s="9">
        <v>1.35</v>
      </c>
      <c r="T20" s="8">
        <v>18.440000000000001</v>
      </c>
      <c r="U20" s="8">
        <v>3.17</v>
      </c>
      <c r="V20" s="8">
        <v>73.69</v>
      </c>
      <c r="W20" s="8">
        <v>12.67</v>
      </c>
      <c r="X20" s="8">
        <v>14.6</v>
      </c>
      <c r="Y20" s="8">
        <v>10.5</v>
      </c>
      <c r="Z20" s="9">
        <v>10.6</v>
      </c>
      <c r="AA20" s="9">
        <f t="shared" si="5"/>
        <v>11.9</v>
      </c>
      <c r="AB20" s="8">
        <v>65.162000000000006</v>
      </c>
      <c r="AC20" s="8">
        <v>20.808</v>
      </c>
      <c r="AD20" s="9">
        <v>5.9489999999999998</v>
      </c>
      <c r="AE20" s="8">
        <v>21.18</v>
      </c>
      <c r="AF20" s="8">
        <v>51.271999999999998</v>
      </c>
      <c r="AG20" s="9">
        <v>18.849</v>
      </c>
      <c r="AH20" s="8">
        <v>6.8419999999999996</v>
      </c>
      <c r="AI20" s="8">
        <v>20.222000000000001</v>
      </c>
      <c r="AJ20" s="8">
        <v>32.97</v>
      </c>
      <c r="AK20" s="8">
        <v>28.1</v>
      </c>
      <c r="AL20" s="8">
        <v>0.79</v>
      </c>
      <c r="AM20" s="8">
        <v>0.81</v>
      </c>
      <c r="AN20" s="8">
        <v>1.32</v>
      </c>
      <c r="AO20" s="8">
        <f t="shared" si="0"/>
        <v>2.92</v>
      </c>
      <c r="AP20" s="8">
        <v>2</v>
      </c>
      <c r="AQ20" s="8">
        <v>1</v>
      </c>
      <c r="AR20" s="8">
        <v>5</v>
      </c>
      <c r="AS20" s="8">
        <f t="shared" si="1"/>
        <v>8</v>
      </c>
      <c r="AT20" s="9">
        <f t="shared" si="2"/>
        <v>2.7397260273972601</v>
      </c>
      <c r="AU20" s="9">
        <f t="shared" si="6"/>
        <v>121.10958904109589</v>
      </c>
      <c r="AV20" s="46">
        <v>353.64</v>
      </c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</row>
    <row r="21" spans="1:83" ht="17.25" customHeight="1" x14ac:dyDescent="0.25">
      <c r="A21" s="14" t="s">
        <v>96</v>
      </c>
      <c r="B21" s="14" t="s">
        <v>20</v>
      </c>
      <c r="C21" s="45">
        <v>1</v>
      </c>
      <c r="D21" s="8">
        <v>20</v>
      </c>
      <c r="E21" s="8">
        <v>1.915</v>
      </c>
      <c r="F21" s="8">
        <v>185.87</v>
      </c>
      <c r="G21" s="8">
        <v>41.49</v>
      </c>
      <c r="H21" s="8">
        <v>87.25</v>
      </c>
      <c r="I21" s="8">
        <v>145.66999999999999</v>
      </c>
      <c r="J21" s="9">
        <v>3711.61</v>
      </c>
      <c r="K21" s="9">
        <v>288.16000000000003</v>
      </c>
      <c r="L21" s="8">
        <v>360.17</v>
      </c>
      <c r="M21" s="8">
        <v>416.91</v>
      </c>
      <c r="N21" s="8">
        <v>63.01</v>
      </c>
      <c r="O21" s="8">
        <v>117.11</v>
      </c>
      <c r="P21" s="8">
        <v>338.12</v>
      </c>
      <c r="Q21" s="8">
        <v>21.22</v>
      </c>
      <c r="R21" s="9">
        <v>6.79</v>
      </c>
      <c r="S21" s="9">
        <v>1.44</v>
      </c>
      <c r="T21" s="8">
        <v>20.53</v>
      </c>
      <c r="U21" s="8">
        <v>4.3600000000000003</v>
      </c>
      <c r="V21" s="8">
        <v>72.680000000000007</v>
      </c>
      <c r="W21" s="8">
        <v>15.42</v>
      </c>
      <c r="X21" s="8">
        <v>4</v>
      </c>
      <c r="Y21" s="8">
        <v>8.8000000000000007</v>
      </c>
      <c r="Z21" s="9">
        <v>8.1999999999999993</v>
      </c>
      <c r="AA21" s="9">
        <f t="shared" si="5"/>
        <v>7</v>
      </c>
      <c r="AB21" s="8">
        <v>74.763000000000005</v>
      </c>
      <c r="AC21" s="8">
        <v>21.937000000000001</v>
      </c>
      <c r="AD21" s="9">
        <v>4.29</v>
      </c>
      <c r="AE21" s="8">
        <v>23.474</v>
      </c>
      <c r="AF21" s="8">
        <v>59.889000000000003</v>
      </c>
      <c r="AG21" s="9">
        <v>18.712</v>
      </c>
      <c r="AH21" s="8">
        <v>5.4630000000000001</v>
      </c>
      <c r="AI21" s="8">
        <v>21.843</v>
      </c>
      <c r="AJ21" s="8">
        <v>29.1</v>
      </c>
      <c r="AK21" s="8">
        <v>27.5</v>
      </c>
      <c r="AL21" s="8">
        <v>1.4</v>
      </c>
      <c r="AM21" s="8">
        <v>1.4</v>
      </c>
      <c r="AN21" s="8">
        <v>1.0900000000000001</v>
      </c>
      <c r="AO21" s="8">
        <f t="shared" si="0"/>
        <v>3.8899999999999997</v>
      </c>
      <c r="AP21" s="8">
        <v>3</v>
      </c>
      <c r="AQ21" s="8">
        <v>2</v>
      </c>
      <c r="AR21" s="8">
        <v>2</v>
      </c>
      <c r="AS21" s="8">
        <f t="shared" si="1"/>
        <v>7</v>
      </c>
      <c r="AT21" s="9">
        <f t="shared" si="2"/>
        <v>1.7994858611825195</v>
      </c>
      <c r="AU21" s="9">
        <f t="shared" si="6"/>
        <v>123.48071979434448</v>
      </c>
      <c r="AV21" s="46">
        <v>480.34</v>
      </c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</row>
    <row r="22" spans="1:83" ht="17.25" customHeight="1" x14ac:dyDescent="0.25">
      <c r="A22" s="14" t="s">
        <v>97</v>
      </c>
      <c r="B22" s="14" t="s">
        <v>21</v>
      </c>
      <c r="C22" s="45">
        <v>1</v>
      </c>
      <c r="D22" s="8">
        <v>62</v>
      </c>
      <c r="E22" s="8">
        <v>2.0366</v>
      </c>
      <c r="F22" s="8">
        <v>137.87</v>
      </c>
      <c r="G22" s="8">
        <v>48.26</v>
      </c>
      <c r="H22" s="8">
        <v>101.03</v>
      </c>
      <c r="I22" s="8">
        <v>140.04</v>
      </c>
      <c r="J22" s="9">
        <v>3293.53</v>
      </c>
      <c r="K22" s="9">
        <v>284.08999999999997</v>
      </c>
      <c r="L22" s="8">
        <v>363.92</v>
      </c>
      <c r="M22" s="8">
        <v>433.17</v>
      </c>
      <c r="N22" s="8">
        <v>71.31</v>
      </c>
      <c r="O22" s="8">
        <v>123.07</v>
      </c>
      <c r="P22" s="8">
        <v>319.35000000000002</v>
      </c>
      <c r="Q22" s="8">
        <v>23.45</v>
      </c>
      <c r="R22" s="9">
        <v>7.91</v>
      </c>
      <c r="S22" s="9">
        <v>1.85</v>
      </c>
      <c r="T22" s="8">
        <v>18.09</v>
      </c>
      <c r="U22" s="8">
        <v>4.24</v>
      </c>
      <c r="V22" s="8">
        <v>74.010000000000005</v>
      </c>
      <c r="W22" s="8">
        <v>17.36</v>
      </c>
      <c r="X22" s="8">
        <v>27.9</v>
      </c>
      <c r="Y22" s="8">
        <v>21.1</v>
      </c>
      <c r="Z22" s="9">
        <v>13</v>
      </c>
      <c r="AA22" s="9">
        <f t="shared" si="5"/>
        <v>20.666666666666668</v>
      </c>
      <c r="AB22" s="8">
        <v>54.319000000000003</v>
      </c>
      <c r="AC22" s="8">
        <v>14.663</v>
      </c>
      <c r="AD22" s="9">
        <v>6.5570000000000004</v>
      </c>
      <c r="AE22" s="8">
        <v>23.353000000000002</v>
      </c>
      <c r="AF22" s="8">
        <v>36.948</v>
      </c>
      <c r="AG22" s="9">
        <v>10.8</v>
      </c>
      <c r="AH22" s="8">
        <v>6.73</v>
      </c>
      <c r="AI22" s="8">
        <v>23.073</v>
      </c>
      <c r="AJ22" s="8">
        <v>35.67</v>
      </c>
      <c r="AK22" s="8">
        <v>28.63</v>
      </c>
      <c r="AL22" s="8">
        <v>0.61</v>
      </c>
      <c r="AM22" s="8">
        <v>0.68</v>
      </c>
      <c r="AN22" s="8">
        <v>0.76</v>
      </c>
      <c r="AO22" s="8">
        <f t="shared" si="0"/>
        <v>2.0499999999999998</v>
      </c>
      <c r="AP22" s="8">
        <v>3</v>
      </c>
      <c r="AQ22" s="8">
        <v>5</v>
      </c>
      <c r="AR22" s="8">
        <v>5</v>
      </c>
      <c r="AS22" s="8">
        <f t="shared" si="1"/>
        <v>13</v>
      </c>
      <c r="AT22" s="9">
        <f t="shared" si="2"/>
        <v>6.3414634146341466</v>
      </c>
      <c r="AU22" s="9">
        <f t="shared" si="6"/>
        <v>260.30731707317074</v>
      </c>
      <c r="AV22" s="46">
        <v>533.63</v>
      </c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</row>
    <row r="23" spans="1:83" ht="17.25" customHeight="1" x14ac:dyDescent="0.25">
      <c r="A23" s="14" t="s">
        <v>98</v>
      </c>
      <c r="B23" s="14" t="s">
        <v>22</v>
      </c>
      <c r="C23" s="45">
        <v>1</v>
      </c>
      <c r="D23" s="8">
        <v>47</v>
      </c>
      <c r="E23" s="8">
        <v>1.9890000000000001</v>
      </c>
      <c r="F23" s="8">
        <v>112.68</v>
      </c>
      <c r="G23" s="8">
        <v>57</v>
      </c>
      <c r="H23" s="8">
        <v>98.28</v>
      </c>
      <c r="I23" s="8">
        <v>151.86000000000001</v>
      </c>
      <c r="J23" s="9">
        <v>3391.52</v>
      </c>
      <c r="K23" s="9">
        <v>286.8</v>
      </c>
      <c r="L23" s="8">
        <v>361.05</v>
      </c>
      <c r="M23" s="8">
        <v>425.49</v>
      </c>
      <c r="N23" s="8">
        <v>80.83</v>
      </c>
      <c r="O23" s="8">
        <v>132.47</v>
      </c>
      <c r="P23" s="8">
        <v>323.3</v>
      </c>
      <c r="Q23" s="8">
        <v>17.059999999999999</v>
      </c>
      <c r="R23" s="9">
        <v>7.15</v>
      </c>
      <c r="S23" s="9">
        <v>1.22</v>
      </c>
      <c r="T23" s="8">
        <v>18.420000000000002</v>
      </c>
      <c r="U23" s="8">
        <v>3.14</v>
      </c>
      <c r="V23" s="8">
        <v>74.430000000000007</v>
      </c>
      <c r="W23" s="8">
        <v>12.69</v>
      </c>
      <c r="X23" s="8">
        <v>14.2</v>
      </c>
      <c r="Y23" s="8">
        <v>12.7</v>
      </c>
      <c r="Z23" s="9">
        <v>23.9</v>
      </c>
      <c r="AA23" s="9">
        <f t="shared" si="5"/>
        <v>16.933333333333334</v>
      </c>
      <c r="AB23" s="8">
        <v>66.507000000000005</v>
      </c>
      <c r="AC23" s="8">
        <v>20.390999999999998</v>
      </c>
      <c r="AD23" s="9">
        <v>5.0570000000000004</v>
      </c>
      <c r="AE23" s="8">
        <v>22.173999999999999</v>
      </c>
      <c r="AF23" s="8">
        <v>59.274999999999999</v>
      </c>
      <c r="AG23" s="9">
        <v>18.34</v>
      </c>
      <c r="AH23" s="8">
        <v>4.4829999999999997</v>
      </c>
      <c r="AI23" s="8">
        <v>22.367000000000001</v>
      </c>
      <c r="AJ23" s="8">
        <v>32.299999999999997</v>
      </c>
      <c r="AK23" s="8">
        <v>27.9</v>
      </c>
      <c r="AL23" s="8">
        <v>0.3</v>
      </c>
      <c r="AM23" s="8">
        <v>0.7</v>
      </c>
      <c r="AN23" s="8">
        <v>0.33</v>
      </c>
      <c r="AO23" s="8">
        <f t="shared" si="0"/>
        <v>1.33</v>
      </c>
      <c r="AP23" s="8">
        <v>2</v>
      </c>
      <c r="AQ23" s="8">
        <v>4</v>
      </c>
      <c r="AR23" s="8">
        <v>1</v>
      </c>
      <c r="AS23" s="8">
        <f t="shared" si="1"/>
        <v>7</v>
      </c>
      <c r="AT23" s="9">
        <f t="shared" si="2"/>
        <v>5.2631578947368416</v>
      </c>
      <c r="AU23" s="9">
        <f t="shared" si="6"/>
        <v>187.8345864661654</v>
      </c>
      <c r="AV23" s="46">
        <v>249.82</v>
      </c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</row>
    <row r="24" spans="1:83" ht="17.25" customHeight="1" x14ac:dyDescent="0.25">
      <c r="A24" s="14" t="s">
        <v>99</v>
      </c>
      <c r="B24" s="14" t="s">
        <v>23</v>
      </c>
      <c r="C24" s="45">
        <v>1</v>
      </c>
      <c r="D24" s="8">
        <v>48</v>
      </c>
      <c r="E24" s="8">
        <v>1.9932000000000001</v>
      </c>
      <c r="F24" s="8">
        <v>113.02</v>
      </c>
      <c r="G24" s="8">
        <v>53.73</v>
      </c>
      <c r="H24" s="8">
        <v>93.85</v>
      </c>
      <c r="I24" s="8">
        <v>149.16</v>
      </c>
      <c r="J24" s="9">
        <v>3843.38</v>
      </c>
      <c r="K24" s="9">
        <v>288.38</v>
      </c>
      <c r="L24" s="8">
        <v>359.19</v>
      </c>
      <c r="M24" s="8">
        <v>415.83</v>
      </c>
      <c r="N24" s="8">
        <v>76.39</v>
      </c>
      <c r="O24" s="8">
        <v>120.19</v>
      </c>
      <c r="P24" s="8">
        <v>334.98</v>
      </c>
      <c r="Q24" s="8">
        <v>17.420000000000002</v>
      </c>
      <c r="R24" s="9">
        <v>8.7899999999999991</v>
      </c>
      <c r="S24" s="9">
        <v>1.1499999999999999</v>
      </c>
      <c r="T24" s="8">
        <v>20.2</v>
      </c>
      <c r="U24" s="8">
        <v>3.52</v>
      </c>
      <c r="V24" s="8">
        <v>71.010000000000005</v>
      </c>
      <c r="W24" s="8">
        <v>12.75</v>
      </c>
      <c r="X24" s="8">
        <v>13.6</v>
      </c>
      <c r="Y24" s="8">
        <v>14.9</v>
      </c>
      <c r="Z24" s="9">
        <v>17</v>
      </c>
      <c r="AA24" s="9">
        <f t="shared" si="5"/>
        <v>15.166666666666666</v>
      </c>
      <c r="AB24" s="8">
        <v>66.775000000000006</v>
      </c>
      <c r="AC24" s="8">
        <v>20.289000000000001</v>
      </c>
      <c r="AD24" s="9">
        <v>6.4619999999999997</v>
      </c>
      <c r="AE24" s="8">
        <v>21.431999999999999</v>
      </c>
      <c r="AF24" s="8">
        <v>58.985999999999997</v>
      </c>
      <c r="AG24" s="9">
        <v>19.359000000000002</v>
      </c>
      <c r="AH24" s="8">
        <v>5.6260000000000003</v>
      </c>
      <c r="AI24" s="8">
        <v>21.468</v>
      </c>
      <c r="AJ24" s="8">
        <v>43.6</v>
      </c>
      <c r="AK24" s="8">
        <v>37.5</v>
      </c>
      <c r="AL24" s="8">
        <v>0.36</v>
      </c>
      <c r="AM24" s="8">
        <v>0.46</v>
      </c>
      <c r="AN24" s="8">
        <v>0.67</v>
      </c>
      <c r="AO24" s="8">
        <f t="shared" si="0"/>
        <v>1.4900000000000002</v>
      </c>
      <c r="AP24" s="8">
        <v>2</v>
      </c>
      <c r="AQ24" s="8">
        <v>4</v>
      </c>
      <c r="AR24" s="8">
        <v>4</v>
      </c>
      <c r="AS24" s="8">
        <f t="shared" si="1"/>
        <v>10</v>
      </c>
      <c r="AT24" s="9">
        <f t="shared" si="2"/>
        <v>6.7114093959731536</v>
      </c>
      <c r="AU24" s="9">
        <f t="shared" si="6"/>
        <v>377.1073825503355</v>
      </c>
      <c r="AV24" s="46">
        <v>561.89</v>
      </c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</row>
    <row r="25" spans="1:83" ht="17.25" customHeight="1" thickBot="1" x14ac:dyDescent="0.3">
      <c r="A25" s="15" t="s">
        <v>100</v>
      </c>
      <c r="B25" s="15" t="s">
        <v>24</v>
      </c>
      <c r="C25" s="47">
        <v>1</v>
      </c>
      <c r="D25" s="49">
        <v>52</v>
      </c>
      <c r="E25" s="49">
        <v>1.9956</v>
      </c>
      <c r="F25" s="49">
        <v>123.85</v>
      </c>
      <c r="G25" s="49">
        <v>51.82</v>
      </c>
      <c r="H25" s="49">
        <v>97.63</v>
      </c>
      <c r="I25" s="49">
        <v>148.55000000000001</v>
      </c>
      <c r="J25" s="50">
        <v>3192.26</v>
      </c>
      <c r="K25" s="50">
        <v>292.45</v>
      </c>
      <c r="L25" s="49">
        <v>356.61</v>
      </c>
      <c r="M25" s="49">
        <v>421.85</v>
      </c>
      <c r="N25" s="49">
        <v>84.16</v>
      </c>
      <c r="O25" s="49">
        <v>119.65</v>
      </c>
      <c r="P25" s="49">
        <v>322.13</v>
      </c>
      <c r="Q25" s="49">
        <v>16.95</v>
      </c>
      <c r="R25" s="50">
        <v>8.32</v>
      </c>
      <c r="S25" s="50">
        <v>1.41</v>
      </c>
      <c r="T25" s="49">
        <v>18.55</v>
      </c>
      <c r="U25" s="49">
        <v>3.14</v>
      </c>
      <c r="V25" s="49">
        <v>73.13</v>
      </c>
      <c r="W25" s="49">
        <v>12.39</v>
      </c>
      <c r="X25" s="49">
        <v>24.1</v>
      </c>
      <c r="Y25" s="49">
        <v>22.6</v>
      </c>
      <c r="Z25" s="50">
        <v>16.100000000000001</v>
      </c>
      <c r="AA25" s="50">
        <f t="shared" si="5"/>
        <v>20.933333333333334</v>
      </c>
      <c r="AB25" s="49">
        <v>66.787999999999997</v>
      </c>
      <c r="AC25" s="49">
        <v>21.734000000000002</v>
      </c>
      <c r="AD25" s="50">
        <v>5.2960000000000003</v>
      </c>
      <c r="AE25" s="49">
        <v>21.093</v>
      </c>
      <c r="AF25" s="49">
        <v>63.220999999999997</v>
      </c>
      <c r="AG25" s="50">
        <v>22.55</v>
      </c>
      <c r="AH25" s="49">
        <v>5.4850000000000003</v>
      </c>
      <c r="AI25" s="49">
        <v>19.59</v>
      </c>
      <c r="AJ25" s="49">
        <v>39</v>
      </c>
      <c r="AK25" s="49">
        <v>26.93</v>
      </c>
      <c r="AL25" s="49">
        <v>1.38</v>
      </c>
      <c r="AM25" s="49">
        <v>0.82</v>
      </c>
      <c r="AN25" s="49">
        <v>1.21</v>
      </c>
      <c r="AO25" s="49">
        <f t="shared" si="0"/>
        <v>3.4099999999999997</v>
      </c>
      <c r="AP25" s="49">
        <v>12</v>
      </c>
      <c r="AQ25" s="49">
        <v>5</v>
      </c>
      <c r="AR25" s="49">
        <v>7</v>
      </c>
      <c r="AS25" s="49">
        <f t="shared" si="1"/>
        <v>24</v>
      </c>
      <c r="AT25" s="50">
        <f t="shared" si="2"/>
        <v>7.0381231671554261</v>
      </c>
      <c r="AU25" s="50">
        <f t="shared" si="6"/>
        <v>279.79472140762465</v>
      </c>
      <c r="AV25" s="51">
        <v>954.1</v>
      </c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</row>
    <row r="26" spans="1:83" s="4" customFormat="1" ht="17.25" customHeight="1" x14ac:dyDescent="0.25">
      <c r="A26" s="16" t="s">
        <v>54</v>
      </c>
      <c r="B26" s="16"/>
      <c r="C26" s="52"/>
      <c r="D26" s="53">
        <f t="shared" ref="D26" si="7">AVERAGE(D2:D25)</f>
        <v>41.833333333333336</v>
      </c>
      <c r="E26" s="53">
        <f>AVERAGE(E2:E25)</f>
        <v>2.0419375000000004</v>
      </c>
      <c r="F26" s="53">
        <f t="shared" ref="F26" si="8">AVERAGE(F2:F25)</f>
        <v>120.77374999999999</v>
      </c>
      <c r="G26" s="53">
        <f t="shared" ref="G26" si="9">AVERAGE(G2:G25)</f>
        <v>53.213750000000005</v>
      </c>
      <c r="H26" s="53">
        <f t="shared" ref="H26" si="10">AVERAGE(H2:H25)</f>
        <v>96.189583333333346</v>
      </c>
      <c r="I26" s="53">
        <f t="shared" ref="I26" si="11">AVERAGE(I2:I25)</f>
        <v>142.82583333333329</v>
      </c>
      <c r="J26" s="53">
        <f t="shared" ref="J26:K26" si="12">AVERAGE(J2:J25)</f>
        <v>3179.7966666666666</v>
      </c>
      <c r="K26" s="53">
        <f t="shared" si="12"/>
        <v>289.28208333333333</v>
      </c>
      <c r="L26" s="53">
        <f t="shared" ref="L26" si="13">AVERAGE(L2:L25)</f>
        <v>353.10791666666665</v>
      </c>
      <c r="M26" s="53">
        <f t="shared" ref="M26" si="14">AVERAGE(M2:M25)</f>
        <v>419.33583333333331</v>
      </c>
      <c r="N26" s="53">
        <f t="shared" ref="N26" si="15">AVERAGE(N2:N25)</f>
        <v>74.280833333333334</v>
      </c>
      <c r="O26" s="53">
        <f t="shared" ref="O26" si="16">AVERAGE(O2:O25)</f>
        <v>119.67458333333336</v>
      </c>
      <c r="P26" s="53">
        <f t="shared" ref="P26" si="17">AVERAGE(P2:P25)</f>
        <v>325.57458333333335</v>
      </c>
      <c r="Q26" s="53">
        <f t="shared" ref="Q26:R26" si="18">AVERAGE(Q2:Q25)</f>
        <v>19.082083333333333</v>
      </c>
      <c r="R26" s="53">
        <f t="shared" si="18"/>
        <v>8.2112499999999979</v>
      </c>
      <c r="S26" s="53">
        <f t="shared" ref="S26" si="19">AVERAGE(S2:S25)</f>
        <v>1.5291666666666666</v>
      </c>
      <c r="T26" s="53">
        <f t="shared" ref="T26" si="20">AVERAGE(T2:T25)</f>
        <v>18.011666666666667</v>
      </c>
      <c r="U26" s="53">
        <f t="shared" ref="U26" si="21">AVERAGE(U2:U25)</f>
        <v>3.4195833333333336</v>
      </c>
      <c r="V26" s="53">
        <f t="shared" ref="V26" si="22">AVERAGE(V2:V25)</f>
        <v>73.777499999999989</v>
      </c>
      <c r="W26" s="53">
        <f t="shared" ref="W26" si="23">AVERAGE(W2:W25)</f>
        <v>14.133750000000001</v>
      </c>
      <c r="X26" s="53">
        <f t="shared" ref="X26:Y26" si="24">AVERAGE(X2:X25)</f>
        <v>10.124999999999998</v>
      </c>
      <c r="Y26" s="53">
        <f t="shared" si="24"/>
        <v>11.454166666666667</v>
      </c>
      <c r="Z26" s="53">
        <f t="shared" ref="Z26" si="25">AVERAGE(Z2:Z25)</f>
        <v>11.616666666666665</v>
      </c>
      <c r="AA26" s="53">
        <f t="shared" ref="AA26" si="26">AVERAGE(AA2:AA25)</f>
        <v>11.065277777777778</v>
      </c>
      <c r="AB26" s="53">
        <f t="shared" ref="AB26" si="27">AVERAGE(AB2:AB25)</f>
        <v>60.375750000000011</v>
      </c>
      <c r="AC26" s="53">
        <f t="shared" ref="AC26" si="28">AVERAGE(AC2:AC25)</f>
        <v>20.158166666666666</v>
      </c>
      <c r="AD26" s="53">
        <f t="shared" ref="AD26" si="29">AVERAGE(AD2:AD25)</f>
        <v>5.8670833333333334</v>
      </c>
      <c r="AE26" s="53">
        <f t="shared" ref="AE26" si="30">AVERAGE(AE2:AE25)</f>
        <v>20.866750000000003</v>
      </c>
      <c r="AF26" s="53">
        <f t="shared" ref="AF26" si="31">AVERAGE(AF2:AF25)</f>
        <v>56.875208333333326</v>
      </c>
      <c r="AG26" s="53">
        <f t="shared" ref="AG26" si="32">AVERAGE(AG2:AG25)</f>
        <v>19.10479166666666</v>
      </c>
      <c r="AH26" s="53">
        <f t="shared" ref="AH26" si="33">AVERAGE(AH2:AH25)</f>
        <v>5.7422500000000012</v>
      </c>
      <c r="AI26" s="53">
        <f t="shared" ref="AI26" si="34">AVERAGE(AI2:AI25)</f>
        <v>20.961166666666664</v>
      </c>
      <c r="AJ26" s="53">
        <f t="shared" ref="AJ26:AK26" si="35">AVERAGE(AJ2:AJ25)</f>
        <v>36.59041666666667</v>
      </c>
      <c r="AK26" s="53">
        <f t="shared" si="35"/>
        <v>30.841666666666658</v>
      </c>
      <c r="AL26" s="53">
        <f t="shared" ref="AL26" si="36">AVERAGE(AL2:AL25)</f>
        <v>0.78583333333333327</v>
      </c>
      <c r="AM26" s="53">
        <f t="shared" ref="AM26" si="37">AVERAGE(AM2:AM25)</f>
        <v>0.80666666666666664</v>
      </c>
      <c r="AN26" s="53">
        <f t="shared" ref="AN26:AO26" si="38">AVERAGE(AN2:AN25)</f>
        <v>0.90041666666666664</v>
      </c>
      <c r="AO26" s="53">
        <f t="shared" si="38"/>
        <v>2.4929166666666664</v>
      </c>
      <c r="AP26" s="53">
        <f t="shared" ref="AP26" si="39">AVERAGE(AP2:AP25)</f>
        <v>3.8333333333333335</v>
      </c>
      <c r="AQ26" s="53">
        <f t="shared" ref="AQ26" si="40">AVERAGE(AQ2:AQ25)</f>
        <v>3.0833333333333335</v>
      </c>
      <c r="AR26" s="53">
        <f t="shared" ref="AR26" si="41">AVERAGE(AR2:AR25)</f>
        <v>3.5</v>
      </c>
      <c r="AS26" s="53">
        <f t="shared" ref="AS26" si="42">AVERAGE(AS2:AS25)</f>
        <v>10.416666666666666</v>
      </c>
      <c r="AT26" s="53">
        <f t="shared" ref="AT26" si="43">AVERAGE(AT2:AT25)</f>
        <v>4.6483828658468989</v>
      </c>
      <c r="AU26" s="53">
        <f t="shared" ref="AU26:AV26" si="44">AVERAGE(AU2:AU25)</f>
        <v>214.74900101717074</v>
      </c>
      <c r="AV26" s="54">
        <f t="shared" si="44"/>
        <v>487.77874999999989</v>
      </c>
      <c r="AX26" s="5"/>
      <c r="AY26" s="5"/>
      <c r="AZ26" s="5"/>
    </row>
    <row r="27" spans="1:83" s="4" customFormat="1" ht="17.25" customHeight="1" x14ac:dyDescent="0.25">
      <c r="A27" s="18" t="s">
        <v>55</v>
      </c>
      <c r="B27" s="18"/>
      <c r="C27" s="55"/>
      <c r="D27" s="17">
        <f t="shared" ref="D27:AB27" si="45">MEDIAN(D2:D25)</f>
        <v>42</v>
      </c>
      <c r="E27" s="17">
        <f t="shared" si="45"/>
        <v>2.0442999999999998</v>
      </c>
      <c r="F27" s="17">
        <f t="shared" si="45"/>
        <v>112.255</v>
      </c>
      <c r="G27" s="17">
        <f t="shared" si="45"/>
        <v>54.435000000000002</v>
      </c>
      <c r="H27" s="17">
        <f t="shared" si="45"/>
        <v>96.83</v>
      </c>
      <c r="I27" s="17">
        <f t="shared" si="45"/>
        <v>148.94999999999999</v>
      </c>
      <c r="J27" s="17">
        <f t="shared" si="45"/>
        <v>3265.5</v>
      </c>
      <c r="K27" s="17">
        <f t="shared" si="45"/>
        <v>289.505</v>
      </c>
      <c r="L27" s="17">
        <f t="shared" si="45"/>
        <v>355.94</v>
      </c>
      <c r="M27" s="17">
        <f t="shared" si="45"/>
        <v>416.85500000000002</v>
      </c>
      <c r="N27" s="17">
        <f t="shared" si="45"/>
        <v>74.704999999999998</v>
      </c>
      <c r="O27" s="17">
        <f t="shared" si="45"/>
        <v>120.19</v>
      </c>
      <c r="P27" s="17">
        <f t="shared" si="45"/>
        <v>323.96000000000004</v>
      </c>
      <c r="Q27" s="17">
        <f t="shared" si="45"/>
        <v>18.545000000000002</v>
      </c>
      <c r="R27" s="17">
        <f t="shared" si="45"/>
        <v>8.32</v>
      </c>
      <c r="S27" s="17">
        <f t="shared" si="45"/>
        <v>1.5249999999999999</v>
      </c>
      <c r="T27" s="17">
        <f t="shared" si="45"/>
        <v>17.875</v>
      </c>
      <c r="U27" s="17">
        <f t="shared" si="45"/>
        <v>3.3849999999999998</v>
      </c>
      <c r="V27" s="17">
        <f t="shared" si="45"/>
        <v>73.724999999999994</v>
      </c>
      <c r="W27" s="17">
        <f t="shared" si="45"/>
        <v>13.545000000000002</v>
      </c>
      <c r="X27" s="17">
        <f t="shared" si="45"/>
        <v>9.1</v>
      </c>
      <c r="Y27" s="17">
        <f t="shared" si="45"/>
        <v>10.65</v>
      </c>
      <c r="Z27" s="17">
        <f t="shared" si="45"/>
        <v>11.75</v>
      </c>
      <c r="AA27" s="17">
        <f t="shared" si="45"/>
        <v>11.766666666666667</v>
      </c>
      <c r="AB27" s="17">
        <f t="shared" si="45"/>
        <v>59.3005</v>
      </c>
      <c r="AC27" s="17">
        <f t="shared" ref="AC27:AP27" si="46">MEDIAN(AC2:AC25)</f>
        <v>20.414000000000001</v>
      </c>
      <c r="AD27" s="17">
        <f t="shared" si="46"/>
        <v>5.883</v>
      </c>
      <c r="AE27" s="17">
        <f t="shared" si="46"/>
        <v>21.103999999999999</v>
      </c>
      <c r="AF27" s="17">
        <f t="shared" si="46"/>
        <v>58.216999999999999</v>
      </c>
      <c r="AG27" s="17">
        <f t="shared" si="46"/>
        <v>19.207500000000003</v>
      </c>
      <c r="AH27" s="17">
        <f t="shared" si="46"/>
        <v>5.7765000000000004</v>
      </c>
      <c r="AI27" s="17">
        <f t="shared" si="46"/>
        <v>21.118000000000002</v>
      </c>
      <c r="AJ27" s="17">
        <f t="shared" si="46"/>
        <v>36.299999999999997</v>
      </c>
      <c r="AK27" s="17">
        <f t="shared" si="46"/>
        <v>30.434999999999999</v>
      </c>
      <c r="AL27" s="17">
        <f t="shared" si="46"/>
        <v>0.745</v>
      </c>
      <c r="AM27" s="17">
        <f t="shared" si="46"/>
        <v>0.755</v>
      </c>
      <c r="AN27" s="17">
        <f t="shared" si="46"/>
        <v>0.91500000000000004</v>
      </c>
      <c r="AO27" s="17">
        <f t="shared" si="46"/>
        <v>2.4550000000000001</v>
      </c>
      <c r="AP27" s="17">
        <f t="shared" si="46"/>
        <v>3</v>
      </c>
      <c r="AQ27" s="17">
        <f t="shared" ref="AQ27:AV27" si="47">MEDIAN(AQ2:AQ25)</f>
        <v>3</v>
      </c>
      <c r="AR27" s="17">
        <f t="shared" si="47"/>
        <v>3</v>
      </c>
      <c r="AS27" s="17">
        <f t="shared" si="47"/>
        <v>8.5</v>
      </c>
      <c r="AT27" s="17">
        <f t="shared" si="47"/>
        <v>3.681847700256939</v>
      </c>
      <c r="AU27" s="17">
        <f t="shared" si="47"/>
        <v>191.30702132975944</v>
      </c>
      <c r="AV27" s="56">
        <f t="shared" si="47"/>
        <v>465.40999999999997</v>
      </c>
      <c r="AW27" s="5"/>
      <c r="AX27" s="5"/>
      <c r="AY27" s="5"/>
      <c r="AZ27" s="5"/>
    </row>
    <row r="28" spans="1:83" s="4" customFormat="1" ht="17.25" customHeight="1" thickBot="1" x14ac:dyDescent="0.3">
      <c r="A28" s="19" t="s">
        <v>56</v>
      </c>
      <c r="B28" s="19"/>
      <c r="C28" s="57"/>
      <c r="D28" s="58">
        <f t="shared" ref="D28" si="48">_xlfn.STDEV.S(D2:D25)</f>
        <v>13.883573862244761</v>
      </c>
      <c r="E28" s="58">
        <f t="shared" ref="E28:AD28" si="49">_xlfn.STDEV.S(E2:E25)</f>
        <v>5.7264298100618685E-2</v>
      </c>
      <c r="F28" s="58">
        <f t="shared" si="49"/>
        <v>22.972941514917718</v>
      </c>
      <c r="G28" s="58">
        <f t="shared" si="49"/>
        <v>6.3999550355077783</v>
      </c>
      <c r="H28" s="58">
        <f t="shared" si="49"/>
        <v>4.2095847974196525</v>
      </c>
      <c r="I28" s="58">
        <f t="shared" si="49"/>
        <v>16.064432740541044</v>
      </c>
      <c r="J28" s="58">
        <f t="shared" si="49"/>
        <v>637.46849681524293</v>
      </c>
      <c r="K28" s="58">
        <f t="shared" si="49"/>
        <v>3.096917091401461</v>
      </c>
      <c r="L28" s="58">
        <f t="shared" si="49"/>
        <v>19.69006988288141</v>
      </c>
      <c r="M28" s="58">
        <f t="shared" si="49"/>
        <v>9.6400734782815185</v>
      </c>
      <c r="N28" s="58">
        <f t="shared" si="49"/>
        <v>5.8612596336242957</v>
      </c>
      <c r="O28" s="58">
        <f t="shared" si="49"/>
        <v>6.4700903690797062</v>
      </c>
      <c r="P28" s="58">
        <f t="shared" si="49"/>
        <v>6.580616450023423</v>
      </c>
      <c r="Q28" s="58">
        <f t="shared" si="49"/>
        <v>3.2289222581653223</v>
      </c>
      <c r="R28" s="58">
        <f t="shared" si="49"/>
        <v>0.71149757859589802</v>
      </c>
      <c r="S28" s="58">
        <f t="shared" si="49"/>
        <v>0.31157268210143929</v>
      </c>
      <c r="T28" s="58">
        <f t="shared" si="49"/>
        <v>1.0960746827406096</v>
      </c>
      <c r="U28" s="58">
        <f t="shared" si="49"/>
        <v>0.49914256190135425</v>
      </c>
      <c r="V28" s="58">
        <f t="shared" si="49"/>
        <v>1.1909267491072364</v>
      </c>
      <c r="W28" s="58">
        <f t="shared" si="49"/>
        <v>2.5124036862352974</v>
      </c>
      <c r="X28" s="58">
        <f t="shared" si="49"/>
        <v>6.9497106602267706</v>
      </c>
      <c r="Y28" s="58">
        <f t="shared" si="49"/>
        <v>6.2609888902678899</v>
      </c>
      <c r="Z28" s="58">
        <f t="shared" si="49"/>
        <v>5.1936974068213901</v>
      </c>
      <c r="AA28" s="58">
        <f t="shared" si="49"/>
        <v>5.153943934865409</v>
      </c>
      <c r="AB28" s="58">
        <f t="shared" si="49"/>
        <v>7.5995867064396467</v>
      </c>
      <c r="AC28" s="58">
        <f t="shared" si="49"/>
        <v>2.0131096574090597</v>
      </c>
      <c r="AD28" s="58">
        <f t="shared" si="49"/>
        <v>0.59215457123278548</v>
      </c>
      <c r="AE28" s="58">
        <f t="shared" ref="AE28:AV28" si="50">_xlfn.STDEV.S(AE2:AE25)</f>
        <v>1.5055662880876708</v>
      </c>
      <c r="AF28" s="58">
        <f t="shared" si="50"/>
        <v>6.7880330312228283</v>
      </c>
      <c r="AG28" s="58">
        <f t="shared" si="50"/>
        <v>2.2956622039643348</v>
      </c>
      <c r="AH28" s="58">
        <f t="shared" si="50"/>
        <v>0.63902386496906005</v>
      </c>
      <c r="AI28" s="58">
        <f t="shared" si="50"/>
        <v>1.5892476663275412</v>
      </c>
      <c r="AJ28" s="58">
        <f t="shared" si="50"/>
        <v>4.2713977746488538</v>
      </c>
      <c r="AK28" s="58">
        <f t="shared" si="50"/>
        <v>4.285115458509158</v>
      </c>
      <c r="AL28" s="58">
        <f t="shared" si="50"/>
        <v>0.34721145877037107</v>
      </c>
      <c r="AM28" s="58">
        <f t="shared" si="50"/>
        <v>0.32120245094449923</v>
      </c>
      <c r="AN28" s="58">
        <f t="shared" si="50"/>
        <v>0.30267616741137804</v>
      </c>
      <c r="AO28" s="58">
        <f t="shared" si="50"/>
        <v>0.71608524611958346</v>
      </c>
      <c r="AP28" s="58">
        <f t="shared" si="50"/>
        <v>2.8992752717617685</v>
      </c>
      <c r="AQ28" s="58">
        <f t="shared" si="50"/>
        <v>2.2441550490235675</v>
      </c>
      <c r="AR28" s="58">
        <f t="shared" si="50"/>
        <v>2.1058923544891015</v>
      </c>
      <c r="AS28" s="58">
        <f t="shared" si="50"/>
        <v>5.9776152484055896</v>
      </c>
      <c r="AT28" s="58">
        <f t="shared" si="50"/>
        <v>3.0259912238553932</v>
      </c>
      <c r="AU28" s="58">
        <f t="shared" si="50"/>
        <v>132.67628397002798</v>
      </c>
      <c r="AV28" s="59">
        <f t="shared" si="50"/>
        <v>272.24214832471597</v>
      </c>
      <c r="AW28" s="5"/>
      <c r="AX28" s="5"/>
      <c r="AY28" s="5"/>
      <c r="AZ28" s="5"/>
    </row>
    <row r="29" spans="1:83" ht="17.25" customHeight="1" x14ac:dyDescent="0.25">
      <c r="C29" s="21"/>
      <c r="D29" s="22"/>
      <c r="E29" s="22"/>
      <c r="F29" s="21"/>
      <c r="G29" s="21"/>
      <c r="CA29"/>
      <c r="CB29"/>
      <c r="CC29"/>
      <c r="CD29"/>
      <c r="CE29"/>
    </row>
    <row r="30" spans="1:83" ht="17.25" customHeight="1" x14ac:dyDescent="0.25">
      <c r="AM30" s="21"/>
      <c r="BX30"/>
      <c r="BY30"/>
      <c r="BZ30"/>
      <c r="CA30"/>
      <c r="CB30"/>
      <c r="CC30"/>
      <c r="CD30"/>
      <c r="CE30"/>
    </row>
    <row r="31" spans="1:83" ht="17.25" customHeight="1" x14ac:dyDescent="0.25">
      <c r="A31" s="24" t="s">
        <v>57</v>
      </c>
      <c r="B31" s="25"/>
      <c r="C31" s="25" t="s">
        <v>102</v>
      </c>
      <c r="F31" s="26"/>
      <c r="G31" s="26"/>
      <c r="H31" s="26"/>
      <c r="I31" s="26"/>
      <c r="CC31"/>
      <c r="CD31"/>
      <c r="CE31"/>
    </row>
    <row r="32" spans="1:83" ht="17.25" customHeight="1" x14ac:dyDescent="0.25">
      <c r="A32" s="27" t="s">
        <v>58</v>
      </c>
      <c r="B32" s="28"/>
      <c r="C32" s="28" t="s">
        <v>101</v>
      </c>
      <c r="F32" s="28"/>
      <c r="G32" s="28"/>
      <c r="H32" s="29"/>
      <c r="I32" s="28"/>
      <c r="L32" s="29"/>
      <c r="M32" s="26"/>
      <c r="N32" s="28"/>
      <c r="CC32"/>
      <c r="CD32"/>
      <c r="CE32"/>
    </row>
    <row r="33" spans="12:83" ht="16.5" customHeight="1" x14ac:dyDescent="0.25">
      <c r="L33" s="29"/>
      <c r="M33" s="26"/>
      <c r="N33" s="28"/>
      <c r="CC33"/>
      <c r="CD33"/>
      <c r="CE33"/>
    </row>
    <row r="34" spans="12:83" x14ac:dyDescent="0.25">
      <c r="CC34"/>
      <c r="CD34"/>
      <c r="CE34"/>
    </row>
    <row r="35" spans="12:83" x14ac:dyDescent="0.25">
      <c r="CC35"/>
      <c r="CD35"/>
      <c r="CE35"/>
    </row>
    <row r="36" spans="12:83" x14ac:dyDescent="0.25">
      <c r="CC36"/>
      <c r="CD36"/>
      <c r="CE36"/>
    </row>
    <row r="37" spans="12:83" x14ac:dyDescent="0.25">
      <c r="CC37"/>
      <c r="CD37"/>
      <c r="CE37"/>
    </row>
    <row r="38" spans="12:83" x14ac:dyDescent="0.25">
      <c r="CC38"/>
      <c r="CD38"/>
      <c r="CE38"/>
    </row>
    <row r="39" spans="12:83" x14ac:dyDescent="0.25">
      <c r="CC39"/>
      <c r="CD39"/>
      <c r="CE39"/>
    </row>
    <row r="40" spans="12:83" x14ac:dyDescent="0.25">
      <c r="CC40"/>
      <c r="CD40"/>
      <c r="CE40"/>
    </row>
    <row r="41" spans="12:83" x14ac:dyDescent="0.25">
      <c r="CC41"/>
      <c r="CD41"/>
      <c r="CE41"/>
    </row>
    <row r="42" spans="12:83" x14ac:dyDescent="0.25">
      <c r="CC42"/>
      <c r="CD42"/>
      <c r="CE42"/>
    </row>
    <row r="43" spans="12:83" x14ac:dyDescent="0.25">
      <c r="L43" s="30"/>
      <c r="M43" s="30"/>
      <c r="N43" s="30"/>
      <c r="CC43"/>
      <c r="CD43"/>
      <c r="CE43"/>
    </row>
    <row r="44" spans="12:83" x14ac:dyDescent="0.25">
      <c r="BY44"/>
      <c r="BZ44"/>
      <c r="CA44"/>
      <c r="CB44"/>
      <c r="CC44"/>
      <c r="CD44"/>
      <c r="CE44"/>
    </row>
    <row r="45" spans="12:83" x14ac:dyDescent="0.25">
      <c r="BY45"/>
      <c r="BZ45"/>
      <c r="CA45"/>
      <c r="CB45"/>
      <c r="CC45"/>
      <c r="CD45"/>
      <c r="CE45"/>
    </row>
    <row r="46" spans="12:83" x14ac:dyDescent="0.25">
      <c r="BY46"/>
      <c r="BZ46"/>
      <c r="CA46"/>
      <c r="CB46"/>
      <c r="CC46"/>
      <c r="CD46"/>
      <c r="CE46"/>
    </row>
    <row r="47" spans="12:83" x14ac:dyDescent="0.25">
      <c r="BY47"/>
      <c r="BZ47"/>
      <c r="CA47"/>
      <c r="CB47"/>
      <c r="CC47"/>
      <c r="CD47"/>
      <c r="CE47"/>
    </row>
    <row r="48" spans="12:83" x14ac:dyDescent="0.25">
      <c r="BY48"/>
      <c r="BZ48"/>
      <c r="CA48"/>
      <c r="CB48"/>
      <c r="CC48"/>
      <c r="CD48"/>
      <c r="CE48"/>
    </row>
    <row r="49" spans="77:83" x14ac:dyDescent="0.25">
      <c r="BY49"/>
      <c r="BZ49"/>
      <c r="CA49"/>
      <c r="CB49"/>
      <c r="CC49"/>
      <c r="CD49"/>
      <c r="CE49"/>
    </row>
    <row r="50" spans="77:83" x14ac:dyDescent="0.25">
      <c r="BY50"/>
      <c r="BZ50"/>
      <c r="CA50"/>
      <c r="CB50"/>
      <c r="CC50"/>
      <c r="CD50"/>
      <c r="CE50"/>
    </row>
    <row r="51" spans="77:83" x14ac:dyDescent="0.25">
      <c r="BY51"/>
      <c r="BZ51"/>
      <c r="CA51"/>
      <c r="CB51"/>
      <c r="CC51"/>
      <c r="CD51"/>
      <c r="CE51"/>
    </row>
    <row r="52" spans="77:83" x14ac:dyDescent="0.25">
      <c r="BY52"/>
      <c r="BZ52"/>
      <c r="CA52"/>
      <c r="CB52"/>
      <c r="CC52"/>
      <c r="CD52"/>
      <c r="CE52"/>
    </row>
    <row r="53" spans="77:83" x14ac:dyDescent="0.25">
      <c r="BY53"/>
      <c r="BZ53"/>
      <c r="CA53"/>
      <c r="CB53"/>
      <c r="CC53"/>
      <c r="CD53"/>
      <c r="CE53"/>
    </row>
    <row r="54" spans="77:83" x14ac:dyDescent="0.25">
      <c r="BY54"/>
      <c r="BZ54"/>
      <c r="CA54"/>
      <c r="CB54"/>
      <c r="CC54"/>
      <c r="CD54"/>
      <c r="CE54"/>
    </row>
    <row r="55" spans="77:83" x14ac:dyDescent="0.25">
      <c r="CB55"/>
      <c r="CC55"/>
      <c r="CD55"/>
      <c r="CE55"/>
    </row>
    <row r="56" spans="77:83" x14ac:dyDescent="0.25">
      <c r="CB56"/>
      <c r="CC56"/>
      <c r="CD56"/>
      <c r="CE56"/>
    </row>
    <row r="57" spans="77:83" x14ac:dyDescent="0.25">
      <c r="CB57"/>
      <c r="CC57"/>
      <c r="CD57"/>
      <c r="CE57"/>
    </row>
    <row r="58" spans="77:83" x14ac:dyDescent="0.25">
      <c r="CB58"/>
      <c r="CC58"/>
      <c r="CD58"/>
      <c r="CE58"/>
    </row>
    <row r="59" spans="77:83" x14ac:dyDescent="0.25">
      <c r="CB59"/>
      <c r="CC59"/>
      <c r="CD59"/>
      <c r="CE59"/>
    </row>
    <row r="60" spans="77:83" x14ac:dyDescent="0.25">
      <c r="CB60"/>
      <c r="CC60"/>
      <c r="CD60"/>
      <c r="CE60"/>
    </row>
    <row r="61" spans="77:83" x14ac:dyDescent="0.25">
      <c r="CB61"/>
      <c r="CC61"/>
      <c r="CD61"/>
      <c r="CE61"/>
    </row>
    <row r="62" spans="77:83" x14ac:dyDescent="0.25">
      <c r="CB62"/>
      <c r="CC62"/>
      <c r="CD62"/>
      <c r="CE62"/>
    </row>
    <row r="63" spans="77:83" x14ac:dyDescent="0.25">
      <c r="CB63"/>
      <c r="CC63"/>
      <c r="CD63"/>
      <c r="CE63"/>
    </row>
    <row r="64" spans="77:83" x14ac:dyDescent="0.25">
      <c r="CB64"/>
      <c r="CC64"/>
      <c r="CD64"/>
      <c r="CE64"/>
    </row>
    <row r="65" spans="80:83" x14ac:dyDescent="0.25">
      <c r="CB65"/>
      <c r="CC65"/>
      <c r="CD65"/>
      <c r="CE65"/>
    </row>
    <row r="66" spans="80:83" x14ac:dyDescent="0.25">
      <c r="CB66"/>
      <c r="CC66"/>
      <c r="CD66"/>
      <c r="CE66"/>
    </row>
    <row r="67" spans="80:83" x14ac:dyDescent="0.25">
      <c r="CB67"/>
      <c r="CC67"/>
      <c r="CD67"/>
      <c r="CE67"/>
    </row>
    <row r="68" spans="80:83" x14ac:dyDescent="0.25">
      <c r="CB68"/>
      <c r="CC68"/>
      <c r="CD68"/>
      <c r="CE68"/>
    </row>
    <row r="69" spans="80:83" x14ac:dyDescent="0.25">
      <c r="CB69"/>
      <c r="CC69"/>
      <c r="CD69"/>
      <c r="CE69"/>
    </row>
    <row r="70" spans="80:83" x14ac:dyDescent="0.25">
      <c r="CB70"/>
      <c r="CC70"/>
      <c r="CD70"/>
      <c r="CE70"/>
    </row>
    <row r="71" spans="80:83" x14ac:dyDescent="0.25">
      <c r="CB71"/>
      <c r="CC71"/>
      <c r="CD71"/>
      <c r="CE71"/>
    </row>
    <row r="72" spans="80:83" x14ac:dyDescent="0.25">
      <c r="CB72"/>
      <c r="CC72"/>
      <c r="CD72"/>
      <c r="CE72"/>
    </row>
    <row r="73" spans="80:83" x14ac:dyDescent="0.25">
      <c r="CB73"/>
      <c r="CC73"/>
      <c r="CD73"/>
      <c r="CE73"/>
    </row>
    <row r="74" spans="80:83" x14ac:dyDescent="0.25">
      <c r="CB74"/>
      <c r="CC74"/>
      <c r="CD74"/>
      <c r="CE74"/>
    </row>
    <row r="75" spans="80:83" x14ac:dyDescent="0.25">
      <c r="CB75"/>
      <c r="CC75"/>
      <c r="CD75"/>
      <c r="CE75"/>
    </row>
    <row r="76" spans="80:83" x14ac:dyDescent="0.25">
      <c r="CB76"/>
      <c r="CC76"/>
      <c r="CD76"/>
      <c r="CE76"/>
    </row>
    <row r="77" spans="80:83" x14ac:dyDescent="0.25">
      <c r="CB77"/>
      <c r="CC77"/>
      <c r="CD77"/>
      <c r="CE77"/>
    </row>
    <row r="78" spans="80:83" x14ac:dyDescent="0.25">
      <c r="CB78"/>
      <c r="CC78"/>
      <c r="CD78"/>
      <c r="CE78"/>
    </row>
    <row r="79" spans="80:83" x14ac:dyDescent="0.25">
      <c r="CB79"/>
      <c r="CC79"/>
      <c r="CD79"/>
      <c r="CE79"/>
    </row>
    <row r="80" spans="80:83" x14ac:dyDescent="0.25">
      <c r="CB80"/>
      <c r="CC80"/>
      <c r="CD80"/>
      <c r="CE80"/>
    </row>
    <row r="81" spans="1:83" x14ac:dyDescent="0.25">
      <c r="CB81"/>
      <c r="CC81"/>
      <c r="CD81"/>
      <c r="CE81"/>
    </row>
    <row r="82" spans="1:83" x14ac:dyDescent="0.25">
      <c r="CB82"/>
      <c r="CC82"/>
      <c r="CD82"/>
      <c r="CE82"/>
    </row>
    <row r="83" spans="1:83" x14ac:dyDescent="0.25">
      <c r="CB83"/>
      <c r="CC83"/>
      <c r="CD83"/>
      <c r="CE83"/>
    </row>
    <row r="84" spans="1:83" x14ac:dyDescent="0.25">
      <c r="CB84"/>
      <c r="CC84"/>
      <c r="CD84"/>
      <c r="CE84"/>
    </row>
    <row r="85" spans="1:83" x14ac:dyDescent="0.25">
      <c r="CB85"/>
      <c r="CC85"/>
      <c r="CD85"/>
      <c r="CE85"/>
    </row>
    <row r="86" spans="1:83" x14ac:dyDescent="0.25">
      <c r="CB86"/>
      <c r="CC86"/>
      <c r="CD86"/>
      <c r="CE86"/>
    </row>
    <row r="87" spans="1:83" x14ac:dyDescent="0.25">
      <c r="CB87"/>
      <c r="CC87"/>
      <c r="CD87"/>
      <c r="CE87"/>
    </row>
    <row r="88" spans="1:83" x14ac:dyDescent="0.25">
      <c r="CB88"/>
      <c r="CC88"/>
      <c r="CD88"/>
      <c r="CE88"/>
    </row>
    <row r="89" spans="1:83" x14ac:dyDescent="0.25">
      <c r="CB89"/>
      <c r="CC89"/>
      <c r="CD89"/>
      <c r="CE89"/>
    </row>
    <row r="90" spans="1:83" x14ac:dyDescent="0.25">
      <c r="CB90"/>
      <c r="CC90"/>
      <c r="CD90"/>
      <c r="CE90"/>
    </row>
    <row r="91" spans="1:83" x14ac:dyDescent="0.25">
      <c r="CB91"/>
      <c r="CC91"/>
      <c r="CD91"/>
      <c r="CE91"/>
    </row>
    <row r="92" spans="1:83" x14ac:dyDescent="0.25">
      <c r="CB92"/>
      <c r="CC92"/>
      <c r="CD92"/>
      <c r="CE92"/>
    </row>
    <row r="93" spans="1:83" x14ac:dyDescent="0.25">
      <c r="CB93"/>
      <c r="CC93"/>
      <c r="CD93"/>
      <c r="CE93"/>
    </row>
    <row r="94" spans="1:83" s="3" customFormat="1" x14ac:dyDescent="0.25">
      <c r="A94" s="26"/>
      <c r="B94" s="26"/>
      <c r="C94" s="20"/>
      <c r="D94" s="23"/>
      <c r="E94" s="23"/>
      <c r="F94" s="20"/>
      <c r="G94" s="20"/>
      <c r="H94" s="20"/>
      <c r="I94" s="20"/>
      <c r="J94" s="20"/>
      <c r="K94" s="20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</row>
  </sheetData>
  <dataConsolidate/>
  <pageMargins left="0.75" right="0.75" top="1" bottom="1" header="0.5" footer="0.5"/>
  <pageSetup paperSize="9"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bonicelli</dc:creator>
  <cp:lastModifiedBy>P Zioupos</cp:lastModifiedBy>
  <cp:lastPrinted>2015-07-23T08:40:34Z</cp:lastPrinted>
  <dcterms:created xsi:type="dcterms:W3CDTF">2015-07-03T13:15:36Z</dcterms:created>
  <dcterms:modified xsi:type="dcterms:W3CDTF">2017-03-15T16:43:14Z</dcterms:modified>
</cp:coreProperties>
</file>