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C:\Users\Encina\Documents\Experiments\Chapter 5\CORD Ch 5\"/>
    </mc:Choice>
  </mc:AlternateContent>
  <xr:revisionPtr revIDLastSave="0" documentId="13_ncr:1_{AC7DB013-E961-4EC8-90CE-BD439CAFC8CF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Exp-sand" sheetId="8" r:id="rId1"/>
    <sheet name="Exp-loam" sheetId="3" r:id="rId2"/>
    <sheet name="NTO-sand-GS" sheetId="9" r:id="rId3"/>
    <sheet name="DNAN-sand-GS" sheetId="10" r:id="rId4"/>
    <sheet name="NTO-loam-GS" sheetId="2" r:id="rId5"/>
    <sheet name="DNAN-loam-GS" sheetId="5" r:id="rId6"/>
    <sheet name="Diss rates" sheetId="1" r:id="rId7"/>
    <sheet name="Correlation" sheetId="6" r:id="rId8"/>
  </sheets>
  <externalReferences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3" l="1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J19" i="8"/>
  <c r="K19" i="8" s="1"/>
  <c r="M19" i="8" s="1"/>
  <c r="G19" i="8"/>
  <c r="F19" i="8"/>
  <c r="E19" i="8"/>
  <c r="J18" i="8"/>
  <c r="L18" i="8" s="1"/>
  <c r="F18" i="8"/>
  <c r="E18" i="8"/>
  <c r="G18" i="8" s="1"/>
  <c r="J17" i="8"/>
  <c r="K17" i="8" s="1"/>
  <c r="M17" i="8" s="1"/>
  <c r="G17" i="8"/>
  <c r="F17" i="8"/>
  <c r="E17" i="8"/>
  <c r="J16" i="8"/>
  <c r="L16" i="8" s="1"/>
  <c r="F16" i="8"/>
  <c r="E16" i="8"/>
  <c r="G16" i="8" s="1"/>
  <c r="M15" i="8"/>
  <c r="L15" i="8"/>
  <c r="K15" i="8"/>
  <c r="J15" i="8"/>
  <c r="G15" i="8"/>
  <c r="F15" i="8"/>
  <c r="E15" i="8"/>
  <c r="J14" i="8"/>
  <c r="L14" i="8" s="1"/>
  <c r="F14" i="8"/>
  <c r="E14" i="8"/>
  <c r="G14" i="8" s="1"/>
  <c r="M13" i="8"/>
  <c r="L13" i="8"/>
  <c r="K13" i="8"/>
  <c r="J13" i="8"/>
  <c r="F13" i="8"/>
  <c r="E13" i="8"/>
  <c r="G13" i="8" s="1"/>
  <c r="J12" i="8"/>
  <c r="K12" i="8" s="1"/>
  <c r="M12" i="8" s="1"/>
  <c r="G12" i="8"/>
  <c r="F12" i="8"/>
  <c r="E12" i="8"/>
  <c r="L11" i="8"/>
  <c r="K11" i="8"/>
  <c r="M11" i="8" s="1"/>
  <c r="J11" i="8"/>
  <c r="F11" i="8"/>
  <c r="E11" i="8"/>
  <c r="G11" i="8" s="1"/>
  <c r="M10" i="8"/>
  <c r="J10" i="8"/>
  <c r="L10" i="8" s="1"/>
  <c r="G10" i="8"/>
  <c r="F10" i="8"/>
  <c r="E10" i="8"/>
  <c r="J9" i="8"/>
  <c r="L9" i="8" s="1"/>
  <c r="F9" i="8"/>
  <c r="E9" i="8"/>
  <c r="G9" i="8" s="1"/>
  <c r="M8" i="8"/>
  <c r="L8" i="8"/>
  <c r="K8" i="8"/>
  <c r="J8" i="8"/>
  <c r="F8" i="8"/>
  <c r="E8" i="8"/>
  <c r="G8" i="8" s="1"/>
  <c r="J7" i="8"/>
  <c r="K7" i="8" s="1"/>
  <c r="M7" i="8" s="1"/>
  <c r="F7" i="8"/>
  <c r="E7" i="8"/>
  <c r="G7" i="8" s="1"/>
  <c r="M6" i="8"/>
  <c r="L6" i="8"/>
  <c r="L7" i="8" l="1"/>
  <c r="K9" i="8"/>
  <c r="M9" i="8" s="1"/>
  <c r="K16" i="8"/>
  <c r="M16" i="8" s="1"/>
  <c r="L17" i="8"/>
  <c r="L12" i="8"/>
  <c r="L19" i="8"/>
  <c r="K18" i="8"/>
  <c r="M18" i="8" s="1"/>
  <c r="K14" i="8"/>
  <c r="M14" i="8" s="1"/>
  <c r="K5" i="1"/>
  <c r="M5" i="1"/>
  <c r="K26" i="6"/>
  <c r="I26" i="6"/>
  <c r="J26" i="6"/>
  <c r="H26" i="6"/>
  <c r="L22" i="6"/>
  <c r="L21" i="6"/>
  <c r="L17" i="6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6" i="5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6" i="2"/>
  <c r="N5" i="1" l="1"/>
  <c r="M6" i="1"/>
  <c r="N6" i="1"/>
  <c r="M7" i="1"/>
  <c r="N7" i="1"/>
  <c r="N8" i="1"/>
  <c r="M8" i="1"/>
  <c r="F5" i="1"/>
  <c r="D5" i="1"/>
  <c r="I20" i="3"/>
  <c r="H10" i="3"/>
  <c r="H11" i="3"/>
  <c r="H12" i="3"/>
  <c r="H13" i="3"/>
  <c r="H14" i="3"/>
  <c r="H15" i="3"/>
  <c r="I15" i="3" s="1"/>
  <c r="H16" i="3"/>
  <c r="H17" i="3"/>
  <c r="H18" i="3"/>
  <c r="H19" i="3"/>
  <c r="I19" i="3" s="1"/>
  <c r="H20" i="3"/>
  <c r="H9" i="3"/>
  <c r="H8" i="3"/>
  <c r="E7" i="5" l="1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16" i="3" l="1"/>
  <c r="E13" i="3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L8" i="1"/>
  <c r="K8" i="1"/>
  <c r="I8" i="1"/>
  <c r="H8" i="1"/>
  <c r="G8" i="1"/>
  <c r="F8" i="1"/>
  <c r="E8" i="1"/>
  <c r="D8" i="1"/>
  <c r="L7" i="1"/>
  <c r="K7" i="1"/>
  <c r="I7" i="1"/>
  <c r="H7" i="1"/>
  <c r="G7" i="1"/>
  <c r="F7" i="1"/>
  <c r="E7" i="1"/>
  <c r="D7" i="1"/>
  <c r="L6" i="1"/>
  <c r="K6" i="1"/>
  <c r="I6" i="1"/>
  <c r="H6" i="1"/>
  <c r="G6" i="1"/>
  <c r="F6" i="1"/>
  <c r="E6" i="1"/>
  <c r="D6" i="1"/>
  <c r="L5" i="1"/>
  <c r="I5" i="1"/>
  <c r="H5" i="1"/>
  <c r="G5" i="1"/>
  <c r="E5" i="1"/>
</calcChain>
</file>

<file path=xl/sharedStrings.xml><?xml version="1.0" encoding="utf-8"?>
<sst xmlns="http://schemas.openxmlformats.org/spreadsheetml/2006/main" count="231" uniqueCount="73">
  <si>
    <t>mg/min (base)</t>
  </si>
  <si>
    <t>Value</t>
  </si>
  <si>
    <t>Error</t>
  </si>
  <si>
    <t>(Values for 45 mg)</t>
  </si>
  <si>
    <t>flow (ml/min)</t>
  </si>
  <si>
    <t>Conversion to 1g</t>
  </si>
  <si>
    <t>NTO (15min)</t>
  </si>
  <si>
    <t>NTO (15-50 min)</t>
  </si>
  <si>
    <t>NTO (&lt;50min)</t>
  </si>
  <si>
    <t>DNAN</t>
  </si>
  <si>
    <t>new flow (ml/day)</t>
  </si>
  <si>
    <t>mg/mL (base)</t>
  </si>
  <si>
    <t>mg/day</t>
  </si>
  <si>
    <t>Time (day)</t>
  </si>
  <si>
    <t>Mean</t>
  </si>
  <si>
    <t>[DNAN]</t>
  </si>
  <si>
    <t>[NTO]</t>
  </si>
  <si>
    <t>total</t>
  </si>
  <si>
    <t>conc (mg/L)</t>
  </si>
  <si>
    <t>Day</t>
  </si>
  <si>
    <t>mass (mg)</t>
  </si>
  <si>
    <t>SD</t>
  </si>
  <si>
    <t>NTO</t>
  </si>
  <si>
    <t>mg</t>
  </si>
  <si>
    <t>mL</t>
  </si>
  <si>
    <t>Water vol</t>
  </si>
  <si>
    <t>mg/l</t>
  </si>
  <si>
    <t>day</t>
  </si>
  <si>
    <t>Min</t>
  </si>
  <si>
    <t>[NTO</t>
  </si>
  <si>
    <t>[nto]</t>
  </si>
  <si>
    <t>Max</t>
  </si>
  <si>
    <t>Conversion 3</t>
  </si>
  <si>
    <t>Sand_column.Concentration[DNAN]</t>
  </si>
  <si>
    <t>Exp</t>
  </si>
  <si>
    <t>GoldSim</t>
  </si>
  <si>
    <t>mg/L</t>
  </si>
  <si>
    <t/>
  </si>
  <si>
    <t>N</t>
  </si>
  <si>
    <t>Correlation</t>
  </si>
  <si>
    <t>Sig.</t>
  </si>
  <si>
    <t>Pair 3</t>
  </si>
  <si>
    <t>Pair 4</t>
  </si>
  <si>
    <t>Sim</t>
  </si>
  <si>
    <t>NTO-loam</t>
  </si>
  <si>
    <t>dnan-loam</t>
  </si>
  <si>
    <t>nto-sand</t>
  </si>
  <si>
    <t>Sand</t>
  </si>
  <si>
    <t>dnan-sand</t>
  </si>
  <si>
    <t>GS</t>
  </si>
  <si>
    <t>Value (mg/L)</t>
  </si>
  <si>
    <t>Sandy loam</t>
  </si>
  <si>
    <t>SD (mg/L)</t>
  </si>
  <si>
    <t>loam</t>
  </si>
  <si>
    <t>sand</t>
  </si>
  <si>
    <t>nto</t>
  </si>
  <si>
    <t>dnan</t>
  </si>
  <si>
    <t>Dissolution rates for Ithe IHE particle (1g) indoors (20C)</t>
  </si>
  <si>
    <t xml:space="preserve">Conversion 2 </t>
  </si>
  <si>
    <t>mg / day</t>
  </si>
  <si>
    <t>(radius) mg/day</t>
  </si>
  <si>
    <t>INDOOR</t>
  </si>
  <si>
    <t>m (slope)</t>
  </si>
  <si>
    <t>Experimental INDOOR SANDY LOAM columns. Results of DNAN and NTO found in the leachate over time.</t>
  </si>
  <si>
    <t>Comparison between simulations and experimental INDOOR results</t>
  </si>
  <si>
    <t>Paired Samples Correlations (SPSS T-paired test)</t>
  </si>
  <si>
    <t>Simulation of NTO breakthrough curve in INDOOR SANDY LOAM with new disoslution rtaes, Kd and degradation rate</t>
  </si>
  <si>
    <t>Simulation of DNAN breakthrough curve in INDOOR SANDY LOAM with new disoslution rtaes, Kd and degradation rate</t>
  </si>
  <si>
    <t>Experimental concenrations found in the leachate of indoor SAND columns over time</t>
  </si>
  <si>
    <t>Simulation of DNAN breakthrough curve in GoldSim with new disoslution rtaes, Kd and degradation rate</t>
  </si>
  <si>
    <t>Simulation of NTO breakthrough in INDOOR SAND in GoldSim with new disoslution rtaes, Kd and degradation rate</t>
  </si>
  <si>
    <t>NTO (mean)</t>
  </si>
  <si>
    <t>530-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</si>
</sst>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0.0000"/>
    <numFmt numFmtId="166" formatCode="0.0"/>
    <numFmt numFmtId="167" formatCode="###0"/>
    <numFmt numFmtId="168" formatCode="###0.000"/>
    <numFmt numFmtId="169" formatCode="0E+00"/>
    <numFmt numFmtId="170" formatCode="0.0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60"/>
      <name val="Arial Bold"/>
    </font>
    <font>
      <sz val="9"/>
      <color indexed="62"/>
      <name val="Arial"/>
      <family val="2"/>
    </font>
    <font>
      <sz val="9"/>
      <color indexed="6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4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/>
    <xf numFmtId="166" fontId="0" fillId="0" borderId="0" xfId="0" applyNumberFormat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9" fontId="0" fillId="0" borderId="0" xfId="0" applyNumberFormat="1" applyBorder="1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11" fontId="0" fillId="0" borderId="0" xfId="0" applyNumberFormat="1"/>
    <xf numFmtId="9" fontId="0" fillId="0" borderId="0" xfId="0" applyNumberFormat="1"/>
    <xf numFmtId="0" fontId="0" fillId="0" borderId="0" xfId="0" applyAlignment="1">
      <alignment horizontal="center"/>
    </xf>
    <xf numFmtId="0" fontId="2" fillId="0" borderId="0" xfId="1"/>
    <xf numFmtId="0" fontId="4" fillId="0" borderId="10" xfId="1" applyFont="1" applyBorder="1" applyAlignment="1">
      <alignment horizontal="center" wrapText="1"/>
    </xf>
    <xf numFmtId="0" fontId="4" fillId="0" borderId="11" xfId="1" applyFont="1" applyBorder="1" applyAlignment="1">
      <alignment horizontal="center" wrapText="1"/>
    </xf>
    <xf numFmtId="0" fontId="4" fillId="0" borderId="12" xfId="1" applyFont="1" applyBorder="1" applyAlignment="1">
      <alignment horizontal="center" wrapText="1"/>
    </xf>
    <xf numFmtId="0" fontId="4" fillId="6" borderId="13" xfId="1" applyFont="1" applyFill="1" applyBorder="1" applyAlignment="1">
      <alignment horizontal="left" vertical="top" wrapText="1"/>
    </xf>
    <xf numFmtId="167" fontId="5" fillId="0" borderId="14" xfId="1" applyNumberFormat="1" applyFont="1" applyBorder="1" applyAlignment="1">
      <alignment horizontal="right" vertical="top"/>
    </xf>
    <xf numFmtId="168" fontId="5" fillId="0" borderId="15" xfId="1" applyNumberFormat="1" applyFont="1" applyBorder="1" applyAlignment="1">
      <alignment horizontal="right" vertical="top"/>
    </xf>
    <xf numFmtId="168" fontId="5" fillId="0" borderId="16" xfId="1" applyNumberFormat="1" applyFont="1" applyBorder="1" applyAlignment="1">
      <alignment horizontal="right" vertical="top"/>
    </xf>
    <xf numFmtId="0" fontId="4" fillId="6" borderId="17" xfId="1" applyFont="1" applyFill="1" applyBorder="1" applyAlignment="1">
      <alignment horizontal="left" vertical="top" wrapText="1"/>
    </xf>
    <xf numFmtId="167" fontId="5" fillId="0" borderId="18" xfId="1" applyNumberFormat="1" applyFont="1" applyBorder="1" applyAlignment="1">
      <alignment horizontal="right" vertical="top"/>
    </xf>
    <xf numFmtId="168" fontId="5" fillId="0" borderId="19" xfId="1" applyNumberFormat="1" applyFont="1" applyBorder="1" applyAlignment="1">
      <alignment horizontal="right" vertical="top"/>
    </xf>
    <xf numFmtId="168" fontId="5" fillId="0" borderId="20" xfId="1" applyNumberFormat="1" applyFont="1" applyBorder="1" applyAlignment="1">
      <alignment horizontal="right" vertical="top"/>
    </xf>
    <xf numFmtId="0" fontId="0" fillId="0" borderId="0" xfId="0" applyAlignment="1">
      <alignment horizontal="center"/>
    </xf>
    <xf numFmtId="164" fontId="0" fillId="0" borderId="0" xfId="0" applyNumberFormat="1" applyFill="1"/>
    <xf numFmtId="0" fontId="0" fillId="0" borderId="0" xfId="0" applyNumberFormat="1" applyAlignment="1">
      <alignment horizontal="center"/>
    </xf>
    <xf numFmtId="169" fontId="0" fillId="0" borderId="0" xfId="0" applyNumberFormat="1" applyFill="1"/>
    <xf numFmtId="170" fontId="0" fillId="0" borderId="0" xfId="0" applyNumberFormat="1"/>
    <xf numFmtId="1" fontId="0" fillId="0" borderId="0" xfId="0" applyNumberFormat="1" applyFill="1"/>
    <xf numFmtId="1" fontId="0" fillId="0" borderId="0" xfId="0" applyNumberFormat="1" applyAlignment="1">
      <alignment horizontal="center"/>
    </xf>
    <xf numFmtId="0" fontId="0" fillId="9" borderId="0" xfId="0" applyFill="1"/>
    <xf numFmtId="0" fontId="1" fillId="0" borderId="0" xfId="0" applyFont="1"/>
    <xf numFmtId="0" fontId="4" fillId="0" borderId="0" xfId="1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/>
    <xf numFmtId="166" fontId="0" fillId="0" borderId="0" xfId="0" applyNumberFormat="1" applyFill="1"/>
    <xf numFmtId="2" fontId="0" fillId="0" borderId="0" xfId="0" applyNumberFormat="1" applyFill="1"/>
    <xf numFmtId="165" fontId="0" fillId="0" borderId="1" xfId="0" applyNumberFormat="1" applyFill="1" applyBorder="1"/>
    <xf numFmtId="0" fontId="0" fillId="0" borderId="2" xfId="0" applyFill="1" applyBorder="1"/>
    <xf numFmtId="165" fontId="0" fillId="0" borderId="1" xfId="0" applyNumberFormat="1" applyFill="1" applyBorder="1" applyAlignment="1">
      <alignment horizontal="center"/>
    </xf>
    <xf numFmtId="166" fontId="0" fillId="0" borderId="2" xfId="0" applyNumberFormat="1" applyFill="1" applyBorder="1" applyAlignment="1">
      <alignment horizontal="center"/>
    </xf>
    <xf numFmtId="165" fontId="0" fillId="0" borderId="3" xfId="0" applyNumberFormat="1" applyFill="1" applyBorder="1" applyAlignment="1">
      <alignment horizontal="center"/>
    </xf>
    <xf numFmtId="166" fontId="0" fillId="0" borderId="5" xfId="0" applyNumberFormat="1" applyFill="1" applyBorder="1" applyAlignment="1">
      <alignment horizontal="center"/>
    </xf>
    <xf numFmtId="0" fontId="0" fillId="0" borderId="1" xfId="0" applyFill="1" applyBorder="1"/>
    <xf numFmtId="164" fontId="0" fillId="0" borderId="2" xfId="0" applyNumberFormat="1" applyFill="1" applyBorder="1"/>
    <xf numFmtId="165" fontId="0" fillId="0" borderId="3" xfId="0" applyNumberFormat="1" applyFill="1" applyBorder="1"/>
    <xf numFmtId="164" fontId="0" fillId="0" borderId="5" xfId="0" applyNumberFormat="1" applyFill="1" applyBorder="1"/>
    <xf numFmtId="164" fontId="0" fillId="0" borderId="1" xfId="0" applyNumberFormat="1" applyFill="1" applyBorder="1"/>
    <xf numFmtId="2" fontId="0" fillId="0" borderId="2" xfId="0" applyNumberFormat="1" applyFill="1" applyBorder="1"/>
    <xf numFmtId="164" fontId="0" fillId="0" borderId="3" xfId="0" applyNumberFormat="1" applyFill="1" applyBorder="1"/>
    <xf numFmtId="2" fontId="0" fillId="0" borderId="5" xfId="0" applyNumberFormat="1" applyFill="1" applyBorder="1"/>
    <xf numFmtId="0" fontId="0" fillId="0" borderId="1" xfId="0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166" fontId="0" fillId="0" borderId="3" xfId="0" applyNumberFormat="1" applyFill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ont="1"/>
    <xf numFmtId="2" fontId="0" fillId="0" borderId="1" xfId="0" applyNumberFormat="1" applyFont="1" applyBorder="1" applyAlignment="1">
      <alignment horizontal="center"/>
    </xf>
    <xf numFmtId="2" fontId="0" fillId="0" borderId="2" xfId="0" applyNumberFormat="1" applyFont="1" applyBorder="1" applyAlignment="1">
      <alignment horizontal="center"/>
    </xf>
    <xf numFmtId="2" fontId="0" fillId="0" borderId="3" xfId="0" applyNumberFormat="1" applyFont="1" applyBorder="1" applyAlignment="1">
      <alignment horizontal="center"/>
    </xf>
    <xf numFmtId="2" fontId="0" fillId="0" borderId="5" xfId="0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  <xf numFmtId="164" fontId="0" fillId="0" borderId="5" xfId="0" applyNumberFormat="1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2" fontId="0" fillId="0" borderId="1" xfId="0" applyNumberFormat="1" applyFont="1" applyBorder="1"/>
    <xf numFmtId="166" fontId="0" fillId="0" borderId="2" xfId="0" applyNumberFormat="1" applyFont="1" applyBorder="1"/>
    <xf numFmtId="2" fontId="0" fillId="0" borderId="3" xfId="0" applyNumberFormat="1" applyFont="1" applyBorder="1"/>
    <xf numFmtId="2" fontId="0" fillId="0" borderId="5" xfId="0" applyNumberFormat="1" applyFont="1" applyBorder="1"/>
    <xf numFmtId="0" fontId="6" fillId="0" borderId="0" xfId="0" applyFont="1"/>
    <xf numFmtId="0" fontId="7" fillId="0" borderId="0" xfId="0" applyFont="1"/>
    <xf numFmtId="11" fontId="0" fillId="0" borderId="0" xfId="0" applyNumberForma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9" fontId="0" fillId="0" borderId="0" xfId="0" applyNumberFormat="1" applyAlignment="1">
      <alignment horizontal="center"/>
    </xf>
    <xf numFmtId="11" fontId="0" fillId="0" borderId="1" xfId="0" applyNumberFormat="1" applyBorder="1"/>
    <xf numFmtId="11" fontId="0" fillId="0" borderId="0" xfId="0" applyNumberFormat="1" applyFill="1" applyBorder="1"/>
    <xf numFmtId="0" fontId="0" fillId="3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" fillId="10" borderId="6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4" fillId="0" borderId="9" xfId="1" applyFont="1" applyBorder="1" applyAlignment="1">
      <alignment horizontal="left" wrapText="1"/>
    </xf>
    <xf numFmtId="0" fontId="0" fillId="4" borderId="6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0" xfId="1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5" fontId="0" fillId="0" borderId="0" xfId="0" applyNumberFormat="1"/>
  </cellXfs>
  <cellStyles count="2">
    <cellStyle name="Normal" xfId="0" builtinId="0"/>
    <cellStyle name="Normal_Correlation" xfId="1" xr:uid="{60A6C89B-06A8-4F11-BCAC-1117606E5C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SAND</a:t>
            </a:r>
            <a:r>
              <a:rPr lang="en-US" baseline="0"/>
              <a:t> SOIL</a:t>
            </a:r>
            <a:endParaRPr lang="en-US"/>
          </a:p>
        </c:rich>
      </c:tx>
      <c:layout>
        <c:manualLayout>
          <c:xMode val="edge"/>
          <c:yMode val="edge"/>
          <c:x val="0.38005555555555554"/>
          <c:y val="2.8571428571428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v>NTO</c:v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[1]CUMULATIVE!$AX$38:$BJ$38</c:f>
                <c:numCache>
                  <c:formatCode>General</c:formatCode>
                  <c:ptCount val="13"/>
                  <c:pt idx="0">
                    <c:v>1.7829084189169068E-2</c:v>
                  </c:pt>
                  <c:pt idx="1">
                    <c:v>0.3628197021031177</c:v>
                  </c:pt>
                  <c:pt idx="2">
                    <c:v>0.65692513641480621</c:v>
                  </c:pt>
                  <c:pt idx="3">
                    <c:v>0.80103317620807402</c:v>
                  </c:pt>
                  <c:pt idx="4">
                    <c:v>7.190240479730523</c:v>
                  </c:pt>
                  <c:pt idx="5">
                    <c:v>13.440217198092423</c:v>
                  </c:pt>
                  <c:pt idx="6">
                    <c:v>16.733976691244301</c:v>
                  </c:pt>
                  <c:pt idx="7">
                    <c:v>17.444157253007052</c:v>
                  </c:pt>
                  <c:pt idx="8">
                    <c:v>16.11889439518913</c:v>
                  </c:pt>
                  <c:pt idx="9">
                    <c:v>16.429962702130304</c:v>
                  </c:pt>
                  <c:pt idx="10">
                    <c:v>16.887162747186995</c:v>
                  </c:pt>
                  <c:pt idx="11">
                    <c:v>17.152001173523882</c:v>
                  </c:pt>
                  <c:pt idx="12">
                    <c:v>17.589555949813626</c:v>
                  </c:pt>
                </c:numCache>
              </c:numRef>
            </c:plus>
            <c:minus>
              <c:numRef>
                <c:f>[1]CUMULATIVE!$AX$38:$BJ$38</c:f>
                <c:numCache>
                  <c:formatCode>General</c:formatCode>
                  <c:ptCount val="13"/>
                  <c:pt idx="0">
                    <c:v>1.7829084189169068E-2</c:v>
                  </c:pt>
                  <c:pt idx="1">
                    <c:v>0.3628197021031177</c:v>
                  </c:pt>
                  <c:pt idx="2">
                    <c:v>0.65692513641480621</c:v>
                  </c:pt>
                  <c:pt idx="3">
                    <c:v>0.80103317620807402</c:v>
                  </c:pt>
                  <c:pt idx="4">
                    <c:v>7.190240479730523</c:v>
                  </c:pt>
                  <c:pt idx="5">
                    <c:v>13.440217198092423</c:v>
                  </c:pt>
                  <c:pt idx="6">
                    <c:v>16.733976691244301</c:v>
                  </c:pt>
                  <c:pt idx="7">
                    <c:v>17.444157253007052</c:v>
                  </c:pt>
                  <c:pt idx="8">
                    <c:v>16.11889439518913</c:v>
                  </c:pt>
                  <c:pt idx="9">
                    <c:v>16.429962702130304</c:v>
                  </c:pt>
                  <c:pt idx="10">
                    <c:v>16.887162747186995</c:v>
                  </c:pt>
                  <c:pt idx="11">
                    <c:v>17.152001173523882</c:v>
                  </c:pt>
                  <c:pt idx="12">
                    <c:v>17.589555949813626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[1]CUMULATIVE!$AX$37:$BJ$37</c:f>
              <c:numCache>
                <c:formatCode>General</c:formatCode>
                <c:ptCount val="13"/>
                <c:pt idx="0">
                  <c:v>0.14018469916255827</c:v>
                </c:pt>
                <c:pt idx="1">
                  <c:v>1.4080735775480331</c:v>
                </c:pt>
                <c:pt idx="2">
                  <c:v>2.3757726613934103</c:v>
                </c:pt>
                <c:pt idx="3">
                  <c:v>2.8969995425004238</c:v>
                </c:pt>
                <c:pt idx="4">
                  <c:v>41.150260034298462</c:v>
                </c:pt>
                <c:pt idx="5">
                  <c:v>61.3271177266435</c:v>
                </c:pt>
                <c:pt idx="6">
                  <c:v>76.73631449036948</c:v>
                </c:pt>
                <c:pt idx="7">
                  <c:v>81.65484135074496</c:v>
                </c:pt>
                <c:pt idx="8">
                  <c:v>84.28433926711476</c:v>
                </c:pt>
                <c:pt idx="9">
                  <c:v>88.549950964653604</c:v>
                </c:pt>
                <c:pt idx="10">
                  <c:v>93.14110437930492</c:v>
                </c:pt>
                <c:pt idx="11">
                  <c:v>96.090816778095231</c:v>
                </c:pt>
                <c:pt idx="12">
                  <c:v>99.009664742344356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6B-4EE2-B439-727CE4FF44D2}"/>
            </c:ext>
          </c:extLst>
        </c:ser>
        <c:ser>
          <c:idx val="0"/>
          <c:order val="1"/>
          <c:tx>
            <c:v>DNAN</c:v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[1]CUMULATIVE!$AX$10:$BJ$10</c:f>
                <c:numCache>
                  <c:formatCode>General</c:formatCode>
                  <c:ptCount val="13"/>
                  <c:pt idx="0">
                    <c:v>1.5891112098018027E-2</c:v>
                  </c:pt>
                  <c:pt idx="1">
                    <c:v>5.0436515594831831E-2</c:v>
                  </c:pt>
                  <c:pt idx="2">
                    <c:v>7.8136989423708975E-2</c:v>
                  </c:pt>
                  <c:pt idx="3">
                    <c:v>7.8136989423708975E-2</c:v>
                  </c:pt>
                  <c:pt idx="4">
                    <c:v>0.37432226230367399</c:v>
                  </c:pt>
                  <c:pt idx="5">
                    <c:v>0.74928675566869474</c:v>
                  </c:pt>
                  <c:pt idx="6">
                    <c:v>0.67626086480593273</c:v>
                  </c:pt>
                  <c:pt idx="7">
                    <c:v>0.99051171329015242</c:v>
                  </c:pt>
                  <c:pt idx="8">
                    <c:v>1.2812852401592161</c:v>
                  </c:pt>
                  <c:pt idx="9">
                    <c:v>2.3277817129279499</c:v>
                  </c:pt>
                  <c:pt idx="10">
                    <c:v>3.5436119321130759</c:v>
                  </c:pt>
                  <c:pt idx="11">
                    <c:v>3.8855160141698746</c:v>
                  </c:pt>
                  <c:pt idx="12">
                    <c:v>4.1420061598292053</c:v>
                  </c:pt>
                </c:numCache>
              </c:numRef>
            </c:plus>
            <c:minus>
              <c:numRef>
                <c:f>[1]CUMULATIVE!$AX$10:$BJ$10</c:f>
                <c:numCache>
                  <c:formatCode>General</c:formatCode>
                  <c:ptCount val="13"/>
                  <c:pt idx="0">
                    <c:v>1.5891112098018027E-2</c:v>
                  </c:pt>
                  <c:pt idx="1">
                    <c:v>5.0436515594831831E-2</c:v>
                  </c:pt>
                  <c:pt idx="2">
                    <c:v>7.8136989423708975E-2</c:v>
                  </c:pt>
                  <c:pt idx="3">
                    <c:v>7.8136989423708975E-2</c:v>
                  </c:pt>
                  <c:pt idx="4">
                    <c:v>0.37432226230367399</c:v>
                  </c:pt>
                  <c:pt idx="5">
                    <c:v>0.74928675566869474</c:v>
                  </c:pt>
                  <c:pt idx="6">
                    <c:v>0.67626086480593273</c:v>
                  </c:pt>
                  <c:pt idx="7">
                    <c:v>0.99051171329015242</c:v>
                  </c:pt>
                  <c:pt idx="8">
                    <c:v>1.2812852401592161</c:v>
                  </c:pt>
                  <c:pt idx="9">
                    <c:v>2.3277817129279499</c:v>
                  </c:pt>
                  <c:pt idx="10">
                    <c:v>3.5436119321130759</c:v>
                  </c:pt>
                  <c:pt idx="11">
                    <c:v>3.8855160141698746</c:v>
                  </c:pt>
                  <c:pt idx="12">
                    <c:v>4.1420061598292053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[1]CUMULATIVE!$AX$9:$BJ$9</c:f>
              <c:numCache>
                <c:formatCode>General</c:formatCode>
                <c:ptCount val="13"/>
                <c:pt idx="0">
                  <c:v>7.0442600542646047E-2</c:v>
                </c:pt>
                <c:pt idx="1">
                  <c:v>0.18745582433407681</c:v>
                </c:pt>
                <c:pt idx="2">
                  <c:v>0.30468234312660258</c:v>
                </c:pt>
                <c:pt idx="3">
                  <c:v>0.30468234312660258</c:v>
                </c:pt>
                <c:pt idx="4">
                  <c:v>1.9576948318740464</c:v>
                </c:pt>
                <c:pt idx="5">
                  <c:v>3.370217103168796</c:v>
                </c:pt>
                <c:pt idx="6">
                  <c:v>4.9797005968195265</c:v>
                </c:pt>
                <c:pt idx="7">
                  <c:v>6.217335289962084</c:v>
                </c:pt>
                <c:pt idx="8">
                  <c:v>7.353381903528696</c:v>
                </c:pt>
                <c:pt idx="9">
                  <c:v>9.9285067163525529</c:v>
                </c:pt>
                <c:pt idx="10">
                  <c:v>15.554715590252792</c:v>
                </c:pt>
                <c:pt idx="11">
                  <c:v>17.341295890190981</c:v>
                </c:pt>
                <c:pt idx="12">
                  <c:v>18.97868894051712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86B-4EE2-B439-727CE4FF44D2}"/>
            </c:ext>
          </c:extLst>
        </c:ser>
        <c:ser>
          <c:idx val="1"/>
          <c:order val="2"/>
          <c:tx>
            <c:v>RDX</c:v>
          </c:tx>
          <c:spPr>
            <a:ln w="19050" cap="rnd">
              <a:solidFill>
                <a:schemeClr val="accent3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 w="9525">
                <a:solidFill>
                  <a:schemeClr val="accent3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[1]CUMULATIVE!$AX$25:$BJ$25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0.90979996729471357</c:v>
                  </c:pt>
                  <c:pt idx="6">
                    <c:v>1.5124380396149197</c:v>
                  </c:pt>
                  <c:pt idx="7">
                    <c:v>1.5124380396149197</c:v>
                  </c:pt>
                  <c:pt idx="8">
                    <c:v>1.5124380396149197</c:v>
                  </c:pt>
                  <c:pt idx="9">
                    <c:v>1.3372409345459784</c:v>
                  </c:pt>
                  <c:pt idx="10">
                    <c:v>1.7917842808183337</c:v>
                  </c:pt>
                  <c:pt idx="11">
                    <c:v>1.6199166507826905</c:v>
                  </c:pt>
                  <c:pt idx="12">
                    <c:v>2.0675642016659919</c:v>
                  </c:pt>
                </c:numCache>
              </c:numRef>
            </c:plus>
            <c:minus>
              <c:numRef>
                <c:f>[1]CUMULATIVE!$AX$25:$BJ$25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0.90979996729471357</c:v>
                  </c:pt>
                  <c:pt idx="6">
                    <c:v>1.5124380396149197</c:v>
                  </c:pt>
                  <c:pt idx="7">
                    <c:v>1.5124380396149197</c:v>
                  </c:pt>
                  <c:pt idx="8">
                    <c:v>1.5124380396149197</c:v>
                  </c:pt>
                  <c:pt idx="9">
                    <c:v>1.3372409345459784</c:v>
                  </c:pt>
                  <c:pt idx="10">
                    <c:v>1.7917842808183337</c:v>
                  </c:pt>
                  <c:pt idx="11">
                    <c:v>1.6199166507826905</c:v>
                  </c:pt>
                  <c:pt idx="12">
                    <c:v>2.0675642016659919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[1]CUMULATIVE!$AX$24:$BJ$24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1.8019124158079578</c:v>
                </c:pt>
                <c:pt idx="6">
                  <c:v>2.7163893203963121</c:v>
                </c:pt>
                <c:pt idx="7">
                  <c:v>2.7163893203963121</c:v>
                </c:pt>
                <c:pt idx="8">
                  <c:v>2.7163893203963121</c:v>
                </c:pt>
                <c:pt idx="9">
                  <c:v>3.0764324825651328</c:v>
                </c:pt>
                <c:pt idx="10">
                  <c:v>4.7171693438760549</c:v>
                </c:pt>
                <c:pt idx="11">
                  <c:v>5.382664856441937</c:v>
                </c:pt>
                <c:pt idx="12">
                  <c:v>7.4144098229480173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86B-4EE2-B439-727CE4FF4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201624"/>
        <c:axId val="463484480"/>
      </c:scatterChart>
      <c:valAx>
        <c:axId val="574201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484480"/>
        <c:crosses val="autoZero"/>
        <c:crossBetween val="midCat"/>
      </c:valAx>
      <c:valAx>
        <c:axId val="46348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 (%)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201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930448019449587"/>
          <c:y val="0.40518045770594463"/>
          <c:w val="0.14566074929090053"/>
          <c:h val="0.23684376295068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a</a:t>
            </a:r>
          </a:p>
        </c:rich>
      </c:tx>
      <c:layout>
        <c:manualLayout>
          <c:xMode val="edge"/>
          <c:yMode val="edge"/>
          <c:x val="9.2606313298494204E-3"/>
          <c:y val="9.937889494842209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774996595908516"/>
          <c:y val="0.12286544045456585"/>
          <c:w val="0.83276210330595979"/>
          <c:h val="0.73004283986799556"/>
        </c:manualLayout>
      </c:layout>
      <c:scatterChart>
        <c:scatterStyle val="lineMarker"/>
        <c:varyColors val="0"/>
        <c:ser>
          <c:idx val="1"/>
          <c:order val="0"/>
          <c:tx>
            <c:strRef>
              <c:f>'NTO-loam-GS'!$G$5</c:f>
              <c:strCache>
                <c:ptCount val="1"/>
                <c:pt idx="0">
                  <c:v>50%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'NTO-loam-GS'!$J$6:$J$48</c:f>
              <c:numCache>
                <c:formatCode>General</c:formatCode>
                <c:ptCount val="43"/>
                <c:pt idx="0">
                  <c:v>0</c:v>
                </c:pt>
                <c:pt idx="1">
                  <c:v>0.67130000000000001</c:v>
                </c:pt>
                <c:pt idx="2">
                  <c:v>7.4539999999999997</c:v>
                </c:pt>
                <c:pt idx="3">
                  <c:v>25.09</c:v>
                </c:pt>
                <c:pt idx="4">
                  <c:v>45.54</c:v>
                </c:pt>
                <c:pt idx="5">
                  <c:v>61.12</c:v>
                </c:pt>
                <c:pt idx="6">
                  <c:v>68.42</c:v>
                </c:pt>
                <c:pt idx="7">
                  <c:v>67.95</c:v>
                </c:pt>
                <c:pt idx="8">
                  <c:v>67.489999999999995</c:v>
                </c:pt>
                <c:pt idx="9">
                  <c:v>65.930000000000007</c:v>
                </c:pt>
                <c:pt idx="10">
                  <c:v>62.77</c:v>
                </c:pt>
                <c:pt idx="11">
                  <c:v>59.89</c:v>
                </c:pt>
                <c:pt idx="12">
                  <c:v>57.19</c:v>
                </c:pt>
                <c:pt idx="13">
                  <c:v>52.46</c:v>
                </c:pt>
                <c:pt idx="14">
                  <c:v>47.1</c:v>
                </c:pt>
                <c:pt idx="15">
                  <c:v>44.07</c:v>
                </c:pt>
                <c:pt idx="16">
                  <c:v>40.39</c:v>
                </c:pt>
                <c:pt idx="17">
                  <c:v>37.39</c:v>
                </c:pt>
                <c:pt idx="18">
                  <c:v>34.81</c:v>
                </c:pt>
                <c:pt idx="19">
                  <c:v>33.42</c:v>
                </c:pt>
                <c:pt idx="20">
                  <c:v>32.44</c:v>
                </c:pt>
                <c:pt idx="21">
                  <c:v>31.85</c:v>
                </c:pt>
                <c:pt idx="22">
                  <c:v>31.44</c:v>
                </c:pt>
                <c:pt idx="23">
                  <c:v>30.82</c:v>
                </c:pt>
                <c:pt idx="24">
                  <c:v>30.72</c:v>
                </c:pt>
                <c:pt idx="25">
                  <c:v>30.7</c:v>
                </c:pt>
                <c:pt idx="26">
                  <c:v>30.69</c:v>
                </c:pt>
                <c:pt idx="27">
                  <c:v>30.69</c:v>
                </c:pt>
                <c:pt idx="28">
                  <c:v>30.68</c:v>
                </c:pt>
                <c:pt idx="29">
                  <c:v>30.68</c:v>
                </c:pt>
                <c:pt idx="30">
                  <c:v>30.68</c:v>
                </c:pt>
                <c:pt idx="31">
                  <c:v>30.68</c:v>
                </c:pt>
                <c:pt idx="32">
                  <c:v>30.68</c:v>
                </c:pt>
                <c:pt idx="33">
                  <c:v>30.68</c:v>
                </c:pt>
                <c:pt idx="34">
                  <c:v>30.15</c:v>
                </c:pt>
                <c:pt idx="35">
                  <c:v>30.02</c:v>
                </c:pt>
                <c:pt idx="36">
                  <c:v>29.38</c:v>
                </c:pt>
                <c:pt idx="37">
                  <c:v>28.05</c:v>
                </c:pt>
                <c:pt idx="38">
                  <c:v>27.86</c:v>
                </c:pt>
                <c:pt idx="39">
                  <c:v>27.52</c:v>
                </c:pt>
                <c:pt idx="40">
                  <c:v>26.04</c:v>
                </c:pt>
                <c:pt idx="41">
                  <c:v>24.89</c:v>
                </c:pt>
                <c:pt idx="42">
                  <c:v>24.61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B2-405D-8276-4752B13991C3}"/>
            </c:ext>
          </c:extLst>
        </c:ser>
        <c:ser>
          <c:idx val="2"/>
          <c:order val="1"/>
          <c:tx>
            <c:strRef>
              <c:f>'NTO-loam-GS'!$H$5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'NTO-loam-GS'!$B$6:$B$48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'NTO-loam-GS'!$K$6:$K$48</c:f>
              <c:numCache>
                <c:formatCode>General</c:formatCode>
                <c:ptCount val="43"/>
                <c:pt idx="0">
                  <c:v>0</c:v>
                </c:pt>
                <c:pt idx="1">
                  <c:v>63.01</c:v>
                </c:pt>
                <c:pt idx="2">
                  <c:v>121</c:v>
                </c:pt>
                <c:pt idx="3">
                  <c:v>134.9</c:v>
                </c:pt>
                <c:pt idx="4">
                  <c:v>113.8</c:v>
                </c:pt>
                <c:pt idx="5">
                  <c:v>107.5</c:v>
                </c:pt>
                <c:pt idx="6">
                  <c:v>101.3</c:v>
                </c:pt>
                <c:pt idx="7">
                  <c:v>94.94</c:v>
                </c:pt>
                <c:pt idx="8">
                  <c:v>86.8</c:v>
                </c:pt>
                <c:pt idx="9">
                  <c:v>82.53</c:v>
                </c:pt>
                <c:pt idx="10">
                  <c:v>80.819999999999993</c:v>
                </c:pt>
                <c:pt idx="11">
                  <c:v>78.67</c:v>
                </c:pt>
                <c:pt idx="12">
                  <c:v>75.78</c:v>
                </c:pt>
                <c:pt idx="13">
                  <c:v>73.58</c:v>
                </c:pt>
                <c:pt idx="14">
                  <c:v>70.239999999999995</c:v>
                </c:pt>
                <c:pt idx="15">
                  <c:v>65.62</c:v>
                </c:pt>
                <c:pt idx="16">
                  <c:v>60.38</c:v>
                </c:pt>
                <c:pt idx="17">
                  <c:v>55.14</c:v>
                </c:pt>
                <c:pt idx="18">
                  <c:v>50.76</c:v>
                </c:pt>
                <c:pt idx="19">
                  <c:v>48.56</c:v>
                </c:pt>
                <c:pt idx="20">
                  <c:v>46.94</c:v>
                </c:pt>
                <c:pt idx="21">
                  <c:v>45.8</c:v>
                </c:pt>
                <c:pt idx="22">
                  <c:v>45.09</c:v>
                </c:pt>
                <c:pt idx="23">
                  <c:v>45.07</c:v>
                </c:pt>
                <c:pt idx="24">
                  <c:v>45.06</c:v>
                </c:pt>
                <c:pt idx="25">
                  <c:v>45.06</c:v>
                </c:pt>
                <c:pt idx="26">
                  <c:v>45.06</c:v>
                </c:pt>
                <c:pt idx="27">
                  <c:v>45.05</c:v>
                </c:pt>
                <c:pt idx="28">
                  <c:v>45.05</c:v>
                </c:pt>
                <c:pt idx="29">
                  <c:v>45.05</c:v>
                </c:pt>
                <c:pt idx="30">
                  <c:v>45.05</c:v>
                </c:pt>
                <c:pt idx="31">
                  <c:v>45.05</c:v>
                </c:pt>
                <c:pt idx="32">
                  <c:v>45.05</c:v>
                </c:pt>
                <c:pt idx="33">
                  <c:v>45.05</c:v>
                </c:pt>
                <c:pt idx="34">
                  <c:v>44.5</c:v>
                </c:pt>
                <c:pt idx="35">
                  <c:v>44.5</c:v>
                </c:pt>
                <c:pt idx="36">
                  <c:v>44.5</c:v>
                </c:pt>
                <c:pt idx="37">
                  <c:v>43.64</c:v>
                </c:pt>
                <c:pt idx="38">
                  <c:v>42.45</c:v>
                </c:pt>
                <c:pt idx="39">
                  <c:v>40.9</c:v>
                </c:pt>
                <c:pt idx="40">
                  <c:v>40.83</c:v>
                </c:pt>
                <c:pt idx="41">
                  <c:v>39.93</c:v>
                </c:pt>
                <c:pt idx="42">
                  <c:v>37.86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B2-405D-8276-4752B13991C3}"/>
            </c:ext>
          </c:extLst>
        </c:ser>
        <c:ser>
          <c:idx val="3"/>
          <c:order val="2"/>
          <c:spPr>
            <a:ln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'NTO-loam-GS'!$B$6:$B$48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'NTO-loam-GS'!$I$6:$I$48</c:f>
              <c:numCache>
                <c:formatCode>General</c:formatCode>
                <c:ptCount val="43"/>
                <c:pt idx="0">
                  <c:v>0</c:v>
                </c:pt>
                <c:pt idx="1">
                  <c:v>2.6499999999999999E-2</c:v>
                </c:pt>
                <c:pt idx="2">
                  <c:v>0.46760000000000002</c:v>
                </c:pt>
                <c:pt idx="3">
                  <c:v>2.391</c:v>
                </c:pt>
                <c:pt idx="4">
                  <c:v>6.7480000000000002</c:v>
                </c:pt>
                <c:pt idx="5">
                  <c:v>13.43</c:v>
                </c:pt>
                <c:pt idx="6">
                  <c:v>21.27</c:v>
                </c:pt>
                <c:pt idx="7">
                  <c:v>28.84</c:v>
                </c:pt>
                <c:pt idx="8">
                  <c:v>35.21</c:v>
                </c:pt>
                <c:pt idx="9">
                  <c:v>40.08</c:v>
                </c:pt>
                <c:pt idx="10">
                  <c:v>40.880000000000003</c:v>
                </c:pt>
                <c:pt idx="11">
                  <c:v>39.15</c:v>
                </c:pt>
                <c:pt idx="12">
                  <c:v>34.93</c:v>
                </c:pt>
                <c:pt idx="13">
                  <c:v>27.85</c:v>
                </c:pt>
                <c:pt idx="14">
                  <c:v>25.04</c:v>
                </c:pt>
                <c:pt idx="15">
                  <c:v>24.25</c:v>
                </c:pt>
                <c:pt idx="16">
                  <c:v>21.07</c:v>
                </c:pt>
                <c:pt idx="17">
                  <c:v>19.54</c:v>
                </c:pt>
                <c:pt idx="18">
                  <c:v>18.84</c:v>
                </c:pt>
                <c:pt idx="19">
                  <c:v>18.53</c:v>
                </c:pt>
                <c:pt idx="20">
                  <c:v>18.32</c:v>
                </c:pt>
                <c:pt idx="21">
                  <c:v>17.86</c:v>
                </c:pt>
                <c:pt idx="22">
                  <c:v>17.59</c:v>
                </c:pt>
                <c:pt idx="23">
                  <c:v>17.440000000000001</c:v>
                </c:pt>
                <c:pt idx="24">
                  <c:v>17.350000000000001</c:v>
                </c:pt>
                <c:pt idx="25">
                  <c:v>17.3</c:v>
                </c:pt>
                <c:pt idx="26">
                  <c:v>17.239999999999998</c:v>
                </c:pt>
                <c:pt idx="27">
                  <c:v>17.21</c:v>
                </c:pt>
                <c:pt idx="28">
                  <c:v>17.190000000000001</c:v>
                </c:pt>
                <c:pt idx="29">
                  <c:v>17.18</c:v>
                </c:pt>
                <c:pt idx="30">
                  <c:v>17.170000000000002</c:v>
                </c:pt>
                <c:pt idx="31">
                  <c:v>17.16</c:v>
                </c:pt>
                <c:pt idx="32">
                  <c:v>17.16</c:v>
                </c:pt>
                <c:pt idx="33">
                  <c:v>17.16</c:v>
                </c:pt>
                <c:pt idx="34">
                  <c:v>17.16</c:v>
                </c:pt>
                <c:pt idx="35">
                  <c:v>17.16</c:v>
                </c:pt>
                <c:pt idx="36">
                  <c:v>12.35</c:v>
                </c:pt>
                <c:pt idx="37">
                  <c:v>7.1420000000000003</c:v>
                </c:pt>
                <c:pt idx="38">
                  <c:v>3.96</c:v>
                </c:pt>
                <c:pt idx="39">
                  <c:v>2.1339999999999999</c:v>
                </c:pt>
                <c:pt idx="40">
                  <c:v>1.1279999999999999</c:v>
                </c:pt>
                <c:pt idx="41">
                  <c:v>0.58840000000000003</c:v>
                </c:pt>
                <c:pt idx="42">
                  <c:v>0.2374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9B2-405D-8276-4752B13991C3}"/>
            </c:ext>
          </c:extLst>
        </c:ser>
        <c:ser>
          <c:idx val="0"/>
          <c:order val="3"/>
          <c:tx>
            <c:v>Experimental</c:v>
          </c:tx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'Exp-loam'!$C$7:$C$20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0.11401094617685394</c:v>
                  </c:pt>
                  <c:pt idx="7">
                    <c:v>0</c:v>
                  </c:pt>
                  <c:pt idx="8">
                    <c:v>0</c:v>
                  </c:pt>
                  <c:pt idx="9">
                    <c:v>0.42570719814424729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'Exp-loam'!$C$7:$C$20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0.11401094617685394</c:v>
                  </c:pt>
                  <c:pt idx="7">
                    <c:v>0</c:v>
                  </c:pt>
                  <c:pt idx="8">
                    <c:v>0</c:v>
                  </c:pt>
                  <c:pt idx="9">
                    <c:v>0.42570719814424729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'Exp-loam'!$A$7:$A$20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'Exp-loam'!#REF!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9B2-405D-8276-4752B1399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766847"/>
        <c:axId val="1494772255"/>
      </c:scatterChart>
      <c:valAx>
        <c:axId val="1494766847"/>
        <c:scaling>
          <c:orientation val="minMax"/>
          <c:max val="42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(days)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94772255"/>
        <c:crosses val="autoZero"/>
        <c:crossBetween val="midCat"/>
        <c:majorUnit val="7"/>
      </c:valAx>
      <c:valAx>
        <c:axId val="1494772255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(mg/L)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766847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7488296968245707"/>
          <c:y val="6.0177703027691452E-3"/>
          <c:w val="0.21796139525493125"/>
          <c:h val="0.23960799329753257"/>
        </c:manualLayout>
      </c:layout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DNAN in loam</a:t>
            </a:r>
          </a:p>
        </c:rich>
      </c:tx>
      <c:layout>
        <c:manualLayout>
          <c:xMode val="edge"/>
          <c:yMode val="edge"/>
          <c:x val="1.7607178917098348E-3"/>
          <c:y val="2.6007517195759727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3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'Exp-loam'!$I$7:$I$20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5.3403363960064461E-2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0.10208590459502991</c:v>
                  </c:pt>
                  <c:pt idx="13">
                    <c:v>9.3375731018443833E-2</c:v>
                  </c:pt>
                </c:numCache>
              </c:numRef>
            </c:plus>
            <c:minus>
              <c:numRef>
                <c:f>'Exp-loam'!$I$7:$I$20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5.3403363960064461E-2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0.10208590459502991</c:v>
                  </c:pt>
                  <c:pt idx="13">
                    <c:v>9.3375731018443833E-2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'Exp-loam'!$A$7:$A$20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'Exp-loam'!$H$7:$H$20</c:f>
              <c:numCache>
                <c:formatCode>0.0</c:formatCode>
                <c:ptCount val="14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0.55148282263841641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4.079747051757046</c:v>
                </c:pt>
                <c:pt idx="13">
                  <c:v>4.0876179463906608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5D0-4FE8-9C10-26DBDB3F0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scatterChart>
        <c:scatterStyle val="smoothMarker"/>
        <c:varyColors val="0"/>
        <c:ser>
          <c:idx val="1"/>
          <c:order val="0"/>
          <c:tx>
            <c:strRef>
              <c:f>'DNAN-loam-GS'!$G$5</c:f>
              <c:strCache>
                <c:ptCount val="1"/>
                <c:pt idx="0">
                  <c:v>50%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'DNAN-loam-GS'!$B$6:$B$48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'DNAN-loam-GS'!$G$6:$G$48</c:f>
              <c:numCache>
                <c:formatCode>General</c:formatCode>
                <c:ptCount val="43"/>
                <c:pt idx="0">
                  <c:v>0</c:v>
                </c:pt>
                <c:pt idx="1">
                  <c:v>1.887</c:v>
                </c:pt>
                <c:pt idx="2">
                  <c:v>3.76</c:v>
                </c:pt>
                <c:pt idx="3">
                  <c:v>5.62</c:v>
                </c:pt>
                <c:pt idx="4">
                  <c:v>7.4649999999999999</c:v>
                </c:pt>
                <c:pt idx="5">
                  <c:v>9.298</c:v>
                </c:pt>
                <c:pt idx="6">
                  <c:v>11.12</c:v>
                </c:pt>
                <c:pt idx="7">
                  <c:v>12.92</c:v>
                </c:pt>
                <c:pt idx="8">
                  <c:v>14.71</c:v>
                </c:pt>
                <c:pt idx="9">
                  <c:v>16.489999999999998</c:v>
                </c:pt>
                <c:pt idx="10">
                  <c:v>18.260000000000002</c:v>
                </c:pt>
                <c:pt idx="11">
                  <c:v>20.010000000000002</c:v>
                </c:pt>
                <c:pt idx="12">
                  <c:v>21.75</c:v>
                </c:pt>
                <c:pt idx="13">
                  <c:v>23.48</c:v>
                </c:pt>
                <c:pt idx="14">
                  <c:v>25.19</c:v>
                </c:pt>
                <c:pt idx="15">
                  <c:v>26.9</c:v>
                </c:pt>
                <c:pt idx="16">
                  <c:v>28.58</c:v>
                </c:pt>
                <c:pt idx="17">
                  <c:v>30.26</c:v>
                </c:pt>
                <c:pt idx="18">
                  <c:v>31.92</c:v>
                </c:pt>
                <c:pt idx="19">
                  <c:v>33.57</c:v>
                </c:pt>
                <c:pt idx="20">
                  <c:v>35.21</c:v>
                </c:pt>
                <c:pt idx="21">
                  <c:v>36.83</c:v>
                </c:pt>
                <c:pt idx="22">
                  <c:v>38.44</c:v>
                </c:pt>
                <c:pt idx="23">
                  <c:v>40.04</c:v>
                </c:pt>
                <c:pt idx="24">
                  <c:v>41.62</c:v>
                </c:pt>
                <c:pt idx="25">
                  <c:v>43.18</c:v>
                </c:pt>
                <c:pt idx="26">
                  <c:v>44.73</c:v>
                </c:pt>
                <c:pt idx="27">
                  <c:v>46.27</c:v>
                </c:pt>
                <c:pt idx="28">
                  <c:v>47.79</c:v>
                </c:pt>
                <c:pt idx="29">
                  <c:v>49.29</c:v>
                </c:pt>
                <c:pt idx="30">
                  <c:v>50.78</c:v>
                </c:pt>
                <c:pt idx="31">
                  <c:v>52.21</c:v>
                </c:pt>
                <c:pt idx="32">
                  <c:v>53.6</c:v>
                </c:pt>
                <c:pt idx="33">
                  <c:v>54.96</c:v>
                </c:pt>
                <c:pt idx="34">
                  <c:v>56.31</c:v>
                </c:pt>
                <c:pt idx="35">
                  <c:v>57.63</c:v>
                </c:pt>
                <c:pt idx="36">
                  <c:v>58.92</c:v>
                </c:pt>
                <c:pt idx="37">
                  <c:v>60.17</c:v>
                </c:pt>
                <c:pt idx="38">
                  <c:v>61.34</c:v>
                </c:pt>
                <c:pt idx="39">
                  <c:v>62.48</c:v>
                </c:pt>
                <c:pt idx="40">
                  <c:v>63.59</c:v>
                </c:pt>
                <c:pt idx="41">
                  <c:v>64.64</c:v>
                </c:pt>
                <c:pt idx="42">
                  <c:v>65.77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D0-4FE8-9C10-26DBDB3F01E4}"/>
            </c:ext>
          </c:extLst>
        </c:ser>
        <c:ser>
          <c:idx val="2"/>
          <c:order val="1"/>
          <c:tx>
            <c:strRef>
              <c:f>'DNAN-loam-GS'!$H$5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'DNAN-loam-GS'!$B$6:$B$48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'DNAN-loam-GS'!$H$6:$H$48</c:f>
              <c:numCache>
                <c:formatCode>General</c:formatCode>
                <c:ptCount val="43"/>
                <c:pt idx="0">
                  <c:v>0</c:v>
                </c:pt>
                <c:pt idx="1">
                  <c:v>3.1520000000000001</c:v>
                </c:pt>
                <c:pt idx="2">
                  <c:v>6.2560000000000002</c:v>
                </c:pt>
                <c:pt idx="3">
                  <c:v>9.3109999999999999</c:v>
                </c:pt>
                <c:pt idx="4">
                  <c:v>12.32</c:v>
                </c:pt>
                <c:pt idx="5">
                  <c:v>15.28</c:v>
                </c:pt>
                <c:pt idx="6">
                  <c:v>18.190000000000001</c:v>
                </c:pt>
                <c:pt idx="7">
                  <c:v>21.06</c:v>
                </c:pt>
                <c:pt idx="8">
                  <c:v>23.89</c:v>
                </c:pt>
                <c:pt idx="9">
                  <c:v>26.67</c:v>
                </c:pt>
                <c:pt idx="10">
                  <c:v>29.41</c:v>
                </c:pt>
                <c:pt idx="11">
                  <c:v>32.1</c:v>
                </c:pt>
                <c:pt idx="12">
                  <c:v>34.75</c:v>
                </c:pt>
                <c:pt idx="13">
                  <c:v>37.36</c:v>
                </c:pt>
                <c:pt idx="14">
                  <c:v>39.93</c:v>
                </c:pt>
                <c:pt idx="15">
                  <c:v>42.53</c:v>
                </c:pt>
                <c:pt idx="16">
                  <c:v>45.22</c:v>
                </c:pt>
                <c:pt idx="17">
                  <c:v>47.88</c:v>
                </c:pt>
                <c:pt idx="18">
                  <c:v>50.52</c:v>
                </c:pt>
                <c:pt idx="19">
                  <c:v>53.15</c:v>
                </c:pt>
                <c:pt idx="20">
                  <c:v>55.76</c:v>
                </c:pt>
                <c:pt idx="21">
                  <c:v>58.34</c:v>
                </c:pt>
                <c:pt idx="22">
                  <c:v>60.91</c:v>
                </c:pt>
                <c:pt idx="23">
                  <c:v>63.47</c:v>
                </c:pt>
                <c:pt idx="24">
                  <c:v>66</c:v>
                </c:pt>
                <c:pt idx="25">
                  <c:v>68.510000000000005</c:v>
                </c:pt>
                <c:pt idx="26">
                  <c:v>71.010000000000005</c:v>
                </c:pt>
                <c:pt idx="27">
                  <c:v>73.48</c:v>
                </c:pt>
                <c:pt idx="28">
                  <c:v>75.94</c:v>
                </c:pt>
                <c:pt idx="29">
                  <c:v>78.38</c:v>
                </c:pt>
                <c:pt idx="30">
                  <c:v>80.790000000000006</c:v>
                </c:pt>
                <c:pt idx="31">
                  <c:v>83.19</c:v>
                </c:pt>
                <c:pt idx="32">
                  <c:v>85.57</c:v>
                </c:pt>
                <c:pt idx="33">
                  <c:v>87.92</c:v>
                </c:pt>
                <c:pt idx="34">
                  <c:v>90.26</c:v>
                </c:pt>
                <c:pt idx="35">
                  <c:v>92.57</c:v>
                </c:pt>
                <c:pt idx="36">
                  <c:v>94.86</c:v>
                </c:pt>
                <c:pt idx="37">
                  <c:v>97.13</c:v>
                </c:pt>
                <c:pt idx="38">
                  <c:v>99.38</c:v>
                </c:pt>
                <c:pt idx="39">
                  <c:v>101.6</c:v>
                </c:pt>
                <c:pt idx="40">
                  <c:v>103.8</c:v>
                </c:pt>
                <c:pt idx="41">
                  <c:v>106</c:v>
                </c:pt>
                <c:pt idx="42">
                  <c:v>108.1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D0-4FE8-9C10-26DBDB3F01E4}"/>
            </c:ext>
          </c:extLst>
        </c:ser>
        <c:ser>
          <c:idx val="3"/>
          <c:order val="2"/>
          <c:tx>
            <c:v>Min</c:v>
          </c:tx>
          <c:spPr>
            <a:ln w="25400"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'DNAN-loam-GS'!$B$6:$B$48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'DNAN-loam-GS'!$F$6:$F$48</c:f>
              <c:numCache>
                <c:formatCode>General</c:formatCode>
                <c:ptCount val="43"/>
                <c:pt idx="0">
                  <c:v>0</c:v>
                </c:pt>
                <c:pt idx="1">
                  <c:v>0.4955</c:v>
                </c:pt>
                <c:pt idx="2">
                  <c:v>0.98839999999999995</c:v>
                </c:pt>
                <c:pt idx="3">
                  <c:v>1.4790000000000001</c:v>
                </c:pt>
                <c:pt idx="4">
                  <c:v>1.966</c:v>
                </c:pt>
                <c:pt idx="5">
                  <c:v>2.4510000000000001</c:v>
                </c:pt>
                <c:pt idx="6">
                  <c:v>2.9340000000000002</c:v>
                </c:pt>
                <c:pt idx="7">
                  <c:v>3.4140000000000001</c:v>
                </c:pt>
                <c:pt idx="8">
                  <c:v>3.891</c:v>
                </c:pt>
                <c:pt idx="9">
                  <c:v>4.3659999999999997</c:v>
                </c:pt>
                <c:pt idx="10">
                  <c:v>4.8380000000000001</c:v>
                </c:pt>
                <c:pt idx="11">
                  <c:v>5.3070000000000004</c:v>
                </c:pt>
                <c:pt idx="12">
                  <c:v>5.774</c:v>
                </c:pt>
                <c:pt idx="13">
                  <c:v>6.2389999999999999</c:v>
                </c:pt>
                <c:pt idx="14">
                  <c:v>6.7009999999999996</c:v>
                </c:pt>
                <c:pt idx="15">
                  <c:v>7.16</c:v>
                </c:pt>
                <c:pt idx="16">
                  <c:v>7.617</c:v>
                </c:pt>
                <c:pt idx="17">
                  <c:v>8.0719999999999992</c:v>
                </c:pt>
                <c:pt idx="18">
                  <c:v>8.5229999999999997</c:v>
                </c:pt>
                <c:pt idx="19">
                  <c:v>8.9719999999999995</c:v>
                </c:pt>
                <c:pt idx="20">
                  <c:v>9.4179999999999993</c:v>
                </c:pt>
                <c:pt idx="21">
                  <c:v>9.8610000000000007</c:v>
                </c:pt>
                <c:pt idx="22">
                  <c:v>10.3</c:v>
                </c:pt>
                <c:pt idx="23">
                  <c:v>10.74</c:v>
                </c:pt>
                <c:pt idx="24">
                  <c:v>11.17</c:v>
                </c:pt>
                <c:pt idx="25">
                  <c:v>11.6</c:v>
                </c:pt>
                <c:pt idx="26">
                  <c:v>12.03</c:v>
                </c:pt>
                <c:pt idx="27">
                  <c:v>12.45</c:v>
                </c:pt>
                <c:pt idx="28">
                  <c:v>12.87</c:v>
                </c:pt>
                <c:pt idx="29">
                  <c:v>13.29</c:v>
                </c:pt>
                <c:pt idx="30">
                  <c:v>13.7</c:v>
                </c:pt>
                <c:pt idx="31">
                  <c:v>14.11</c:v>
                </c:pt>
                <c:pt idx="32">
                  <c:v>14.51</c:v>
                </c:pt>
                <c:pt idx="33">
                  <c:v>14.91</c:v>
                </c:pt>
                <c:pt idx="34">
                  <c:v>15.3</c:v>
                </c:pt>
                <c:pt idx="35">
                  <c:v>15.69</c:v>
                </c:pt>
                <c:pt idx="36">
                  <c:v>16.07</c:v>
                </c:pt>
                <c:pt idx="37">
                  <c:v>16.45</c:v>
                </c:pt>
                <c:pt idx="38">
                  <c:v>16.82</c:v>
                </c:pt>
                <c:pt idx="39">
                  <c:v>17.190000000000001</c:v>
                </c:pt>
                <c:pt idx="40">
                  <c:v>17.55</c:v>
                </c:pt>
                <c:pt idx="41">
                  <c:v>17.899999999999999</c:v>
                </c:pt>
                <c:pt idx="42">
                  <c:v>18.25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D0-4FE8-9C10-26DBDB3F0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valAx>
        <c:axId val="1063289775"/>
        <c:scaling>
          <c:orientation val="minMax"/>
          <c:max val="4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(days)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91855"/>
        <c:crosses val="autoZero"/>
        <c:crossBetween val="midCat"/>
        <c:majorUnit val="7"/>
      </c:valAx>
      <c:valAx>
        <c:axId val="106329185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Mass in pathway (mg)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89775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1.7607178917098348E-3"/>
          <c:y val="2.6007517195759727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3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'Exp-loam'!$K$4:$K$17</c:f>
                <c:numCache>
                  <c:formatCode>General</c:formatCode>
                  <c:ptCount val="14"/>
                </c:numCache>
              </c:numRef>
            </c:plus>
            <c:minus>
              <c:numRef>
                <c:f>'Exp-loam'!$K$4:$K$17</c:f>
                <c:numCache>
                  <c:formatCode>General</c:formatCode>
                  <c:ptCount val="14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'Exp-loam'!$A$7:$A$20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'Exp-loam'!$H$7:$H$20</c:f>
              <c:numCache>
                <c:formatCode>0.0</c:formatCode>
                <c:ptCount val="14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0.55148282263841641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4.079747051757046</c:v>
                </c:pt>
                <c:pt idx="13">
                  <c:v>4.0876179463906608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48-4546-B5CC-B1C3D83B6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scatterChart>
        <c:scatterStyle val="smoothMarker"/>
        <c:varyColors val="0"/>
        <c:ser>
          <c:idx val="1"/>
          <c:order val="0"/>
          <c:tx>
            <c:strRef>
              <c:f>'DNAN-loam-GS'!$G$5</c:f>
              <c:strCache>
                <c:ptCount val="1"/>
                <c:pt idx="0">
                  <c:v>50%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'DNAN-loam-GS'!$B$6:$B$48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'DNAN-loam-GS'!$J$6:$J$48</c:f>
              <c:numCache>
                <c:formatCode>0.00E+00</c:formatCode>
                <c:ptCount val="43"/>
                <c:pt idx="0" formatCode="General">
                  <c:v>0</c:v>
                </c:pt>
                <c:pt idx="1">
                  <c:v>1.2290000000000001E-10</c:v>
                </c:pt>
                <c:pt idx="2">
                  <c:v>6.7670000000000003E-9</c:v>
                </c:pt>
                <c:pt idx="3">
                  <c:v>9.9589999999999994E-8</c:v>
                </c:pt>
                <c:pt idx="4">
                  <c:v>7.5040000000000005E-7</c:v>
                </c:pt>
                <c:pt idx="5">
                  <c:v>3.7459999999999998E-6</c:v>
                </c:pt>
                <c:pt idx="6">
                  <c:v>1.413E-5</c:v>
                </c:pt>
                <c:pt idx="7">
                  <c:v>4.3479999999999997E-5</c:v>
                </c:pt>
                <c:pt idx="8" formatCode="General">
                  <c:v>1.1459999999999999E-4</c:v>
                </c:pt>
                <c:pt idx="9" formatCode="General">
                  <c:v>2.6640000000000002E-4</c:v>
                </c:pt>
                <c:pt idx="10" formatCode="General">
                  <c:v>5.5960000000000005E-4</c:v>
                </c:pt>
                <c:pt idx="11" formatCode="General">
                  <c:v>1.085E-3</c:v>
                </c:pt>
                <c:pt idx="12" formatCode="General">
                  <c:v>1.9680000000000001E-3</c:v>
                </c:pt>
                <c:pt idx="13" formatCode="General">
                  <c:v>3.3709999999999999E-3</c:v>
                </c:pt>
                <c:pt idx="14" formatCode="General">
                  <c:v>5.535E-3</c:v>
                </c:pt>
                <c:pt idx="15" formatCode="General">
                  <c:v>8.7419999999999998E-3</c:v>
                </c:pt>
                <c:pt idx="16" formatCode="General">
                  <c:v>1.3310000000000001E-2</c:v>
                </c:pt>
                <c:pt idx="17" formatCode="General">
                  <c:v>1.9599999999999999E-2</c:v>
                </c:pt>
                <c:pt idx="18" formatCode="General">
                  <c:v>2.8060000000000002E-2</c:v>
                </c:pt>
                <c:pt idx="19" formatCode="General">
                  <c:v>3.9140000000000001E-2</c:v>
                </c:pt>
                <c:pt idx="20" formatCode="General">
                  <c:v>5.3339999999999999E-2</c:v>
                </c:pt>
                <c:pt idx="21" formatCode="General">
                  <c:v>7.1340000000000001E-2</c:v>
                </c:pt>
                <c:pt idx="22" formatCode="General">
                  <c:v>9.3759999999999996E-2</c:v>
                </c:pt>
                <c:pt idx="23" formatCode="General">
                  <c:v>0.1211</c:v>
                </c:pt>
                <c:pt idx="24" formatCode="General">
                  <c:v>0.154</c:v>
                </c:pt>
                <c:pt idx="25" formatCode="General">
                  <c:v>0.19309999999999999</c:v>
                </c:pt>
                <c:pt idx="26" formatCode="General">
                  <c:v>0.23830000000000001</c:v>
                </c:pt>
                <c:pt idx="27" formatCode="General">
                  <c:v>0.28989999999999999</c:v>
                </c:pt>
                <c:pt idx="28" formatCode="General">
                  <c:v>0.34760000000000002</c:v>
                </c:pt>
                <c:pt idx="29" formatCode="General">
                  <c:v>0.41210000000000002</c:v>
                </c:pt>
                <c:pt idx="30" formatCode="General">
                  <c:v>0.4839</c:v>
                </c:pt>
                <c:pt idx="31" formatCode="General">
                  <c:v>0.56330000000000002</c:v>
                </c:pt>
                <c:pt idx="32" formatCode="General">
                  <c:v>0.65039999999999998</c:v>
                </c:pt>
                <c:pt idx="33" formatCode="General">
                  <c:v>0.74539999999999995</c:v>
                </c:pt>
                <c:pt idx="34" formatCode="General">
                  <c:v>0.84819999999999995</c:v>
                </c:pt>
                <c:pt idx="35" formatCode="General">
                  <c:v>0.95889999999999997</c:v>
                </c:pt>
                <c:pt idx="36" formatCode="General">
                  <c:v>1.081</c:v>
                </c:pt>
                <c:pt idx="37" formatCode="General">
                  <c:v>1.2130000000000001</c:v>
                </c:pt>
                <c:pt idx="38" formatCode="General">
                  <c:v>1.355</c:v>
                </c:pt>
                <c:pt idx="39" formatCode="General">
                  <c:v>1.5049999999999999</c:v>
                </c:pt>
                <c:pt idx="40" formatCode="General">
                  <c:v>1.669</c:v>
                </c:pt>
                <c:pt idx="41" formatCode="General">
                  <c:v>1.8440000000000001</c:v>
                </c:pt>
                <c:pt idx="42" formatCode="General">
                  <c:v>2.02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248-4546-B5CC-B1C3D83B6EAA}"/>
            </c:ext>
          </c:extLst>
        </c:ser>
        <c:ser>
          <c:idx val="2"/>
          <c:order val="1"/>
          <c:tx>
            <c:strRef>
              <c:f>'DNAN-loam-GS'!$H$5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'DNAN-loam-GS'!$B$6:$B$48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'DNAN-loam-GS'!$K$6:$K$48</c:f>
              <c:numCache>
                <c:formatCode>0.00E+00</c:formatCode>
                <c:ptCount val="43"/>
                <c:pt idx="0" formatCode="General">
                  <c:v>0</c:v>
                </c:pt>
                <c:pt idx="1">
                  <c:v>6.5849999999999997E-8</c:v>
                </c:pt>
                <c:pt idx="2">
                  <c:v>2.9629999999999998E-6</c:v>
                </c:pt>
                <c:pt idx="3">
                  <c:v>3.5840000000000002E-5</c:v>
                </c:pt>
                <c:pt idx="4" formatCode="General">
                  <c:v>2.232E-4</c:v>
                </c:pt>
                <c:pt idx="5" formatCode="General">
                  <c:v>9.2599999999999996E-4</c:v>
                </c:pt>
                <c:pt idx="6" formatCode="General">
                  <c:v>2.9190000000000002E-3</c:v>
                </c:pt>
                <c:pt idx="7" formatCode="General">
                  <c:v>7.5449999999999996E-3</c:v>
                </c:pt>
                <c:pt idx="8" formatCode="General">
                  <c:v>1.6799999999999999E-2</c:v>
                </c:pt>
                <c:pt idx="9" formatCode="General">
                  <c:v>3.3309999999999999E-2</c:v>
                </c:pt>
                <c:pt idx="10" formatCode="General">
                  <c:v>6.019E-2</c:v>
                </c:pt>
                <c:pt idx="11" formatCode="General">
                  <c:v>0.1009</c:v>
                </c:pt>
                <c:pt idx="12" formatCode="General">
                  <c:v>0.1588</c:v>
                </c:pt>
                <c:pt idx="13" formatCode="General">
                  <c:v>0.23730000000000001</c:v>
                </c:pt>
                <c:pt idx="14" formatCode="General">
                  <c:v>0.3392</c:v>
                </c:pt>
                <c:pt idx="15" formatCode="General">
                  <c:v>0.4667</c:v>
                </c:pt>
                <c:pt idx="16" formatCode="General">
                  <c:v>0.62160000000000004</c:v>
                </c:pt>
                <c:pt idx="17" formatCode="General">
                  <c:v>0.80449999999999999</c:v>
                </c:pt>
                <c:pt idx="18" formatCode="General">
                  <c:v>1.016</c:v>
                </c:pt>
                <c:pt idx="19" formatCode="General">
                  <c:v>1.2549999999999999</c:v>
                </c:pt>
                <c:pt idx="20" formatCode="General">
                  <c:v>1.52</c:v>
                </c:pt>
                <c:pt idx="21" formatCode="General">
                  <c:v>1.81</c:v>
                </c:pt>
                <c:pt idx="22" formatCode="General">
                  <c:v>2.1230000000000002</c:v>
                </c:pt>
                <c:pt idx="23" formatCode="General">
                  <c:v>2.4550000000000001</c:v>
                </c:pt>
                <c:pt idx="24" formatCode="General">
                  <c:v>2.8050000000000002</c:v>
                </c:pt>
                <c:pt idx="25" formatCode="General">
                  <c:v>3.17</c:v>
                </c:pt>
                <c:pt idx="26" formatCode="General">
                  <c:v>3.5459999999999998</c:v>
                </c:pt>
                <c:pt idx="27" formatCode="General">
                  <c:v>3.931</c:v>
                </c:pt>
                <c:pt idx="28" formatCode="General">
                  <c:v>4.3220000000000001</c:v>
                </c:pt>
                <c:pt idx="29" formatCode="General">
                  <c:v>4.7169999999999996</c:v>
                </c:pt>
                <c:pt idx="30" formatCode="General">
                  <c:v>5.1130000000000004</c:v>
                </c:pt>
                <c:pt idx="31" formatCode="General">
                  <c:v>5.5069999999999997</c:v>
                </c:pt>
                <c:pt idx="32" formatCode="General">
                  <c:v>5.899</c:v>
                </c:pt>
                <c:pt idx="33" formatCode="General">
                  <c:v>6.2850000000000001</c:v>
                </c:pt>
                <c:pt idx="34" formatCode="General">
                  <c:v>6.6639999999999997</c:v>
                </c:pt>
                <c:pt idx="35" formatCode="General">
                  <c:v>7.0359999999999996</c:v>
                </c:pt>
                <c:pt idx="36" formatCode="General">
                  <c:v>7.3979999999999997</c:v>
                </c:pt>
                <c:pt idx="37" formatCode="General">
                  <c:v>7.7510000000000003</c:v>
                </c:pt>
                <c:pt idx="38" formatCode="General">
                  <c:v>8.0920000000000005</c:v>
                </c:pt>
                <c:pt idx="39" formatCode="General">
                  <c:v>8.4220000000000006</c:v>
                </c:pt>
                <c:pt idx="40" formatCode="General">
                  <c:v>8.7390000000000008</c:v>
                </c:pt>
                <c:pt idx="41" formatCode="General">
                  <c:v>9.0440000000000005</c:v>
                </c:pt>
                <c:pt idx="42" formatCode="General">
                  <c:v>9.3369999999999997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248-4546-B5CC-B1C3D83B6EAA}"/>
            </c:ext>
          </c:extLst>
        </c:ser>
        <c:ser>
          <c:idx val="3"/>
          <c:order val="2"/>
          <c:spPr>
            <a:ln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'DNAN-loam-GS'!$B$6:$B$48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'DNAN-loam-GS'!$I$6:$I$48</c:f>
              <c:numCache>
                <c:formatCode>0.00E+00</c:formatCode>
                <c:ptCount val="43"/>
                <c:pt idx="0" formatCode="General">
                  <c:v>0</c:v>
                </c:pt>
                <c:pt idx="1">
                  <c:v>6.2790000000000002E-12</c:v>
                </c:pt>
                <c:pt idx="2">
                  <c:v>3.6499999999999998E-10</c:v>
                </c:pt>
                <c:pt idx="3">
                  <c:v>5.6670000000000004E-9</c:v>
                </c:pt>
                <c:pt idx="4">
                  <c:v>4.4990000000000001E-8</c:v>
                </c:pt>
                <c:pt idx="5">
                  <c:v>2.3650000000000001E-7</c:v>
                </c:pt>
                <c:pt idx="6">
                  <c:v>9.3829999999999998E-7</c:v>
                </c:pt>
                <c:pt idx="7">
                  <c:v>3.0350000000000002E-6</c:v>
                </c:pt>
                <c:pt idx="8">
                  <c:v>8.4030000000000007E-6</c:v>
                </c:pt>
                <c:pt idx="9">
                  <c:v>2.0590000000000001E-5</c:v>
                </c:pt>
                <c:pt idx="10">
                  <c:v>4.5739999999999999E-5</c:v>
                </c:pt>
                <c:pt idx="11">
                  <c:v>9.3659999999999994E-5</c:v>
                </c:pt>
                <c:pt idx="12" formatCode="General">
                  <c:v>1.7919999999999999E-4</c:v>
                </c:pt>
                <c:pt idx="13" formatCode="General">
                  <c:v>3.2360000000000001E-4</c:v>
                </c:pt>
                <c:pt idx="14" formatCode="General">
                  <c:v>5.5599999999999996E-4</c:v>
                </c:pt>
                <c:pt idx="15" formatCode="General">
                  <c:v>9.1509999999999996E-4</c:v>
                </c:pt>
                <c:pt idx="16" formatCode="General">
                  <c:v>1.4499999999999999E-3</c:v>
                </c:pt>
                <c:pt idx="17" formatCode="General">
                  <c:v>2.2230000000000001E-3</c:v>
                </c:pt>
                <c:pt idx="18" formatCode="General">
                  <c:v>3.3080000000000002E-3</c:v>
                </c:pt>
                <c:pt idx="19" formatCode="General">
                  <c:v>4.7939999999999997E-3</c:v>
                </c:pt>
                <c:pt idx="20" formatCode="General">
                  <c:v>6.7840000000000001E-3</c:v>
                </c:pt>
                <c:pt idx="21" formatCode="General">
                  <c:v>9.3939999999999996E-3</c:v>
                </c:pt>
                <c:pt idx="22" formatCode="General">
                  <c:v>1.2760000000000001E-2</c:v>
                </c:pt>
                <c:pt idx="23" formatCode="General">
                  <c:v>1.702E-2</c:v>
                </c:pt>
                <c:pt idx="24" formatCode="General">
                  <c:v>2.2329999999999999E-2</c:v>
                </c:pt>
                <c:pt idx="25" formatCode="General">
                  <c:v>2.8879999999999999E-2</c:v>
                </c:pt>
                <c:pt idx="26" formatCode="General">
                  <c:v>3.6830000000000002E-2</c:v>
                </c:pt>
                <c:pt idx="27" formatCode="General">
                  <c:v>4.6370000000000001E-2</c:v>
                </c:pt>
                <c:pt idx="28" formatCode="General">
                  <c:v>5.7700000000000001E-2</c:v>
                </c:pt>
                <c:pt idx="29" formatCode="General">
                  <c:v>7.1010000000000004E-2</c:v>
                </c:pt>
                <c:pt idx="30" formatCode="General">
                  <c:v>8.6069999999999994E-2</c:v>
                </c:pt>
                <c:pt idx="31" formatCode="General">
                  <c:v>0.10340000000000001</c:v>
                </c:pt>
                <c:pt idx="32" formatCode="General">
                  <c:v>0.123</c:v>
                </c:pt>
                <c:pt idx="33" formatCode="General">
                  <c:v>0.14530000000000001</c:v>
                </c:pt>
                <c:pt idx="34" formatCode="General">
                  <c:v>0.17019999999999999</c:v>
                </c:pt>
                <c:pt idx="35" formatCode="General">
                  <c:v>0.19800000000000001</c:v>
                </c:pt>
                <c:pt idx="36" formatCode="General">
                  <c:v>0.2288</c:v>
                </c:pt>
                <c:pt idx="37" formatCode="General">
                  <c:v>0.26269999999999999</c:v>
                </c:pt>
                <c:pt idx="38" formatCode="General">
                  <c:v>0.2999</c:v>
                </c:pt>
                <c:pt idx="39" formatCode="General">
                  <c:v>0.34039999999999998</c:v>
                </c:pt>
                <c:pt idx="40" formatCode="General">
                  <c:v>0.38429999999999997</c:v>
                </c:pt>
                <c:pt idx="41" formatCode="General">
                  <c:v>0.43169999999999997</c:v>
                </c:pt>
                <c:pt idx="42" formatCode="General">
                  <c:v>0.48270000000000002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248-4546-B5CC-B1C3D83B6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valAx>
        <c:axId val="1063289775"/>
        <c:scaling>
          <c:orientation val="minMax"/>
          <c:max val="42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(days)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63291855"/>
        <c:crosses val="autoZero"/>
        <c:crossBetween val="midCat"/>
        <c:majorUnit val="7"/>
      </c:valAx>
      <c:valAx>
        <c:axId val="1063291855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(mg/L)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63289775"/>
        <c:crosses val="autoZero"/>
        <c:crossBetween val="midCat"/>
        <c:majorUnit val="2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Day correlation</a:t>
            </a:r>
          </a:p>
        </c:rich>
      </c:tx>
      <c:layout>
        <c:manualLayout>
          <c:xMode val="edge"/>
          <c:yMode val="edge"/>
          <c:x val="0.3631100396976168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1.3567804024496938E-2"/>
                  <c:y val="0.235694444444444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Correlation!$C$30:$C$33</c:f>
              <c:numCache>
                <c:formatCode>General</c:formatCode>
                <c:ptCount val="4"/>
                <c:pt idx="0">
                  <c:v>7</c:v>
                </c:pt>
                <c:pt idx="1">
                  <c:v>39</c:v>
                </c:pt>
                <c:pt idx="2">
                  <c:v>7</c:v>
                </c:pt>
                <c:pt idx="3">
                  <c:v>29</c:v>
                </c:pt>
              </c:numCache>
            </c:numRef>
          </c:xVal>
          <c:yVal>
            <c:numRef>
              <c:f>Correlation!$D$30:$D$33</c:f>
              <c:numCache>
                <c:formatCode>General</c:formatCode>
                <c:ptCount val="4"/>
                <c:pt idx="0">
                  <c:v>7</c:v>
                </c:pt>
                <c:pt idx="1">
                  <c:v>42</c:v>
                </c:pt>
                <c:pt idx="2">
                  <c:v>7</c:v>
                </c:pt>
                <c:pt idx="3">
                  <c:v>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98-4C92-B663-4E3FB8A73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0571232"/>
        <c:axId val="670570816"/>
      </c:scatterChart>
      <c:valAx>
        <c:axId val="67057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Experimental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570816"/>
        <c:crosses val="autoZero"/>
        <c:crossBetween val="midCat"/>
      </c:valAx>
      <c:valAx>
        <c:axId val="67057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Simulated max conc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571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c)</a:t>
            </a:r>
            <a:endParaRPr lang="en-US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3.1223888358283438E-3"/>
          <c:y val="4.384627840039109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0.36948136840990653"/>
                  <c:y val="0.3021447044570950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Correlation!$B$9:$B$22</c:f>
              <c:numCache>
                <c:formatCode>0.0</c:formatCode>
                <c:ptCount val="14"/>
                <c:pt idx="0">
                  <c:v>0</c:v>
                </c:pt>
                <c:pt idx="1">
                  <c:v>3.2067082114580004E-3</c:v>
                </c:pt>
                <c:pt idx="2">
                  <c:v>2.8999207651204121E-2</c:v>
                </c:pt>
                <c:pt idx="3">
                  <c:v>2.213389301524675E-2</c:v>
                </c:pt>
                <c:pt idx="4">
                  <c:v>1.1923414246932782E-2</c:v>
                </c:pt>
                <c:pt idx="5">
                  <c:v>0.87511726423895342</c:v>
                </c:pt>
                <c:pt idx="6">
                  <c:v>0.46158772870692782</c:v>
                </c:pt>
                <c:pt idx="7">
                  <c:v>0.35247422440735388</c:v>
                </c:pt>
                <c:pt idx="8">
                  <c:v>0.11249167182240691</c:v>
                </c:pt>
                <c:pt idx="9">
                  <c:v>6.0089721799336783E-2</c:v>
                </c:pt>
                <c:pt idx="10">
                  <c:v>9.7551677303474943E-2</c:v>
                </c:pt>
                <c:pt idx="11">
                  <c:v>0.10499784793138241</c:v>
                </c:pt>
                <c:pt idx="12">
                  <c:v>6.7457674898053627E-2</c:v>
                </c:pt>
                <c:pt idx="13">
                  <c:v>6.8324971085091321E-2</c:v>
                </c:pt>
              </c:numCache>
            </c:numRef>
          </c:xVal>
          <c:yVal>
            <c:numRef>
              <c:f>Correlation!$C$9:$C$22</c:f>
              <c:numCache>
                <c:formatCode>General</c:formatCode>
                <c:ptCount val="14"/>
                <c:pt idx="0">
                  <c:v>0</c:v>
                </c:pt>
                <c:pt idx="1">
                  <c:v>0.67130000000000001</c:v>
                </c:pt>
                <c:pt idx="2">
                  <c:v>7.4539999999999997</c:v>
                </c:pt>
                <c:pt idx="3">
                  <c:v>25.09</c:v>
                </c:pt>
                <c:pt idx="4">
                  <c:v>45.54</c:v>
                </c:pt>
                <c:pt idx="5">
                  <c:v>67.95</c:v>
                </c:pt>
                <c:pt idx="6">
                  <c:v>65.930000000000007</c:v>
                </c:pt>
                <c:pt idx="7">
                  <c:v>59.89</c:v>
                </c:pt>
                <c:pt idx="8">
                  <c:v>47.1</c:v>
                </c:pt>
                <c:pt idx="9">
                  <c:v>37.39</c:v>
                </c:pt>
                <c:pt idx="10">
                  <c:v>31.44</c:v>
                </c:pt>
                <c:pt idx="11">
                  <c:v>30.68</c:v>
                </c:pt>
                <c:pt idx="12">
                  <c:v>29.38</c:v>
                </c:pt>
                <c:pt idx="13">
                  <c:v>24.61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53-4865-9060-8722AD4DF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244512"/>
        <c:axId val="570990032"/>
      </c:scatterChart>
      <c:valAx>
        <c:axId val="601244512"/>
        <c:scaling>
          <c:orientation val="minMax"/>
          <c:max val="8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Experimental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70990032"/>
        <c:crosses val="autoZero"/>
        <c:crossBetween val="midCat"/>
      </c:valAx>
      <c:valAx>
        <c:axId val="570990032"/>
        <c:scaling>
          <c:orientation val="minMax"/>
          <c:max val="8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Simulated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244512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Times New Roman" panose="02020603050405020304" pitchFamily="18" charset="0"/>
                <a:cs typeface="Times New Roman" panose="02020603050405020304" pitchFamily="18" charset="0"/>
              </a:rPr>
              <a:t>d)</a:t>
            </a: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1.1352568625456971E-2"/>
          <c:y val="1.31538835201173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20322864388779216"/>
                  <c:y val="-3.51281191707322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Correlation!$D$9:$D$22</c:f>
              <c:numCache>
                <c:formatCode>0.000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0.55148282263841641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4.079747051757046</c:v>
                </c:pt>
                <c:pt idx="13">
                  <c:v>4.0876179463906608</c:v>
                </c:pt>
              </c:numCache>
            </c:numRef>
          </c:xVal>
          <c:yVal>
            <c:numRef>
              <c:f>Correlation!$E$9:$E$22</c:f>
              <c:numCache>
                <c:formatCode>0.00</c:formatCode>
                <c:ptCount val="14"/>
                <c:pt idx="0">
                  <c:v>0</c:v>
                </c:pt>
                <c:pt idx="1">
                  <c:v>1.2290000000000001E-10</c:v>
                </c:pt>
                <c:pt idx="2">
                  <c:v>6.7670000000000003E-9</c:v>
                </c:pt>
                <c:pt idx="3">
                  <c:v>9.9589999999999994E-8</c:v>
                </c:pt>
                <c:pt idx="4">
                  <c:v>7.5040000000000005E-7</c:v>
                </c:pt>
                <c:pt idx="5">
                  <c:v>4.3479999999999997E-5</c:v>
                </c:pt>
                <c:pt idx="6">
                  <c:v>2.6640000000000002E-4</c:v>
                </c:pt>
                <c:pt idx="7">
                  <c:v>1.085E-3</c:v>
                </c:pt>
                <c:pt idx="8">
                  <c:v>5.535E-3</c:v>
                </c:pt>
                <c:pt idx="9">
                  <c:v>1.9599999999999999E-2</c:v>
                </c:pt>
                <c:pt idx="10">
                  <c:v>9.3759999999999996E-2</c:v>
                </c:pt>
                <c:pt idx="11">
                  <c:v>0.41210000000000002</c:v>
                </c:pt>
                <c:pt idx="12">
                  <c:v>1.081</c:v>
                </c:pt>
                <c:pt idx="13">
                  <c:v>2.02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317-4142-AC46-AE38F8C31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244512"/>
        <c:axId val="570990032"/>
      </c:scatterChart>
      <c:valAx>
        <c:axId val="601244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Experimental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70990032"/>
        <c:crosses val="autoZero"/>
        <c:crossBetween val="midCat"/>
      </c:valAx>
      <c:valAx>
        <c:axId val="570990032"/>
        <c:scaling>
          <c:orientation val="minMax"/>
          <c:max val="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Simulated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24451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9.7797107891599878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7.0454861111111109E-3"/>
                  <c:y val="0.30522731481481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x"/>
            <c:errBarType val="both"/>
            <c:errValType val="cust"/>
            <c:noEndCap val="0"/>
            <c:plus>
              <c:numRef>
                <c:f>Correlation!$J$9:$J$22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3.2067082114580004E-3</c:v>
                  </c:pt>
                  <c:pt idx="2">
                    <c:v>2.8999207651204121E-2</c:v>
                  </c:pt>
                  <c:pt idx="3">
                    <c:v>2.213389301524675E-2</c:v>
                  </c:pt>
                  <c:pt idx="4">
                    <c:v>1.1923414246932782E-2</c:v>
                  </c:pt>
                  <c:pt idx="5">
                    <c:v>0.87511726423895342</c:v>
                  </c:pt>
                  <c:pt idx="6">
                    <c:v>0.46158772870692782</c:v>
                  </c:pt>
                  <c:pt idx="7">
                    <c:v>0.35247422440735388</c:v>
                  </c:pt>
                  <c:pt idx="8">
                    <c:v>0.11249167182240691</c:v>
                  </c:pt>
                  <c:pt idx="9">
                    <c:v>6.0089721799336783E-2</c:v>
                  </c:pt>
                  <c:pt idx="10">
                    <c:v>9.7551677303474943E-2</c:v>
                  </c:pt>
                  <c:pt idx="11">
                    <c:v>0.10499784793138241</c:v>
                  </c:pt>
                  <c:pt idx="12">
                    <c:v>6.7457674898053627E-2</c:v>
                  </c:pt>
                  <c:pt idx="13">
                    <c:v>6.8324971085091321E-2</c:v>
                  </c:pt>
                </c:numCache>
              </c:numRef>
            </c:plus>
            <c:minus>
              <c:numRef>
                <c:f>Correlation!$J$9:$J$22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3.2067082114580004E-3</c:v>
                  </c:pt>
                  <c:pt idx="2">
                    <c:v>2.8999207651204121E-2</c:v>
                  </c:pt>
                  <c:pt idx="3">
                    <c:v>2.213389301524675E-2</c:v>
                  </c:pt>
                  <c:pt idx="4">
                    <c:v>1.1923414246932782E-2</c:v>
                  </c:pt>
                  <c:pt idx="5">
                    <c:v>0.87511726423895342</c:v>
                  </c:pt>
                  <c:pt idx="6">
                    <c:v>0.46158772870692782</c:v>
                  </c:pt>
                  <c:pt idx="7">
                    <c:v>0.35247422440735388</c:v>
                  </c:pt>
                  <c:pt idx="8">
                    <c:v>0.11249167182240691</c:v>
                  </c:pt>
                  <c:pt idx="9">
                    <c:v>6.0089721799336783E-2</c:v>
                  </c:pt>
                  <c:pt idx="10">
                    <c:v>9.7551677303474943E-2</c:v>
                  </c:pt>
                  <c:pt idx="11">
                    <c:v>0.10499784793138241</c:v>
                  </c:pt>
                  <c:pt idx="12">
                    <c:v>6.7457674898053627E-2</c:v>
                  </c:pt>
                  <c:pt idx="13">
                    <c:v>6.8324971085091321E-2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Correlation!$F$9:$F$22</c:f>
              <c:numCache>
                <c:formatCode>0</c:formatCode>
                <c:ptCount val="14"/>
                <c:pt idx="0">
                  <c:v>0</c:v>
                </c:pt>
                <c:pt idx="1">
                  <c:v>0.32067082114580003</c:v>
                </c:pt>
                <c:pt idx="2">
                  <c:v>2.8999207651204122</c:v>
                </c:pt>
                <c:pt idx="3">
                  <c:v>2.2133893015246753</c:v>
                </c:pt>
                <c:pt idx="4">
                  <c:v>1.1923414246932782</c:v>
                </c:pt>
                <c:pt idx="5">
                  <c:v>87.51172642389534</c:v>
                </c:pt>
                <c:pt idx="6">
                  <c:v>46.158772870692786</c:v>
                </c:pt>
                <c:pt idx="7">
                  <c:v>35.247422440735384</c:v>
                </c:pt>
                <c:pt idx="8">
                  <c:v>11.24916718224069</c:v>
                </c:pt>
                <c:pt idx="9">
                  <c:v>6.0089721799336786</c:v>
                </c:pt>
                <c:pt idx="10">
                  <c:v>9.7551677303474946</c:v>
                </c:pt>
                <c:pt idx="11">
                  <c:v>10.499784793138241</c:v>
                </c:pt>
                <c:pt idx="12">
                  <c:v>6.7457674898053614</c:v>
                </c:pt>
                <c:pt idx="13">
                  <c:v>6.8324971085091324</c:v>
                </c:pt>
              </c:numCache>
            </c:numRef>
          </c:xVal>
          <c:yVal>
            <c:numRef>
              <c:f>Correlation!$G$9:$G$22</c:f>
              <c:numCache>
                <c:formatCode>0</c:formatCode>
                <c:ptCount val="14"/>
                <c:pt idx="0">
                  <c:v>0</c:v>
                </c:pt>
                <c:pt idx="1">
                  <c:v>0.57389999999999997</c:v>
                </c:pt>
                <c:pt idx="2">
                  <c:v>6.5670000000000002</c:v>
                </c:pt>
                <c:pt idx="3">
                  <c:v>23.64</c:v>
                </c:pt>
                <c:pt idx="4">
                  <c:v>49.55</c:v>
                </c:pt>
                <c:pt idx="5">
                  <c:v>79.510000000000005</c:v>
                </c:pt>
                <c:pt idx="6">
                  <c:v>53.98</c:v>
                </c:pt>
                <c:pt idx="7">
                  <c:v>32.119999999999997</c:v>
                </c:pt>
                <c:pt idx="8">
                  <c:v>15.99</c:v>
                </c:pt>
                <c:pt idx="9">
                  <c:v>10.79</c:v>
                </c:pt>
                <c:pt idx="10">
                  <c:v>9.2569999999999997</c:v>
                </c:pt>
                <c:pt idx="11">
                  <c:v>9.1509999999999998</c:v>
                </c:pt>
                <c:pt idx="12">
                  <c:v>9.1489999999999991</c:v>
                </c:pt>
                <c:pt idx="13">
                  <c:v>9.1479999999999997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76-4C0B-8A9D-8966A3DA9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244512"/>
        <c:axId val="570990032"/>
      </c:scatterChart>
      <c:valAx>
        <c:axId val="601244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Experimental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70990032"/>
        <c:crosses val="autoZero"/>
        <c:crossBetween val="midCat"/>
      </c:valAx>
      <c:valAx>
        <c:axId val="570990032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Simulated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244512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1.1352568625456971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11333251907820735"/>
                  <c:y val="0.3328370993373688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Correlation!$H$9:$H$22</c:f>
              <c:numCache>
                <c:formatCode>0.00</c:formatCode>
                <c:ptCount val="14"/>
                <c:pt idx="0">
                  <c:v>0</c:v>
                </c:pt>
                <c:pt idx="1">
                  <c:v>9.7264864013324223E-2</c:v>
                </c:pt>
                <c:pt idx="2">
                  <c:v>0.16157161388120078</c:v>
                </c:pt>
                <c:pt idx="3">
                  <c:v>0.16186275633859395</c:v>
                </c:pt>
                <c:pt idx="4">
                  <c:v>0</c:v>
                </c:pt>
                <c:pt idx="5">
                  <c:v>2.2820133603282882</c:v>
                </c:pt>
                <c:pt idx="6">
                  <c:v>1.9500330698944683</c:v>
                </c:pt>
                <c:pt idx="7">
                  <c:v>2.2228686766954855</c:v>
                </c:pt>
                <c:pt idx="8">
                  <c:v>1.7089150482588304</c:v>
                </c:pt>
                <c:pt idx="9">
                  <c:v>1.5684330393574448</c:v>
                </c:pt>
                <c:pt idx="10">
                  <c:v>3.5546593473345873</c:v>
                </c:pt>
                <c:pt idx="11">
                  <c:v>7.7673446851214267</c:v>
                </c:pt>
                <c:pt idx="12">
                  <c:v>2.4665845698938091</c:v>
                </c:pt>
                <c:pt idx="13">
                  <c:v>2.2607829653549265</c:v>
                </c:pt>
              </c:numCache>
            </c:numRef>
          </c:xVal>
          <c:yVal>
            <c:numRef>
              <c:f>Correlation!$I$9:$I$22</c:f>
              <c:numCache>
                <c:formatCode>0.00</c:formatCode>
                <c:ptCount val="14"/>
                <c:pt idx="0">
                  <c:v>0</c:v>
                </c:pt>
                <c:pt idx="1">
                  <c:v>6.5880000000000001E-3</c:v>
                </c:pt>
                <c:pt idx="2">
                  <c:v>9.6290000000000001E-2</c:v>
                </c:pt>
                <c:pt idx="3">
                  <c:v>0.42730000000000001</c:v>
                </c:pt>
                <c:pt idx="4">
                  <c:v>1.034</c:v>
                </c:pt>
                <c:pt idx="5">
                  <c:v>3.802</c:v>
                </c:pt>
                <c:pt idx="6">
                  <c:v>5.0759999999999996</c:v>
                </c:pt>
                <c:pt idx="7">
                  <c:v>5.891</c:v>
                </c:pt>
                <c:pt idx="8">
                  <c:v>6.6120000000000001</c:v>
                </c:pt>
                <c:pt idx="9">
                  <c:v>6.82</c:v>
                </c:pt>
                <c:pt idx="10">
                  <c:v>6.8810000000000002</c:v>
                </c:pt>
                <c:pt idx="11">
                  <c:v>6.9219999999999997</c:v>
                </c:pt>
                <c:pt idx="12">
                  <c:v>6.9260000000000002</c:v>
                </c:pt>
                <c:pt idx="13">
                  <c:v>6.9260000000000002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EE-4005-9278-F4A6F82A5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244512"/>
        <c:axId val="570990032"/>
      </c:scatterChart>
      <c:valAx>
        <c:axId val="601244512"/>
        <c:scaling>
          <c:orientation val="minMax"/>
          <c:max val="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Experimental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70990032"/>
        <c:crosses val="autoZero"/>
        <c:crossBetween val="midCat"/>
        <c:majorUnit val="3"/>
      </c:valAx>
      <c:valAx>
        <c:axId val="570990032"/>
        <c:scaling>
          <c:orientation val="minMax"/>
          <c:max val="9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Simulated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dk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244512"/>
        <c:crosses val="autoZero"/>
        <c:crossBetween val="midCat"/>
        <c:majorUnit val="3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NTO in sand</a:t>
            </a:r>
          </a:p>
        </c:rich>
      </c:tx>
      <c:layout>
        <c:manualLayout>
          <c:xMode val="edge"/>
          <c:yMode val="edge"/>
          <c:x val="3.2557200475164137E-3"/>
          <c:y val="3.3126298316140698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156643518518519"/>
          <c:y val="0.13168472222222222"/>
          <c:w val="0.83619680813601338"/>
          <c:h val="0.73004283986799556"/>
        </c:manualLayout>
      </c:layout>
      <c:scatterChart>
        <c:scatterStyle val="lineMarker"/>
        <c:varyColors val="0"/>
        <c:ser>
          <c:idx val="1"/>
          <c:order val="0"/>
          <c:tx>
            <c:strRef>
              <c:f>'NTO-sand-GS'!$G$5</c:f>
              <c:strCache>
                <c:ptCount val="1"/>
                <c:pt idx="0">
                  <c:v>50%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'NTO-sand-GS'!$G$6:$G$48</c:f>
              <c:numCache>
                <c:formatCode>General</c:formatCode>
                <c:ptCount val="43"/>
                <c:pt idx="0">
                  <c:v>0</c:v>
                </c:pt>
                <c:pt idx="1">
                  <c:v>39.82</c:v>
                </c:pt>
                <c:pt idx="2">
                  <c:v>78.64</c:v>
                </c:pt>
                <c:pt idx="3">
                  <c:v>114</c:v>
                </c:pt>
                <c:pt idx="4">
                  <c:v>108.1</c:v>
                </c:pt>
                <c:pt idx="5">
                  <c:v>96.66</c:v>
                </c:pt>
                <c:pt idx="6">
                  <c:v>81.95</c:v>
                </c:pt>
                <c:pt idx="7">
                  <c:v>65.73</c:v>
                </c:pt>
                <c:pt idx="8">
                  <c:v>50.04</c:v>
                </c:pt>
                <c:pt idx="9">
                  <c:v>39.39</c:v>
                </c:pt>
                <c:pt idx="10">
                  <c:v>30.88</c:v>
                </c:pt>
                <c:pt idx="11">
                  <c:v>24.05</c:v>
                </c:pt>
                <c:pt idx="12">
                  <c:v>19.63</c:v>
                </c:pt>
                <c:pt idx="13">
                  <c:v>16.73</c:v>
                </c:pt>
                <c:pt idx="14">
                  <c:v>15.49</c:v>
                </c:pt>
                <c:pt idx="15">
                  <c:v>14.11</c:v>
                </c:pt>
                <c:pt idx="16">
                  <c:v>13.03</c:v>
                </c:pt>
                <c:pt idx="17">
                  <c:v>12.55</c:v>
                </c:pt>
                <c:pt idx="18">
                  <c:v>12.22</c:v>
                </c:pt>
                <c:pt idx="19">
                  <c:v>12.07</c:v>
                </c:pt>
                <c:pt idx="20">
                  <c:v>11.99</c:v>
                </c:pt>
                <c:pt idx="21">
                  <c:v>11.93</c:v>
                </c:pt>
                <c:pt idx="22">
                  <c:v>11.9</c:v>
                </c:pt>
                <c:pt idx="23">
                  <c:v>11.88</c:v>
                </c:pt>
                <c:pt idx="24">
                  <c:v>11.87</c:v>
                </c:pt>
                <c:pt idx="25">
                  <c:v>11.87</c:v>
                </c:pt>
                <c:pt idx="26">
                  <c:v>11.86</c:v>
                </c:pt>
                <c:pt idx="27">
                  <c:v>11.86</c:v>
                </c:pt>
                <c:pt idx="28">
                  <c:v>11.86</c:v>
                </c:pt>
                <c:pt idx="29">
                  <c:v>11.86</c:v>
                </c:pt>
                <c:pt idx="30">
                  <c:v>11.86</c:v>
                </c:pt>
                <c:pt idx="31">
                  <c:v>11.86</c:v>
                </c:pt>
                <c:pt idx="32">
                  <c:v>11.86</c:v>
                </c:pt>
                <c:pt idx="33">
                  <c:v>11.86</c:v>
                </c:pt>
                <c:pt idx="34">
                  <c:v>11.86</c:v>
                </c:pt>
                <c:pt idx="35">
                  <c:v>11.86</c:v>
                </c:pt>
                <c:pt idx="36">
                  <c:v>11.86</c:v>
                </c:pt>
                <c:pt idx="37">
                  <c:v>11.86</c:v>
                </c:pt>
                <c:pt idx="38">
                  <c:v>11.86</c:v>
                </c:pt>
                <c:pt idx="39">
                  <c:v>11.86</c:v>
                </c:pt>
                <c:pt idx="40">
                  <c:v>11.86</c:v>
                </c:pt>
                <c:pt idx="41">
                  <c:v>11.86</c:v>
                </c:pt>
                <c:pt idx="42">
                  <c:v>11.86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8E-47DA-9E15-E37128447F47}"/>
            </c:ext>
          </c:extLst>
        </c:ser>
        <c:ser>
          <c:idx val="2"/>
          <c:order val="1"/>
          <c:tx>
            <c:strRef>
              <c:f>'NTO-sand-GS'!$H$5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'NTO-sand-GS'!$B$6:$B$48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'NTO-sand-GS'!$H$6:$H$48</c:f>
              <c:numCache>
                <c:formatCode>General</c:formatCode>
                <c:ptCount val="43"/>
                <c:pt idx="0">
                  <c:v>0</c:v>
                </c:pt>
                <c:pt idx="1">
                  <c:v>83.55</c:v>
                </c:pt>
                <c:pt idx="2">
                  <c:v>164.8</c:v>
                </c:pt>
                <c:pt idx="3">
                  <c:v>238.5</c:v>
                </c:pt>
                <c:pt idx="4">
                  <c:v>219.4</c:v>
                </c:pt>
                <c:pt idx="5">
                  <c:v>187.8</c:v>
                </c:pt>
                <c:pt idx="6">
                  <c:v>149.9</c:v>
                </c:pt>
                <c:pt idx="7">
                  <c:v>113.6</c:v>
                </c:pt>
                <c:pt idx="8">
                  <c:v>85.89</c:v>
                </c:pt>
                <c:pt idx="9">
                  <c:v>67.05</c:v>
                </c:pt>
                <c:pt idx="10">
                  <c:v>52.56</c:v>
                </c:pt>
                <c:pt idx="11">
                  <c:v>42.33</c:v>
                </c:pt>
                <c:pt idx="12">
                  <c:v>36.4</c:v>
                </c:pt>
                <c:pt idx="13">
                  <c:v>32.409999999999997</c:v>
                </c:pt>
                <c:pt idx="14">
                  <c:v>29.78</c:v>
                </c:pt>
                <c:pt idx="15">
                  <c:v>28.07</c:v>
                </c:pt>
                <c:pt idx="16">
                  <c:v>26.98</c:v>
                </c:pt>
                <c:pt idx="17">
                  <c:v>26.28</c:v>
                </c:pt>
                <c:pt idx="18">
                  <c:v>25.84</c:v>
                </c:pt>
                <c:pt idx="19">
                  <c:v>25.57</c:v>
                </c:pt>
                <c:pt idx="20">
                  <c:v>25.39</c:v>
                </c:pt>
                <c:pt idx="21">
                  <c:v>25.28</c:v>
                </c:pt>
                <c:pt idx="22">
                  <c:v>25.22</c:v>
                </c:pt>
                <c:pt idx="23">
                  <c:v>25.18</c:v>
                </c:pt>
                <c:pt idx="24">
                  <c:v>25.15</c:v>
                </c:pt>
                <c:pt idx="25">
                  <c:v>25.13</c:v>
                </c:pt>
                <c:pt idx="26">
                  <c:v>25.12</c:v>
                </c:pt>
                <c:pt idx="27">
                  <c:v>25.12</c:v>
                </c:pt>
                <c:pt idx="28">
                  <c:v>25.11</c:v>
                </c:pt>
                <c:pt idx="29">
                  <c:v>25.11</c:v>
                </c:pt>
                <c:pt idx="30">
                  <c:v>25.11</c:v>
                </c:pt>
                <c:pt idx="31">
                  <c:v>25.11</c:v>
                </c:pt>
                <c:pt idx="32">
                  <c:v>25.11</c:v>
                </c:pt>
                <c:pt idx="33">
                  <c:v>25.11</c:v>
                </c:pt>
                <c:pt idx="34">
                  <c:v>25.11</c:v>
                </c:pt>
                <c:pt idx="35">
                  <c:v>25.11</c:v>
                </c:pt>
                <c:pt idx="36">
                  <c:v>25.11</c:v>
                </c:pt>
                <c:pt idx="37">
                  <c:v>25.11</c:v>
                </c:pt>
                <c:pt idx="38">
                  <c:v>25.11</c:v>
                </c:pt>
                <c:pt idx="39">
                  <c:v>25.11</c:v>
                </c:pt>
                <c:pt idx="40">
                  <c:v>25.11</c:v>
                </c:pt>
                <c:pt idx="41">
                  <c:v>25.11</c:v>
                </c:pt>
                <c:pt idx="42">
                  <c:v>25.11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8E-47DA-9E15-E37128447F47}"/>
            </c:ext>
          </c:extLst>
        </c:ser>
        <c:ser>
          <c:idx val="3"/>
          <c:order val="2"/>
          <c:tx>
            <c:v>Min</c:v>
          </c:tx>
          <c:spPr>
            <a:ln w="25400"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'NTO-sand-GS'!$B$6:$B$48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'NTO-sand-GS'!$F$6:$F$48</c:f>
              <c:numCache>
                <c:formatCode>General</c:formatCode>
                <c:ptCount val="43"/>
                <c:pt idx="0">
                  <c:v>0</c:v>
                </c:pt>
                <c:pt idx="1">
                  <c:v>2.8570000000000002</c:v>
                </c:pt>
                <c:pt idx="2">
                  <c:v>5.6210000000000004</c:v>
                </c:pt>
                <c:pt idx="3">
                  <c:v>8.0879999999999992</c:v>
                </c:pt>
                <c:pt idx="4">
                  <c:v>9.6419999999999995</c:v>
                </c:pt>
                <c:pt idx="5">
                  <c:v>10.68</c:v>
                </c:pt>
                <c:pt idx="6">
                  <c:v>11.31</c:v>
                </c:pt>
                <c:pt idx="7">
                  <c:v>11.66</c:v>
                </c:pt>
                <c:pt idx="8">
                  <c:v>11.74</c:v>
                </c:pt>
                <c:pt idx="9">
                  <c:v>11.74</c:v>
                </c:pt>
                <c:pt idx="10">
                  <c:v>11.64</c:v>
                </c:pt>
                <c:pt idx="11">
                  <c:v>9.1760000000000002</c:v>
                </c:pt>
                <c:pt idx="12">
                  <c:v>7.4390000000000001</c:v>
                </c:pt>
                <c:pt idx="13">
                  <c:v>6.266</c:v>
                </c:pt>
                <c:pt idx="14">
                  <c:v>4.4429999999999996</c:v>
                </c:pt>
                <c:pt idx="15">
                  <c:v>2.9769999999999999</c:v>
                </c:pt>
                <c:pt idx="16">
                  <c:v>1.88</c:v>
                </c:pt>
                <c:pt idx="17">
                  <c:v>1.18</c:v>
                </c:pt>
                <c:pt idx="18">
                  <c:v>0.73629999999999995</c:v>
                </c:pt>
                <c:pt idx="19">
                  <c:v>0.45779999999999998</c:v>
                </c:pt>
                <c:pt idx="20">
                  <c:v>0.2838</c:v>
                </c:pt>
                <c:pt idx="21">
                  <c:v>0.17549999999999999</c:v>
                </c:pt>
                <c:pt idx="22">
                  <c:v>0.10829999999999999</c:v>
                </c:pt>
                <c:pt idx="23">
                  <c:v>6.676E-2</c:v>
                </c:pt>
                <c:pt idx="24">
                  <c:v>4.1099999999999998E-2</c:v>
                </c:pt>
                <c:pt idx="25">
                  <c:v>2.528E-2</c:v>
                </c:pt>
                <c:pt idx="26">
                  <c:v>1.554E-2</c:v>
                </c:pt>
                <c:pt idx="27">
                  <c:v>9.5429999999999994E-3</c:v>
                </c:pt>
                <c:pt idx="28">
                  <c:v>5.8599999999999998E-3</c:v>
                </c:pt>
                <c:pt idx="29">
                  <c:v>3.5969999999999999E-3</c:v>
                </c:pt>
                <c:pt idx="30">
                  <c:v>2.2070000000000002E-3</c:v>
                </c:pt>
                <c:pt idx="31">
                  <c:v>1.354E-3</c:v>
                </c:pt>
                <c:pt idx="32">
                  <c:v>8.3049999999999997E-4</c:v>
                </c:pt>
                <c:pt idx="33">
                  <c:v>5.0929999999999997E-4</c:v>
                </c:pt>
                <c:pt idx="34">
                  <c:v>3.123E-4</c:v>
                </c:pt>
                <c:pt idx="35">
                  <c:v>1.9149999999999999E-4</c:v>
                </c:pt>
                <c:pt idx="36">
                  <c:v>1.1739999999999999E-4</c:v>
                </c:pt>
                <c:pt idx="37" formatCode="0.00E+00">
                  <c:v>7.1989999999999993E-5</c:v>
                </c:pt>
                <c:pt idx="38" formatCode="0.00E+00">
                  <c:v>4.4140000000000001E-5</c:v>
                </c:pt>
                <c:pt idx="39" formatCode="0.00E+00">
                  <c:v>2.7059999999999998E-5</c:v>
                </c:pt>
                <c:pt idx="40" formatCode="0.00E+00">
                  <c:v>1.6589999999999999E-5</c:v>
                </c:pt>
                <c:pt idx="41" formatCode="0.00E+00">
                  <c:v>1.0169999999999999E-5</c:v>
                </c:pt>
                <c:pt idx="42" formatCode="0.00E+00">
                  <c:v>6.2339999999999999E-6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8E-47DA-9E15-E37128447F47}"/>
            </c:ext>
          </c:extLst>
        </c:ser>
        <c:ser>
          <c:idx val="0"/>
          <c:order val="3"/>
          <c:tx>
            <c:v>Experimental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'[2]Exp-sand'!$C$6:$C$19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0.13634932755798673</c:v>
                  </c:pt>
                  <c:pt idx="2">
                    <c:v>2.71030514706211</c:v>
                  </c:pt>
                  <c:pt idx="3">
                    <c:v>2.2388632898132346</c:v>
                  </c:pt>
                  <c:pt idx="4">
                    <c:v>1.1347815614810777</c:v>
                  </c:pt>
                  <c:pt idx="5">
                    <c:v>51.858362596238521</c:v>
                  </c:pt>
                  <c:pt idx="6">
                    <c:v>56.177910376559652</c:v>
                  </c:pt>
                  <c:pt idx="7">
                    <c:v>26.720710200920923</c:v>
                  </c:pt>
                  <c:pt idx="8">
                    <c:v>6.6736993577595571</c:v>
                  </c:pt>
                  <c:pt idx="9">
                    <c:v>10.234585760127629</c:v>
                  </c:pt>
                  <c:pt idx="10">
                    <c:v>3.5621228119443735</c:v>
                  </c:pt>
                  <c:pt idx="11">
                    <c:v>4.7854062208787633</c:v>
                  </c:pt>
                  <c:pt idx="12">
                    <c:v>2.9050152862730538</c:v>
                  </c:pt>
                  <c:pt idx="13">
                    <c:v>3.9771052622554892</c:v>
                  </c:pt>
                </c:numCache>
              </c:numRef>
            </c:plus>
            <c:minus>
              <c:numRef>
                <c:f>'[2]Exp-sand'!$C$6:$C$19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0.13634932755798673</c:v>
                  </c:pt>
                  <c:pt idx="2">
                    <c:v>2.71030514706211</c:v>
                  </c:pt>
                  <c:pt idx="3">
                    <c:v>2.2388632898132346</c:v>
                  </c:pt>
                  <c:pt idx="4">
                    <c:v>1.1347815614810777</c:v>
                  </c:pt>
                  <c:pt idx="5">
                    <c:v>51.858362596238521</c:v>
                  </c:pt>
                  <c:pt idx="6">
                    <c:v>56.177910376559652</c:v>
                  </c:pt>
                  <c:pt idx="7">
                    <c:v>26.720710200920923</c:v>
                  </c:pt>
                  <c:pt idx="8">
                    <c:v>6.6736993577595571</c:v>
                  </c:pt>
                  <c:pt idx="9">
                    <c:v>10.234585760127629</c:v>
                  </c:pt>
                  <c:pt idx="10">
                    <c:v>3.5621228119443735</c:v>
                  </c:pt>
                  <c:pt idx="11">
                    <c:v>4.7854062208787633</c:v>
                  </c:pt>
                  <c:pt idx="12">
                    <c:v>2.9050152862730538</c:v>
                  </c:pt>
                  <c:pt idx="13">
                    <c:v>3.9771052622554892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'[2]Exp-sand'!$A$6:$A$19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'[2]Exp-sand'!$B$6:$B$19</c:f>
              <c:numCache>
                <c:formatCode>General</c:formatCode>
                <c:ptCount val="14"/>
                <c:pt idx="0">
                  <c:v>0</c:v>
                </c:pt>
                <c:pt idx="1">
                  <c:v>0.75357642969263006</c:v>
                </c:pt>
                <c:pt idx="2">
                  <c:v>6.8148137980329686</c:v>
                </c:pt>
                <c:pt idx="3">
                  <c:v>5.2014648585829866</c:v>
                </c:pt>
                <c:pt idx="4">
                  <c:v>2.8020023480292036</c:v>
                </c:pt>
                <c:pt idx="5">
                  <c:v>205.65255709615406</c:v>
                </c:pt>
                <c:pt idx="6">
                  <c:v>108.47311624612804</c:v>
                </c:pt>
                <c:pt idx="7">
                  <c:v>82.83144273572816</c:v>
                </c:pt>
                <c:pt idx="8">
                  <c:v>26.435542878265622</c:v>
                </c:pt>
                <c:pt idx="9">
                  <c:v>14.121084622844144</c:v>
                </c:pt>
                <c:pt idx="10">
                  <c:v>22.924644166316611</c:v>
                </c:pt>
                <c:pt idx="11">
                  <c:v>24.674494263874866</c:v>
                </c:pt>
                <c:pt idx="12">
                  <c:v>15.852553601042601</c:v>
                </c:pt>
                <c:pt idx="13">
                  <c:v>16.05636820499646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8E-47DA-9E15-E37128447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766847"/>
        <c:axId val="1494772255"/>
      </c:scatterChart>
      <c:valAx>
        <c:axId val="1494766847"/>
        <c:scaling>
          <c:orientation val="minMax"/>
          <c:max val="4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(days)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772255"/>
        <c:crosses val="autoZero"/>
        <c:crossBetween val="midCat"/>
        <c:majorUnit val="7"/>
      </c:valAx>
      <c:valAx>
        <c:axId val="149477225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Mass (mg)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766847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7488296968245707"/>
          <c:y val="9.3304001343832137E-3"/>
          <c:w val="0.22511712962962963"/>
          <c:h val="0.3189624999999999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NTO in sand</a:t>
            </a:r>
          </a:p>
        </c:rich>
      </c:tx>
      <c:layout>
        <c:manualLayout>
          <c:xMode val="edge"/>
          <c:yMode val="edge"/>
          <c:x val="3.1597222222222194E-4"/>
          <c:y val="3.3124999999999999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156643518518519"/>
          <c:y val="0.13168472222222222"/>
          <c:w val="0.83619680813601338"/>
          <c:h val="0.73004283986799556"/>
        </c:manualLayout>
      </c:layout>
      <c:scatterChart>
        <c:scatterStyle val="lineMarker"/>
        <c:varyColors val="0"/>
        <c:ser>
          <c:idx val="1"/>
          <c:order val="0"/>
          <c:tx>
            <c:strRef>
              <c:f>'NTO-sand-GS'!$G$5</c:f>
              <c:strCache>
                <c:ptCount val="1"/>
                <c:pt idx="0">
                  <c:v>50%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'NTO-sand-GS'!$J$6:$J$48</c:f>
              <c:numCache>
                <c:formatCode>General</c:formatCode>
                <c:ptCount val="43"/>
                <c:pt idx="0">
                  <c:v>0</c:v>
                </c:pt>
                <c:pt idx="1">
                  <c:v>0.57389999999999997</c:v>
                </c:pt>
                <c:pt idx="2">
                  <c:v>6.5670000000000002</c:v>
                </c:pt>
                <c:pt idx="3">
                  <c:v>23.64</c:v>
                </c:pt>
                <c:pt idx="4">
                  <c:v>49.55</c:v>
                </c:pt>
                <c:pt idx="5">
                  <c:v>72.19</c:v>
                </c:pt>
                <c:pt idx="6">
                  <c:v>83.12</c:v>
                </c:pt>
                <c:pt idx="7">
                  <c:v>79.510000000000005</c:v>
                </c:pt>
                <c:pt idx="8">
                  <c:v>67.319999999999993</c:v>
                </c:pt>
                <c:pt idx="9">
                  <c:v>53.98</c:v>
                </c:pt>
                <c:pt idx="10">
                  <c:v>41.62</c:v>
                </c:pt>
                <c:pt idx="11">
                  <c:v>32.119999999999997</c:v>
                </c:pt>
                <c:pt idx="12">
                  <c:v>24.76</c:v>
                </c:pt>
                <c:pt idx="13">
                  <c:v>19.760000000000002</c:v>
                </c:pt>
                <c:pt idx="14">
                  <c:v>15.99</c:v>
                </c:pt>
                <c:pt idx="15">
                  <c:v>13.41</c:v>
                </c:pt>
                <c:pt idx="16">
                  <c:v>12.11</c:v>
                </c:pt>
                <c:pt idx="17">
                  <c:v>10.79</c:v>
                </c:pt>
                <c:pt idx="18">
                  <c:v>10.210000000000001</c:v>
                </c:pt>
                <c:pt idx="19">
                  <c:v>9.8160000000000007</c:v>
                </c:pt>
                <c:pt idx="20">
                  <c:v>9.5350000000000001</c:v>
                </c:pt>
                <c:pt idx="21">
                  <c:v>9.3290000000000006</c:v>
                </c:pt>
                <c:pt idx="22">
                  <c:v>9.2569999999999997</c:v>
                </c:pt>
                <c:pt idx="23">
                  <c:v>9.2129999999999992</c:v>
                </c:pt>
                <c:pt idx="24">
                  <c:v>9.1869999999999994</c:v>
                </c:pt>
                <c:pt idx="25">
                  <c:v>9.1720000000000006</c:v>
                </c:pt>
                <c:pt idx="26">
                  <c:v>9.1620000000000008</c:v>
                </c:pt>
                <c:pt idx="27">
                  <c:v>9.157</c:v>
                </c:pt>
                <c:pt idx="28">
                  <c:v>9.1530000000000005</c:v>
                </c:pt>
                <c:pt idx="29">
                  <c:v>9.1509999999999998</c:v>
                </c:pt>
                <c:pt idx="30">
                  <c:v>9.15</c:v>
                </c:pt>
                <c:pt idx="31">
                  <c:v>9.1489999999999991</c:v>
                </c:pt>
                <c:pt idx="32">
                  <c:v>9.1489999999999991</c:v>
                </c:pt>
                <c:pt idx="33">
                  <c:v>9.1489999999999991</c:v>
                </c:pt>
                <c:pt idx="34">
                  <c:v>9.1489999999999991</c:v>
                </c:pt>
                <c:pt idx="35">
                  <c:v>9.1489999999999991</c:v>
                </c:pt>
                <c:pt idx="36">
                  <c:v>9.1489999999999991</c:v>
                </c:pt>
                <c:pt idx="37">
                  <c:v>9.1479999999999997</c:v>
                </c:pt>
                <c:pt idx="38">
                  <c:v>9.1479999999999997</c:v>
                </c:pt>
                <c:pt idx="39">
                  <c:v>9.1479999999999997</c:v>
                </c:pt>
                <c:pt idx="40">
                  <c:v>9.1479999999999997</c:v>
                </c:pt>
                <c:pt idx="41">
                  <c:v>9.1479999999999997</c:v>
                </c:pt>
                <c:pt idx="42">
                  <c:v>9.1479999999999997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A1-4CC1-A9A7-D1014E3143F2}"/>
            </c:ext>
          </c:extLst>
        </c:ser>
        <c:ser>
          <c:idx val="2"/>
          <c:order val="1"/>
          <c:tx>
            <c:strRef>
              <c:f>'NTO-sand-GS'!$H$5</c:f>
              <c:strCache>
                <c:ptCount val="1"/>
                <c:pt idx="0">
                  <c:v>Max</c:v>
                </c:pt>
              </c:strCache>
            </c:strRef>
          </c:tx>
          <c:spPr>
            <a:ln w="19050"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'NTO-sand-GS'!$B$6:$B$48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'NTO-sand-GS'!$K$6:$K$48</c:f>
              <c:numCache>
                <c:formatCode>General</c:formatCode>
                <c:ptCount val="43"/>
                <c:pt idx="0">
                  <c:v>0</c:v>
                </c:pt>
                <c:pt idx="1">
                  <c:v>1.867</c:v>
                </c:pt>
                <c:pt idx="2">
                  <c:v>17.57</c:v>
                </c:pt>
                <c:pt idx="3">
                  <c:v>57.06</c:v>
                </c:pt>
                <c:pt idx="4">
                  <c:v>114.6</c:v>
                </c:pt>
                <c:pt idx="5">
                  <c:v>161.80000000000001</c:v>
                </c:pt>
                <c:pt idx="6">
                  <c:v>175.9</c:v>
                </c:pt>
                <c:pt idx="7">
                  <c:v>159.6</c:v>
                </c:pt>
                <c:pt idx="8">
                  <c:v>128.9</c:v>
                </c:pt>
                <c:pt idx="9">
                  <c:v>96.75</c:v>
                </c:pt>
                <c:pt idx="10">
                  <c:v>69.3</c:v>
                </c:pt>
                <c:pt idx="11">
                  <c:v>52.84</c:v>
                </c:pt>
                <c:pt idx="12">
                  <c:v>40.97</c:v>
                </c:pt>
                <c:pt idx="13">
                  <c:v>32.32</c:v>
                </c:pt>
                <c:pt idx="14">
                  <c:v>27.36</c:v>
                </c:pt>
                <c:pt idx="15">
                  <c:v>24.03</c:v>
                </c:pt>
                <c:pt idx="16">
                  <c:v>21.84</c:v>
                </c:pt>
                <c:pt idx="17">
                  <c:v>20.420000000000002</c:v>
                </c:pt>
                <c:pt idx="18">
                  <c:v>19.510000000000002</c:v>
                </c:pt>
                <c:pt idx="19">
                  <c:v>19.11</c:v>
                </c:pt>
                <c:pt idx="20">
                  <c:v>19.059999999999999</c:v>
                </c:pt>
                <c:pt idx="21">
                  <c:v>19.04</c:v>
                </c:pt>
                <c:pt idx="22">
                  <c:v>19.02</c:v>
                </c:pt>
                <c:pt idx="23">
                  <c:v>19.010000000000002</c:v>
                </c:pt>
                <c:pt idx="24">
                  <c:v>19.010000000000002</c:v>
                </c:pt>
                <c:pt idx="25">
                  <c:v>19.010000000000002</c:v>
                </c:pt>
                <c:pt idx="26">
                  <c:v>19</c:v>
                </c:pt>
                <c:pt idx="27">
                  <c:v>19</c:v>
                </c:pt>
                <c:pt idx="28">
                  <c:v>19</c:v>
                </c:pt>
                <c:pt idx="29">
                  <c:v>19</c:v>
                </c:pt>
                <c:pt idx="30">
                  <c:v>19</c:v>
                </c:pt>
                <c:pt idx="31">
                  <c:v>19</c:v>
                </c:pt>
                <c:pt idx="32">
                  <c:v>19</c:v>
                </c:pt>
                <c:pt idx="33">
                  <c:v>19</c:v>
                </c:pt>
                <c:pt idx="34">
                  <c:v>19</c:v>
                </c:pt>
                <c:pt idx="35">
                  <c:v>19</c:v>
                </c:pt>
                <c:pt idx="36">
                  <c:v>19</c:v>
                </c:pt>
                <c:pt idx="37">
                  <c:v>19</c:v>
                </c:pt>
                <c:pt idx="38">
                  <c:v>19</c:v>
                </c:pt>
                <c:pt idx="39">
                  <c:v>19</c:v>
                </c:pt>
                <c:pt idx="40">
                  <c:v>19</c:v>
                </c:pt>
                <c:pt idx="41">
                  <c:v>19</c:v>
                </c:pt>
                <c:pt idx="42">
                  <c:v>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A1-4CC1-A9A7-D1014E3143F2}"/>
            </c:ext>
          </c:extLst>
        </c:ser>
        <c:ser>
          <c:idx val="3"/>
          <c:order val="2"/>
          <c:tx>
            <c:strRef>
              <c:f>'NTO-sand-GS'!$I$5</c:f>
              <c:strCache>
                <c:ptCount val="1"/>
                <c:pt idx="0">
                  <c:v>Min</c:v>
                </c:pt>
              </c:strCache>
            </c:strRef>
          </c:tx>
          <c:spPr>
            <a:ln w="19050"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'NTO-sand-GS'!$B$6:$B$48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'NTO-sand-GS'!$I$6:$I$48</c:f>
              <c:numCache>
                <c:formatCode>General</c:formatCode>
                <c:ptCount val="43"/>
                <c:pt idx="0">
                  <c:v>0</c:v>
                </c:pt>
                <c:pt idx="1">
                  <c:v>6.6919999999999993E-2</c:v>
                </c:pt>
                <c:pt idx="2">
                  <c:v>0.70099999999999996</c:v>
                </c:pt>
                <c:pt idx="3">
                  <c:v>2.3050000000000002</c:v>
                </c:pt>
                <c:pt idx="4">
                  <c:v>4.4950000000000001</c:v>
                </c:pt>
                <c:pt idx="5">
                  <c:v>6.5739999999999998</c:v>
                </c:pt>
                <c:pt idx="6">
                  <c:v>8.1110000000000007</c:v>
                </c:pt>
                <c:pt idx="7">
                  <c:v>9.0749999999999993</c:v>
                </c:pt>
                <c:pt idx="8">
                  <c:v>9.6189999999999998</c:v>
                </c:pt>
                <c:pt idx="9">
                  <c:v>9.89</c:v>
                </c:pt>
                <c:pt idx="10">
                  <c:v>9.9849999999999994</c:v>
                </c:pt>
                <c:pt idx="11">
                  <c:v>9.984</c:v>
                </c:pt>
                <c:pt idx="12">
                  <c:v>9.6609999999999996</c:v>
                </c:pt>
                <c:pt idx="13">
                  <c:v>7.5439999999999996</c:v>
                </c:pt>
                <c:pt idx="14">
                  <c:v>6.0529999999999999</c:v>
                </c:pt>
                <c:pt idx="15">
                  <c:v>5.0490000000000004</c:v>
                </c:pt>
                <c:pt idx="16">
                  <c:v>3.63</c:v>
                </c:pt>
                <c:pt idx="17">
                  <c:v>2.48</c:v>
                </c:pt>
                <c:pt idx="18">
                  <c:v>1.5640000000000001</c:v>
                </c:pt>
                <c:pt idx="19">
                  <c:v>0.98029999999999995</c:v>
                </c:pt>
                <c:pt idx="20">
                  <c:v>0.61140000000000005</c:v>
                </c:pt>
                <c:pt idx="21">
                  <c:v>0.37990000000000002</c:v>
                </c:pt>
                <c:pt idx="22">
                  <c:v>0.2354</c:v>
                </c:pt>
                <c:pt idx="23">
                  <c:v>0.14549999999999999</c:v>
                </c:pt>
                <c:pt idx="24">
                  <c:v>8.9779999999999999E-2</c:v>
                </c:pt>
                <c:pt idx="25">
                  <c:v>5.5320000000000001E-2</c:v>
                </c:pt>
                <c:pt idx="26">
                  <c:v>3.4049999999999997E-2</c:v>
                </c:pt>
                <c:pt idx="27">
                  <c:v>2.094E-2</c:v>
                </c:pt>
                <c:pt idx="28">
                  <c:v>1.2869999999999999E-2</c:v>
                </c:pt>
                <c:pt idx="29">
                  <c:v>7.9039999999999996E-3</c:v>
                </c:pt>
                <c:pt idx="30">
                  <c:v>4.8529999999999997E-3</c:v>
                </c:pt>
                <c:pt idx="31">
                  <c:v>2.9789999999999999E-3</c:v>
                </c:pt>
                <c:pt idx="32">
                  <c:v>1.828E-3</c:v>
                </c:pt>
                <c:pt idx="33">
                  <c:v>1.121E-3</c:v>
                </c:pt>
                <c:pt idx="34">
                  <c:v>6.8769999999999996E-4</c:v>
                </c:pt>
                <c:pt idx="35">
                  <c:v>4.217E-4</c:v>
                </c:pt>
                <c:pt idx="36">
                  <c:v>2.586E-4</c:v>
                </c:pt>
                <c:pt idx="37">
                  <c:v>1.5860000000000001E-4</c:v>
                </c:pt>
                <c:pt idx="38" formatCode="0.00E+00">
                  <c:v>9.7230000000000003E-5</c:v>
                </c:pt>
                <c:pt idx="39" formatCode="0.00E+00">
                  <c:v>5.961E-5</c:v>
                </c:pt>
                <c:pt idx="40" formatCode="0.00E+00">
                  <c:v>3.6539999999999999E-5</c:v>
                </c:pt>
                <c:pt idx="41" formatCode="0.00E+00">
                  <c:v>2.2399999999999999E-5</c:v>
                </c:pt>
                <c:pt idx="42" formatCode="0.00E+00">
                  <c:v>1.3730000000000001E-5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BA1-4CC1-A9A7-D1014E3143F2}"/>
            </c:ext>
          </c:extLst>
        </c:ser>
        <c:ser>
          <c:idx val="0"/>
          <c:order val="3"/>
          <c:tx>
            <c:v>Experimental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'[2]Exp-sand'!$G$6:$G$19</c:f>
                <c:numCache>
                  <c:formatCode>General</c:formatCode>
                  <c:ptCount val="14"/>
                  <c:pt idx="1">
                    <c:v>5.8020990450207116E-2</c:v>
                  </c:pt>
                  <c:pt idx="2">
                    <c:v>1.1533213391753661</c:v>
                  </c:pt>
                  <c:pt idx="3">
                    <c:v>0.95270778289924873</c:v>
                  </c:pt>
                  <c:pt idx="4">
                    <c:v>0.48288577084301182</c:v>
                  </c:pt>
                  <c:pt idx="5">
                    <c:v>22.067388338824891</c:v>
                  </c:pt>
                  <c:pt idx="6">
                    <c:v>23.905493777259426</c:v>
                  </c:pt>
                  <c:pt idx="7">
                    <c:v>11.370514979115287</c:v>
                  </c:pt>
                  <c:pt idx="8">
                    <c:v>2.8398720671317266</c:v>
                  </c:pt>
                  <c:pt idx="9">
                    <c:v>4.3551428766500555</c:v>
                  </c:pt>
                  <c:pt idx="10">
                    <c:v>1.5157969412529251</c:v>
                  </c:pt>
                  <c:pt idx="11">
                    <c:v>2.0363430727143674</c:v>
                  </c:pt>
                  <c:pt idx="12">
                    <c:v>1.2361767175630018</c:v>
                  </c:pt>
                  <c:pt idx="13">
                    <c:v>1.6923852179810592</c:v>
                  </c:pt>
                </c:numCache>
              </c:numRef>
            </c:plus>
            <c:minus>
              <c:numRef>
                <c:f>'[2]Exp-sand'!$G$6:$G$19</c:f>
                <c:numCache>
                  <c:formatCode>General</c:formatCode>
                  <c:ptCount val="14"/>
                  <c:pt idx="1">
                    <c:v>5.8020990450207116E-2</c:v>
                  </c:pt>
                  <c:pt idx="2">
                    <c:v>1.1533213391753661</c:v>
                  </c:pt>
                  <c:pt idx="3">
                    <c:v>0.95270778289924873</c:v>
                  </c:pt>
                  <c:pt idx="4">
                    <c:v>0.48288577084301182</c:v>
                  </c:pt>
                  <c:pt idx="5">
                    <c:v>22.067388338824891</c:v>
                  </c:pt>
                  <c:pt idx="6">
                    <c:v>23.905493777259426</c:v>
                  </c:pt>
                  <c:pt idx="7">
                    <c:v>11.370514979115287</c:v>
                  </c:pt>
                  <c:pt idx="8">
                    <c:v>2.8398720671317266</c:v>
                  </c:pt>
                  <c:pt idx="9">
                    <c:v>4.3551428766500555</c:v>
                  </c:pt>
                  <c:pt idx="10">
                    <c:v>1.5157969412529251</c:v>
                  </c:pt>
                  <c:pt idx="11">
                    <c:v>2.0363430727143674</c:v>
                  </c:pt>
                  <c:pt idx="12">
                    <c:v>1.2361767175630018</c:v>
                  </c:pt>
                  <c:pt idx="13">
                    <c:v>1.6923852179810592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'[2]Exp-sand'!$A$6:$A$19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'[2]Exp-sand'!$F$6:$F$19</c:f>
              <c:numCache>
                <c:formatCode>General</c:formatCode>
                <c:ptCount val="14"/>
                <c:pt idx="1">
                  <c:v>0.32067082114580003</c:v>
                </c:pt>
                <c:pt idx="2">
                  <c:v>2.8999207651204122</c:v>
                </c:pt>
                <c:pt idx="3">
                  <c:v>2.2133893015246753</c:v>
                </c:pt>
                <c:pt idx="4">
                  <c:v>1.1923414246932782</c:v>
                </c:pt>
                <c:pt idx="5">
                  <c:v>87.51172642389534</c:v>
                </c:pt>
                <c:pt idx="6">
                  <c:v>46.158772870692786</c:v>
                </c:pt>
                <c:pt idx="7">
                  <c:v>35.247422440735384</c:v>
                </c:pt>
                <c:pt idx="8">
                  <c:v>11.24916718224069</c:v>
                </c:pt>
                <c:pt idx="9">
                  <c:v>6.0089721799336786</c:v>
                </c:pt>
                <c:pt idx="10">
                  <c:v>9.7551677303474946</c:v>
                </c:pt>
                <c:pt idx="11">
                  <c:v>10.499784793138241</c:v>
                </c:pt>
                <c:pt idx="12">
                  <c:v>6.7457674898053614</c:v>
                </c:pt>
                <c:pt idx="13">
                  <c:v>6.8324971085091324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A1-4CC1-A9A7-D1014E314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766847"/>
        <c:axId val="1494772255"/>
      </c:scatterChart>
      <c:valAx>
        <c:axId val="1494766847"/>
        <c:scaling>
          <c:orientation val="minMax"/>
          <c:max val="4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(days)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772255"/>
        <c:crosses val="autoZero"/>
        <c:crossBetween val="midCat"/>
        <c:majorUnit val="7"/>
      </c:valAx>
      <c:valAx>
        <c:axId val="1494772255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Concentration (mg/L)</a:t>
                </a:r>
              </a:p>
            </c:rich>
          </c:tx>
          <c:overlay val="0"/>
        </c:title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766847"/>
        <c:crosses val="autoZero"/>
        <c:crossBetween val="midCat"/>
        <c:majorUnit val="50"/>
      </c:valAx>
    </c:plotArea>
    <c:legend>
      <c:legendPos val="r"/>
      <c:layout>
        <c:manualLayout>
          <c:xMode val="edge"/>
          <c:yMode val="edge"/>
          <c:x val="0.65729027777777782"/>
          <c:y val="5.1111111111111051E-4"/>
          <c:w val="0.29567268518518519"/>
          <c:h val="0.34983055555555553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SAND</a:t>
            </a:r>
            <a:r>
              <a:rPr lang="en-US" baseline="0"/>
              <a:t> SOIL</a:t>
            </a:r>
            <a:endParaRPr lang="en-US"/>
          </a:p>
        </c:rich>
      </c:tx>
      <c:layout>
        <c:manualLayout>
          <c:xMode val="edge"/>
          <c:yMode val="edge"/>
          <c:x val="0.38005555555555554"/>
          <c:y val="2.8571428571428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v>NTO</c:v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[1]CUMULATIVE!$AX$38:$BJ$38</c:f>
                <c:numCache>
                  <c:formatCode>General</c:formatCode>
                  <c:ptCount val="13"/>
                  <c:pt idx="0">
                    <c:v>1.7829084189169068E-2</c:v>
                  </c:pt>
                  <c:pt idx="1">
                    <c:v>0.3628197021031177</c:v>
                  </c:pt>
                  <c:pt idx="2">
                    <c:v>0.65692513641480621</c:v>
                  </c:pt>
                  <c:pt idx="3">
                    <c:v>0.80103317620807402</c:v>
                  </c:pt>
                  <c:pt idx="4">
                    <c:v>7.190240479730523</c:v>
                  </c:pt>
                  <c:pt idx="5">
                    <c:v>13.440217198092423</c:v>
                  </c:pt>
                  <c:pt idx="6">
                    <c:v>16.733976691244301</c:v>
                  </c:pt>
                  <c:pt idx="7">
                    <c:v>17.444157253007052</c:v>
                  </c:pt>
                  <c:pt idx="8">
                    <c:v>16.11889439518913</c:v>
                  </c:pt>
                  <c:pt idx="9">
                    <c:v>16.429962702130304</c:v>
                  </c:pt>
                  <c:pt idx="10">
                    <c:v>16.887162747186995</c:v>
                  </c:pt>
                  <c:pt idx="11">
                    <c:v>17.152001173523882</c:v>
                  </c:pt>
                  <c:pt idx="12">
                    <c:v>17.589555949813626</c:v>
                  </c:pt>
                </c:numCache>
              </c:numRef>
            </c:plus>
            <c:minus>
              <c:numRef>
                <c:f>[1]CUMULATIVE!$AX$38:$BJ$38</c:f>
                <c:numCache>
                  <c:formatCode>General</c:formatCode>
                  <c:ptCount val="13"/>
                  <c:pt idx="0">
                    <c:v>1.7829084189169068E-2</c:v>
                  </c:pt>
                  <c:pt idx="1">
                    <c:v>0.3628197021031177</c:v>
                  </c:pt>
                  <c:pt idx="2">
                    <c:v>0.65692513641480621</c:v>
                  </c:pt>
                  <c:pt idx="3">
                    <c:v>0.80103317620807402</c:v>
                  </c:pt>
                  <c:pt idx="4">
                    <c:v>7.190240479730523</c:v>
                  </c:pt>
                  <c:pt idx="5">
                    <c:v>13.440217198092423</c:v>
                  </c:pt>
                  <c:pt idx="6">
                    <c:v>16.733976691244301</c:v>
                  </c:pt>
                  <c:pt idx="7">
                    <c:v>17.444157253007052</c:v>
                  </c:pt>
                  <c:pt idx="8">
                    <c:v>16.11889439518913</c:v>
                  </c:pt>
                  <c:pt idx="9">
                    <c:v>16.429962702130304</c:v>
                  </c:pt>
                  <c:pt idx="10">
                    <c:v>16.887162747186995</c:v>
                  </c:pt>
                  <c:pt idx="11">
                    <c:v>17.152001173523882</c:v>
                  </c:pt>
                  <c:pt idx="12">
                    <c:v>17.589555949813626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[1]CUMULATIVE!$AX$37:$BJ$37</c:f>
              <c:numCache>
                <c:formatCode>General</c:formatCode>
                <c:ptCount val="13"/>
                <c:pt idx="0">
                  <c:v>0.14018469916255827</c:v>
                </c:pt>
                <c:pt idx="1">
                  <c:v>1.4080735775480331</c:v>
                </c:pt>
                <c:pt idx="2">
                  <c:v>2.3757726613934103</c:v>
                </c:pt>
                <c:pt idx="3">
                  <c:v>2.8969995425004238</c:v>
                </c:pt>
                <c:pt idx="4">
                  <c:v>41.150260034298462</c:v>
                </c:pt>
                <c:pt idx="5">
                  <c:v>61.3271177266435</c:v>
                </c:pt>
                <c:pt idx="6">
                  <c:v>76.73631449036948</c:v>
                </c:pt>
                <c:pt idx="7">
                  <c:v>81.65484135074496</c:v>
                </c:pt>
                <c:pt idx="8">
                  <c:v>84.28433926711476</c:v>
                </c:pt>
                <c:pt idx="9">
                  <c:v>88.549950964653604</c:v>
                </c:pt>
                <c:pt idx="10">
                  <c:v>93.14110437930492</c:v>
                </c:pt>
                <c:pt idx="11">
                  <c:v>96.090816778095231</c:v>
                </c:pt>
                <c:pt idx="12">
                  <c:v>99.009664742344356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9E-4697-88B6-ED3968A0BC5C}"/>
            </c:ext>
          </c:extLst>
        </c:ser>
        <c:ser>
          <c:idx val="0"/>
          <c:order val="1"/>
          <c:tx>
            <c:v>DNAN</c:v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[1]CUMULATIVE!$AX$10:$BJ$10</c:f>
                <c:numCache>
                  <c:formatCode>General</c:formatCode>
                  <c:ptCount val="13"/>
                  <c:pt idx="0">
                    <c:v>1.5891112098018027E-2</c:v>
                  </c:pt>
                  <c:pt idx="1">
                    <c:v>5.0436515594831831E-2</c:v>
                  </c:pt>
                  <c:pt idx="2">
                    <c:v>7.8136989423708975E-2</c:v>
                  </c:pt>
                  <c:pt idx="3">
                    <c:v>7.8136989423708975E-2</c:v>
                  </c:pt>
                  <c:pt idx="4">
                    <c:v>0.37432226230367399</c:v>
                  </c:pt>
                  <c:pt idx="5">
                    <c:v>0.74928675566869474</c:v>
                  </c:pt>
                  <c:pt idx="6">
                    <c:v>0.67626086480593273</c:v>
                  </c:pt>
                  <c:pt idx="7">
                    <c:v>0.99051171329015242</c:v>
                  </c:pt>
                  <c:pt idx="8">
                    <c:v>1.2812852401592161</c:v>
                  </c:pt>
                  <c:pt idx="9">
                    <c:v>2.3277817129279499</c:v>
                  </c:pt>
                  <c:pt idx="10">
                    <c:v>3.5436119321130759</c:v>
                  </c:pt>
                  <c:pt idx="11">
                    <c:v>3.8855160141698746</c:v>
                  </c:pt>
                  <c:pt idx="12">
                    <c:v>4.1420061598292053</c:v>
                  </c:pt>
                </c:numCache>
              </c:numRef>
            </c:plus>
            <c:minus>
              <c:numRef>
                <c:f>[1]CUMULATIVE!$AX$10:$BJ$10</c:f>
                <c:numCache>
                  <c:formatCode>General</c:formatCode>
                  <c:ptCount val="13"/>
                  <c:pt idx="0">
                    <c:v>1.5891112098018027E-2</c:v>
                  </c:pt>
                  <c:pt idx="1">
                    <c:v>5.0436515594831831E-2</c:v>
                  </c:pt>
                  <c:pt idx="2">
                    <c:v>7.8136989423708975E-2</c:v>
                  </c:pt>
                  <c:pt idx="3">
                    <c:v>7.8136989423708975E-2</c:v>
                  </c:pt>
                  <c:pt idx="4">
                    <c:v>0.37432226230367399</c:v>
                  </c:pt>
                  <c:pt idx="5">
                    <c:v>0.74928675566869474</c:v>
                  </c:pt>
                  <c:pt idx="6">
                    <c:v>0.67626086480593273</c:v>
                  </c:pt>
                  <c:pt idx="7">
                    <c:v>0.99051171329015242</c:v>
                  </c:pt>
                  <c:pt idx="8">
                    <c:v>1.2812852401592161</c:v>
                  </c:pt>
                  <c:pt idx="9">
                    <c:v>2.3277817129279499</c:v>
                  </c:pt>
                  <c:pt idx="10">
                    <c:v>3.5436119321130759</c:v>
                  </c:pt>
                  <c:pt idx="11">
                    <c:v>3.8855160141698746</c:v>
                  </c:pt>
                  <c:pt idx="12">
                    <c:v>4.1420061598292053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[1]CUMULATIVE!$AX$9:$BJ$9</c:f>
              <c:numCache>
                <c:formatCode>General</c:formatCode>
                <c:ptCount val="13"/>
                <c:pt idx="0">
                  <c:v>7.0442600542646047E-2</c:v>
                </c:pt>
                <c:pt idx="1">
                  <c:v>0.18745582433407681</c:v>
                </c:pt>
                <c:pt idx="2">
                  <c:v>0.30468234312660258</c:v>
                </c:pt>
                <c:pt idx="3">
                  <c:v>0.30468234312660258</c:v>
                </c:pt>
                <c:pt idx="4">
                  <c:v>1.9576948318740464</c:v>
                </c:pt>
                <c:pt idx="5">
                  <c:v>3.370217103168796</c:v>
                </c:pt>
                <c:pt idx="6">
                  <c:v>4.9797005968195265</c:v>
                </c:pt>
                <c:pt idx="7">
                  <c:v>6.217335289962084</c:v>
                </c:pt>
                <c:pt idx="8">
                  <c:v>7.353381903528696</c:v>
                </c:pt>
                <c:pt idx="9">
                  <c:v>9.9285067163525529</c:v>
                </c:pt>
                <c:pt idx="10">
                  <c:v>15.554715590252792</c:v>
                </c:pt>
                <c:pt idx="11">
                  <c:v>17.341295890190981</c:v>
                </c:pt>
                <c:pt idx="12">
                  <c:v>18.97868894051712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29E-4697-88B6-ED3968A0BC5C}"/>
            </c:ext>
          </c:extLst>
        </c:ser>
        <c:ser>
          <c:idx val="1"/>
          <c:order val="2"/>
          <c:tx>
            <c:v>RDX</c:v>
          </c:tx>
          <c:spPr>
            <a:ln w="19050" cap="rnd">
              <a:solidFill>
                <a:schemeClr val="accent3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 w="9525">
                <a:solidFill>
                  <a:schemeClr val="accent3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[1]CUMULATIVE!$AX$25:$BJ$25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0.90979996729471357</c:v>
                  </c:pt>
                  <c:pt idx="6">
                    <c:v>1.5124380396149197</c:v>
                  </c:pt>
                  <c:pt idx="7">
                    <c:v>1.5124380396149197</c:v>
                  </c:pt>
                  <c:pt idx="8">
                    <c:v>1.5124380396149197</c:v>
                  </c:pt>
                  <c:pt idx="9">
                    <c:v>1.3372409345459784</c:v>
                  </c:pt>
                  <c:pt idx="10">
                    <c:v>1.7917842808183337</c:v>
                  </c:pt>
                  <c:pt idx="11">
                    <c:v>1.6199166507826905</c:v>
                  </c:pt>
                  <c:pt idx="12">
                    <c:v>2.0675642016659919</c:v>
                  </c:pt>
                </c:numCache>
              </c:numRef>
            </c:plus>
            <c:minus>
              <c:numRef>
                <c:f>[1]CUMULATIVE!$AX$25:$BJ$25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0.90979996729471357</c:v>
                  </c:pt>
                  <c:pt idx="6">
                    <c:v>1.5124380396149197</c:v>
                  </c:pt>
                  <c:pt idx="7">
                    <c:v>1.5124380396149197</c:v>
                  </c:pt>
                  <c:pt idx="8">
                    <c:v>1.5124380396149197</c:v>
                  </c:pt>
                  <c:pt idx="9">
                    <c:v>1.3372409345459784</c:v>
                  </c:pt>
                  <c:pt idx="10">
                    <c:v>1.7917842808183337</c:v>
                  </c:pt>
                  <c:pt idx="11">
                    <c:v>1.6199166507826905</c:v>
                  </c:pt>
                  <c:pt idx="12">
                    <c:v>2.0675642016659919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[1]CUMULATIVE!$AX$24:$BJ$24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1.8019124158079578</c:v>
                </c:pt>
                <c:pt idx="6">
                  <c:v>2.7163893203963121</c:v>
                </c:pt>
                <c:pt idx="7">
                  <c:v>2.7163893203963121</c:v>
                </c:pt>
                <c:pt idx="8">
                  <c:v>2.7163893203963121</c:v>
                </c:pt>
                <c:pt idx="9">
                  <c:v>3.0764324825651328</c:v>
                </c:pt>
                <c:pt idx="10">
                  <c:v>4.7171693438760549</c:v>
                </c:pt>
                <c:pt idx="11">
                  <c:v>5.382664856441937</c:v>
                </c:pt>
                <c:pt idx="12">
                  <c:v>7.4144098229480173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29E-4697-88B6-ED3968A0BC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201624"/>
        <c:axId val="463484480"/>
      </c:scatterChart>
      <c:valAx>
        <c:axId val="574201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484480"/>
        <c:crosses val="autoZero"/>
        <c:crossBetween val="midCat"/>
      </c:valAx>
      <c:valAx>
        <c:axId val="46348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 (%)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201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930448019449587"/>
          <c:y val="0.40518045770594463"/>
          <c:w val="0.14566074929090053"/>
          <c:h val="0.23684376295068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DNAN in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3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'[2]Exp-sand'!$K$6:$K$19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0.31049385141076136</c:v>
                  </c:pt>
                  <c:pt idx="2">
                    <c:v>0.67553560356141695</c:v>
                  </c:pt>
                  <c:pt idx="3">
                    <c:v>0.54146610217943958</c:v>
                  </c:pt>
                  <c:pt idx="4">
                    <c:v>0</c:v>
                  </c:pt>
                  <c:pt idx="5">
                    <c:v>6.0049389165812288</c:v>
                  </c:pt>
                  <c:pt idx="6">
                    <c:v>7.3444205579906949</c:v>
                  </c:pt>
                  <c:pt idx="7">
                    <c:v>3.7441833573870871</c:v>
                  </c:pt>
                  <c:pt idx="8">
                    <c:v>6.2397382483241373</c:v>
                  </c:pt>
                  <c:pt idx="9">
                    <c:v>5.7226145194041811</c:v>
                  </c:pt>
                  <c:pt idx="10">
                    <c:v>20.696789463801064</c:v>
                  </c:pt>
                  <c:pt idx="11">
                    <c:v>23.910668681950391</c:v>
                  </c:pt>
                  <c:pt idx="12">
                    <c:v>6.6754852336493844</c:v>
                  </c:pt>
                  <c:pt idx="13">
                    <c:v>5.0516230665418052</c:v>
                  </c:pt>
                </c:numCache>
              </c:numRef>
            </c:plus>
            <c:minus>
              <c:numRef>
                <c:f>'[2]Exp-sand'!$K$6:$K$19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0.31049385141076136</c:v>
                  </c:pt>
                  <c:pt idx="2">
                    <c:v>0.67553560356141695</c:v>
                  </c:pt>
                  <c:pt idx="3">
                    <c:v>0.54146610217943958</c:v>
                  </c:pt>
                  <c:pt idx="4">
                    <c:v>0</c:v>
                  </c:pt>
                  <c:pt idx="5">
                    <c:v>6.0049389165812288</c:v>
                  </c:pt>
                  <c:pt idx="6">
                    <c:v>7.3444205579906949</c:v>
                  </c:pt>
                  <c:pt idx="7">
                    <c:v>3.7441833573870871</c:v>
                  </c:pt>
                  <c:pt idx="8">
                    <c:v>6.2397382483241373</c:v>
                  </c:pt>
                  <c:pt idx="9">
                    <c:v>5.7226145194041811</c:v>
                  </c:pt>
                  <c:pt idx="10">
                    <c:v>20.696789463801064</c:v>
                  </c:pt>
                  <c:pt idx="11">
                    <c:v>23.910668681950391</c:v>
                  </c:pt>
                  <c:pt idx="12">
                    <c:v>6.6754852336493844</c:v>
                  </c:pt>
                  <c:pt idx="13">
                    <c:v>5.0516230665418052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'[2]Exp-sand'!$A$6:$A$19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'[2]Exp-sand'!$J$6:$J$19</c:f>
              <c:numCache>
                <c:formatCode>General</c:formatCode>
                <c:ptCount val="14"/>
                <c:pt idx="0">
                  <c:v>0</c:v>
                </c:pt>
                <c:pt idx="1">
                  <c:v>0.97264864013324226</c:v>
                </c:pt>
                <c:pt idx="2">
                  <c:v>1.6157161388120078</c:v>
                </c:pt>
                <c:pt idx="3">
                  <c:v>1.6186275633859395</c:v>
                </c:pt>
                <c:pt idx="4">
                  <c:v>0</c:v>
                </c:pt>
                <c:pt idx="5">
                  <c:v>22.820133603282883</c:v>
                </c:pt>
                <c:pt idx="6">
                  <c:v>19.500330698944683</c:v>
                </c:pt>
                <c:pt idx="7">
                  <c:v>22.228686766954855</c:v>
                </c:pt>
                <c:pt idx="8">
                  <c:v>17.089150482588305</c:v>
                </c:pt>
                <c:pt idx="9">
                  <c:v>15.684330393574449</c:v>
                </c:pt>
                <c:pt idx="10">
                  <c:v>35.546593473345872</c:v>
                </c:pt>
                <c:pt idx="11">
                  <c:v>77.673446851214266</c:v>
                </c:pt>
                <c:pt idx="12">
                  <c:v>24.665845698938092</c:v>
                </c:pt>
                <c:pt idx="13">
                  <c:v>22.607829653549263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75-4079-B0A1-62395EC7D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scatterChart>
        <c:scatterStyle val="smoothMarker"/>
        <c:varyColors val="0"/>
        <c:ser>
          <c:idx val="1"/>
          <c:order val="0"/>
          <c:tx>
            <c:strRef>
              <c:f>'DNAN-sand-GS'!$G$5</c:f>
              <c:strCache>
                <c:ptCount val="1"/>
                <c:pt idx="0">
                  <c:v>50%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'DNAN-sand-GS'!$B$6:$B$48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'DNAN-sand-GS'!$G$6:$G$48</c:f>
              <c:numCache>
                <c:formatCode>General</c:formatCode>
                <c:ptCount val="43"/>
                <c:pt idx="0">
                  <c:v>0</c:v>
                </c:pt>
                <c:pt idx="1">
                  <c:v>5.8</c:v>
                </c:pt>
                <c:pt idx="2">
                  <c:v>11.56</c:v>
                </c:pt>
                <c:pt idx="3">
                  <c:v>17.27</c:v>
                </c:pt>
                <c:pt idx="4">
                  <c:v>22.89</c:v>
                </c:pt>
                <c:pt idx="5">
                  <c:v>28.34</c:v>
                </c:pt>
                <c:pt idx="6">
                  <c:v>33.54</c:v>
                </c:pt>
                <c:pt idx="7">
                  <c:v>38.4</c:v>
                </c:pt>
                <c:pt idx="8">
                  <c:v>42.84</c:v>
                </c:pt>
                <c:pt idx="9">
                  <c:v>46.83</c:v>
                </c:pt>
                <c:pt idx="10">
                  <c:v>50.33</c:v>
                </c:pt>
                <c:pt idx="11">
                  <c:v>53.37</c:v>
                </c:pt>
                <c:pt idx="12">
                  <c:v>55.96</c:v>
                </c:pt>
                <c:pt idx="13">
                  <c:v>58.15</c:v>
                </c:pt>
                <c:pt idx="14">
                  <c:v>59.98</c:v>
                </c:pt>
                <c:pt idx="15">
                  <c:v>61.49</c:v>
                </c:pt>
                <c:pt idx="16">
                  <c:v>62.73</c:v>
                </c:pt>
                <c:pt idx="17">
                  <c:v>63.75</c:v>
                </c:pt>
                <c:pt idx="18">
                  <c:v>64.569999999999993</c:v>
                </c:pt>
                <c:pt idx="19">
                  <c:v>65.239999999999995</c:v>
                </c:pt>
                <c:pt idx="20">
                  <c:v>65.77</c:v>
                </c:pt>
                <c:pt idx="21">
                  <c:v>66.2</c:v>
                </c:pt>
                <c:pt idx="22">
                  <c:v>66.540000000000006</c:v>
                </c:pt>
                <c:pt idx="23">
                  <c:v>66.819999999999993</c:v>
                </c:pt>
                <c:pt idx="24">
                  <c:v>67.040000000000006</c:v>
                </c:pt>
                <c:pt idx="25">
                  <c:v>67.209999999999994</c:v>
                </c:pt>
                <c:pt idx="26">
                  <c:v>67.349999999999994</c:v>
                </c:pt>
                <c:pt idx="27">
                  <c:v>67.45</c:v>
                </c:pt>
                <c:pt idx="28">
                  <c:v>67.540000000000006</c:v>
                </c:pt>
                <c:pt idx="29">
                  <c:v>67.61</c:v>
                </c:pt>
                <c:pt idx="30">
                  <c:v>67.66</c:v>
                </c:pt>
                <c:pt idx="31">
                  <c:v>67.7</c:v>
                </c:pt>
                <c:pt idx="32">
                  <c:v>67.739999999999995</c:v>
                </c:pt>
                <c:pt idx="33">
                  <c:v>67.760000000000005</c:v>
                </c:pt>
                <c:pt idx="34">
                  <c:v>67.78</c:v>
                </c:pt>
                <c:pt idx="35">
                  <c:v>67.8</c:v>
                </c:pt>
                <c:pt idx="36">
                  <c:v>67.81</c:v>
                </c:pt>
                <c:pt idx="37">
                  <c:v>67.819999999999993</c:v>
                </c:pt>
                <c:pt idx="38">
                  <c:v>67.83</c:v>
                </c:pt>
                <c:pt idx="39">
                  <c:v>67.83</c:v>
                </c:pt>
                <c:pt idx="40">
                  <c:v>67.84</c:v>
                </c:pt>
                <c:pt idx="41">
                  <c:v>67.84</c:v>
                </c:pt>
                <c:pt idx="42">
                  <c:v>67.849999999999994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D75-4079-B0A1-62395EC7DEF4}"/>
            </c:ext>
          </c:extLst>
        </c:ser>
        <c:ser>
          <c:idx val="2"/>
          <c:order val="1"/>
          <c:tx>
            <c:strRef>
              <c:f>'DNAN-sand-GS'!$H$5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'DNAN-sand-GS'!$B$6:$B$48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'DNAN-sand-GS'!$H$6:$H$48</c:f>
              <c:numCache>
                <c:formatCode>General</c:formatCode>
                <c:ptCount val="43"/>
                <c:pt idx="0">
                  <c:v>0</c:v>
                </c:pt>
                <c:pt idx="1">
                  <c:v>10.53</c:v>
                </c:pt>
                <c:pt idx="2">
                  <c:v>20.96</c:v>
                </c:pt>
                <c:pt idx="3">
                  <c:v>31.25</c:v>
                </c:pt>
                <c:pt idx="4">
                  <c:v>41.35</c:v>
                </c:pt>
                <c:pt idx="5">
                  <c:v>51.12</c:v>
                </c:pt>
                <c:pt idx="6">
                  <c:v>60.41</c:v>
                </c:pt>
                <c:pt idx="7">
                  <c:v>69.05</c:v>
                </c:pt>
                <c:pt idx="8">
                  <c:v>76.94</c:v>
                </c:pt>
                <c:pt idx="9">
                  <c:v>83.98</c:v>
                </c:pt>
                <c:pt idx="10">
                  <c:v>90.16</c:v>
                </c:pt>
                <c:pt idx="11">
                  <c:v>95.49</c:v>
                </c:pt>
                <c:pt idx="12">
                  <c:v>100</c:v>
                </c:pt>
                <c:pt idx="13">
                  <c:v>103.9</c:v>
                </c:pt>
                <c:pt idx="14">
                  <c:v>107</c:v>
                </c:pt>
                <c:pt idx="15">
                  <c:v>109.7</c:v>
                </c:pt>
                <c:pt idx="16">
                  <c:v>111.8</c:v>
                </c:pt>
                <c:pt idx="17">
                  <c:v>113.6</c:v>
                </c:pt>
                <c:pt idx="18">
                  <c:v>115</c:v>
                </c:pt>
                <c:pt idx="19">
                  <c:v>116.1</c:v>
                </c:pt>
                <c:pt idx="20">
                  <c:v>117</c:v>
                </c:pt>
                <c:pt idx="21">
                  <c:v>117.8</c:v>
                </c:pt>
                <c:pt idx="22">
                  <c:v>118.3</c:v>
                </c:pt>
                <c:pt idx="23">
                  <c:v>118.8</c:v>
                </c:pt>
                <c:pt idx="24">
                  <c:v>119.2</c:v>
                </c:pt>
                <c:pt idx="25">
                  <c:v>119.5</c:v>
                </c:pt>
                <c:pt idx="26">
                  <c:v>119.7</c:v>
                </c:pt>
                <c:pt idx="27">
                  <c:v>119.9</c:v>
                </c:pt>
                <c:pt idx="28">
                  <c:v>120</c:v>
                </c:pt>
                <c:pt idx="29">
                  <c:v>120.1</c:v>
                </c:pt>
                <c:pt idx="30">
                  <c:v>120.2</c:v>
                </c:pt>
                <c:pt idx="31">
                  <c:v>120.3</c:v>
                </c:pt>
                <c:pt idx="32">
                  <c:v>120.3</c:v>
                </c:pt>
                <c:pt idx="33">
                  <c:v>120.4</c:v>
                </c:pt>
                <c:pt idx="34">
                  <c:v>120.4</c:v>
                </c:pt>
                <c:pt idx="35">
                  <c:v>120.4</c:v>
                </c:pt>
                <c:pt idx="36">
                  <c:v>120.5</c:v>
                </c:pt>
                <c:pt idx="37">
                  <c:v>120.5</c:v>
                </c:pt>
                <c:pt idx="38">
                  <c:v>120.5</c:v>
                </c:pt>
                <c:pt idx="39">
                  <c:v>120.5</c:v>
                </c:pt>
                <c:pt idx="40">
                  <c:v>120.5</c:v>
                </c:pt>
                <c:pt idx="41">
                  <c:v>120.5</c:v>
                </c:pt>
                <c:pt idx="42">
                  <c:v>120.5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D75-4079-B0A1-62395EC7DEF4}"/>
            </c:ext>
          </c:extLst>
        </c:ser>
        <c:ser>
          <c:idx val="3"/>
          <c:order val="2"/>
          <c:tx>
            <c:v>Min</c:v>
          </c:tx>
          <c:spPr>
            <a:ln w="25400"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'DNAN-sand-GS'!$B$6:$B$48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'DNAN-sand-GS'!$F$6:$F$48</c:f>
              <c:numCache>
                <c:formatCode>General</c:formatCode>
                <c:ptCount val="43"/>
                <c:pt idx="0">
                  <c:v>0</c:v>
                </c:pt>
                <c:pt idx="1">
                  <c:v>0.56879999999999997</c:v>
                </c:pt>
                <c:pt idx="2">
                  <c:v>1.131</c:v>
                </c:pt>
                <c:pt idx="3">
                  <c:v>1.6859999999999999</c:v>
                </c:pt>
                <c:pt idx="4">
                  <c:v>2.2290000000000001</c:v>
                </c:pt>
                <c:pt idx="5">
                  <c:v>2.754</c:v>
                </c:pt>
                <c:pt idx="6">
                  <c:v>3.2519999999999998</c:v>
                </c:pt>
                <c:pt idx="7">
                  <c:v>3.7149999999999999</c:v>
                </c:pt>
                <c:pt idx="8">
                  <c:v>4.1369999999999996</c:v>
                </c:pt>
                <c:pt idx="9">
                  <c:v>4.5140000000000002</c:v>
                </c:pt>
                <c:pt idx="10">
                  <c:v>4.8440000000000003</c:v>
                </c:pt>
                <c:pt idx="11">
                  <c:v>5.1280000000000001</c:v>
                </c:pt>
                <c:pt idx="12">
                  <c:v>5.37</c:v>
                </c:pt>
                <c:pt idx="13">
                  <c:v>5.5739999999999998</c:v>
                </c:pt>
                <c:pt idx="14">
                  <c:v>5.7430000000000003</c:v>
                </c:pt>
                <c:pt idx="15">
                  <c:v>5.8819999999999997</c:v>
                </c:pt>
                <c:pt idx="16">
                  <c:v>5.9960000000000004</c:v>
                </c:pt>
                <c:pt idx="17">
                  <c:v>6.0880000000000001</c:v>
                </c:pt>
                <c:pt idx="18">
                  <c:v>6.1630000000000003</c:v>
                </c:pt>
                <c:pt idx="19">
                  <c:v>6.2229999999999999</c:v>
                </c:pt>
                <c:pt idx="20">
                  <c:v>6.2720000000000002</c:v>
                </c:pt>
                <c:pt idx="21">
                  <c:v>6.31</c:v>
                </c:pt>
                <c:pt idx="22">
                  <c:v>6.3410000000000002</c:v>
                </c:pt>
                <c:pt idx="23">
                  <c:v>6.3650000000000002</c:v>
                </c:pt>
                <c:pt idx="24">
                  <c:v>6.3840000000000003</c:v>
                </c:pt>
                <c:pt idx="25">
                  <c:v>6.399</c:v>
                </c:pt>
                <c:pt idx="26">
                  <c:v>6.4109999999999996</c:v>
                </c:pt>
                <c:pt idx="27">
                  <c:v>6.4210000000000003</c:v>
                </c:pt>
                <c:pt idx="28">
                  <c:v>6.4279999999999999</c:v>
                </c:pt>
                <c:pt idx="29">
                  <c:v>6.4340000000000002</c:v>
                </c:pt>
                <c:pt idx="30">
                  <c:v>6.4390000000000001</c:v>
                </c:pt>
                <c:pt idx="31">
                  <c:v>6.4420000000000002</c:v>
                </c:pt>
                <c:pt idx="32">
                  <c:v>6.4450000000000003</c:v>
                </c:pt>
                <c:pt idx="33">
                  <c:v>6.4470000000000001</c:v>
                </c:pt>
                <c:pt idx="34">
                  <c:v>6.4489999999999998</c:v>
                </c:pt>
                <c:pt idx="35">
                  <c:v>6.45</c:v>
                </c:pt>
                <c:pt idx="36">
                  <c:v>6.452</c:v>
                </c:pt>
                <c:pt idx="37">
                  <c:v>6.452</c:v>
                </c:pt>
                <c:pt idx="38">
                  <c:v>6.4530000000000003</c:v>
                </c:pt>
                <c:pt idx="39">
                  <c:v>6.4530000000000003</c:v>
                </c:pt>
                <c:pt idx="40">
                  <c:v>6.4539999999999997</c:v>
                </c:pt>
                <c:pt idx="41">
                  <c:v>6.4539999999999997</c:v>
                </c:pt>
                <c:pt idx="42">
                  <c:v>6.4539999999999997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D75-4079-B0A1-62395EC7D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valAx>
        <c:axId val="1063289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(days)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91855"/>
        <c:crosses val="autoZero"/>
        <c:crossBetween val="midCat"/>
      </c:valAx>
      <c:valAx>
        <c:axId val="10632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Mass in pathway (mg)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89775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DNAN breakthrough in sand -indoors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'[2]Exp-sand'!$M$6:$M$19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3.1049385141076136E-2</c:v>
                  </c:pt>
                  <c:pt idx="2">
                    <c:v>6.7553560356141698E-2</c:v>
                  </c:pt>
                  <c:pt idx="3">
                    <c:v>5.4146610217943959E-2</c:v>
                  </c:pt>
                  <c:pt idx="4">
                    <c:v>0</c:v>
                  </c:pt>
                  <c:pt idx="5">
                    <c:v>0.60049389165812284</c:v>
                  </c:pt>
                  <c:pt idx="6">
                    <c:v>0.73444205579906952</c:v>
                  </c:pt>
                  <c:pt idx="7">
                    <c:v>0.3744183357387087</c:v>
                  </c:pt>
                  <c:pt idx="8">
                    <c:v>0.6239738248324137</c:v>
                  </c:pt>
                  <c:pt idx="9">
                    <c:v>0.57226145194041811</c:v>
                  </c:pt>
                  <c:pt idx="10">
                    <c:v>2.0696789463801064</c:v>
                  </c:pt>
                  <c:pt idx="11">
                    <c:v>2.3910668681950389</c:v>
                  </c:pt>
                  <c:pt idx="12">
                    <c:v>0.66754852336493842</c:v>
                  </c:pt>
                  <c:pt idx="13">
                    <c:v>0.50516230665418049</c:v>
                  </c:pt>
                </c:numCache>
              </c:numRef>
            </c:plus>
            <c:minus>
              <c:numRef>
                <c:f>'[2]Exp-sand'!$M$6:$M$19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3.1049385141076136E-2</c:v>
                  </c:pt>
                  <c:pt idx="2">
                    <c:v>6.7553560356141698E-2</c:v>
                  </c:pt>
                  <c:pt idx="3">
                    <c:v>5.4146610217943959E-2</c:v>
                  </c:pt>
                  <c:pt idx="4">
                    <c:v>0</c:v>
                  </c:pt>
                  <c:pt idx="5">
                    <c:v>0.60049389165812284</c:v>
                  </c:pt>
                  <c:pt idx="6">
                    <c:v>0.73444205579906952</c:v>
                  </c:pt>
                  <c:pt idx="7">
                    <c:v>0.3744183357387087</c:v>
                  </c:pt>
                  <c:pt idx="8">
                    <c:v>0.6239738248324137</c:v>
                  </c:pt>
                  <c:pt idx="9">
                    <c:v>0.57226145194041811</c:v>
                  </c:pt>
                  <c:pt idx="10">
                    <c:v>2.0696789463801064</c:v>
                  </c:pt>
                  <c:pt idx="11">
                    <c:v>2.3910668681950389</c:v>
                  </c:pt>
                  <c:pt idx="12">
                    <c:v>0.66754852336493842</c:v>
                  </c:pt>
                  <c:pt idx="13">
                    <c:v>0.50516230665418049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'[2]Exp-sand'!$A$6:$A$19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'[2]Exp-sand'!$L$6:$L$19</c:f>
              <c:numCache>
                <c:formatCode>General</c:formatCode>
                <c:ptCount val="14"/>
                <c:pt idx="0">
                  <c:v>0</c:v>
                </c:pt>
                <c:pt idx="1">
                  <c:v>9.7264864013324223E-2</c:v>
                </c:pt>
                <c:pt idx="2">
                  <c:v>0.16157161388120078</c:v>
                </c:pt>
                <c:pt idx="3">
                  <c:v>0.16186275633859395</c:v>
                </c:pt>
                <c:pt idx="4">
                  <c:v>0</c:v>
                </c:pt>
                <c:pt idx="5">
                  <c:v>2.2820133603282882</c:v>
                </c:pt>
                <c:pt idx="6">
                  <c:v>1.9500330698944683</c:v>
                </c:pt>
                <c:pt idx="7">
                  <c:v>2.2228686766954855</c:v>
                </c:pt>
                <c:pt idx="8">
                  <c:v>1.7089150482588304</c:v>
                </c:pt>
                <c:pt idx="9">
                  <c:v>1.5684330393574448</c:v>
                </c:pt>
                <c:pt idx="10">
                  <c:v>3.5546593473345873</c:v>
                </c:pt>
                <c:pt idx="11">
                  <c:v>7.7673446851214267</c:v>
                </c:pt>
                <c:pt idx="12">
                  <c:v>2.4665845698938091</c:v>
                </c:pt>
                <c:pt idx="13">
                  <c:v>2.2607829653549265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11-45FC-BE90-FBA40ED30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valAx>
        <c:axId val="1063289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91855"/>
        <c:crosses val="autoZero"/>
        <c:crossBetween val="midCat"/>
      </c:valAx>
      <c:valAx>
        <c:axId val="10632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897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DNAN in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3"/>
          <c:tx>
            <c:v>Experimental</c:v>
          </c:tx>
          <c:spPr>
            <a:ln w="19050">
              <a:noFill/>
            </a:ln>
          </c:spPr>
          <c:marker>
            <c:symbol val="circle"/>
            <c:size val="5"/>
          </c:marker>
          <c:errBars>
            <c:errDir val="y"/>
            <c:errBarType val="both"/>
            <c:errValType val="cust"/>
            <c:noEndCap val="0"/>
            <c:plus>
              <c:numRef>
                <c:f>'[2]Exp-sand'!$M$6:$M$19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3.1049385141076136E-2</c:v>
                  </c:pt>
                  <c:pt idx="2">
                    <c:v>6.7553560356141698E-2</c:v>
                  </c:pt>
                  <c:pt idx="3">
                    <c:v>5.4146610217943959E-2</c:v>
                  </c:pt>
                  <c:pt idx="4">
                    <c:v>0</c:v>
                  </c:pt>
                  <c:pt idx="5">
                    <c:v>0.60049389165812284</c:v>
                  </c:pt>
                  <c:pt idx="6">
                    <c:v>0.73444205579906952</c:v>
                  </c:pt>
                  <c:pt idx="7">
                    <c:v>0.3744183357387087</c:v>
                  </c:pt>
                  <c:pt idx="8">
                    <c:v>0.6239738248324137</c:v>
                  </c:pt>
                  <c:pt idx="9">
                    <c:v>0.57226145194041811</c:v>
                  </c:pt>
                  <c:pt idx="10">
                    <c:v>2.0696789463801064</c:v>
                  </c:pt>
                  <c:pt idx="11">
                    <c:v>2.3910668681950389</c:v>
                  </c:pt>
                  <c:pt idx="12">
                    <c:v>0.66754852336493842</c:v>
                  </c:pt>
                  <c:pt idx="13">
                    <c:v>0.50516230665418049</c:v>
                  </c:pt>
                </c:numCache>
              </c:numRef>
            </c:plus>
            <c:minus>
              <c:numRef>
                <c:f>'[2]Exp-sand'!$M$6:$M$19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3.1049385141076136E-2</c:v>
                  </c:pt>
                  <c:pt idx="2">
                    <c:v>6.7553560356141698E-2</c:v>
                  </c:pt>
                  <c:pt idx="3">
                    <c:v>5.4146610217943959E-2</c:v>
                  </c:pt>
                  <c:pt idx="4">
                    <c:v>0</c:v>
                  </c:pt>
                  <c:pt idx="5">
                    <c:v>0.60049389165812284</c:v>
                  </c:pt>
                  <c:pt idx="6">
                    <c:v>0.73444205579906952</c:v>
                  </c:pt>
                  <c:pt idx="7">
                    <c:v>0.3744183357387087</c:v>
                  </c:pt>
                  <c:pt idx="8">
                    <c:v>0.6239738248324137</c:v>
                  </c:pt>
                  <c:pt idx="9">
                    <c:v>0.57226145194041811</c:v>
                  </c:pt>
                  <c:pt idx="10">
                    <c:v>2.0696789463801064</c:v>
                  </c:pt>
                  <c:pt idx="11">
                    <c:v>2.3910668681950389</c:v>
                  </c:pt>
                  <c:pt idx="12">
                    <c:v>0.66754852336493842</c:v>
                  </c:pt>
                  <c:pt idx="13">
                    <c:v>0.50516230665418049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'[2]Exp-sand'!$A$6:$A$19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'[2]Exp-sand'!$L$6:$L$19</c:f>
              <c:numCache>
                <c:formatCode>General</c:formatCode>
                <c:ptCount val="14"/>
                <c:pt idx="0">
                  <c:v>0</c:v>
                </c:pt>
                <c:pt idx="1">
                  <c:v>9.7264864013324223E-2</c:v>
                </c:pt>
                <c:pt idx="2">
                  <c:v>0.16157161388120078</c:v>
                </c:pt>
                <c:pt idx="3">
                  <c:v>0.16186275633859395</c:v>
                </c:pt>
                <c:pt idx="4">
                  <c:v>0</c:v>
                </c:pt>
                <c:pt idx="5">
                  <c:v>2.2820133603282882</c:v>
                </c:pt>
                <c:pt idx="6">
                  <c:v>1.9500330698944683</c:v>
                </c:pt>
                <c:pt idx="7">
                  <c:v>2.2228686766954855</c:v>
                </c:pt>
                <c:pt idx="8">
                  <c:v>1.7089150482588304</c:v>
                </c:pt>
                <c:pt idx="9">
                  <c:v>1.5684330393574448</c:v>
                </c:pt>
                <c:pt idx="10">
                  <c:v>3.5546593473345873</c:v>
                </c:pt>
                <c:pt idx="11">
                  <c:v>7.7673446851214267</c:v>
                </c:pt>
                <c:pt idx="12">
                  <c:v>2.4665845698938091</c:v>
                </c:pt>
                <c:pt idx="13">
                  <c:v>2.2607829653549265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BD-495C-893B-77A122F5D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scatterChart>
        <c:scatterStyle val="smoothMarker"/>
        <c:varyColors val="0"/>
        <c:ser>
          <c:idx val="1"/>
          <c:order val="0"/>
          <c:tx>
            <c:strRef>
              <c:f>'DNAN-sand-GS'!$G$5</c:f>
              <c:strCache>
                <c:ptCount val="1"/>
                <c:pt idx="0">
                  <c:v>50%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'DNAN-sand-GS'!$B$6:$B$48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'DNAN-sand-GS'!$J$6:$J$48</c:f>
              <c:numCache>
                <c:formatCode>General</c:formatCode>
                <c:ptCount val="43"/>
                <c:pt idx="0">
                  <c:v>0</c:v>
                </c:pt>
                <c:pt idx="1">
                  <c:v>6.5880000000000001E-3</c:v>
                </c:pt>
                <c:pt idx="2">
                  <c:v>9.6290000000000001E-2</c:v>
                </c:pt>
                <c:pt idx="3">
                  <c:v>0.42730000000000001</c:v>
                </c:pt>
                <c:pt idx="4">
                  <c:v>1.034</c:v>
                </c:pt>
                <c:pt idx="5">
                  <c:v>1.8959999999999999</c:v>
                </c:pt>
                <c:pt idx="6">
                  <c:v>2.8980000000000001</c:v>
                </c:pt>
                <c:pt idx="7">
                  <c:v>3.802</c:v>
                </c:pt>
                <c:pt idx="8">
                  <c:v>4.5119999999999996</c:v>
                </c:pt>
                <c:pt idx="9">
                  <c:v>5.0759999999999996</c:v>
                </c:pt>
                <c:pt idx="10">
                  <c:v>5.5659999999999998</c:v>
                </c:pt>
                <c:pt idx="11">
                  <c:v>5.891</c:v>
                </c:pt>
                <c:pt idx="12">
                  <c:v>6.18</c:v>
                </c:pt>
                <c:pt idx="13">
                  <c:v>6.4169999999999998</c:v>
                </c:pt>
                <c:pt idx="14">
                  <c:v>6.6120000000000001</c:v>
                </c:pt>
                <c:pt idx="15">
                  <c:v>6.7160000000000002</c:v>
                </c:pt>
                <c:pt idx="16">
                  <c:v>6.7919999999999998</c:v>
                </c:pt>
                <c:pt idx="17">
                  <c:v>6.82</c:v>
                </c:pt>
                <c:pt idx="18">
                  <c:v>6.8390000000000004</c:v>
                </c:pt>
                <c:pt idx="19">
                  <c:v>6.851</c:v>
                </c:pt>
                <c:pt idx="20">
                  <c:v>6.859</c:v>
                </c:pt>
                <c:pt idx="21">
                  <c:v>6.8639999999999999</c:v>
                </c:pt>
                <c:pt idx="22">
                  <c:v>6.8810000000000002</c:v>
                </c:pt>
                <c:pt idx="23">
                  <c:v>6.8940000000000001</c:v>
                </c:pt>
                <c:pt idx="24">
                  <c:v>6.9039999999999999</c:v>
                </c:pt>
                <c:pt idx="25">
                  <c:v>6.91</c:v>
                </c:pt>
                <c:pt idx="26">
                  <c:v>6.915</c:v>
                </c:pt>
                <c:pt idx="27">
                  <c:v>6.9180000000000001</c:v>
                </c:pt>
                <c:pt idx="28">
                  <c:v>6.9210000000000003</c:v>
                </c:pt>
                <c:pt idx="29">
                  <c:v>6.9219999999999997</c:v>
                </c:pt>
                <c:pt idx="30">
                  <c:v>6.9240000000000004</c:v>
                </c:pt>
                <c:pt idx="31">
                  <c:v>6.9240000000000004</c:v>
                </c:pt>
                <c:pt idx="32">
                  <c:v>6.9249999999999998</c:v>
                </c:pt>
                <c:pt idx="33">
                  <c:v>6.9249999999999998</c:v>
                </c:pt>
                <c:pt idx="34">
                  <c:v>6.9260000000000002</c:v>
                </c:pt>
                <c:pt idx="35">
                  <c:v>6.9260000000000002</c:v>
                </c:pt>
                <c:pt idx="36">
                  <c:v>6.9260000000000002</c:v>
                </c:pt>
                <c:pt idx="37">
                  <c:v>6.9260000000000002</c:v>
                </c:pt>
                <c:pt idx="38">
                  <c:v>6.9260000000000002</c:v>
                </c:pt>
                <c:pt idx="39">
                  <c:v>6.9260000000000002</c:v>
                </c:pt>
                <c:pt idx="40">
                  <c:v>6.9260000000000002</c:v>
                </c:pt>
                <c:pt idx="41">
                  <c:v>6.9260000000000002</c:v>
                </c:pt>
                <c:pt idx="42">
                  <c:v>6.9260000000000002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CBD-495C-893B-77A122F5DE20}"/>
            </c:ext>
          </c:extLst>
        </c:ser>
        <c:ser>
          <c:idx val="2"/>
          <c:order val="1"/>
          <c:tx>
            <c:strRef>
              <c:f>'DNAN-sand-GS'!$H$5</c:f>
              <c:strCache>
                <c:ptCount val="1"/>
                <c:pt idx="0">
                  <c:v>Max</c:v>
                </c:pt>
              </c:strCache>
            </c:strRef>
          </c:tx>
          <c:spPr>
            <a:ln w="19050"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'DNAN-sand-GS'!$B$6:$B$48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'DNAN-sand-GS'!$K$6:$K$48</c:f>
              <c:numCache>
                <c:formatCode>General</c:formatCode>
                <c:ptCount val="43"/>
                <c:pt idx="0">
                  <c:v>0</c:v>
                </c:pt>
                <c:pt idx="1">
                  <c:v>6.4699999999999994E-2</c:v>
                </c:pt>
                <c:pt idx="2">
                  <c:v>0.63480000000000003</c:v>
                </c:pt>
                <c:pt idx="3">
                  <c:v>1.9790000000000001</c:v>
                </c:pt>
                <c:pt idx="4">
                  <c:v>3.7029999999999998</c:v>
                </c:pt>
                <c:pt idx="5">
                  <c:v>5.3070000000000004</c:v>
                </c:pt>
                <c:pt idx="6">
                  <c:v>6.6740000000000004</c:v>
                </c:pt>
                <c:pt idx="7">
                  <c:v>8.0109999999999992</c:v>
                </c:pt>
                <c:pt idx="8">
                  <c:v>8.9939999999999998</c:v>
                </c:pt>
                <c:pt idx="9">
                  <c:v>9.8759999999999994</c:v>
                </c:pt>
                <c:pt idx="10">
                  <c:v>10.7</c:v>
                </c:pt>
                <c:pt idx="11">
                  <c:v>11.31</c:v>
                </c:pt>
                <c:pt idx="12">
                  <c:v>11.74</c:v>
                </c:pt>
                <c:pt idx="13">
                  <c:v>12.04</c:v>
                </c:pt>
                <c:pt idx="14">
                  <c:v>12.24</c:v>
                </c:pt>
                <c:pt idx="15">
                  <c:v>12.38</c:v>
                </c:pt>
                <c:pt idx="16">
                  <c:v>12.48</c:v>
                </c:pt>
                <c:pt idx="17">
                  <c:v>12.54</c:v>
                </c:pt>
                <c:pt idx="18">
                  <c:v>12.59</c:v>
                </c:pt>
                <c:pt idx="19">
                  <c:v>12.61</c:v>
                </c:pt>
                <c:pt idx="20">
                  <c:v>12.63</c:v>
                </c:pt>
                <c:pt idx="21">
                  <c:v>12.65</c:v>
                </c:pt>
                <c:pt idx="22">
                  <c:v>12.65</c:v>
                </c:pt>
                <c:pt idx="23">
                  <c:v>12.66</c:v>
                </c:pt>
                <c:pt idx="24">
                  <c:v>12.66</c:v>
                </c:pt>
                <c:pt idx="25">
                  <c:v>12.67</c:v>
                </c:pt>
                <c:pt idx="26">
                  <c:v>12.67</c:v>
                </c:pt>
                <c:pt idx="27">
                  <c:v>12.67</c:v>
                </c:pt>
                <c:pt idx="28">
                  <c:v>12.67</c:v>
                </c:pt>
                <c:pt idx="29">
                  <c:v>12.67</c:v>
                </c:pt>
                <c:pt idx="30">
                  <c:v>12.67</c:v>
                </c:pt>
                <c:pt idx="31">
                  <c:v>12.67</c:v>
                </c:pt>
                <c:pt idx="32">
                  <c:v>12.67</c:v>
                </c:pt>
                <c:pt idx="33">
                  <c:v>12.67</c:v>
                </c:pt>
                <c:pt idx="34">
                  <c:v>12.67</c:v>
                </c:pt>
                <c:pt idx="35">
                  <c:v>12.67</c:v>
                </c:pt>
                <c:pt idx="36">
                  <c:v>12.67</c:v>
                </c:pt>
                <c:pt idx="37">
                  <c:v>12.67</c:v>
                </c:pt>
                <c:pt idx="38">
                  <c:v>12.67</c:v>
                </c:pt>
                <c:pt idx="39">
                  <c:v>12.67</c:v>
                </c:pt>
                <c:pt idx="40">
                  <c:v>12.67</c:v>
                </c:pt>
                <c:pt idx="41">
                  <c:v>12.67</c:v>
                </c:pt>
                <c:pt idx="42">
                  <c:v>12.67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CBD-495C-893B-77A122F5DE20}"/>
            </c:ext>
          </c:extLst>
        </c:ser>
        <c:ser>
          <c:idx val="3"/>
          <c:order val="2"/>
          <c:spPr>
            <a:ln w="19050"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'DNAN-sand-GS'!$B$6:$B$48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'DNAN-sand-GS'!$I$5:$I$47</c:f>
              <c:numCache>
                <c:formatCode>General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3.257E-4</c:v>
                </c:pt>
                <c:pt idx="3">
                  <c:v>5.3619999999999996E-3</c:v>
                </c:pt>
                <c:pt idx="4">
                  <c:v>2.581E-2</c:v>
                </c:pt>
                <c:pt idx="5">
                  <c:v>6.9239999999999996E-2</c:v>
                </c:pt>
                <c:pt idx="6">
                  <c:v>0.13320000000000001</c:v>
                </c:pt>
                <c:pt idx="7">
                  <c:v>0.2084</c:v>
                </c:pt>
                <c:pt idx="8">
                  <c:v>0.2848</c:v>
                </c:pt>
                <c:pt idx="9">
                  <c:v>0.35489999999999999</c:v>
                </c:pt>
                <c:pt idx="10">
                  <c:v>0.41499999999999998</c:v>
                </c:pt>
                <c:pt idx="11">
                  <c:v>0.46389999999999998</c:v>
                </c:pt>
                <c:pt idx="12">
                  <c:v>0.50229999999999997</c:v>
                </c:pt>
                <c:pt idx="13">
                  <c:v>0.53159999999999996</c:v>
                </c:pt>
                <c:pt idx="14">
                  <c:v>0.55349999999999999</c:v>
                </c:pt>
                <c:pt idx="15">
                  <c:v>0.5696</c:v>
                </c:pt>
                <c:pt idx="16">
                  <c:v>0.58130000000000004</c:v>
                </c:pt>
                <c:pt idx="17">
                  <c:v>0.5897</c:v>
                </c:pt>
                <c:pt idx="18">
                  <c:v>0.59570000000000001</c:v>
                </c:pt>
                <c:pt idx="19">
                  <c:v>0.6</c:v>
                </c:pt>
                <c:pt idx="20">
                  <c:v>0.60299999999999998</c:v>
                </c:pt>
                <c:pt idx="21">
                  <c:v>0.60509999999999997</c:v>
                </c:pt>
                <c:pt idx="22">
                  <c:v>0.60650000000000004</c:v>
                </c:pt>
                <c:pt idx="23">
                  <c:v>0.60760000000000003</c:v>
                </c:pt>
                <c:pt idx="24">
                  <c:v>0.60829999999999995</c:v>
                </c:pt>
                <c:pt idx="25">
                  <c:v>0.60880000000000001</c:v>
                </c:pt>
                <c:pt idx="26">
                  <c:v>0.60909999999999997</c:v>
                </c:pt>
                <c:pt idx="27">
                  <c:v>0.60940000000000005</c:v>
                </c:pt>
                <c:pt idx="28">
                  <c:v>0.60950000000000004</c:v>
                </c:pt>
                <c:pt idx="29">
                  <c:v>0.60970000000000002</c:v>
                </c:pt>
                <c:pt idx="30">
                  <c:v>0.60970000000000002</c:v>
                </c:pt>
                <c:pt idx="31">
                  <c:v>0.60980000000000001</c:v>
                </c:pt>
                <c:pt idx="32">
                  <c:v>0.60980000000000001</c:v>
                </c:pt>
                <c:pt idx="33">
                  <c:v>0.60980000000000001</c:v>
                </c:pt>
                <c:pt idx="34">
                  <c:v>0.6099</c:v>
                </c:pt>
                <c:pt idx="35">
                  <c:v>0.6099</c:v>
                </c:pt>
                <c:pt idx="36">
                  <c:v>0.6099</c:v>
                </c:pt>
                <c:pt idx="37">
                  <c:v>0.6099</c:v>
                </c:pt>
                <c:pt idx="38">
                  <c:v>0.6099</c:v>
                </c:pt>
                <c:pt idx="39">
                  <c:v>0.6099</c:v>
                </c:pt>
                <c:pt idx="40">
                  <c:v>0.6099</c:v>
                </c:pt>
                <c:pt idx="41">
                  <c:v>0.6099</c:v>
                </c:pt>
                <c:pt idx="42">
                  <c:v>0.6099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CBD-495C-893B-77A122F5D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289775"/>
        <c:axId val="1063291855"/>
      </c:scatterChart>
      <c:valAx>
        <c:axId val="10632897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(days)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91855"/>
        <c:crosses val="autoZero"/>
        <c:crossBetween val="midCat"/>
      </c:valAx>
      <c:valAx>
        <c:axId val="1063291855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Concentration (mg/L)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289775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SAND</a:t>
            </a:r>
            <a:r>
              <a:rPr lang="en-US" baseline="0"/>
              <a:t> SOIL</a:t>
            </a:r>
            <a:endParaRPr lang="en-US"/>
          </a:p>
        </c:rich>
      </c:tx>
      <c:layout>
        <c:manualLayout>
          <c:xMode val="edge"/>
          <c:yMode val="edge"/>
          <c:x val="0.38005555555555554"/>
          <c:y val="2.8571428571428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v>NTO</c:v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[1]CUMULATIVE!$AX$38:$BJ$38</c:f>
                <c:numCache>
                  <c:formatCode>General</c:formatCode>
                  <c:ptCount val="13"/>
                  <c:pt idx="0">
                    <c:v>1.7829084189169068E-2</c:v>
                  </c:pt>
                  <c:pt idx="1">
                    <c:v>0.3628197021031177</c:v>
                  </c:pt>
                  <c:pt idx="2">
                    <c:v>0.65692513641480621</c:v>
                  </c:pt>
                  <c:pt idx="3">
                    <c:v>0.80103317620807402</c:v>
                  </c:pt>
                  <c:pt idx="4">
                    <c:v>7.190240479730523</c:v>
                  </c:pt>
                  <c:pt idx="5">
                    <c:v>13.440217198092423</c:v>
                  </c:pt>
                  <c:pt idx="6">
                    <c:v>16.733976691244301</c:v>
                  </c:pt>
                  <c:pt idx="7">
                    <c:v>17.444157253007052</c:v>
                  </c:pt>
                  <c:pt idx="8">
                    <c:v>16.11889439518913</c:v>
                  </c:pt>
                  <c:pt idx="9">
                    <c:v>16.429962702130304</c:v>
                  </c:pt>
                  <c:pt idx="10">
                    <c:v>16.887162747186995</c:v>
                  </c:pt>
                  <c:pt idx="11">
                    <c:v>17.152001173523882</c:v>
                  </c:pt>
                  <c:pt idx="12">
                    <c:v>17.589555949813626</c:v>
                  </c:pt>
                </c:numCache>
              </c:numRef>
            </c:plus>
            <c:minus>
              <c:numRef>
                <c:f>[1]CUMULATIVE!$AX$38:$BJ$38</c:f>
                <c:numCache>
                  <c:formatCode>General</c:formatCode>
                  <c:ptCount val="13"/>
                  <c:pt idx="0">
                    <c:v>1.7829084189169068E-2</c:v>
                  </c:pt>
                  <c:pt idx="1">
                    <c:v>0.3628197021031177</c:v>
                  </c:pt>
                  <c:pt idx="2">
                    <c:v>0.65692513641480621</c:v>
                  </c:pt>
                  <c:pt idx="3">
                    <c:v>0.80103317620807402</c:v>
                  </c:pt>
                  <c:pt idx="4">
                    <c:v>7.190240479730523</c:v>
                  </c:pt>
                  <c:pt idx="5">
                    <c:v>13.440217198092423</c:v>
                  </c:pt>
                  <c:pt idx="6">
                    <c:v>16.733976691244301</c:v>
                  </c:pt>
                  <c:pt idx="7">
                    <c:v>17.444157253007052</c:v>
                  </c:pt>
                  <c:pt idx="8">
                    <c:v>16.11889439518913</c:v>
                  </c:pt>
                  <c:pt idx="9">
                    <c:v>16.429962702130304</c:v>
                  </c:pt>
                  <c:pt idx="10">
                    <c:v>16.887162747186995</c:v>
                  </c:pt>
                  <c:pt idx="11">
                    <c:v>17.152001173523882</c:v>
                  </c:pt>
                  <c:pt idx="12">
                    <c:v>17.589555949813626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[1]CUMULATIVE!$AX$37:$BJ$37</c:f>
              <c:numCache>
                <c:formatCode>General</c:formatCode>
                <c:ptCount val="13"/>
                <c:pt idx="0">
                  <c:v>0.14018469916255827</c:v>
                </c:pt>
                <c:pt idx="1">
                  <c:v>1.4080735775480331</c:v>
                </c:pt>
                <c:pt idx="2">
                  <c:v>2.3757726613934103</c:v>
                </c:pt>
                <c:pt idx="3">
                  <c:v>2.8969995425004238</c:v>
                </c:pt>
                <c:pt idx="4">
                  <c:v>41.150260034298462</c:v>
                </c:pt>
                <c:pt idx="5">
                  <c:v>61.3271177266435</c:v>
                </c:pt>
                <c:pt idx="6">
                  <c:v>76.73631449036948</c:v>
                </c:pt>
                <c:pt idx="7">
                  <c:v>81.65484135074496</c:v>
                </c:pt>
                <c:pt idx="8">
                  <c:v>84.28433926711476</c:v>
                </c:pt>
                <c:pt idx="9">
                  <c:v>88.549950964653604</c:v>
                </c:pt>
                <c:pt idx="10">
                  <c:v>93.14110437930492</c:v>
                </c:pt>
                <c:pt idx="11">
                  <c:v>96.090816778095231</c:v>
                </c:pt>
                <c:pt idx="12">
                  <c:v>99.009664742344356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E3-4ADE-A60C-1F84D601898B}"/>
            </c:ext>
          </c:extLst>
        </c:ser>
        <c:ser>
          <c:idx val="0"/>
          <c:order val="1"/>
          <c:tx>
            <c:v>DNAN</c:v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[1]CUMULATIVE!$AX$10:$BJ$10</c:f>
                <c:numCache>
                  <c:formatCode>General</c:formatCode>
                  <c:ptCount val="13"/>
                  <c:pt idx="0">
                    <c:v>1.5891112098018027E-2</c:v>
                  </c:pt>
                  <c:pt idx="1">
                    <c:v>5.0436515594831831E-2</c:v>
                  </c:pt>
                  <c:pt idx="2">
                    <c:v>7.8136989423708975E-2</c:v>
                  </c:pt>
                  <c:pt idx="3">
                    <c:v>7.8136989423708975E-2</c:v>
                  </c:pt>
                  <c:pt idx="4">
                    <c:v>0.37432226230367399</c:v>
                  </c:pt>
                  <c:pt idx="5">
                    <c:v>0.74928675566869474</c:v>
                  </c:pt>
                  <c:pt idx="6">
                    <c:v>0.67626086480593273</c:v>
                  </c:pt>
                  <c:pt idx="7">
                    <c:v>0.99051171329015242</c:v>
                  </c:pt>
                  <c:pt idx="8">
                    <c:v>1.2812852401592161</c:v>
                  </c:pt>
                  <c:pt idx="9">
                    <c:v>2.3277817129279499</c:v>
                  </c:pt>
                  <c:pt idx="10">
                    <c:v>3.5436119321130759</c:v>
                  </c:pt>
                  <c:pt idx="11">
                    <c:v>3.8855160141698746</c:v>
                  </c:pt>
                  <c:pt idx="12">
                    <c:v>4.1420061598292053</c:v>
                  </c:pt>
                </c:numCache>
              </c:numRef>
            </c:plus>
            <c:minus>
              <c:numRef>
                <c:f>[1]CUMULATIVE!$AX$10:$BJ$10</c:f>
                <c:numCache>
                  <c:formatCode>General</c:formatCode>
                  <c:ptCount val="13"/>
                  <c:pt idx="0">
                    <c:v>1.5891112098018027E-2</c:v>
                  </c:pt>
                  <c:pt idx="1">
                    <c:v>5.0436515594831831E-2</c:v>
                  </c:pt>
                  <c:pt idx="2">
                    <c:v>7.8136989423708975E-2</c:v>
                  </c:pt>
                  <c:pt idx="3">
                    <c:v>7.8136989423708975E-2</c:v>
                  </c:pt>
                  <c:pt idx="4">
                    <c:v>0.37432226230367399</c:v>
                  </c:pt>
                  <c:pt idx="5">
                    <c:v>0.74928675566869474</c:v>
                  </c:pt>
                  <c:pt idx="6">
                    <c:v>0.67626086480593273</c:v>
                  </c:pt>
                  <c:pt idx="7">
                    <c:v>0.99051171329015242</c:v>
                  </c:pt>
                  <c:pt idx="8">
                    <c:v>1.2812852401592161</c:v>
                  </c:pt>
                  <c:pt idx="9">
                    <c:v>2.3277817129279499</c:v>
                  </c:pt>
                  <c:pt idx="10">
                    <c:v>3.5436119321130759</c:v>
                  </c:pt>
                  <c:pt idx="11">
                    <c:v>3.8855160141698746</c:v>
                  </c:pt>
                  <c:pt idx="12">
                    <c:v>4.1420061598292053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[1]CUMULATIVE!$AX$9:$BJ$9</c:f>
              <c:numCache>
                <c:formatCode>General</c:formatCode>
                <c:ptCount val="13"/>
                <c:pt idx="0">
                  <c:v>7.0442600542646047E-2</c:v>
                </c:pt>
                <c:pt idx="1">
                  <c:v>0.18745582433407681</c:v>
                </c:pt>
                <c:pt idx="2">
                  <c:v>0.30468234312660258</c:v>
                </c:pt>
                <c:pt idx="3">
                  <c:v>0.30468234312660258</c:v>
                </c:pt>
                <c:pt idx="4">
                  <c:v>1.9576948318740464</c:v>
                </c:pt>
                <c:pt idx="5">
                  <c:v>3.370217103168796</c:v>
                </c:pt>
                <c:pt idx="6">
                  <c:v>4.9797005968195265</c:v>
                </c:pt>
                <c:pt idx="7">
                  <c:v>6.217335289962084</c:v>
                </c:pt>
                <c:pt idx="8">
                  <c:v>7.353381903528696</c:v>
                </c:pt>
                <c:pt idx="9">
                  <c:v>9.9285067163525529</c:v>
                </c:pt>
                <c:pt idx="10">
                  <c:v>15.554715590252792</c:v>
                </c:pt>
                <c:pt idx="11">
                  <c:v>17.341295890190981</c:v>
                </c:pt>
                <c:pt idx="12">
                  <c:v>18.97868894051712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9E3-4ADE-A60C-1F84D601898B}"/>
            </c:ext>
          </c:extLst>
        </c:ser>
        <c:ser>
          <c:idx val="1"/>
          <c:order val="2"/>
          <c:tx>
            <c:v>RDX</c:v>
          </c:tx>
          <c:spPr>
            <a:ln w="19050" cap="rnd">
              <a:solidFill>
                <a:schemeClr val="accent3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 w="9525">
                <a:solidFill>
                  <a:schemeClr val="accent3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[1]CUMULATIVE!$AX$25:$BJ$25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0.90979996729471357</c:v>
                  </c:pt>
                  <c:pt idx="6">
                    <c:v>1.5124380396149197</c:v>
                  </c:pt>
                  <c:pt idx="7">
                    <c:v>1.5124380396149197</c:v>
                  </c:pt>
                  <c:pt idx="8">
                    <c:v>1.5124380396149197</c:v>
                  </c:pt>
                  <c:pt idx="9">
                    <c:v>1.3372409345459784</c:v>
                  </c:pt>
                  <c:pt idx="10">
                    <c:v>1.7917842808183337</c:v>
                  </c:pt>
                  <c:pt idx="11">
                    <c:v>1.6199166507826905</c:v>
                  </c:pt>
                  <c:pt idx="12">
                    <c:v>2.0675642016659919</c:v>
                  </c:pt>
                </c:numCache>
              </c:numRef>
            </c:plus>
            <c:minus>
              <c:numRef>
                <c:f>[1]CUMULATIVE!$AX$25:$BJ$25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0.90979996729471357</c:v>
                  </c:pt>
                  <c:pt idx="6">
                    <c:v>1.5124380396149197</c:v>
                  </c:pt>
                  <c:pt idx="7">
                    <c:v>1.5124380396149197</c:v>
                  </c:pt>
                  <c:pt idx="8">
                    <c:v>1.5124380396149197</c:v>
                  </c:pt>
                  <c:pt idx="9">
                    <c:v>1.3372409345459784</c:v>
                  </c:pt>
                  <c:pt idx="10">
                    <c:v>1.7917842808183337</c:v>
                  </c:pt>
                  <c:pt idx="11">
                    <c:v>1.6199166507826905</c:v>
                  </c:pt>
                  <c:pt idx="12">
                    <c:v>2.0675642016659919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[1]CUMULATIVE!$AX$2:$BJ$2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14</c:v>
                </c:pt>
                <c:pt idx="8">
                  <c:v>17</c:v>
                </c:pt>
                <c:pt idx="9">
                  <c:v>22</c:v>
                </c:pt>
                <c:pt idx="10">
                  <c:v>29</c:v>
                </c:pt>
                <c:pt idx="11">
                  <c:v>36</c:v>
                </c:pt>
                <c:pt idx="12">
                  <c:v>42</c:v>
                </c:pt>
              </c:numCache>
            </c:numRef>
          </c:xVal>
          <c:yVal>
            <c:numRef>
              <c:f>[1]CUMULATIVE!$AX$24:$BJ$24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1.8019124158079578</c:v>
                </c:pt>
                <c:pt idx="6">
                  <c:v>2.7163893203963121</c:v>
                </c:pt>
                <c:pt idx="7">
                  <c:v>2.7163893203963121</c:v>
                </c:pt>
                <c:pt idx="8">
                  <c:v>2.7163893203963121</c:v>
                </c:pt>
                <c:pt idx="9">
                  <c:v>3.0764324825651328</c:v>
                </c:pt>
                <c:pt idx="10">
                  <c:v>4.7171693438760549</c:v>
                </c:pt>
                <c:pt idx="11">
                  <c:v>5.382664856441937</c:v>
                </c:pt>
                <c:pt idx="12">
                  <c:v>7.4144098229480173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9E3-4ADE-A60C-1F84D6018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201624"/>
        <c:axId val="463484480"/>
      </c:scatterChart>
      <c:valAx>
        <c:axId val="574201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484480"/>
        <c:crosses val="autoZero"/>
        <c:crossBetween val="midCat"/>
      </c:valAx>
      <c:valAx>
        <c:axId val="46348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 (%)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201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930448019449587"/>
          <c:y val="0.40518045770594463"/>
          <c:w val="0.14566074929090053"/>
          <c:h val="0.23684376295068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NTO in LOAM-indoors</a:t>
            </a:r>
          </a:p>
        </c:rich>
      </c:tx>
      <c:layout>
        <c:manualLayout>
          <c:xMode val="edge"/>
          <c:yMode val="edge"/>
          <c:x val="9.2606313298494204E-3"/>
          <c:y val="9.937889494842209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774996595908516"/>
          <c:y val="0.12286544045456585"/>
          <c:w val="0.83276210330595979"/>
          <c:h val="0.73004283986799556"/>
        </c:manualLayout>
      </c:layout>
      <c:scatterChart>
        <c:scatterStyle val="lineMarker"/>
        <c:varyColors val="0"/>
        <c:ser>
          <c:idx val="1"/>
          <c:order val="0"/>
          <c:tx>
            <c:strRef>
              <c:f>'NTO-loam-GS'!$G$5</c:f>
              <c:strCache>
                <c:ptCount val="1"/>
                <c:pt idx="0">
                  <c:v>50%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'NTO-loam-GS'!$G$6:$G$48</c:f>
              <c:numCache>
                <c:formatCode>General</c:formatCode>
                <c:ptCount val="43"/>
                <c:pt idx="0">
                  <c:v>0</c:v>
                </c:pt>
                <c:pt idx="1">
                  <c:v>10.72</c:v>
                </c:pt>
                <c:pt idx="2">
                  <c:v>20.02</c:v>
                </c:pt>
                <c:pt idx="3">
                  <c:v>27.88</c:v>
                </c:pt>
                <c:pt idx="4">
                  <c:v>29.6</c:v>
                </c:pt>
                <c:pt idx="5">
                  <c:v>28.48</c:v>
                </c:pt>
                <c:pt idx="6">
                  <c:v>27.85</c:v>
                </c:pt>
                <c:pt idx="7">
                  <c:v>24.78</c:v>
                </c:pt>
                <c:pt idx="8">
                  <c:v>23.45</c:v>
                </c:pt>
                <c:pt idx="9">
                  <c:v>22.5</c:v>
                </c:pt>
                <c:pt idx="10">
                  <c:v>21.89</c:v>
                </c:pt>
                <c:pt idx="11">
                  <c:v>18.97</c:v>
                </c:pt>
                <c:pt idx="12">
                  <c:v>17.34</c:v>
                </c:pt>
                <c:pt idx="13">
                  <c:v>15.14</c:v>
                </c:pt>
                <c:pt idx="14">
                  <c:v>14.1</c:v>
                </c:pt>
                <c:pt idx="15">
                  <c:v>13.17</c:v>
                </c:pt>
                <c:pt idx="16">
                  <c:v>11.95</c:v>
                </c:pt>
                <c:pt idx="17">
                  <c:v>11.66</c:v>
                </c:pt>
                <c:pt idx="18">
                  <c:v>11.37</c:v>
                </c:pt>
                <c:pt idx="19">
                  <c:v>11.2</c:v>
                </c:pt>
                <c:pt idx="20">
                  <c:v>11.1</c:v>
                </c:pt>
                <c:pt idx="21">
                  <c:v>11.04</c:v>
                </c:pt>
                <c:pt idx="22">
                  <c:v>11</c:v>
                </c:pt>
                <c:pt idx="23">
                  <c:v>10.98</c:v>
                </c:pt>
                <c:pt idx="24">
                  <c:v>10.97</c:v>
                </c:pt>
                <c:pt idx="25">
                  <c:v>10.96</c:v>
                </c:pt>
                <c:pt idx="26">
                  <c:v>10.96</c:v>
                </c:pt>
                <c:pt idx="27">
                  <c:v>10.96</c:v>
                </c:pt>
                <c:pt idx="28">
                  <c:v>10.95</c:v>
                </c:pt>
                <c:pt idx="29">
                  <c:v>10.95</c:v>
                </c:pt>
                <c:pt idx="30">
                  <c:v>10.95</c:v>
                </c:pt>
                <c:pt idx="31">
                  <c:v>10.95</c:v>
                </c:pt>
                <c:pt idx="32">
                  <c:v>10.95</c:v>
                </c:pt>
                <c:pt idx="33">
                  <c:v>10.95</c:v>
                </c:pt>
                <c:pt idx="34">
                  <c:v>10.95</c:v>
                </c:pt>
                <c:pt idx="35">
                  <c:v>10.95</c:v>
                </c:pt>
                <c:pt idx="36">
                  <c:v>10.95</c:v>
                </c:pt>
                <c:pt idx="37">
                  <c:v>10.95</c:v>
                </c:pt>
                <c:pt idx="38">
                  <c:v>10.95</c:v>
                </c:pt>
                <c:pt idx="39">
                  <c:v>10.95</c:v>
                </c:pt>
                <c:pt idx="40">
                  <c:v>10.95</c:v>
                </c:pt>
                <c:pt idx="41">
                  <c:v>10.95</c:v>
                </c:pt>
                <c:pt idx="42">
                  <c:v>10.95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524-46B9-8889-0B12232BF753}"/>
            </c:ext>
          </c:extLst>
        </c:ser>
        <c:ser>
          <c:idx val="2"/>
          <c:order val="1"/>
          <c:tx>
            <c:strRef>
              <c:f>'NTO-loam-GS'!$H$5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'NTO-loam-GS'!$B$6:$B$48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'NTO-loam-GS'!$H$6:$H$48</c:f>
              <c:numCache>
                <c:formatCode>General</c:formatCode>
                <c:ptCount val="43"/>
                <c:pt idx="0">
                  <c:v>0</c:v>
                </c:pt>
                <c:pt idx="1">
                  <c:v>18.46</c:v>
                </c:pt>
                <c:pt idx="2">
                  <c:v>36.43</c:v>
                </c:pt>
                <c:pt idx="3">
                  <c:v>52.78</c:v>
                </c:pt>
                <c:pt idx="4">
                  <c:v>54.81</c:v>
                </c:pt>
                <c:pt idx="5">
                  <c:v>55.66</c:v>
                </c:pt>
                <c:pt idx="6">
                  <c:v>54.7</c:v>
                </c:pt>
                <c:pt idx="7">
                  <c:v>55.09</c:v>
                </c:pt>
                <c:pt idx="8">
                  <c:v>55.86</c:v>
                </c:pt>
                <c:pt idx="9">
                  <c:v>55.99</c:v>
                </c:pt>
                <c:pt idx="10">
                  <c:v>55.79</c:v>
                </c:pt>
                <c:pt idx="11">
                  <c:v>50.98</c:v>
                </c:pt>
                <c:pt idx="12">
                  <c:v>46.18</c:v>
                </c:pt>
                <c:pt idx="13">
                  <c:v>41.52</c:v>
                </c:pt>
                <c:pt idx="14">
                  <c:v>37.17</c:v>
                </c:pt>
                <c:pt idx="15">
                  <c:v>33.299999999999997</c:v>
                </c:pt>
                <c:pt idx="16">
                  <c:v>30</c:v>
                </c:pt>
                <c:pt idx="17">
                  <c:v>27.29</c:v>
                </c:pt>
                <c:pt idx="18">
                  <c:v>25.14</c:v>
                </c:pt>
                <c:pt idx="19">
                  <c:v>23.64</c:v>
                </c:pt>
                <c:pt idx="20">
                  <c:v>22.84</c:v>
                </c:pt>
                <c:pt idx="21">
                  <c:v>22.25</c:v>
                </c:pt>
                <c:pt idx="22">
                  <c:v>21.8</c:v>
                </c:pt>
                <c:pt idx="23">
                  <c:v>21.48</c:v>
                </c:pt>
                <c:pt idx="24">
                  <c:v>21.24</c:v>
                </c:pt>
                <c:pt idx="25">
                  <c:v>21.07</c:v>
                </c:pt>
                <c:pt idx="26">
                  <c:v>20.94</c:v>
                </c:pt>
                <c:pt idx="27">
                  <c:v>20.85</c:v>
                </c:pt>
                <c:pt idx="28">
                  <c:v>20.79</c:v>
                </c:pt>
                <c:pt idx="29">
                  <c:v>20.74</c:v>
                </c:pt>
                <c:pt idx="30">
                  <c:v>20.71</c:v>
                </c:pt>
                <c:pt idx="31">
                  <c:v>20.69</c:v>
                </c:pt>
                <c:pt idx="32">
                  <c:v>20.67</c:v>
                </c:pt>
                <c:pt idx="33">
                  <c:v>20.66</c:v>
                </c:pt>
                <c:pt idx="34">
                  <c:v>20.65</c:v>
                </c:pt>
                <c:pt idx="35">
                  <c:v>20.65</c:v>
                </c:pt>
                <c:pt idx="36">
                  <c:v>20.64</c:v>
                </c:pt>
                <c:pt idx="37">
                  <c:v>20.64</c:v>
                </c:pt>
                <c:pt idx="38">
                  <c:v>20.64</c:v>
                </c:pt>
                <c:pt idx="39">
                  <c:v>20.64</c:v>
                </c:pt>
                <c:pt idx="40">
                  <c:v>20.64</c:v>
                </c:pt>
                <c:pt idx="41">
                  <c:v>20.63</c:v>
                </c:pt>
                <c:pt idx="42">
                  <c:v>20.63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524-46B9-8889-0B12232BF753}"/>
            </c:ext>
          </c:extLst>
        </c:ser>
        <c:ser>
          <c:idx val="3"/>
          <c:order val="2"/>
          <c:tx>
            <c:v>Min</c:v>
          </c:tx>
          <c:spPr>
            <a:ln w="25400">
              <a:solidFill>
                <a:srgbClr val="C00000"/>
              </a:solidFill>
              <a:prstDash val="dashDot"/>
            </a:ln>
          </c:spPr>
          <c:marker>
            <c:symbol val="none"/>
          </c:marker>
          <c:xVal>
            <c:numRef>
              <c:f>'NTO-loam-GS'!$B$6:$B$48</c:f>
              <c:numCache>
                <c:formatCode>General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'NTO-loam-GS'!$F$6:$F$48</c:f>
              <c:numCache>
                <c:formatCode>General</c:formatCode>
                <c:ptCount val="43"/>
                <c:pt idx="0">
                  <c:v>0</c:v>
                </c:pt>
                <c:pt idx="1">
                  <c:v>3.395</c:v>
                </c:pt>
                <c:pt idx="2">
                  <c:v>6.7240000000000002</c:v>
                </c:pt>
                <c:pt idx="3">
                  <c:v>9.8350000000000009</c:v>
                </c:pt>
                <c:pt idx="4">
                  <c:v>7.7649999999999997</c:v>
                </c:pt>
                <c:pt idx="5">
                  <c:v>6.1890000000000001</c:v>
                </c:pt>
                <c:pt idx="6">
                  <c:v>5.9089999999999998</c:v>
                </c:pt>
                <c:pt idx="7">
                  <c:v>5.8490000000000002</c:v>
                </c:pt>
                <c:pt idx="8">
                  <c:v>5.2869999999999999</c:v>
                </c:pt>
                <c:pt idx="9">
                  <c:v>5.0839999999999996</c:v>
                </c:pt>
                <c:pt idx="10">
                  <c:v>5.0149999999999997</c:v>
                </c:pt>
                <c:pt idx="11">
                  <c:v>3.2090000000000001</c:v>
                </c:pt>
                <c:pt idx="12">
                  <c:v>2.367</c:v>
                </c:pt>
                <c:pt idx="13">
                  <c:v>2.218</c:v>
                </c:pt>
                <c:pt idx="14">
                  <c:v>2.1970000000000001</c:v>
                </c:pt>
                <c:pt idx="15">
                  <c:v>1.984</c:v>
                </c:pt>
                <c:pt idx="16">
                  <c:v>1.635</c:v>
                </c:pt>
                <c:pt idx="17">
                  <c:v>1.476</c:v>
                </c:pt>
                <c:pt idx="18">
                  <c:v>1.2050000000000001</c:v>
                </c:pt>
                <c:pt idx="19">
                  <c:v>0.97399999999999998</c:v>
                </c:pt>
                <c:pt idx="20">
                  <c:v>0.83850000000000002</c:v>
                </c:pt>
                <c:pt idx="21">
                  <c:v>0.7601</c:v>
                </c:pt>
                <c:pt idx="22">
                  <c:v>0.71519999999999995</c:v>
                </c:pt>
                <c:pt idx="23">
                  <c:v>0.68969999999999998</c:v>
                </c:pt>
                <c:pt idx="24">
                  <c:v>0.67520000000000002</c:v>
                </c:pt>
                <c:pt idx="25">
                  <c:v>0.66700000000000004</c:v>
                </c:pt>
                <c:pt idx="26">
                  <c:v>0.66239999999999999</c:v>
                </c:pt>
                <c:pt idx="27">
                  <c:v>0.65990000000000004</c:v>
                </c:pt>
                <c:pt idx="28">
                  <c:v>0.65839999999999999</c:v>
                </c:pt>
                <c:pt idx="29">
                  <c:v>0.65759999999999996</c:v>
                </c:pt>
                <c:pt idx="30">
                  <c:v>0.65720000000000001</c:v>
                </c:pt>
                <c:pt idx="31">
                  <c:v>0.65690000000000004</c:v>
                </c:pt>
                <c:pt idx="32">
                  <c:v>0.65680000000000005</c:v>
                </c:pt>
                <c:pt idx="33">
                  <c:v>0.65669999999999995</c:v>
                </c:pt>
                <c:pt idx="34">
                  <c:v>0.65659999999999996</c:v>
                </c:pt>
                <c:pt idx="35">
                  <c:v>0.65659999999999996</c:v>
                </c:pt>
                <c:pt idx="36">
                  <c:v>0.65659999999999996</c:v>
                </c:pt>
                <c:pt idx="37">
                  <c:v>0.65659999999999996</c:v>
                </c:pt>
                <c:pt idx="38">
                  <c:v>0.65659999999999996</c:v>
                </c:pt>
                <c:pt idx="39">
                  <c:v>0.65659999999999996</c:v>
                </c:pt>
                <c:pt idx="40">
                  <c:v>0.65659999999999996</c:v>
                </c:pt>
                <c:pt idx="41">
                  <c:v>0.65659999999999996</c:v>
                </c:pt>
                <c:pt idx="42">
                  <c:v>0.65659999999999996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524-46B9-8889-0B12232BF753}"/>
            </c:ext>
          </c:extLst>
        </c:ser>
        <c:ser>
          <c:idx val="0"/>
          <c:order val="3"/>
          <c:tx>
            <c:v>Experimental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'Exp-loam'!$C$7:$C$20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0.11401094617685394</c:v>
                  </c:pt>
                  <c:pt idx="7">
                    <c:v>0</c:v>
                  </c:pt>
                  <c:pt idx="8">
                    <c:v>0</c:v>
                  </c:pt>
                  <c:pt idx="9">
                    <c:v>0.42570719814424729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'Exp-loam'!$C$7:$C$20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0.11401094617685394</c:v>
                  </c:pt>
                  <c:pt idx="7">
                    <c:v>0</c:v>
                  </c:pt>
                  <c:pt idx="8">
                    <c:v>0</c:v>
                  </c:pt>
                  <c:pt idx="9">
                    <c:v>0.42570719814424729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'Exp-loam'!$A$7:$A$20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22</c:v>
                </c:pt>
                <c:pt idx="11">
                  <c:v>29</c:v>
                </c:pt>
                <c:pt idx="12">
                  <c:v>36</c:v>
                </c:pt>
                <c:pt idx="13">
                  <c:v>42</c:v>
                </c:pt>
              </c:numCache>
            </c:numRef>
          </c:xVal>
          <c:yVal>
            <c:numRef>
              <c:f>'Exp-loam'!$B$7:$B$20</c:f>
              <c:numCache>
                <c:formatCode>0.0000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8.0617913171147901E-2</c:v>
                </c:pt>
                <c:pt idx="7">
                  <c:v>0</c:v>
                </c:pt>
                <c:pt idx="8">
                  <c:v>0</c:v>
                </c:pt>
                <c:pt idx="9">
                  <c:v>0.7488765048506355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524-46B9-8889-0B12232BF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766847"/>
        <c:axId val="1494772255"/>
      </c:scatterChart>
      <c:valAx>
        <c:axId val="1494766847"/>
        <c:scaling>
          <c:orientation val="minMax"/>
          <c:max val="4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(days)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772255"/>
        <c:crosses val="autoZero"/>
        <c:crossBetween val="midCat"/>
        <c:majorUnit val="7"/>
      </c:valAx>
      <c:valAx>
        <c:axId val="1494772255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Mass (mg)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766847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7488296968245707"/>
          <c:y val="6.0177703027691452E-3"/>
          <c:w val="0.21796139525493125"/>
          <c:h val="0.23960799329753257"/>
        </c:manualLayout>
      </c:layout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149225</xdr:colOff>
      <xdr:row>5</xdr:row>
      <xdr:rowOff>55880</xdr:rowOff>
    </xdr:from>
    <xdr:to>
      <xdr:col>27</xdr:col>
      <xdr:colOff>454025</xdr:colOff>
      <xdr:row>18</xdr:row>
      <xdr:rowOff>159385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5D5DEB-F774-4FD7-AD50-6CDE9390F0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161924</xdr:colOff>
      <xdr:row>21</xdr:row>
      <xdr:rowOff>68263</xdr:rowOff>
    </xdr:from>
    <xdr:to>
      <xdr:col>27</xdr:col>
      <xdr:colOff>214724</xdr:colOff>
      <xdr:row>37</xdr:row>
      <xdr:rowOff>55838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067362-8B49-4DE4-8144-F2366F9DE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63500</xdr:colOff>
      <xdr:row>21</xdr:row>
      <xdr:rowOff>60325</xdr:rowOff>
    </xdr:from>
    <xdr:to>
      <xdr:col>20</xdr:col>
      <xdr:colOff>116300</xdr:colOff>
      <xdr:row>37</xdr:row>
      <xdr:rowOff>44725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FE0C9C3-2A1B-45EF-94DD-3AC9FD90A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457200</xdr:colOff>
      <xdr:row>2</xdr:row>
      <xdr:rowOff>154305</xdr:rowOff>
    </xdr:from>
    <xdr:to>
      <xdr:col>24</xdr:col>
      <xdr:colOff>152400</xdr:colOff>
      <xdr:row>16</xdr:row>
      <xdr:rowOff>80010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5288D8-8616-45F8-9048-0BCF286E43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581025</xdr:colOff>
      <xdr:row>17</xdr:row>
      <xdr:rowOff>19049</xdr:rowOff>
    </xdr:from>
    <xdr:to>
      <xdr:col>27</xdr:col>
      <xdr:colOff>314324</xdr:colOff>
      <xdr:row>35</xdr:row>
      <xdr:rowOff>66674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41B0F23-8A6E-4B9D-9291-13AC500FDE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304800</xdr:colOff>
      <xdr:row>5</xdr:row>
      <xdr:rowOff>28575</xdr:rowOff>
    </xdr:from>
    <xdr:to>
      <xdr:col>19</xdr:col>
      <xdr:colOff>0</xdr:colOff>
      <xdr:row>20</xdr:row>
      <xdr:rowOff>28575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7711DC2-967C-453A-BA90-0115411A0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247650</xdr:colOff>
      <xdr:row>21</xdr:row>
      <xdr:rowOff>85725</xdr:rowOff>
    </xdr:from>
    <xdr:to>
      <xdr:col>18</xdr:col>
      <xdr:colOff>590549</xdr:colOff>
      <xdr:row>39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198DDC3-600D-4222-9180-DE01E94494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171450</xdr:colOff>
      <xdr:row>0</xdr:row>
      <xdr:rowOff>106680</xdr:rowOff>
    </xdr:from>
    <xdr:to>
      <xdr:col>28</xdr:col>
      <xdr:colOff>476250</xdr:colOff>
      <xdr:row>14</xdr:row>
      <xdr:rowOff>32385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083803D-B355-4A76-9BD2-0970E7FF69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507999</xdr:colOff>
      <xdr:row>17</xdr:row>
      <xdr:rowOff>103188</xdr:rowOff>
    </xdr:from>
    <xdr:to>
      <xdr:col>21</xdr:col>
      <xdr:colOff>346074</xdr:colOff>
      <xdr:row>38</xdr:row>
      <xdr:rowOff>136525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AA0A299-0649-4CC9-9336-FEBA4CFC4E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482600</xdr:colOff>
      <xdr:row>4</xdr:row>
      <xdr:rowOff>152400</xdr:rowOff>
    </xdr:from>
    <xdr:to>
      <xdr:col>17</xdr:col>
      <xdr:colOff>314600</xdr:colOff>
      <xdr:row>17</xdr:row>
      <xdr:rowOff>1000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246E064-D5CF-4AFB-B8A3-65C65EF500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295274</xdr:colOff>
      <xdr:row>5</xdr:row>
      <xdr:rowOff>76200</xdr:rowOff>
    </xdr:from>
    <xdr:to>
      <xdr:col>18</xdr:col>
      <xdr:colOff>295273</xdr:colOff>
      <xdr:row>22</xdr:row>
      <xdr:rowOff>9524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FB3991B-1FB1-4A38-95C1-375AF3A97A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257175</xdr:colOff>
      <xdr:row>22</xdr:row>
      <xdr:rowOff>47625</xdr:rowOff>
    </xdr:from>
    <xdr:to>
      <xdr:col>17</xdr:col>
      <xdr:colOff>89175</xdr:colOff>
      <xdr:row>34</xdr:row>
      <xdr:rowOff>35925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9982C8A-9B96-422B-B7E1-243287E3F2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605366</xdr:colOff>
      <xdr:row>11</xdr:row>
      <xdr:rowOff>169333</xdr:rowOff>
    </xdr:from>
    <xdr:to>
      <xdr:col>38</xdr:col>
      <xdr:colOff>237913</xdr:colOff>
      <xdr:row>24</xdr:row>
      <xdr:rowOff>5503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55E89B-5643-4FD0-AE0B-75E687AC96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323909</xdr:colOff>
      <xdr:row>3</xdr:row>
      <xdr:rowOff>113396</xdr:rowOff>
    </xdr:from>
    <xdr:to>
      <xdr:col>30</xdr:col>
      <xdr:colOff>10639</xdr:colOff>
      <xdr:row>34</xdr:row>
      <xdr:rowOff>172345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6D69E300-5F9C-41C5-B7FE-2F3EAA0AB500}"/>
            </a:ext>
          </a:extLst>
        </xdr:cNvPr>
        <xdr:cNvGrpSpPr/>
      </xdr:nvGrpSpPr>
      <xdr:grpSpPr>
        <a:xfrm>
          <a:off x="10795966" y="712110"/>
          <a:ext cx="7611530" cy="5795721"/>
          <a:chOff x="7516803" y="236765"/>
          <a:chExt cx="5749642" cy="4322054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9A1FAC20-697C-4058-91F2-022A21535263}"/>
              </a:ext>
            </a:extLst>
          </xdr:cNvPr>
          <xdr:cNvGraphicFramePr/>
        </xdr:nvGraphicFramePr>
        <xdr:xfrm>
          <a:off x="7516803" y="2397475"/>
          <a:ext cx="2880000" cy="216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044F8810-4D6F-481B-84CB-46892526C913}"/>
              </a:ext>
            </a:extLst>
          </xdr:cNvPr>
          <xdr:cNvGraphicFramePr>
            <a:graphicFrameLocks/>
          </xdr:cNvGraphicFramePr>
        </xdr:nvGraphicFramePr>
        <xdr:xfrm>
          <a:off x="10386445" y="2398819"/>
          <a:ext cx="2880000" cy="216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Chart 6">
            <a:extLst>
              <a:ext uri="{FF2B5EF4-FFF2-40B4-BE49-F238E27FC236}">
                <a16:creationId xmlns:a16="http://schemas.microsoft.com/office/drawing/2014/main" id="{0B3F1530-36C0-4BC5-98C0-8AC9E6BA273B}"/>
              </a:ext>
            </a:extLst>
          </xdr:cNvPr>
          <xdr:cNvGraphicFramePr>
            <a:graphicFrameLocks/>
          </xdr:cNvGraphicFramePr>
        </xdr:nvGraphicFramePr>
        <xdr:xfrm>
          <a:off x="7517833" y="236765"/>
          <a:ext cx="2880000" cy="216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8" name="Chart 7">
            <a:extLst>
              <a:ext uri="{FF2B5EF4-FFF2-40B4-BE49-F238E27FC236}">
                <a16:creationId xmlns:a16="http://schemas.microsoft.com/office/drawing/2014/main" id="{EDAE401C-3837-48DD-A937-C8863DF8D7FE}"/>
              </a:ext>
            </a:extLst>
          </xdr:cNvPr>
          <xdr:cNvGraphicFramePr>
            <a:graphicFrameLocks/>
          </xdr:cNvGraphicFramePr>
        </xdr:nvGraphicFramePr>
        <xdr:xfrm>
          <a:off x="10382523" y="238940"/>
          <a:ext cx="2880000" cy="216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4%20-Degradation/Priscila%20result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HE%20in%20sand-%20indoo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RST WEEK raw data"/>
      <sheetName val="A-raw data SS 20180427 WEEK 2"/>
      <sheetName val="B-raw data SS 20180504LEACH EXT"/>
      <sheetName val="C-raw data SS 20180518wk3 and 4"/>
      <sheetName val="D-ZORBAX week 5 and 6"/>
      <sheetName val="FIRST WEEK calibration"/>
      <sheetName val="A-calibration"/>
      <sheetName val="B-calibration"/>
      <sheetName val="C-calibration"/>
      <sheetName val="D-calibration"/>
      <sheetName val="FIRST WEEK CALC"/>
      <sheetName val="A_FINAL CALCULATION"/>
      <sheetName val="B_FINAL CALCULATION"/>
      <sheetName val="C_FINAL CALCULATION"/>
      <sheetName val="D_FINAL CALCULATION"/>
      <sheetName val="CUMULATIVE"/>
      <sheetName val="Sheet1"/>
      <sheetName val="DIL C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">
          <cell r="AX2">
            <v>1</v>
          </cell>
          <cell r="AY2">
            <v>2</v>
          </cell>
          <cell r="AZ2">
            <v>3</v>
          </cell>
          <cell r="BA2">
            <v>4</v>
          </cell>
          <cell r="BB2">
            <v>7</v>
          </cell>
          <cell r="BC2">
            <v>9</v>
          </cell>
          <cell r="BD2">
            <v>11</v>
          </cell>
          <cell r="BE2">
            <v>14</v>
          </cell>
          <cell r="BF2">
            <v>17</v>
          </cell>
          <cell r="BG2">
            <v>22</v>
          </cell>
          <cell r="BH2">
            <v>29</v>
          </cell>
          <cell r="BI2">
            <v>36</v>
          </cell>
          <cell r="BJ2">
            <v>42</v>
          </cell>
        </row>
        <row r="9">
          <cell r="AX9">
            <v>7.0442600542646047E-2</v>
          </cell>
          <cell r="AY9">
            <v>0.18745582433407681</v>
          </cell>
          <cell r="AZ9">
            <v>0.30468234312660258</v>
          </cell>
          <cell r="BA9">
            <v>0.30468234312660258</v>
          </cell>
          <cell r="BB9">
            <v>1.9576948318740464</v>
          </cell>
          <cell r="BC9">
            <v>3.370217103168796</v>
          </cell>
          <cell r="BD9">
            <v>4.9797005968195265</v>
          </cell>
          <cell r="BE9">
            <v>6.217335289962084</v>
          </cell>
          <cell r="BF9">
            <v>7.353381903528696</v>
          </cell>
          <cell r="BG9">
            <v>9.9285067163525529</v>
          </cell>
          <cell r="BH9">
            <v>15.554715590252792</v>
          </cell>
          <cell r="BI9">
            <v>17.341295890190981</v>
          </cell>
          <cell r="BJ9">
            <v>18.97868894051712</v>
          </cell>
        </row>
        <row r="10">
          <cell r="AX10">
            <v>1.5891112098018027E-2</v>
          </cell>
          <cell r="AY10">
            <v>5.0436515594831831E-2</v>
          </cell>
          <cell r="AZ10">
            <v>7.8136989423708975E-2</v>
          </cell>
          <cell r="BA10">
            <v>7.8136989423708975E-2</v>
          </cell>
          <cell r="BB10">
            <v>0.37432226230367399</v>
          </cell>
          <cell r="BC10">
            <v>0.74928675566869474</v>
          </cell>
          <cell r="BD10">
            <v>0.67626086480593273</v>
          </cell>
          <cell r="BE10">
            <v>0.99051171329015242</v>
          </cell>
          <cell r="BF10">
            <v>1.2812852401592161</v>
          </cell>
          <cell r="BG10">
            <v>2.3277817129279499</v>
          </cell>
          <cell r="BH10">
            <v>3.5436119321130759</v>
          </cell>
          <cell r="BI10">
            <v>3.8855160141698746</v>
          </cell>
          <cell r="BJ10">
            <v>4.1420061598292053</v>
          </cell>
        </row>
        <row r="24"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1.8019124158079578</v>
          </cell>
          <cell r="BD24">
            <v>2.7163893203963121</v>
          </cell>
          <cell r="BE24">
            <v>2.7163893203963121</v>
          </cell>
          <cell r="BF24">
            <v>2.7163893203963121</v>
          </cell>
          <cell r="BG24">
            <v>3.0764324825651328</v>
          </cell>
          <cell r="BH24">
            <v>4.7171693438760549</v>
          </cell>
          <cell r="BI24">
            <v>5.382664856441937</v>
          </cell>
          <cell r="BJ24">
            <v>7.4144098229480173</v>
          </cell>
        </row>
        <row r="25"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0.90979996729471357</v>
          </cell>
          <cell r="BD25">
            <v>1.5124380396149197</v>
          </cell>
          <cell r="BE25">
            <v>1.5124380396149197</v>
          </cell>
          <cell r="BF25">
            <v>1.5124380396149197</v>
          </cell>
          <cell r="BG25">
            <v>1.3372409345459784</v>
          </cell>
          <cell r="BH25">
            <v>1.7917842808183337</v>
          </cell>
          <cell r="BI25">
            <v>1.6199166507826905</v>
          </cell>
          <cell r="BJ25">
            <v>2.0675642016659919</v>
          </cell>
        </row>
        <row r="37">
          <cell r="AX37">
            <v>0.14018469916255827</v>
          </cell>
          <cell r="AY37">
            <v>1.4080735775480331</v>
          </cell>
          <cell r="AZ37">
            <v>2.3757726613934103</v>
          </cell>
          <cell r="BA37">
            <v>2.8969995425004238</v>
          </cell>
          <cell r="BB37">
            <v>41.150260034298462</v>
          </cell>
          <cell r="BC37">
            <v>61.3271177266435</v>
          </cell>
          <cell r="BD37">
            <v>76.73631449036948</v>
          </cell>
          <cell r="BE37">
            <v>81.65484135074496</v>
          </cell>
          <cell r="BF37">
            <v>84.28433926711476</v>
          </cell>
          <cell r="BG37">
            <v>88.549950964653604</v>
          </cell>
          <cell r="BH37">
            <v>93.14110437930492</v>
          </cell>
          <cell r="BI37">
            <v>96.090816778095231</v>
          </cell>
          <cell r="BJ37">
            <v>99.009664742344356</v>
          </cell>
        </row>
        <row r="38">
          <cell r="AX38">
            <v>1.7829084189169068E-2</v>
          </cell>
          <cell r="AY38">
            <v>0.3628197021031177</v>
          </cell>
          <cell r="AZ38">
            <v>0.65692513641480621</v>
          </cell>
          <cell r="BA38">
            <v>0.80103317620807402</v>
          </cell>
          <cell r="BB38">
            <v>7.190240479730523</v>
          </cell>
          <cell r="BC38">
            <v>13.440217198092423</v>
          </cell>
          <cell r="BD38">
            <v>16.733976691244301</v>
          </cell>
          <cell r="BE38">
            <v>17.444157253007052</v>
          </cell>
          <cell r="BF38">
            <v>16.11889439518913</v>
          </cell>
          <cell r="BG38">
            <v>16.429962702130304</v>
          </cell>
          <cell r="BH38">
            <v>16.887162747186995</v>
          </cell>
          <cell r="BI38">
            <v>17.152001173523882</v>
          </cell>
          <cell r="BJ38">
            <v>17.589555949813626</v>
          </cell>
        </row>
      </sheetData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s rates"/>
      <sheetName val="Exp-sand"/>
      <sheetName val="NTO-sand-GS"/>
      <sheetName val="DNAN-sand-GS"/>
    </sheetNames>
    <sheetDataSet>
      <sheetData sheetId="0"/>
      <sheetData sheetId="1">
        <row r="6">
          <cell r="A6">
            <v>0</v>
          </cell>
          <cell r="B6">
            <v>0</v>
          </cell>
          <cell r="C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A7">
            <v>1</v>
          </cell>
          <cell r="B7">
            <v>0.75357642969263006</v>
          </cell>
          <cell r="C7">
            <v>0.13634932755798673</v>
          </cell>
          <cell r="F7">
            <v>0.32067082114580003</v>
          </cell>
          <cell r="G7">
            <v>5.8020990450207116E-2</v>
          </cell>
          <cell r="J7">
            <v>0.97264864013324226</v>
          </cell>
          <cell r="K7">
            <v>0.31049385141076136</v>
          </cell>
          <cell r="L7">
            <v>9.7264864013324223E-2</v>
          </cell>
          <cell r="M7">
            <v>3.1049385141076136E-2</v>
          </cell>
        </row>
        <row r="8">
          <cell r="A8">
            <v>2</v>
          </cell>
          <cell r="B8">
            <v>6.8148137980329686</v>
          </cell>
          <cell r="C8">
            <v>2.71030514706211</v>
          </cell>
          <cell r="F8">
            <v>2.8999207651204122</v>
          </cell>
          <cell r="G8">
            <v>1.1533213391753661</v>
          </cell>
          <cell r="J8">
            <v>1.6157161388120078</v>
          </cell>
          <cell r="K8">
            <v>0.67553560356141695</v>
          </cell>
          <cell r="L8">
            <v>0.16157161388120078</v>
          </cell>
          <cell r="M8">
            <v>6.7553560356141698E-2</v>
          </cell>
        </row>
        <row r="9">
          <cell r="A9">
            <v>3</v>
          </cell>
          <cell r="B9">
            <v>5.2014648585829866</v>
          </cell>
          <cell r="C9">
            <v>2.2388632898132346</v>
          </cell>
          <cell r="F9">
            <v>2.2133893015246753</v>
          </cell>
          <cell r="G9">
            <v>0.95270778289924873</v>
          </cell>
          <cell r="J9">
            <v>1.6186275633859395</v>
          </cell>
          <cell r="K9">
            <v>0.54146610217943958</v>
          </cell>
          <cell r="L9">
            <v>0.16186275633859395</v>
          </cell>
          <cell r="M9">
            <v>5.4146610217943959E-2</v>
          </cell>
        </row>
        <row r="10">
          <cell r="A10">
            <v>4</v>
          </cell>
          <cell r="B10">
            <v>2.8020023480292036</v>
          </cell>
          <cell r="C10">
            <v>1.1347815614810777</v>
          </cell>
          <cell r="F10">
            <v>1.1923414246932782</v>
          </cell>
          <cell r="G10">
            <v>0.48288577084301182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A11">
            <v>7</v>
          </cell>
          <cell r="B11">
            <v>205.65255709615406</v>
          </cell>
          <cell r="C11">
            <v>51.858362596238521</v>
          </cell>
          <cell r="F11">
            <v>87.51172642389534</v>
          </cell>
          <cell r="G11">
            <v>22.067388338824891</v>
          </cell>
          <cell r="J11">
            <v>22.820133603282883</v>
          </cell>
          <cell r="K11">
            <v>6.0049389165812288</v>
          </cell>
          <cell r="L11">
            <v>2.2820133603282882</v>
          </cell>
          <cell r="M11">
            <v>0.60049389165812284</v>
          </cell>
        </row>
        <row r="12">
          <cell r="A12">
            <v>9</v>
          </cell>
          <cell r="B12">
            <v>108.47311624612804</v>
          </cell>
          <cell r="C12">
            <v>56.177910376559652</v>
          </cell>
          <cell r="F12">
            <v>46.158772870692786</v>
          </cell>
          <cell r="G12">
            <v>23.905493777259426</v>
          </cell>
          <cell r="J12">
            <v>19.500330698944683</v>
          </cell>
          <cell r="K12">
            <v>7.3444205579906949</v>
          </cell>
          <cell r="L12">
            <v>1.9500330698944683</v>
          </cell>
          <cell r="M12">
            <v>0.73444205579906952</v>
          </cell>
        </row>
        <row r="13">
          <cell r="A13">
            <v>11</v>
          </cell>
          <cell r="B13">
            <v>82.83144273572816</v>
          </cell>
          <cell r="C13">
            <v>26.720710200920923</v>
          </cell>
          <cell r="F13">
            <v>35.247422440735384</v>
          </cell>
          <cell r="G13">
            <v>11.370514979115287</v>
          </cell>
          <cell r="J13">
            <v>22.228686766954855</v>
          </cell>
          <cell r="K13">
            <v>3.7441833573870871</v>
          </cell>
          <cell r="L13">
            <v>2.2228686766954855</v>
          </cell>
          <cell r="M13">
            <v>0.3744183357387087</v>
          </cell>
        </row>
        <row r="14">
          <cell r="A14">
            <v>14</v>
          </cell>
          <cell r="B14">
            <v>26.435542878265622</v>
          </cell>
          <cell r="C14">
            <v>6.6736993577595571</v>
          </cell>
          <cell r="F14">
            <v>11.24916718224069</v>
          </cell>
          <cell r="G14">
            <v>2.8398720671317266</v>
          </cell>
          <cell r="J14">
            <v>17.089150482588305</v>
          </cell>
          <cell r="K14">
            <v>6.2397382483241373</v>
          </cell>
          <cell r="L14">
            <v>1.7089150482588304</v>
          </cell>
          <cell r="M14">
            <v>0.6239738248324137</v>
          </cell>
        </row>
        <row r="15">
          <cell r="A15">
            <v>17</v>
          </cell>
          <cell r="B15">
            <v>14.121084622844144</v>
          </cell>
          <cell r="C15">
            <v>10.234585760127629</v>
          </cell>
          <cell r="F15">
            <v>6.0089721799336786</v>
          </cell>
          <cell r="G15">
            <v>4.3551428766500555</v>
          </cell>
          <cell r="J15">
            <v>15.684330393574449</v>
          </cell>
          <cell r="K15">
            <v>5.7226145194041811</v>
          </cell>
          <cell r="L15">
            <v>1.5684330393574448</v>
          </cell>
          <cell r="M15">
            <v>0.57226145194041811</v>
          </cell>
        </row>
        <row r="16">
          <cell r="A16">
            <v>22</v>
          </cell>
          <cell r="B16">
            <v>22.924644166316611</v>
          </cell>
          <cell r="C16">
            <v>3.5621228119443735</v>
          </cell>
          <cell r="F16">
            <v>9.7551677303474946</v>
          </cell>
          <cell r="G16">
            <v>1.5157969412529251</v>
          </cell>
          <cell r="J16">
            <v>35.546593473345872</v>
          </cell>
          <cell r="K16">
            <v>20.696789463801064</v>
          </cell>
          <cell r="L16">
            <v>3.5546593473345873</v>
          </cell>
          <cell r="M16">
            <v>2.0696789463801064</v>
          </cell>
        </row>
        <row r="17">
          <cell r="A17">
            <v>29</v>
          </cell>
          <cell r="B17">
            <v>24.674494263874866</v>
          </cell>
          <cell r="C17">
            <v>4.7854062208787633</v>
          </cell>
          <cell r="F17">
            <v>10.499784793138241</v>
          </cell>
          <cell r="G17">
            <v>2.0363430727143674</v>
          </cell>
          <cell r="J17">
            <v>77.673446851214266</v>
          </cell>
          <cell r="K17">
            <v>23.910668681950391</v>
          </cell>
          <cell r="L17">
            <v>7.7673446851214267</v>
          </cell>
          <cell r="M17">
            <v>2.3910668681950389</v>
          </cell>
        </row>
        <row r="18">
          <cell r="A18">
            <v>36</v>
          </cell>
          <cell r="B18">
            <v>15.852553601042601</v>
          </cell>
          <cell r="C18">
            <v>2.9050152862730538</v>
          </cell>
          <cell r="F18">
            <v>6.7457674898053614</v>
          </cell>
          <cell r="G18">
            <v>1.2361767175630018</v>
          </cell>
          <cell r="J18">
            <v>24.665845698938092</v>
          </cell>
          <cell r="K18">
            <v>6.6754852336493844</v>
          </cell>
          <cell r="L18">
            <v>2.4665845698938091</v>
          </cell>
          <cell r="M18">
            <v>0.66754852336493842</v>
          </cell>
        </row>
        <row r="19">
          <cell r="A19">
            <v>42</v>
          </cell>
          <cell r="B19">
            <v>16.05636820499646</v>
          </cell>
          <cell r="C19">
            <v>3.9771052622554892</v>
          </cell>
          <cell r="F19">
            <v>6.8324971085091324</v>
          </cell>
          <cell r="G19">
            <v>1.6923852179810592</v>
          </cell>
          <cell r="J19">
            <v>22.607829653549263</v>
          </cell>
          <cell r="K19">
            <v>5.0516230665418052</v>
          </cell>
          <cell r="L19">
            <v>2.2607829653549265</v>
          </cell>
          <cell r="M19">
            <v>0.50516230665418049</v>
          </cell>
        </row>
      </sheetData>
      <sheetData sheetId="2">
        <row r="5">
          <cell r="G5">
            <v>0.5</v>
          </cell>
        </row>
      </sheetData>
      <sheetData sheetId="3">
        <row r="5">
          <cell r="G5">
            <v>0.5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75159-123C-49F6-86A9-E1664513559D}">
  <dimension ref="A1:M19"/>
  <sheetViews>
    <sheetView zoomScale="80" zoomScaleNormal="80" workbookViewId="0">
      <selection activeCell="H33" sqref="H33"/>
    </sheetView>
  </sheetViews>
  <sheetFormatPr defaultRowHeight="14.4" x14ac:dyDescent="0.3"/>
  <cols>
    <col min="2" max="3" width="11.77734375" customWidth="1"/>
    <col min="4" max="4" width="10.44140625" customWidth="1"/>
  </cols>
  <sheetData>
    <row r="1" spans="1:13" ht="18" x14ac:dyDescent="0.35">
      <c r="A1" s="96" t="s">
        <v>68</v>
      </c>
    </row>
    <row r="3" spans="1:13" x14ac:dyDescent="0.3">
      <c r="B3" s="53" t="s">
        <v>22</v>
      </c>
      <c r="C3" s="53"/>
      <c r="D3" s="53"/>
      <c r="E3" s="53"/>
      <c r="F3" s="53"/>
      <c r="G3" s="53"/>
      <c r="H3" s="107" t="s">
        <v>9</v>
      </c>
      <c r="I3" s="107"/>
      <c r="J3" s="107"/>
      <c r="K3" s="107"/>
      <c r="L3" s="107"/>
      <c r="M3" s="107"/>
    </row>
    <row r="4" spans="1:13" x14ac:dyDescent="0.3">
      <c r="B4" s="108" t="s">
        <v>20</v>
      </c>
      <c r="C4" s="108"/>
      <c r="D4" s="109" t="s">
        <v>18</v>
      </c>
      <c r="E4" s="109"/>
      <c r="F4" s="109"/>
      <c r="G4" s="109"/>
      <c r="H4" s="109" t="s">
        <v>20</v>
      </c>
      <c r="I4" s="109"/>
      <c r="J4" s="109" t="s">
        <v>18</v>
      </c>
      <c r="K4" s="109"/>
      <c r="L4" s="109"/>
      <c r="M4" s="109"/>
    </row>
    <row r="5" spans="1:13" x14ac:dyDescent="0.3">
      <c r="A5" t="s">
        <v>19</v>
      </c>
      <c r="B5" s="52" t="s">
        <v>1</v>
      </c>
      <c r="C5" s="52" t="s">
        <v>21</v>
      </c>
      <c r="D5" t="s">
        <v>1</v>
      </c>
      <c r="E5" t="s">
        <v>21</v>
      </c>
      <c r="F5" s="89" t="s">
        <v>1</v>
      </c>
      <c r="G5" s="90" t="s">
        <v>21</v>
      </c>
      <c r="H5" s="52" t="s">
        <v>1</v>
      </c>
      <c r="I5" s="52" t="s">
        <v>21</v>
      </c>
      <c r="J5" s="52" t="s">
        <v>1</v>
      </c>
      <c r="K5" s="52" t="s">
        <v>21</v>
      </c>
      <c r="L5" s="89" t="s">
        <v>1</v>
      </c>
      <c r="M5" s="90" t="s">
        <v>21</v>
      </c>
    </row>
    <row r="6" spans="1:13" x14ac:dyDescent="0.3">
      <c r="A6">
        <v>0</v>
      </c>
      <c r="B6" s="9">
        <v>0</v>
      </c>
      <c r="C6">
        <v>0</v>
      </c>
      <c r="D6">
        <v>0</v>
      </c>
      <c r="E6">
        <v>0</v>
      </c>
      <c r="F6" s="98"/>
      <c r="G6" s="99"/>
      <c r="H6" s="47">
        <v>0</v>
      </c>
      <c r="I6" s="47">
        <v>0</v>
      </c>
      <c r="J6" s="47">
        <v>0</v>
      </c>
      <c r="K6" s="47">
        <v>0</v>
      </c>
      <c r="L6" s="100">
        <f>J6/10</f>
        <v>0</v>
      </c>
      <c r="M6" s="101">
        <f>K6/10</f>
        <v>0</v>
      </c>
    </row>
    <row r="7" spans="1:13" x14ac:dyDescent="0.3">
      <c r="A7">
        <v>1</v>
      </c>
      <c r="B7" s="47">
        <v>0.75357642969263006</v>
      </c>
      <c r="C7" s="8">
        <v>0.13634932755798673</v>
      </c>
      <c r="D7" s="9">
        <v>3.2067082114579999E-3</v>
      </c>
      <c r="E7" s="9">
        <f>C7*D7/B7</f>
        <v>5.8020990450207116E-4</v>
      </c>
      <c r="F7" s="100">
        <f>B7*100/235</f>
        <v>0.32067082114580003</v>
      </c>
      <c r="G7" s="101">
        <f>E7*100</f>
        <v>5.8020990450207116E-2</v>
      </c>
      <c r="H7" s="47">
        <v>0.22857243043131192</v>
      </c>
      <c r="I7" s="47">
        <v>7.2966055081528911E-2</v>
      </c>
      <c r="J7" s="47">
        <f>H7/0.235</f>
        <v>0.97264864013324226</v>
      </c>
      <c r="K7" s="47">
        <f>I7*J7/H7</f>
        <v>0.31049385141076136</v>
      </c>
      <c r="L7" s="100">
        <f>J7/10</f>
        <v>9.7264864013324223E-2</v>
      </c>
      <c r="M7" s="101">
        <f t="shared" ref="M7:M19" si="0">K7/10</f>
        <v>3.1049385141076136E-2</v>
      </c>
    </row>
    <row r="8" spans="1:13" x14ac:dyDescent="0.3">
      <c r="A8">
        <v>2</v>
      </c>
      <c r="B8" s="47">
        <v>6.8148137980329686</v>
      </c>
      <c r="C8" s="8">
        <v>2.71030514706211</v>
      </c>
      <c r="D8" s="9">
        <v>2.8999207651204121E-2</v>
      </c>
      <c r="E8" s="9">
        <f t="shared" ref="E8:E19" si="1">C8*D8/B8</f>
        <v>1.153321339175366E-2</v>
      </c>
      <c r="F8" s="100">
        <f t="shared" ref="F8:F19" si="2">B8*100/235</f>
        <v>2.8999207651204122</v>
      </c>
      <c r="G8" s="101">
        <f t="shared" ref="G8:G19" si="3">E8*100</f>
        <v>1.1533213391753661</v>
      </c>
      <c r="H8" s="47">
        <v>0.3796932926208218</v>
      </c>
      <c r="I8" s="47">
        <v>0.15875086683693296</v>
      </c>
      <c r="J8" s="47">
        <f t="shared" ref="J8:J19" si="4">H8/0.235</f>
        <v>1.6157161388120078</v>
      </c>
      <c r="K8" s="47">
        <f t="shared" ref="K8:K19" si="5">I8*J8/H8</f>
        <v>0.67553560356141695</v>
      </c>
      <c r="L8" s="100">
        <f t="shared" ref="L8:L19" si="6">J8/10</f>
        <v>0.16157161388120078</v>
      </c>
      <c r="M8" s="101">
        <f t="shared" si="0"/>
        <v>6.7553560356141698E-2</v>
      </c>
    </row>
    <row r="9" spans="1:13" x14ac:dyDescent="0.3">
      <c r="A9">
        <v>3</v>
      </c>
      <c r="B9" s="47">
        <v>5.2014648585829866</v>
      </c>
      <c r="C9" s="8">
        <v>2.2388632898132346</v>
      </c>
      <c r="D9" s="9">
        <v>2.213389301524675E-2</v>
      </c>
      <c r="E9" s="9">
        <f t="shared" si="1"/>
        <v>9.5270778289924876E-3</v>
      </c>
      <c r="F9" s="100">
        <f>B9*100/235</f>
        <v>2.2133893015246753</v>
      </c>
      <c r="G9" s="101">
        <f t="shared" si="3"/>
        <v>0.95270778289924873</v>
      </c>
      <c r="H9" s="47">
        <v>0.38037747739569577</v>
      </c>
      <c r="I9" s="47">
        <v>0.12724453401216829</v>
      </c>
      <c r="J9" s="47">
        <f t="shared" si="4"/>
        <v>1.6186275633859395</v>
      </c>
      <c r="K9" s="47">
        <f t="shared" si="5"/>
        <v>0.54146610217943958</v>
      </c>
      <c r="L9" s="100">
        <f t="shared" si="6"/>
        <v>0.16186275633859395</v>
      </c>
      <c r="M9" s="101">
        <f t="shared" si="0"/>
        <v>5.4146610217943959E-2</v>
      </c>
    </row>
    <row r="10" spans="1:13" x14ac:dyDescent="0.3">
      <c r="A10">
        <v>4</v>
      </c>
      <c r="B10" s="47">
        <v>2.8020023480292036</v>
      </c>
      <c r="C10" s="8">
        <v>1.1347815614810777</v>
      </c>
      <c r="D10" s="9">
        <v>1.1923414246932782E-2</v>
      </c>
      <c r="E10" s="9">
        <f t="shared" si="1"/>
        <v>4.8288577084301182E-3</v>
      </c>
      <c r="F10" s="100">
        <f t="shared" si="2"/>
        <v>1.1923414246932782</v>
      </c>
      <c r="G10" s="101">
        <f t="shared" si="3"/>
        <v>0.48288577084301182</v>
      </c>
      <c r="H10" s="47">
        <v>0</v>
      </c>
      <c r="I10" s="47">
        <v>0</v>
      </c>
      <c r="J10" s="47">
        <f t="shared" si="4"/>
        <v>0</v>
      </c>
      <c r="K10" s="47">
        <v>0</v>
      </c>
      <c r="L10" s="100">
        <f t="shared" si="6"/>
        <v>0</v>
      </c>
      <c r="M10" s="101">
        <f t="shared" si="0"/>
        <v>0</v>
      </c>
    </row>
    <row r="11" spans="1:13" x14ac:dyDescent="0.3">
      <c r="A11">
        <v>7</v>
      </c>
      <c r="B11" s="47">
        <v>205.65255709615406</v>
      </c>
      <c r="C11" s="8">
        <v>51.858362596238521</v>
      </c>
      <c r="D11" s="9">
        <v>0.87511726423895297</v>
      </c>
      <c r="E11" s="9">
        <f t="shared" si="1"/>
        <v>0.22067388338824892</v>
      </c>
      <c r="F11" s="100">
        <f>B11*100/235</f>
        <v>87.51172642389534</v>
      </c>
      <c r="G11" s="101">
        <f t="shared" si="3"/>
        <v>22.067388338824891</v>
      </c>
      <c r="H11" s="47">
        <v>5.3627313967714771</v>
      </c>
      <c r="I11" s="47">
        <v>1.4111606453965886</v>
      </c>
      <c r="J11" s="47">
        <f t="shared" si="4"/>
        <v>22.820133603282883</v>
      </c>
      <c r="K11" s="47">
        <f t="shared" si="5"/>
        <v>6.0049389165812288</v>
      </c>
      <c r="L11" s="100">
        <f t="shared" si="6"/>
        <v>2.2820133603282882</v>
      </c>
      <c r="M11" s="101">
        <f t="shared" si="0"/>
        <v>0.60049389165812284</v>
      </c>
    </row>
    <row r="12" spans="1:13" x14ac:dyDescent="0.3">
      <c r="A12">
        <v>9</v>
      </c>
      <c r="B12" s="47">
        <v>108.47311624612804</v>
      </c>
      <c r="C12" s="8">
        <v>56.177910376559652</v>
      </c>
      <c r="D12" s="9">
        <v>0.46158772870692782</v>
      </c>
      <c r="E12" s="9">
        <f t="shared" si="1"/>
        <v>0.23905493777259426</v>
      </c>
      <c r="F12" s="100">
        <f t="shared" si="2"/>
        <v>46.158772870692786</v>
      </c>
      <c r="G12" s="101">
        <f t="shared" si="3"/>
        <v>23.905493777259426</v>
      </c>
      <c r="H12" s="47">
        <v>4.5825777142520003</v>
      </c>
      <c r="I12" s="47">
        <v>1.7259388311278132</v>
      </c>
      <c r="J12" s="47">
        <f t="shared" si="4"/>
        <v>19.500330698944683</v>
      </c>
      <c r="K12" s="47">
        <f t="shared" si="5"/>
        <v>7.3444205579906949</v>
      </c>
      <c r="L12" s="100">
        <f t="shared" si="6"/>
        <v>1.9500330698944683</v>
      </c>
      <c r="M12" s="101">
        <f t="shared" si="0"/>
        <v>0.73444205579906952</v>
      </c>
    </row>
    <row r="13" spans="1:13" x14ac:dyDescent="0.3">
      <c r="A13">
        <v>11</v>
      </c>
      <c r="B13" s="47">
        <v>82.83144273572816</v>
      </c>
      <c r="C13" s="8">
        <v>26.720710200920923</v>
      </c>
      <c r="D13" s="9">
        <v>0.35247422440735388</v>
      </c>
      <c r="E13" s="9">
        <f t="shared" si="1"/>
        <v>0.11370514979115287</v>
      </c>
      <c r="F13" s="100">
        <f t="shared" si="2"/>
        <v>35.247422440735384</v>
      </c>
      <c r="G13" s="101">
        <f t="shared" si="3"/>
        <v>11.370514979115287</v>
      </c>
      <c r="H13" s="47">
        <v>5.223741390234391</v>
      </c>
      <c r="I13" s="47">
        <v>0.87988308898596546</v>
      </c>
      <c r="J13" s="47">
        <f t="shared" si="4"/>
        <v>22.228686766954855</v>
      </c>
      <c r="K13" s="47">
        <f t="shared" si="5"/>
        <v>3.7441833573870871</v>
      </c>
      <c r="L13" s="100">
        <f t="shared" si="6"/>
        <v>2.2228686766954855</v>
      </c>
      <c r="M13" s="101">
        <f t="shared" si="0"/>
        <v>0.3744183357387087</v>
      </c>
    </row>
    <row r="14" spans="1:13" x14ac:dyDescent="0.3">
      <c r="A14">
        <v>14</v>
      </c>
      <c r="B14" s="47">
        <v>26.435542878265622</v>
      </c>
      <c r="C14" s="8">
        <v>6.6736993577595571</v>
      </c>
      <c r="D14" s="9">
        <v>0.11249167182240691</v>
      </c>
      <c r="E14" s="9">
        <f t="shared" si="1"/>
        <v>2.8398720671317264E-2</v>
      </c>
      <c r="F14" s="100">
        <f t="shared" si="2"/>
        <v>11.24916718224069</v>
      </c>
      <c r="G14" s="101">
        <f t="shared" si="3"/>
        <v>2.8398720671317266</v>
      </c>
      <c r="H14" s="47">
        <v>4.0159503634082512</v>
      </c>
      <c r="I14" s="47">
        <v>1.4663384883561721</v>
      </c>
      <c r="J14" s="47">
        <f t="shared" si="4"/>
        <v>17.089150482588305</v>
      </c>
      <c r="K14" s="47">
        <f t="shared" si="5"/>
        <v>6.2397382483241373</v>
      </c>
      <c r="L14" s="100">
        <f t="shared" si="6"/>
        <v>1.7089150482588304</v>
      </c>
      <c r="M14" s="101">
        <f t="shared" si="0"/>
        <v>0.6239738248324137</v>
      </c>
    </row>
    <row r="15" spans="1:13" x14ac:dyDescent="0.3">
      <c r="A15">
        <v>17</v>
      </c>
      <c r="B15" s="47">
        <v>14.121084622844144</v>
      </c>
      <c r="C15" s="8">
        <v>10.234585760127629</v>
      </c>
      <c r="D15" s="9">
        <v>6.0089721799336783E-2</v>
      </c>
      <c r="E15" s="9">
        <f t="shared" si="1"/>
        <v>4.3551428766500554E-2</v>
      </c>
      <c r="F15" s="100">
        <f t="shared" si="2"/>
        <v>6.0089721799336786</v>
      </c>
      <c r="G15" s="101">
        <f t="shared" si="3"/>
        <v>4.3551428766500555</v>
      </c>
      <c r="H15" s="47">
        <v>3.6858176424899951</v>
      </c>
      <c r="I15" s="47">
        <v>1.3448144120599825</v>
      </c>
      <c r="J15" s="47">
        <f t="shared" si="4"/>
        <v>15.684330393574449</v>
      </c>
      <c r="K15" s="47">
        <f t="shared" si="5"/>
        <v>5.7226145194041811</v>
      </c>
      <c r="L15" s="100">
        <f t="shared" si="6"/>
        <v>1.5684330393574448</v>
      </c>
      <c r="M15" s="101">
        <f t="shared" si="0"/>
        <v>0.57226145194041811</v>
      </c>
    </row>
    <row r="16" spans="1:13" x14ac:dyDescent="0.3">
      <c r="A16">
        <v>22</v>
      </c>
      <c r="B16" s="47">
        <v>22.924644166316611</v>
      </c>
      <c r="C16" s="8">
        <v>3.5621228119443735</v>
      </c>
      <c r="D16" s="9">
        <v>9.7551677303474943E-2</v>
      </c>
      <c r="E16" s="9">
        <f t="shared" si="1"/>
        <v>1.5157969412529251E-2</v>
      </c>
      <c r="F16" s="100">
        <f t="shared" si="2"/>
        <v>9.7551677303474946</v>
      </c>
      <c r="G16" s="101">
        <f t="shared" si="3"/>
        <v>1.5157969412529251</v>
      </c>
      <c r="H16" s="47">
        <v>8.3534494662362793</v>
      </c>
      <c r="I16" s="47">
        <v>4.8637455239932494</v>
      </c>
      <c r="J16" s="47">
        <f t="shared" si="4"/>
        <v>35.546593473345872</v>
      </c>
      <c r="K16" s="47">
        <f t="shared" si="5"/>
        <v>20.696789463801064</v>
      </c>
      <c r="L16" s="100">
        <f t="shared" si="6"/>
        <v>3.5546593473345873</v>
      </c>
      <c r="M16" s="101">
        <f t="shared" si="0"/>
        <v>2.0696789463801064</v>
      </c>
    </row>
    <row r="17" spans="1:13" x14ac:dyDescent="0.3">
      <c r="A17">
        <v>29</v>
      </c>
      <c r="B17" s="47">
        <v>24.674494263874866</v>
      </c>
      <c r="C17" s="8">
        <v>4.7854062208787633</v>
      </c>
      <c r="D17" s="9">
        <v>0.10499784793138241</v>
      </c>
      <c r="E17" s="9">
        <f t="shared" si="1"/>
        <v>2.0363430727143673E-2</v>
      </c>
      <c r="F17" s="100">
        <f t="shared" si="2"/>
        <v>10.499784793138241</v>
      </c>
      <c r="G17" s="101">
        <f t="shared" si="3"/>
        <v>2.0363430727143674</v>
      </c>
      <c r="H17" s="47">
        <v>18.253260010035351</v>
      </c>
      <c r="I17" s="47">
        <v>5.6190071402583417</v>
      </c>
      <c r="J17" s="47">
        <f t="shared" si="4"/>
        <v>77.673446851214266</v>
      </c>
      <c r="K17" s="47">
        <f t="shared" si="5"/>
        <v>23.910668681950391</v>
      </c>
      <c r="L17" s="100">
        <f t="shared" si="6"/>
        <v>7.7673446851214267</v>
      </c>
      <c r="M17" s="101">
        <f t="shared" si="0"/>
        <v>2.3910668681950389</v>
      </c>
    </row>
    <row r="18" spans="1:13" x14ac:dyDescent="0.3">
      <c r="A18">
        <v>36</v>
      </c>
      <c r="B18" s="47">
        <v>15.852553601042601</v>
      </c>
      <c r="C18" s="8">
        <v>2.9050152862730538</v>
      </c>
      <c r="D18" s="9">
        <v>6.7457674898053627E-2</v>
      </c>
      <c r="E18" s="9">
        <f t="shared" si="1"/>
        <v>1.2361767175630018E-2</v>
      </c>
      <c r="F18" s="100">
        <f t="shared" si="2"/>
        <v>6.7457674898053614</v>
      </c>
      <c r="G18" s="101">
        <f t="shared" si="3"/>
        <v>1.2361767175630018</v>
      </c>
      <c r="H18" s="47">
        <v>5.7964737392504517</v>
      </c>
      <c r="I18" s="47">
        <v>1.5687390299076052</v>
      </c>
      <c r="J18" s="47">
        <f t="shared" si="4"/>
        <v>24.665845698938092</v>
      </c>
      <c r="K18" s="47">
        <f t="shared" si="5"/>
        <v>6.6754852336493844</v>
      </c>
      <c r="L18" s="100">
        <f t="shared" si="6"/>
        <v>2.4665845698938091</v>
      </c>
      <c r="M18" s="101">
        <f t="shared" si="0"/>
        <v>0.66754852336493842</v>
      </c>
    </row>
    <row r="19" spans="1:13" x14ac:dyDescent="0.3">
      <c r="A19">
        <v>42</v>
      </c>
      <c r="B19" s="47">
        <v>16.05636820499646</v>
      </c>
      <c r="C19" s="8">
        <v>3.9771052622554892</v>
      </c>
      <c r="D19" s="9">
        <v>6.8324971085091321E-2</v>
      </c>
      <c r="E19" s="9">
        <f t="shared" si="1"/>
        <v>1.6923852179810593E-2</v>
      </c>
      <c r="F19" s="102">
        <f t="shared" si="2"/>
        <v>6.8324971085091324</v>
      </c>
      <c r="G19" s="103">
        <f t="shared" si="3"/>
        <v>1.6923852179810592</v>
      </c>
      <c r="H19" s="47">
        <v>5.3128399685840764</v>
      </c>
      <c r="I19" s="47">
        <v>1.187131420637324</v>
      </c>
      <c r="J19" s="47">
        <f t="shared" si="4"/>
        <v>22.607829653549263</v>
      </c>
      <c r="K19" s="47">
        <f t="shared" si="5"/>
        <v>5.0516230665418052</v>
      </c>
      <c r="L19" s="102">
        <f t="shared" si="6"/>
        <v>2.2607829653549265</v>
      </c>
      <c r="M19" s="103">
        <f t="shared" si="0"/>
        <v>0.50516230665418049</v>
      </c>
    </row>
  </sheetData>
  <mergeCells count="5">
    <mergeCell ref="H3:M3"/>
    <mergeCell ref="B4:C4"/>
    <mergeCell ref="D4:G4"/>
    <mergeCell ref="H4:I4"/>
    <mergeCell ref="J4:M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E3A21-5CF7-4C6D-8145-9F37456D2E8A}">
  <dimension ref="A1:I22"/>
  <sheetViews>
    <sheetView tabSelected="1" zoomScale="90" zoomScaleNormal="90" workbookViewId="0">
      <selection activeCell="B22" sqref="B22"/>
    </sheetView>
  </sheetViews>
  <sheetFormatPr defaultRowHeight="14.4" x14ac:dyDescent="0.3"/>
  <cols>
    <col min="2" max="3" width="11.77734375" customWidth="1"/>
    <col min="4" max="4" width="10.44140625" customWidth="1"/>
  </cols>
  <sheetData>
    <row r="1" spans="1:9" x14ac:dyDescent="0.3">
      <c r="A1" s="49" t="s">
        <v>63</v>
      </c>
    </row>
    <row r="4" spans="1:9" x14ac:dyDescent="0.3">
      <c r="B4" s="112" t="s">
        <v>22</v>
      </c>
      <c r="C4" s="112"/>
      <c r="D4" s="112"/>
      <c r="E4" s="112"/>
      <c r="F4" s="107" t="s">
        <v>9</v>
      </c>
      <c r="G4" s="107"/>
      <c r="H4" s="107"/>
      <c r="I4" s="107"/>
    </row>
    <row r="5" spans="1:9" x14ac:dyDescent="0.3">
      <c r="B5" s="110" t="s">
        <v>20</v>
      </c>
      <c r="C5" s="111"/>
      <c r="D5" s="110" t="s">
        <v>18</v>
      </c>
      <c r="E5" s="111"/>
      <c r="F5" s="110" t="s">
        <v>20</v>
      </c>
      <c r="G5" s="111"/>
      <c r="H5" s="113" t="s">
        <v>18</v>
      </c>
      <c r="I5" s="114"/>
    </row>
    <row r="6" spans="1:9" x14ac:dyDescent="0.3">
      <c r="A6" s="52" t="s">
        <v>19</v>
      </c>
      <c r="B6" s="76" t="s">
        <v>1</v>
      </c>
      <c r="C6" s="77" t="s">
        <v>21</v>
      </c>
      <c r="D6" s="17" t="s">
        <v>1</v>
      </c>
      <c r="E6" s="19" t="s">
        <v>21</v>
      </c>
      <c r="F6" s="76" t="s">
        <v>1</v>
      </c>
      <c r="G6" s="77" t="s">
        <v>21</v>
      </c>
      <c r="H6" s="78" t="s">
        <v>1</v>
      </c>
      <c r="I6" s="79" t="s">
        <v>21</v>
      </c>
    </row>
    <row r="7" spans="1:9" x14ac:dyDescent="0.3">
      <c r="A7" s="51">
        <v>0</v>
      </c>
      <c r="B7" s="57">
        <v>0</v>
      </c>
      <c r="C7" s="58">
        <v>0</v>
      </c>
      <c r="D7" s="63">
        <v>0</v>
      </c>
      <c r="E7" s="58">
        <v>0</v>
      </c>
      <c r="F7" s="63"/>
      <c r="G7" s="58"/>
      <c r="H7" s="71">
        <v>0</v>
      </c>
      <c r="I7" s="72">
        <v>0</v>
      </c>
    </row>
    <row r="8" spans="1:9" x14ac:dyDescent="0.3">
      <c r="A8" s="51">
        <v>1</v>
      </c>
      <c r="B8" s="59">
        <v>0</v>
      </c>
      <c r="C8" s="60">
        <v>0</v>
      </c>
      <c r="D8" s="57">
        <v>3.2067082114580004E-3</v>
      </c>
      <c r="E8" s="64">
        <v>0</v>
      </c>
      <c r="F8" s="63">
        <v>0</v>
      </c>
      <c r="G8" s="58">
        <v>0</v>
      </c>
      <c r="H8" s="73">
        <f>F9/0.235</f>
        <v>0</v>
      </c>
      <c r="I8" s="72">
        <v>0</v>
      </c>
    </row>
    <row r="9" spans="1:9" x14ac:dyDescent="0.3">
      <c r="A9" s="51">
        <v>2</v>
      </c>
      <c r="B9" s="59">
        <v>0</v>
      </c>
      <c r="C9" s="60">
        <v>0</v>
      </c>
      <c r="D9" s="57">
        <v>2.8999207651204121E-2</v>
      </c>
      <c r="E9" s="64">
        <v>0</v>
      </c>
      <c r="F9" s="67">
        <v>0</v>
      </c>
      <c r="G9" s="68">
        <v>0</v>
      </c>
      <c r="H9" s="73">
        <f>F9/0.235</f>
        <v>0</v>
      </c>
      <c r="I9" s="72">
        <v>0</v>
      </c>
    </row>
    <row r="10" spans="1:9" x14ac:dyDescent="0.3">
      <c r="A10" s="51">
        <v>3</v>
      </c>
      <c r="B10" s="59">
        <v>0</v>
      </c>
      <c r="C10" s="60">
        <v>0</v>
      </c>
      <c r="D10" s="57">
        <v>2.213389301524675E-2</v>
      </c>
      <c r="E10" s="64">
        <v>0</v>
      </c>
      <c r="F10" s="67">
        <v>0</v>
      </c>
      <c r="G10" s="68">
        <v>0</v>
      </c>
      <c r="H10" s="73">
        <f t="shared" ref="H10:H20" si="0">F10/0.235</f>
        <v>0</v>
      </c>
      <c r="I10" s="72">
        <v>0</v>
      </c>
    </row>
    <row r="11" spans="1:9" x14ac:dyDescent="0.3">
      <c r="A11" s="51">
        <v>4</v>
      </c>
      <c r="B11" s="59">
        <v>0</v>
      </c>
      <c r="C11" s="60">
        <v>0</v>
      </c>
      <c r="D11" s="57">
        <v>1.1923414246932782E-2</v>
      </c>
      <c r="E11" s="64">
        <v>0</v>
      </c>
      <c r="F11" s="67">
        <v>0</v>
      </c>
      <c r="G11" s="68">
        <v>0</v>
      </c>
      <c r="H11" s="73">
        <f t="shared" si="0"/>
        <v>0</v>
      </c>
      <c r="I11" s="72">
        <v>0</v>
      </c>
    </row>
    <row r="12" spans="1:9" x14ac:dyDescent="0.3">
      <c r="A12" s="51">
        <v>7</v>
      </c>
      <c r="B12" s="59">
        <v>0</v>
      </c>
      <c r="C12" s="60">
        <v>0</v>
      </c>
      <c r="D12" s="57">
        <v>0.87511726423895342</v>
      </c>
      <c r="E12" s="64">
        <v>0</v>
      </c>
      <c r="F12" s="67">
        <v>0</v>
      </c>
      <c r="G12" s="68">
        <v>0</v>
      </c>
      <c r="H12" s="73">
        <f t="shared" si="0"/>
        <v>0</v>
      </c>
      <c r="I12" s="72">
        <v>0</v>
      </c>
    </row>
    <row r="13" spans="1:9" x14ac:dyDescent="0.3">
      <c r="A13" s="51">
        <v>9</v>
      </c>
      <c r="B13" s="59">
        <v>8.0617913171147901E-2</v>
      </c>
      <c r="C13" s="60">
        <v>0.11401094617685394</v>
      </c>
      <c r="D13" s="57">
        <v>0.46158772870692782</v>
      </c>
      <c r="E13" s="64">
        <f t="shared" ref="E13:E16" si="1">C13*D13/B13</f>
        <v>0.65278362616233021</v>
      </c>
      <c r="F13" s="67">
        <v>0</v>
      </c>
      <c r="G13" s="68">
        <v>0</v>
      </c>
      <c r="H13" s="73">
        <f t="shared" si="0"/>
        <v>0</v>
      </c>
      <c r="I13" s="72">
        <v>0</v>
      </c>
    </row>
    <row r="14" spans="1:9" x14ac:dyDescent="0.3">
      <c r="A14" s="51">
        <v>11</v>
      </c>
      <c r="B14" s="59">
        <v>0</v>
      </c>
      <c r="C14" s="60">
        <v>0</v>
      </c>
      <c r="D14" s="57">
        <v>0.35247422440735388</v>
      </c>
      <c r="E14" s="64">
        <v>0</v>
      </c>
      <c r="F14" s="67">
        <v>0</v>
      </c>
      <c r="G14" s="68">
        <v>0</v>
      </c>
      <c r="H14" s="73">
        <f t="shared" si="0"/>
        <v>0</v>
      </c>
      <c r="I14" s="72">
        <v>0</v>
      </c>
    </row>
    <row r="15" spans="1:9" x14ac:dyDescent="0.3">
      <c r="A15" s="51">
        <v>14</v>
      </c>
      <c r="B15" s="59">
        <v>0</v>
      </c>
      <c r="C15" s="60">
        <v>0</v>
      </c>
      <c r="D15" s="57">
        <v>0.11249167182240691</v>
      </c>
      <c r="E15" s="64">
        <v>0</v>
      </c>
      <c r="F15" s="67">
        <v>0.12959846332002786</v>
      </c>
      <c r="G15" s="68">
        <v>1.2549790530615149E-2</v>
      </c>
      <c r="H15" s="73">
        <f t="shared" si="0"/>
        <v>0.55148282263841641</v>
      </c>
      <c r="I15" s="72">
        <f t="shared" ref="I15:I20" si="2">G15*H15/F15</f>
        <v>5.3403363960064461E-2</v>
      </c>
    </row>
    <row r="16" spans="1:9" x14ac:dyDescent="0.3">
      <c r="A16" s="51">
        <v>17</v>
      </c>
      <c r="B16" s="59">
        <v>0.7488765048506355</v>
      </c>
      <c r="C16" s="60">
        <v>0.42570719814424729</v>
      </c>
      <c r="D16" s="57">
        <v>6.0089721799336783E-2</v>
      </c>
      <c r="E16" s="64">
        <f t="shared" si="1"/>
        <v>3.415867227609852E-2</v>
      </c>
      <c r="F16" s="67">
        <v>0</v>
      </c>
      <c r="G16" s="68">
        <v>0</v>
      </c>
      <c r="H16" s="73">
        <f t="shared" si="0"/>
        <v>0</v>
      </c>
      <c r="I16" s="72">
        <v>0</v>
      </c>
    </row>
    <row r="17" spans="1:9" x14ac:dyDescent="0.3">
      <c r="A17" s="51">
        <v>22</v>
      </c>
      <c r="B17" s="59">
        <v>0</v>
      </c>
      <c r="C17" s="60">
        <v>0</v>
      </c>
      <c r="D17" s="57">
        <v>9.7551677303474943E-2</v>
      </c>
      <c r="E17" s="64">
        <v>0</v>
      </c>
      <c r="F17" s="67">
        <v>0</v>
      </c>
      <c r="G17" s="68">
        <v>0</v>
      </c>
      <c r="H17" s="73">
        <f t="shared" si="0"/>
        <v>0</v>
      </c>
      <c r="I17" s="72">
        <v>0</v>
      </c>
    </row>
    <row r="18" spans="1:9" x14ac:dyDescent="0.3">
      <c r="A18" s="51">
        <v>29</v>
      </c>
      <c r="B18" s="59">
        <v>0</v>
      </c>
      <c r="C18" s="60">
        <v>0</v>
      </c>
      <c r="D18" s="57">
        <v>0.10499784793138241</v>
      </c>
      <c r="E18" s="64">
        <v>0</v>
      </c>
      <c r="F18" s="67">
        <v>0</v>
      </c>
      <c r="G18" s="68">
        <v>0</v>
      </c>
      <c r="H18" s="73">
        <f t="shared" si="0"/>
        <v>0</v>
      </c>
      <c r="I18" s="72">
        <v>0</v>
      </c>
    </row>
    <row r="19" spans="1:9" x14ac:dyDescent="0.3">
      <c r="A19" s="51">
        <v>36</v>
      </c>
      <c r="B19" s="59">
        <v>0</v>
      </c>
      <c r="C19" s="60">
        <v>0</v>
      </c>
      <c r="D19" s="57">
        <v>6.7457674898053627E-2</v>
      </c>
      <c r="E19" s="64">
        <v>0</v>
      </c>
      <c r="F19" s="67">
        <v>0.95874055716290574</v>
      </c>
      <c r="G19" s="68">
        <v>2.3990187579832026E-2</v>
      </c>
      <c r="H19" s="73">
        <f t="shared" si="0"/>
        <v>4.079747051757046</v>
      </c>
      <c r="I19" s="72">
        <f t="shared" si="2"/>
        <v>0.10208590459502991</v>
      </c>
    </row>
    <row r="20" spans="1:9" x14ac:dyDescent="0.3">
      <c r="A20" s="51">
        <v>42</v>
      </c>
      <c r="B20" s="61">
        <v>0</v>
      </c>
      <c r="C20" s="62">
        <v>0</v>
      </c>
      <c r="D20" s="65">
        <v>6.8324971085091321E-2</v>
      </c>
      <c r="E20" s="66">
        <v>0</v>
      </c>
      <c r="F20" s="69">
        <v>0.96059021740180528</v>
      </c>
      <c r="G20" s="70">
        <v>2.19432967893343E-2</v>
      </c>
      <c r="H20" s="74">
        <f t="shared" si="0"/>
        <v>4.0876179463906608</v>
      </c>
      <c r="I20" s="75">
        <f t="shared" si="2"/>
        <v>9.3375731018443833E-2</v>
      </c>
    </row>
    <row r="21" spans="1:9" x14ac:dyDescent="0.3">
      <c r="B21" s="144">
        <f>SUM(B7:B20)</f>
        <v>0.82949441802178336</v>
      </c>
    </row>
    <row r="22" spans="1:9" x14ac:dyDescent="0.3">
      <c r="B22" t="s">
        <v>72</v>
      </c>
    </row>
  </sheetData>
  <mergeCells count="6">
    <mergeCell ref="B5:C5"/>
    <mergeCell ref="D5:E5"/>
    <mergeCell ref="B4:E4"/>
    <mergeCell ref="F5:G5"/>
    <mergeCell ref="H5:I5"/>
    <mergeCell ref="F4:I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6D63C-672C-4E1D-A092-7D01610DE9BC}">
  <dimension ref="A1:N110"/>
  <sheetViews>
    <sheetView zoomScale="90" zoomScaleNormal="90" workbookViewId="0">
      <selection activeCell="M8" sqref="M8"/>
    </sheetView>
  </sheetViews>
  <sheetFormatPr defaultRowHeight="14.4" x14ac:dyDescent="0.3"/>
  <cols>
    <col min="2" max="2" width="11" customWidth="1"/>
    <col min="3" max="3" width="13" customWidth="1"/>
    <col min="4" max="4" width="10.88671875" customWidth="1"/>
  </cols>
  <sheetData>
    <row r="1" spans="1:12" ht="18" x14ac:dyDescent="0.35">
      <c r="A1" s="96" t="s">
        <v>70</v>
      </c>
    </row>
    <row r="3" spans="1:12" x14ac:dyDescent="0.3">
      <c r="B3" t="s">
        <v>13</v>
      </c>
      <c r="C3" s="52" t="s">
        <v>71</v>
      </c>
      <c r="D3" t="s">
        <v>25</v>
      </c>
      <c r="E3" t="s">
        <v>16</v>
      </c>
      <c r="F3" s="20" t="s">
        <v>29</v>
      </c>
      <c r="G3" s="21" t="s">
        <v>30</v>
      </c>
      <c r="H3" s="22" t="s">
        <v>16</v>
      </c>
      <c r="I3" t="s">
        <v>16</v>
      </c>
      <c r="J3" t="s">
        <v>16</v>
      </c>
      <c r="K3" t="s">
        <v>16</v>
      </c>
    </row>
    <row r="4" spans="1:12" x14ac:dyDescent="0.3">
      <c r="F4" s="10" t="s">
        <v>23</v>
      </c>
      <c r="G4" s="52" t="s">
        <v>23</v>
      </c>
      <c r="H4" s="12" t="s">
        <v>23</v>
      </c>
      <c r="I4" t="s">
        <v>26</v>
      </c>
      <c r="J4" t="s">
        <v>26</v>
      </c>
      <c r="K4" t="s">
        <v>26</v>
      </c>
    </row>
    <row r="5" spans="1:12" x14ac:dyDescent="0.3">
      <c r="B5" t="s">
        <v>27</v>
      </c>
      <c r="C5" s="52" t="s">
        <v>23</v>
      </c>
      <c r="D5" s="52" t="s">
        <v>24</v>
      </c>
      <c r="E5" t="s">
        <v>26</v>
      </c>
      <c r="F5" s="10" t="s">
        <v>28</v>
      </c>
      <c r="G5" s="104">
        <v>0.5</v>
      </c>
      <c r="H5" s="12" t="s">
        <v>31</v>
      </c>
      <c r="I5" t="s">
        <v>28</v>
      </c>
      <c r="J5" s="27">
        <v>0.5</v>
      </c>
      <c r="K5" t="s">
        <v>31</v>
      </c>
    </row>
    <row r="6" spans="1:12" x14ac:dyDescent="0.3">
      <c r="B6" s="54">
        <v>0</v>
      </c>
      <c r="C6" s="54">
        <v>0</v>
      </c>
      <c r="D6" s="54">
        <v>0</v>
      </c>
      <c r="E6" s="54"/>
      <c r="F6" s="63">
        <v>0</v>
      </c>
      <c r="G6" s="54">
        <v>0</v>
      </c>
      <c r="H6" s="58">
        <v>0</v>
      </c>
      <c r="I6" s="54">
        <v>0</v>
      </c>
      <c r="J6" s="54">
        <v>0</v>
      </c>
      <c r="K6" s="54">
        <v>0</v>
      </c>
      <c r="L6" s="54"/>
    </row>
    <row r="7" spans="1:12" x14ac:dyDescent="0.3">
      <c r="B7" s="54">
        <v>1</v>
      </c>
      <c r="C7" s="54">
        <v>34.32</v>
      </c>
      <c r="D7" s="54">
        <v>235</v>
      </c>
      <c r="E7" s="46">
        <f>C7*1000/D7</f>
        <v>146.04255319148936</v>
      </c>
      <c r="F7" s="63">
        <v>2.8570000000000002</v>
      </c>
      <c r="G7" s="54">
        <v>39.82</v>
      </c>
      <c r="H7" s="58">
        <v>83.55</v>
      </c>
      <c r="I7" s="54">
        <v>6.6919999999999993E-2</v>
      </c>
      <c r="J7" s="54">
        <v>0.57389999999999997</v>
      </c>
      <c r="K7" s="54">
        <v>1.867</v>
      </c>
      <c r="L7" s="54"/>
    </row>
    <row r="8" spans="1:12" x14ac:dyDescent="0.3">
      <c r="B8" s="54">
        <v>2</v>
      </c>
      <c r="C8" s="54">
        <v>67.81</v>
      </c>
      <c r="D8" s="54">
        <v>235</v>
      </c>
      <c r="E8" s="46">
        <f t="shared" ref="E8:E48" si="0">C8*1000/D8</f>
        <v>288.55319148936172</v>
      </c>
      <c r="F8" s="63">
        <v>5.6210000000000004</v>
      </c>
      <c r="G8" s="54">
        <v>78.64</v>
      </c>
      <c r="H8" s="58">
        <v>164.8</v>
      </c>
      <c r="I8" s="54">
        <v>0.70099999999999996</v>
      </c>
      <c r="J8" s="54">
        <v>6.5670000000000002</v>
      </c>
      <c r="K8" s="54">
        <v>17.57</v>
      </c>
      <c r="L8" s="54"/>
    </row>
    <row r="9" spans="1:12" x14ac:dyDescent="0.3">
      <c r="B9" s="54">
        <v>3</v>
      </c>
      <c r="C9" s="54">
        <v>98.56</v>
      </c>
      <c r="D9" s="54">
        <v>235</v>
      </c>
      <c r="E9" s="46">
        <f t="shared" si="0"/>
        <v>419.40425531914894</v>
      </c>
      <c r="F9" s="63">
        <v>8.0879999999999992</v>
      </c>
      <c r="G9" s="54">
        <v>114</v>
      </c>
      <c r="H9" s="58">
        <v>238.5</v>
      </c>
      <c r="I9" s="54">
        <v>2.3050000000000002</v>
      </c>
      <c r="J9" s="54">
        <v>23.64</v>
      </c>
      <c r="K9" s="54">
        <v>57.06</v>
      </c>
      <c r="L9" s="54"/>
    </row>
    <row r="10" spans="1:12" x14ac:dyDescent="0.3">
      <c r="B10" s="54">
        <v>4</v>
      </c>
      <c r="C10" s="54">
        <v>124.5</v>
      </c>
      <c r="D10" s="54">
        <v>235</v>
      </c>
      <c r="E10" s="46">
        <f t="shared" si="0"/>
        <v>529.78723404255322</v>
      </c>
      <c r="F10" s="63">
        <v>9.6419999999999995</v>
      </c>
      <c r="G10" s="54">
        <v>108.1</v>
      </c>
      <c r="H10" s="58">
        <v>219.4</v>
      </c>
      <c r="I10" s="54">
        <v>4.4950000000000001</v>
      </c>
      <c r="J10" s="54">
        <v>49.55</v>
      </c>
      <c r="K10" s="54">
        <v>114.6</v>
      </c>
      <c r="L10" s="54"/>
    </row>
    <row r="11" spans="1:12" x14ac:dyDescent="0.3">
      <c r="B11" s="54">
        <v>5</v>
      </c>
      <c r="C11" s="54">
        <v>144.6</v>
      </c>
      <c r="D11" s="54">
        <v>235</v>
      </c>
      <c r="E11" s="46">
        <f t="shared" si="0"/>
        <v>615.31914893617022</v>
      </c>
      <c r="F11" s="63">
        <v>10.68</v>
      </c>
      <c r="G11" s="54">
        <v>96.66</v>
      </c>
      <c r="H11" s="58">
        <v>187.8</v>
      </c>
      <c r="I11" s="54">
        <v>6.5739999999999998</v>
      </c>
      <c r="J11" s="54">
        <v>72.19</v>
      </c>
      <c r="K11" s="54">
        <v>161.80000000000001</v>
      </c>
      <c r="L11" s="54"/>
    </row>
    <row r="12" spans="1:12" x14ac:dyDescent="0.3">
      <c r="B12" s="54">
        <v>6</v>
      </c>
      <c r="C12" s="54">
        <v>159.19999999999999</v>
      </c>
      <c r="D12" s="54">
        <v>235</v>
      </c>
      <c r="E12" s="46">
        <f t="shared" si="0"/>
        <v>677.44680851063833</v>
      </c>
      <c r="F12" s="63">
        <v>11.31</v>
      </c>
      <c r="G12" s="54">
        <v>81.95</v>
      </c>
      <c r="H12" s="58">
        <v>149.9</v>
      </c>
      <c r="I12" s="54">
        <v>8.1110000000000007</v>
      </c>
      <c r="J12" s="54">
        <v>83.12</v>
      </c>
      <c r="K12" s="54">
        <v>175.9</v>
      </c>
      <c r="L12" s="54"/>
    </row>
    <row r="13" spans="1:12" x14ac:dyDescent="0.3">
      <c r="B13" s="54">
        <v>7</v>
      </c>
      <c r="C13" s="54">
        <v>169.3</v>
      </c>
      <c r="D13" s="54">
        <v>235</v>
      </c>
      <c r="E13" s="46">
        <f t="shared" si="0"/>
        <v>720.42553191489367</v>
      </c>
      <c r="F13" s="63">
        <v>11.66</v>
      </c>
      <c r="G13" s="54">
        <v>65.73</v>
      </c>
      <c r="H13" s="58">
        <v>113.6</v>
      </c>
      <c r="I13" s="54">
        <v>9.0749999999999993</v>
      </c>
      <c r="J13" s="54">
        <v>79.510000000000005</v>
      </c>
      <c r="K13" s="54">
        <v>159.6</v>
      </c>
      <c r="L13" s="54"/>
    </row>
    <row r="14" spans="1:12" x14ac:dyDescent="0.3">
      <c r="B14" s="54">
        <v>8</v>
      </c>
      <c r="C14" s="54">
        <v>176</v>
      </c>
      <c r="D14" s="54">
        <v>235</v>
      </c>
      <c r="E14" s="46">
        <f t="shared" si="0"/>
        <v>748.936170212766</v>
      </c>
      <c r="F14" s="63">
        <v>11.74</v>
      </c>
      <c r="G14" s="54">
        <v>50.04</v>
      </c>
      <c r="H14" s="58">
        <v>85.89</v>
      </c>
      <c r="I14" s="54">
        <v>9.6189999999999998</v>
      </c>
      <c r="J14" s="54">
        <v>67.319999999999993</v>
      </c>
      <c r="K14" s="54">
        <v>128.9</v>
      </c>
      <c r="L14" s="54"/>
    </row>
    <row r="15" spans="1:12" x14ac:dyDescent="0.3">
      <c r="B15" s="54">
        <v>9</v>
      </c>
      <c r="C15" s="54">
        <v>180.4</v>
      </c>
      <c r="D15" s="54">
        <v>235</v>
      </c>
      <c r="E15" s="46">
        <f t="shared" si="0"/>
        <v>767.65957446808511</v>
      </c>
      <c r="F15" s="63">
        <v>11.74</v>
      </c>
      <c r="G15" s="54">
        <v>39.39</v>
      </c>
      <c r="H15" s="58">
        <v>67.05</v>
      </c>
      <c r="I15" s="54">
        <v>9.89</v>
      </c>
      <c r="J15" s="54">
        <v>53.98</v>
      </c>
      <c r="K15" s="54">
        <v>96.75</v>
      </c>
      <c r="L15" s="54"/>
    </row>
    <row r="16" spans="1:12" x14ac:dyDescent="0.3">
      <c r="B16" s="54">
        <v>10</v>
      </c>
      <c r="C16" s="54">
        <v>183.2</v>
      </c>
      <c r="D16" s="54">
        <v>235</v>
      </c>
      <c r="E16" s="46">
        <f t="shared" si="0"/>
        <v>779.57446808510633</v>
      </c>
      <c r="F16" s="63">
        <v>11.64</v>
      </c>
      <c r="G16" s="54">
        <v>30.88</v>
      </c>
      <c r="H16" s="58">
        <v>52.56</v>
      </c>
      <c r="I16" s="54">
        <v>9.9849999999999994</v>
      </c>
      <c r="J16" s="54">
        <v>41.62</v>
      </c>
      <c r="K16" s="54">
        <v>69.3</v>
      </c>
      <c r="L16" s="54"/>
    </row>
    <row r="17" spans="2:12" x14ac:dyDescent="0.3">
      <c r="B17" s="54">
        <v>11</v>
      </c>
      <c r="C17" s="54">
        <v>184.9</v>
      </c>
      <c r="D17" s="54">
        <v>235</v>
      </c>
      <c r="E17" s="46">
        <f t="shared" si="0"/>
        <v>786.80851063829789</v>
      </c>
      <c r="F17" s="63">
        <v>9.1760000000000002</v>
      </c>
      <c r="G17" s="54">
        <v>24.05</v>
      </c>
      <c r="H17" s="58">
        <v>42.33</v>
      </c>
      <c r="I17" s="54">
        <v>9.984</v>
      </c>
      <c r="J17" s="54">
        <v>32.119999999999997</v>
      </c>
      <c r="K17" s="54">
        <v>52.84</v>
      </c>
      <c r="L17" s="54"/>
    </row>
    <row r="18" spans="2:12" x14ac:dyDescent="0.3">
      <c r="B18" s="54">
        <v>12</v>
      </c>
      <c r="C18" s="54">
        <v>186</v>
      </c>
      <c r="D18" s="54">
        <v>235</v>
      </c>
      <c r="E18" s="46">
        <f t="shared" si="0"/>
        <v>791.48936170212767</v>
      </c>
      <c r="F18" s="63">
        <v>7.4390000000000001</v>
      </c>
      <c r="G18" s="54">
        <v>19.63</v>
      </c>
      <c r="H18" s="58">
        <v>36.4</v>
      </c>
      <c r="I18" s="54">
        <v>9.6609999999999996</v>
      </c>
      <c r="J18" s="54">
        <v>24.76</v>
      </c>
      <c r="K18" s="54">
        <v>40.97</v>
      </c>
      <c r="L18" s="54"/>
    </row>
    <row r="19" spans="2:12" x14ac:dyDescent="0.3">
      <c r="B19" s="54">
        <v>13</v>
      </c>
      <c r="C19" s="54">
        <v>186.7</v>
      </c>
      <c r="D19" s="54">
        <v>235</v>
      </c>
      <c r="E19" s="46">
        <f t="shared" si="0"/>
        <v>794.468085106383</v>
      </c>
      <c r="F19" s="63">
        <v>6.266</v>
      </c>
      <c r="G19" s="54">
        <v>16.73</v>
      </c>
      <c r="H19" s="58">
        <v>32.409999999999997</v>
      </c>
      <c r="I19" s="54">
        <v>7.5439999999999996</v>
      </c>
      <c r="J19" s="54">
        <v>19.760000000000002</v>
      </c>
      <c r="K19" s="54">
        <v>32.32</v>
      </c>
      <c r="L19" s="54"/>
    </row>
    <row r="20" spans="2:12" x14ac:dyDescent="0.3">
      <c r="B20" s="54">
        <v>14</v>
      </c>
      <c r="C20" s="54">
        <v>187.1</v>
      </c>
      <c r="D20" s="54">
        <v>235</v>
      </c>
      <c r="E20" s="46">
        <f t="shared" si="0"/>
        <v>796.17021276595744</v>
      </c>
      <c r="F20" s="63">
        <v>4.4429999999999996</v>
      </c>
      <c r="G20" s="54">
        <v>15.49</v>
      </c>
      <c r="H20" s="58">
        <v>29.78</v>
      </c>
      <c r="I20" s="54">
        <v>6.0529999999999999</v>
      </c>
      <c r="J20" s="54">
        <v>15.99</v>
      </c>
      <c r="K20" s="54">
        <v>27.36</v>
      </c>
      <c r="L20" s="54"/>
    </row>
    <row r="21" spans="2:12" x14ac:dyDescent="0.3">
      <c r="B21" s="54">
        <v>15</v>
      </c>
      <c r="C21" s="54">
        <v>187.3</v>
      </c>
      <c r="D21" s="54">
        <v>235</v>
      </c>
      <c r="E21" s="46">
        <f t="shared" si="0"/>
        <v>797.02127659574467</v>
      </c>
      <c r="F21" s="63">
        <v>2.9769999999999999</v>
      </c>
      <c r="G21" s="54">
        <v>14.11</v>
      </c>
      <c r="H21" s="58">
        <v>28.07</v>
      </c>
      <c r="I21" s="54">
        <v>5.0490000000000004</v>
      </c>
      <c r="J21" s="54">
        <v>13.41</v>
      </c>
      <c r="K21" s="54">
        <v>24.03</v>
      </c>
      <c r="L21" s="54"/>
    </row>
    <row r="22" spans="2:12" x14ac:dyDescent="0.3">
      <c r="B22" s="54">
        <v>16</v>
      </c>
      <c r="C22" s="54">
        <v>187.5</v>
      </c>
      <c r="D22" s="54">
        <v>235</v>
      </c>
      <c r="E22" s="46">
        <f t="shared" si="0"/>
        <v>797.87234042553189</v>
      </c>
      <c r="F22" s="63">
        <v>1.88</v>
      </c>
      <c r="G22" s="54">
        <v>13.03</v>
      </c>
      <c r="H22" s="58">
        <v>26.98</v>
      </c>
      <c r="I22" s="54">
        <v>3.63</v>
      </c>
      <c r="J22" s="54">
        <v>12.11</v>
      </c>
      <c r="K22" s="54">
        <v>21.84</v>
      </c>
      <c r="L22" s="54"/>
    </row>
    <row r="23" spans="2:12" x14ac:dyDescent="0.3">
      <c r="B23" s="54">
        <v>17</v>
      </c>
      <c r="C23" s="54">
        <v>187.6</v>
      </c>
      <c r="D23" s="54">
        <v>235</v>
      </c>
      <c r="E23" s="46">
        <f t="shared" si="0"/>
        <v>798.29787234042556</v>
      </c>
      <c r="F23" s="63">
        <v>1.18</v>
      </c>
      <c r="G23" s="54">
        <v>12.55</v>
      </c>
      <c r="H23" s="58">
        <v>26.28</v>
      </c>
      <c r="I23" s="54">
        <v>2.48</v>
      </c>
      <c r="J23" s="54">
        <v>10.79</v>
      </c>
      <c r="K23" s="54">
        <v>20.420000000000002</v>
      </c>
      <c r="L23" s="54"/>
    </row>
    <row r="24" spans="2:12" x14ac:dyDescent="0.3">
      <c r="B24" s="54">
        <v>18</v>
      </c>
      <c r="C24" s="54">
        <v>187.6</v>
      </c>
      <c r="D24" s="54">
        <v>235</v>
      </c>
      <c r="E24" s="46">
        <f t="shared" si="0"/>
        <v>798.29787234042556</v>
      </c>
      <c r="F24" s="63">
        <v>0.73629999999999995</v>
      </c>
      <c r="G24" s="54">
        <v>12.22</v>
      </c>
      <c r="H24" s="58">
        <v>25.84</v>
      </c>
      <c r="I24" s="54">
        <v>1.5640000000000001</v>
      </c>
      <c r="J24" s="54">
        <v>10.210000000000001</v>
      </c>
      <c r="K24" s="54">
        <v>19.510000000000002</v>
      </c>
      <c r="L24" s="54"/>
    </row>
    <row r="25" spans="2:12" x14ac:dyDescent="0.3">
      <c r="B25" s="54">
        <v>19</v>
      </c>
      <c r="C25" s="54">
        <v>187.6</v>
      </c>
      <c r="D25" s="54">
        <v>235</v>
      </c>
      <c r="E25" s="46">
        <f t="shared" si="0"/>
        <v>798.29787234042556</v>
      </c>
      <c r="F25" s="63">
        <v>0.45779999999999998</v>
      </c>
      <c r="G25" s="54">
        <v>12.07</v>
      </c>
      <c r="H25" s="58">
        <v>25.57</v>
      </c>
      <c r="I25" s="54">
        <v>0.98029999999999995</v>
      </c>
      <c r="J25" s="54">
        <v>9.8160000000000007</v>
      </c>
      <c r="K25" s="54">
        <v>19.11</v>
      </c>
      <c r="L25" s="54"/>
    </row>
    <row r="26" spans="2:12" x14ac:dyDescent="0.3">
      <c r="B26">
        <v>20</v>
      </c>
      <c r="C26">
        <v>187.7</v>
      </c>
      <c r="D26">
        <v>235</v>
      </c>
      <c r="E26" s="9">
        <f t="shared" si="0"/>
        <v>798.72340425531911</v>
      </c>
      <c r="F26" s="14">
        <v>0.2838</v>
      </c>
      <c r="G26">
        <v>11.99</v>
      </c>
      <c r="H26" s="16">
        <v>25.39</v>
      </c>
      <c r="I26">
        <v>0.61140000000000005</v>
      </c>
      <c r="J26">
        <v>9.5350000000000001</v>
      </c>
      <c r="K26">
        <v>19.059999999999999</v>
      </c>
    </row>
    <row r="27" spans="2:12" x14ac:dyDescent="0.3">
      <c r="B27">
        <v>21</v>
      </c>
      <c r="C27">
        <v>187.7</v>
      </c>
      <c r="D27">
        <v>235</v>
      </c>
      <c r="E27" s="9">
        <f t="shared" si="0"/>
        <v>798.72340425531911</v>
      </c>
      <c r="F27" s="14">
        <v>0.17549999999999999</v>
      </c>
      <c r="G27">
        <v>11.93</v>
      </c>
      <c r="H27" s="16">
        <v>25.28</v>
      </c>
      <c r="I27">
        <v>0.37990000000000002</v>
      </c>
      <c r="J27">
        <v>9.3290000000000006</v>
      </c>
      <c r="K27">
        <v>19.04</v>
      </c>
    </row>
    <row r="28" spans="2:12" x14ac:dyDescent="0.3">
      <c r="B28">
        <v>22</v>
      </c>
      <c r="C28">
        <v>187.7</v>
      </c>
      <c r="D28">
        <v>235</v>
      </c>
      <c r="E28" s="9">
        <f t="shared" si="0"/>
        <v>798.72340425531911</v>
      </c>
      <c r="F28" s="14">
        <v>0.10829999999999999</v>
      </c>
      <c r="G28">
        <v>11.9</v>
      </c>
      <c r="H28" s="16">
        <v>25.22</v>
      </c>
      <c r="I28">
        <v>0.2354</v>
      </c>
      <c r="J28">
        <v>9.2569999999999997</v>
      </c>
      <c r="K28">
        <v>19.02</v>
      </c>
    </row>
    <row r="29" spans="2:12" x14ac:dyDescent="0.3">
      <c r="B29">
        <v>23</v>
      </c>
      <c r="C29">
        <v>187.7</v>
      </c>
      <c r="D29">
        <v>235</v>
      </c>
      <c r="E29" s="9">
        <f t="shared" si="0"/>
        <v>798.72340425531911</v>
      </c>
      <c r="F29" s="14">
        <v>6.676E-2</v>
      </c>
      <c r="G29">
        <v>11.88</v>
      </c>
      <c r="H29" s="16">
        <v>25.18</v>
      </c>
      <c r="I29">
        <v>0.14549999999999999</v>
      </c>
      <c r="J29">
        <v>9.2129999999999992</v>
      </c>
      <c r="K29">
        <v>19.010000000000002</v>
      </c>
    </row>
    <row r="30" spans="2:12" x14ac:dyDescent="0.3">
      <c r="B30">
        <v>24</v>
      </c>
      <c r="C30">
        <v>187.7</v>
      </c>
      <c r="D30">
        <v>235</v>
      </c>
      <c r="E30" s="9">
        <f t="shared" si="0"/>
        <v>798.72340425531911</v>
      </c>
      <c r="F30" s="14">
        <v>4.1099999999999998E-2</v>
      </c>
      <c r="G30">
        <v>11.87</v>
      </c>
      <c r="H30" s="16">
        <v>25.15</v>
      </c>
      <c r="I30">
        <v>8.9779999999999999E-2</v>
      </c>
      <c r="J30">
        <v>9.1869999999999994</v>
      </c>
      <c r="K30">
        <v>19.010000000000002</v>
      </c>
    </row>
    <row r="31" spans="2:12" x14ac:dyDescent="0.3">
      <c r="B31">
        <v>25</v>
      </c>
      <c r="C31">
        <v>187.7</v>
      </c>
      <c r="D31">
        <v>235</v>
      </c>
      <c r="E31" s="9">
        <f t="shared" si="0"/>
        <v>798.72340425531911</v>
      </c>
      <c r="F31" s="14">
        <v>2.528E-2</v>
      </c>
      <c r="G31">
        <v>11.87</v>
      </c>
      <c r="H31" s="16">
        <v>25.13</v>
      </c>
      <c r="I31">
        <v>5.5320000000000001E-2</v>
      </c>
      <c r="J31">
        <v>9.1720000000000006</v>
      </c>
      <c r="K31">
        <v>19.010000000000002</v>
      </c>
    </row>
    <row r="32" spans="2:12" x14ac:dyDescent="0.3">
      <c r="B32">
        <v>26</v>
      </c>
      <c r="C32">
        <v>187.7</v>
      </c>
      <c r="D32">
        <v>235</v>
      </c>
      <c r="E32" s="9">
        <f t="shared" si="0"/>
        <v>798.72340425531911</v>
      </c>
      <c r="F32" s="14">
        <v>1.554E-2</v>
      </c>
      <c r="G32">
        <v>11.86</v>
      </c>
      <c r="H32" s="16">
        <v>25.12</v>
      </c>
      <c r="I32">
        <v>3.4049999999999997E-2</v>
      </c>
      <c r="J32">
        <v>9.1620000000000008</v>
      </c>
      <c r="K32">
        <v>19</v>
      </c>
    </row>
    <row r="33" spans="2:11" x14ac:dyDescent="0.3">
      <c r="B33">
        <v>27</v>
      </c>
      <c r="C33">
        <v>187.7</v>
      </c>
      <c r="D33">
        <v>235</v>
      </c>
      <c r="E33" s="9">
        <f t="shared" si="0"/>
        <v>798.72340425531911</v>
      </c>
      <c r="F33" s="14">
        <v>9.5429999999999994E-3</v>
      </c>
      <c r="G33">
        <v>11.86</v>
      </c>
      <c r="H33" s="16">
        <v>25.12</v>
      </c>
      <c r="I33">
        <v>2.094E-2</v>
      </c>
      <c r="J33">
        <v>9.157</v>
      </c>
      <c r="K33">
        <v>19</v>
      </c>
    </row>
    <row r="34" spans="2:11" x14ac:dyDescent="0.3">
      <c r="B34">
        <v>28</v>
      </c>
      <c r="C34">
        <v>187.7</v>
      </c>
      <c r="D34">
        <v>235</v>
      </c>
      <c r="E34" s="9">
        <f t="shared" si="0"/>
        <v>798.72340425531911</v>
      </c>
      <c r="F34" s="14">
        <v>5.8599999999999998E-3</v>
      </c>
      <c r="G34">
        <v>11.86</v>
      </c>
      <c r="H34" s="16">
        <v>25.11</v>
      </c>
      <c r="I34">
        <v>1.2869999999999999E-2</v>
      </c>
      <c r="J34">
        <v>9.1530000000000005</v>
      </c>
      <c r="K34">
        <v>19</v>
      </c>
    </row>
    <row r="35" spans="2:11" x14ac:dyDescent="0.3">
      <c r="B35">
        <v>29</v>
      </c>
      <c r="C35">
        <v>187.7</v>
      </c>
      <c r="D35">
        <v>235</v>
      </c>
      <c r="E35" s="9">
        <f t="shared" si="0"/>
        <v>798.72340425531911</v>
      </c>
      <c r="F35" s="14">
        <v>3.5969999999999999E-3</v>
      </c>
      <c r="G35">
        <v>11.86</v>
      </c>
      <c r="H35" s="16">
        <v>25.11</v>
      </c>
      <c r="I35">
        <v>7.9039999999999996E-3</v>
      </c>
      <c r="J35">
        <v>9.1509999999999998</v>
      </c>
      <c r="K35">
        <v>19</v>
      </c>
    </row>
    <row r="36" spans="2:11" x14ac:dyDescent="0.3">
      <c r="B36">
        <v>30</v>
      </c>
      <c r="C36">
        <v>187.7</v>
      </c>
      <c r="D36">
        <v>235</v>
      </c>
      <c r="E36" s="9">
        <f t="shared" si="0"/>
        <v>798.72340425531911</v>
      </c>
      <c r="F36" s="14">
        <v>2.2070000000000002E-3</v>
      </c>
      <c r="G36">
        <v>11.86</v>
      </c>
      <c r="H36" s="16">
        <v>25.11</v>
      </c>
      <c r="I36">
        <v>4.8529999999999997E-3</v>
      </c>
      <c r="J36">
        <v>9.15</v>
      </c>
      <c r="K36">
        <v>19</v>
      </c>
    </row>
    <row r="37" spans="2:11" x14ac:dyDescent="0.3">
      <c r="B37">
        <v>31</v>
      </c>
      <c r="C37">
        <v>187.7</v>
      </c>
      <c r="D37">
        <v>235</v>
      </c>
      <c r="E37" s="9">
        <f t="shared" si="0"/>
        <v>798.72340425531911</v>
      </c>
      <c r="F37" s="14">
        <v>1.354E-3</v>
      </c>
      <c r="G37">
        <v>11.86</v>
      </c>
      <c r="H37" s="16">
        <v>25.11</v>
      </c>
      <c r="I37">
        <v>2.9789999999999999E-3</v>
      </c>
      <c r="J37">
        <v>9.1489999999999991</v>
      </c>
      <c r="K37">
        <v>19</v>
      </c>
    </row>
    <row r="38" spans="2:11" x14ac:dyDescent="0.3">
      <c r="B38">
        <v>32</v>
      </c>
      <c r="C38">
        <v>187.7</v>
      </c>
      <c r="D38">
        <v>235</v>
      </c>
      <c r="E38" s="9">
        <f t="shared" si="0"/>
        <v>798.72340425531911</v>
      </c>
      <c r="F38" s="14">
        <v>8.3049999999999997E-4</v>
      </c>
      <c r="G38">
        <v>11.86</v>
      </c>
      <c r="H38" s="16">
        <v>25.11</v>
      </c>
      <c r="I38">
        <v>1.828E-3</v>
      </c>
      <c r="J38">
        <v>9.1489999999999991</v>
      </c>
      <c r="K38">
        <v>19</v>
      </c>
    </row>
    <row r="39" spans="2:11" x14ac:dyDescent="0.3">
      <c r="B39">
        <v>33</v>
      </c>
      <c r="C39">
        <v>187.7</v>
      </c>
      <c r="D39">
        <v>235</v>
      </c>
      <c r="E39" s="9">
        <f t="shared" si="0"/>
        <v>798.72340425531911</v>
      </c>
      <c r="F39" s="14">
        <v>5.0929999999999997E-4</v>
      </c>
      <c r="G39">
        <v>11.86</v>
      </c>
      <c r="H39" s="16">
        <v>25.11</v>
      </c>
      <c r="I39">
        <v>1.121E-3</v>
      </c>
      <c r="J39">
        <v>9.1489999999999991</v>
      </c>
      <c r="K39">
        <v>19</v>
      </c>
    </row>
    <row r="40" spans="2:11" x14ac:dyDescent="0.3">
      <c r="B40">
        <v>34</v>
      </c>
      <c r="C40">
        <v>187.7</v>
      </c>
      <c r="D40">
        <v>235</v>
      </c>
      <c r="E40" s="9">
        <f t="shared" si="0"/>
        <v>798.72340425531911</v>
      </c>
      <c r="F40" s="14">
        <v>3.123E-4</v>
      </c>
      <c r="G40">
        <v>11.86</v>
      </c>
      <c r="H40" s="16">
        <v>25.11</v>
      </c>
      <c r="I40">
        <v>6.8769999999999996E-4</v>
      </c>
      <c r="J40">
        <v>9.1489999999999991</v>
      </c>
      <c r="K40">
        <v>19</v>
      </c>
    </row>
    <row r="41" spans="2:11" x14ac:dyDescent="0.3">
      <c r="B41">
        <v>35</v>
      </c>
      <c r="C41">
        <v>153.80000000000001</v>
      </c>
      <c r="D41">
        <v>235</v>
      </c>
      <c r="E41" s="9">
        <f t="shared" si="0"/>
        <v>654.468085106383</v>
      </c>
      <c r="F41" s="14">
        <v>1.9149999999999999E-4</v>
      </c>
      <c r="G41">
        <v>11.86</v>
      </c>
      <c r="H41" s="16">
        <v>25.11</v>
      </c>
      <c r="I41">
        <v>4.217E-4</v>
      </c>
      <c r="J41">
        <v>9.1489999999999991</v>
      </c>
      <c r="K41">
        <v>19</v>
      </c>
    </row>
    <row r="42" spans="2:11" x14ac:dyDescent="0.3">
      <c r="B42">
        <v>36</v>
      </c>
      <c r="C42">
        <v>120.8</v>
      </c>
      <c r="D42">
        <v>235</v>
      </c>
      <c r="E42" s="9">
        <f t="shared" si="0"/>
        <v>514.04255319148933</v>
      </c>
      <c r="F42" s="14">
        <v>1.1739999999999999E-4</v>
      </c>
      <c r="G42">
        <v>11.86</v>
      </c>
      <c r="H42" s="16">
        <v>25.11</v>
      </c>
      <c r="I42">
        <v>2.586E-4</v>
      </c>
      <c r="J42">
        <v>9.1489999999999991</v>
      </c>
      <c r="K42">
        <v>19</v>
      </c>
    </row>
    <row r="43" spans="2:11" x14ac:dyDescent="0.3">
      <c r="B43">
        <v>37</v>
      </c>
      <c r="C43">
        <v>90.42</v>
      </c>
      <c r="D43">
        <v>235</v>
      </c>
      <c r="E43" s="9">
        <f t="shared" si="0"/>
        <v>384.7659574468085</v>
      </c>
      <c r="F43" s="105">
        <v>7.1989999999999993E-5</v>
      </c>
      <c r="G43">
        <v>11.86</v>
      </c>
      <c r="H43" s="16">
        <v>25.11</v>
      </c>
      <c r="I43">
        <v>1.5860000000000001E-4</v>
      </c>
      <c r="J43">
        <v>9.1479999999999997</v>
      </c>
      <c r="K43">
        <v>19</v>
      </c>
    </row>
    <row r="44" spans="2:11" x14ac:dyDescent="0.3">
      <c r="B44">
        <v>38</v>
      </c>
      <c r="C44">
        <v>64.84</v>
      </c>
      <c r="D44">
        <v>235</v>
      </c>
      <c r="E44" s="9">
        <f t="shared" si="0"/>
        <v>275.91489361702128</v>
      </c>
      <c r="F44" s="105">
        <v>4.4140000000000001E-5</v>
      </c>
      <c r="G44">
        <v>11.86</v>
      </c>
      <c r="H44" s="16">
        <v>25.11</v>
      </c>
      <c r="I44" s="26">
        <v>9.7230000000000003E-5</v>
      </c>
      <c r="J44">
        <v>9.1479999999999997</v>
      </c>
      <c r="K44">
        <v>19</v>
      </c>
    </row>
    <row r="45" spans="2:11" x14ac:dyDescent="0.3">
      <c r="B45">
        <v>39</v>
      </c>
      <c r="C45">
        <v>44.99</v>
      </c>
      <c r="D45">
        <v>235</v>
      </c>
      <c r="E45" s="9">
        <f t="shared" si="0"/>
        <v>191.44680851063831</v>
      </c>
      <c r="F45" s="105">
        <v>2.7059999999999998E-5</v>
      </c>
      <c r="G45">
        <v>11.86</v>
      </c>
      <c r="H45" s="16">
        <v>25.11</v>
      </c>
      <c r="I45" s="26">
        <v>5.961E-5</v>
      </c>
      <c r="J45">
        <v>9.1479999999999997</v>
      </c>
      <c r="K45">
        <v>19</v>
      </c>
    </row>
    <row r="46" spans="2:11" x14ac:dyDescent="0.3">
      <c r="B46">
        <v>40</v>
      </c>
      <c r="C46">
        <v>30.56</v>
      </c>
      <c r="D46">
        <v>235</v>
      </c>
      <c r="E46" s="9">
        <f t="shared" si="0"/>
        <v>130.04255319148936</v>
      </c>
      <c r="F46" s="105">
        <v>1.6589999999999999E-5</v>
      </c>
      <c r="G46">
        <v>11.86</v>
      </c>
      <c r="H46" s="16">
        <v>25.11</v>
      </c>
      <c r="I46" s="26">
        <v>3.6539999999999999E-5</v>
      </c>
      <c r="J46">
        <v>9.1479999999999997</v>
      </c>
      <c r="K46">
        <v>19</v>
      </c>
    </row>
    <row r="47" spans="2:11" x14ac:dyDescent="0.3">
      <c r="B47">
        <v>41</v>
      </c>
      <c r="C47">
        <v>20.58</v>
      </c>
      <c r="D47">
        <v>235</v>
      </c>
      <c r="E47" s="9">
        <f t="shared" si="0"/>
        <v>87.574468085106389</v>
      </c>
      <c r="F47" s="105">
        <v>1.0169999999999999E-5</v>
      </c>
      <c r="G47">
        <v>11.86</v>
      </c>
      <c r="H47" s="16">
        <v>25.11</v>
      </c>
      <c r="I47" s="26">
        <v>2.2399999999999999E-5</v>
      </c>
      <c r="J47">
        <v>9.1479999999999997</v>
      </c>
      <c r="K47">
        <v>19</v>
      </c>
    </row>
    <row r="48" spans="2:11" x14ac:dyDescent="0.3">
      <c r="B48">
        <v>42</v>
      </c>
      <c r="C48">
        <v>13.94</v>
      </c>
      <c r="D48">
        <v>235</v>
      </c>
      <c r="E48" s="9">
        <f t="shared" si="0"/>
        <v>59.319148936170215</v>
      </c>
      <c r="F48" s="105">
        <v>6.2339999999999999E-6</v>
      </c>
      <c r="G48">
        <v>11.86</v>
      </c>
      <c r="H48" s="16">
        <v>25.11</v>
      </c>
      <c r="I48" s="26">
        <v>1.3730000000000001E-5</v>
      </c>
      <c r="J48">
        <v>9.1479999999999997</v>
      </c>
      <c r="K48">
        <v>19</v>
      </c>
    </row>
    <row r="49" spans="2:14" x14ac:dyDescent="0.3">
      <c r="B49" s="23"/>
      <c r="C49" s="23"/>
      <c r="D49" s="23"/>
      <c r="E49" s="23"/>
      <c r="F49" s="23"/>
      <c r="G49" s="23"/>
      <c r="H49" s="23"/>
      <c r="I49" s="106"/>
      <c r="J49" s="23"/>
      <c r="K49" s="23"/>
      <c r="L49" s="23"/>
      <c r="M49" s="23"/>
      <c r="N49" s="23"/>
    </row>
    <row r="50" spans="2:14" x14ac:dyDescent="0.3">
      <c r="B50" s="23"/>
      <c r="C50" s="23"/>
      <c r="D50" s="23"/>
      <c r="E50" s="23"/>
      <c r="F50" s="23"/>
      <c r="G50" s="23"/>
      <c r="H50" s="23"/>
      <c r="I50" s="106"/>
      <c r="J50" s="23"/>
      <c r="K50" s="23"/>
      <c r="L50" s="23"/>
      <c r="M50" s="23"/>
      <c r="N50" s="23"/>
    </row>
    <row r="51" spans="2:14" x14ac:dyDescent="0.3">
      <c r="B51" s="23"/>
      <c r="C51" s="23"/>
      <c r="D51" s="23"/>
      <c r="E51" s="23"/>
      <c r="F51" s="23"/>
      <c r="G51" s="23"/>
      <c r="H51" s="23"/>
      <c r="I51" s="106"/>
      <c r="J51" s="23"/>
      <c r="K51" s="23"/>
      <c r="L51" s="23"/>
      <c r="M51" s="23"/>
      <c r="N51" s="23"/>
    </row>
    <row r="52" spans="2:14" x14ac:dyDescent="0.3">
      <c r="B52" s="23"/>
      <c r="C52" s="23"/>
      <c r="D52" s="23"/>
      <c r="E52" s="23"/>
      <c r="F52" s="23"/>
      <c r="G52" s="23"/>
      <c r="H52" s="23"/>
      <c r="I52" s="106"/>
      <c r="J52" s="23"/>
      <c r="K52" s="23"/>
      <c r="L52" s="23"/>
      <c r="M52" s="23"/>
      <c r="N52" s="23"/>
    </row>
    <row r="53" spans="2:14" x14ac:dyDescent="0.3">
      <c r="B53" s="23"/>
      <c r="C53" s="23"/>
      <c r="D53" s="23"/>
      <c r="E53" s="23"/>
      <c r="F53" s="23"/>
      <c r="G53" s="23"/>
      <c r="H53" s="23"/>
      <c r="I53" s="106"/>
      <c r="J53" s="23"/>
      <c r="K53" s="23"/>
      <c r="L53" s="23"/>
      <c r="M53" s="23"/>
      <c r="N53" s="23"/>
    </row>
    <row r="54" spans="2:14" x14ac:dyDescent="0.3">
      <c r="B54" s="23"/>
      <c r="C54" s="23"/>
      <c r="D54" s="23"/>
      <c r="E54" s="23"/>
      <c r="F54" s="23"/>
      <c r="G54" s="23"/>
      <c r="H54" s="23"/>
      <c r="I54" s="106"/>
      <c r="J54" s="23"/>
      <c r="K54" s="23"/>
      <c r="L54" s="23"/>
      <c r="M54" s="23"/>
      <c r="N54" s="23"/>
    </row>
    <row r="55" spans="2:14" x14ac:dyDescent="0.3">
      <c r="B55" s="23"/>
      <c r="C55" s="23"/>
      <c r="D55" s="23"/>
      <c r="E55" s="23"/>
      <c r="F55" s="23"/>
      <c r="G55" s="23"/>
      <c r="H55" s="23"/>
      <c r="I55" s="106"/>
      <c r="J55" s="23"/>
      <c r="K55" s="23"/>
      <c r="L55" s="23"/>
      <c r="M55" s="23"/>
      <c r="N55" s="23"/>
    </row>
    <row r="56" spans="2:14" x14ac:dyDescent="0.3">
      <c r="B56" s="23"/>
      <c r="C56" s="23"/>
      <c r="D56" s="23"/>
      <c r="E56" s="23"/>
      <c r="F56" s="23"/>
      <c r="G56" s="23"/>
      <c r="H56" s="23"/>
      <c r="I56" s="106"/>
      <c r="J56" s="23"/>
      <c r="K56" s="23"/>
      <c r="L56" s="23"/>
      <c r="M56" s="23"/>
      <c r="N56" s="23"/>
    </row>
    <row r="57" spans="2:14" x14ac:dyDescent="0.3">
      <c r="B57" s="23"/>
      <c r="C57" s="23"/>
      <c r="D57" s="23"/>
      <c r="E57" s="23"/>
      <c r="F57" s="23"/>
      <c r="G57" s="23"/>
      <c r="H57" s="23"/>
      <c r="I57" s="106"/>
      <c r="J57" s="23"/>
      <c r="K57" s="23"/>
      <c r="L57" s="23"/>
      <c r="M57" s="23"/>
      <c r="N57" s="23"/>
    </row>
    <row r="58" spans="2:14" x14ac:dyDescent="0.3">
      <c r="B58" s="23"/>
      <c r="C58" s="23"/>
      <c r="D58" s="23"/>
      <c r="E58" s="23"/>
      <c r="F58" s="23"/>
      <c r="G58" s="23"/>
      <c r="H58" s="23"/>
      <c r="I58" s="106"/>
      <c r="J58" s="23"/>
      <c r="K58" s="23"/>
      <c r="L58" s="23"/>
      <c r="M58" s="23"/>
      <c r="N58" s="23"/>
    </row>
    <row r="59" spans="2:14" x14ac:dyDescent="0.3">
      <c r="B59" s="23"/>
      <c r="C59" s="23"/>
      <c r="D59" s="23"/>
      <c r="E59" s="23"/>
      <c r="F59" s="23"/>
      <c r="G59" s="23"/>
      <c r="H59" s="23"/>
      <c r="I59" s="106"/>
      <c r="J59" s="23"/>
      <c r="K59" s="23"/>
      <c r="L59" s="23"/>
      <c r="M59" s="23"/>
      <c r="N59" s="23"/>
    </row>
    <row r="60" spans="2:14" x14ac:dyDescent="0.3">
      <c r="B60" s="23"/>
      <c r="C60" s="23"/>
      <c r="D60" s="23"/>
      <c r="E60" s="23"/>
      <c r="F60" s="23"/>
      <c r="G60" s="23"/>
      <c r="H60" s="23"/>
      <c r="I60" s="106"/>
      <c r="J60" s="23"/>
      <c r="K60" s="23"/>
      <c r="L60" s="23"/>
      <c r="M60" s="23"/>
      <c r="N60" s="23"/>
    </row>
    <row r="61" spans="2:14" x14ac:dyDescent="0.3">
      <c r="B61" s="23"/>
      <c r="C61" s="23"/>
      <c r="D61" s="23"/>
      <c r="E61" s="23"/>
      <c r="F61" s="23"/>
      <c r="G61" s="23"/>
      <c r="H61" s="23"/>
      <c r="I61" s="106"/>
      <c r="J61" s="23"/>
      <c r="K61" s="23"/>
      <c r="L61" s="23"/>
      <c r="M61" s="23"/>
      <c r="N61" s="23"/>
    </row>
    <row r="62" spans="2:14" x14ac:dyDescent="0.3">
      <c r="B62" s="23"/>
      <c r="C62" s="23"/>
      <c r="D62" s="23"/>
      <c r="E62" s="23"/>
      <c r="F62" s="23"/>
      <c r="G62" s="23"/>
      <c r="H62" s="23"/>
      <c r="I62" s="106"/>
      <c r="J62" s="23"/>
      <c r="K62" s="23"/>
      <c r="L62" s="23"/>
      <c r="M62" s="23"/>
      <c r="N62" s="23"/>
    </row>
    <row r="63" spans="2:14" x14ac:dyDescent="0.3">
      <c r="B63" s="23"/>
      <c r="C63" s="23"/>
      <c r="D63" s="23"/>
      <c r="E63" s="23"/>
      <c r="F63" s="23"/>
      <c r="G63" s="23"/>
      <c r="H63" s="23"/>
      <c r="I63" s="106"/>
      <c r="J63" s="23"/>
      <c r="K63" s="23"/>
      <c r="L63" s="23"/>
      <c r="M63" s="23"/>
      <c r="N63" s="23"/>
    </row>
    <row r="64" spans="2:14" x14ac:dyDescent="0.3">
      <c r="B64" s="23"/>
      <c r="C64" s="23"/>
      <c r="D64" s="23"/>
      <c r="E64" s="23"/>
      <c r="F64" s="23"/>
      <c r="G64" s="23"/>
      <c r="H64" s="23"/>
      <c r="I64" s="106"/>
      <c r="J64" s="23"/>
      <c r="K64" s="23"/>
      <c r="L64" s="23"/>
      <c r="M64" s="23"/>
      <c r="N64" s="23"/>
    </row>
    <row r="65" spans="2:14" x14ac:dyDescent="0.3">
      <c r="B65" s="23"/>
      <c r="C65" s="23"/>
      <c r="D65" s="23"/>
      <c r="E65" s="23"/>
      <c r="F65" s="23"/>
      <c r="G65" s="23"/>
      <c r="H65" s="23"/>
      <c r="I65" s="106"/>
      <c r="J65" s="23"/>
      <c r="K65" s="23"/>
      <c r="L65" s="23"/>
      <c r="M65" s="23"/>
      <c r="N65" s="23"/>
    </row>
    <row r="66" spans="2:14" x14ac:dyDescent="0.3">
      <c r="B66" s="23"/>
      <c r="C66" s="23"/>
      <c r="D66" s="23"/>
      <c r="E66" s="23"/>
      <c r="F66" s="23"/>
      <c r="G66" s="23"/>
      <c r="H66" s="23"/>
      <c r="I66" s="106"/>
      <c r="J66" s="23"/>
      <c r="K66" s="23"/>
      <c r="L66" s="23"/>
      <c r="M66" s="23"/>
      <c r="N66" s="23"/>
    </row>
    <row r="67" spans="2:14" x14ac:dyDescent="0.3">
      <c r="B67" s="23"/>
      <c r="C67" s="23"/>
      <c r="D67" s="23"/>
      <c r="E67" s="23"/>
      <c r="F67" s="23"/>
      <c r="G67" s="23"/>
      <c r="H67" s="23"/>
      <c r="I67" s="106"/>
      <c r="J67" s="23"/>
      <c r="K67" s="23"/>
      <c r="L67" s="23"/>
      <c r="M67" s="23"/>
      <c r="N67" s="23"/>
    </row>
    <row r="68" spans="2:14" x14ac:dyDescent="0.3">
      <c r="B68" s="23"/>
      <c r="C68" s="23"/>
      <c r="D68" s="23"/>
      <c r="E68" s="23"/>
      <c r="F68" s="23"/>
      <c r="G68" s="23"/>
      <c r="H68" s="23"/>
      <c r="I68" s="106"/>
      <c r="J68" s="23"/>
      <c r="K68" s="23"/>
      <c r="L68" s="23"/>
      <c r="M68" s="23"/>
      <c r="N68" s="23"/>
    </row>
    <row r="69" spans="2:14" x14ac:dyDescent="0.3">
      <c r="B69" s="23"/>
      <c r="C69" s="23"/>
      <c r="D69" s="23"/>
      <c r="E69" s="23"/>
      <c r="F69" s="23"/>
      <c r="G69" s="23"/>
      <c r="H69" s="23"/>
      <c r="I69" s="106"/>
      <c r="J69" s="23"/>
      <c r="K69" s="23"/>
      <c r="L69" s="23"/>
      <c r="M69" s="23"/>
      <c r="N69" s="23"/>
    </row>
    <row r="70" spans="2:14" x14ac:dyDescent="0.3">
      <c r="B70" s="23"/>
      <c r="C70" s="23"/>
      <c r="D70" s="23"/>
      <c r="E70" s="23"/>
      <c r="F70" s="23"/>
      <c r="G70" s="23"/>
      <c r="H70" s="23"/>
      <c r="I70" s="106"/>
      <c r="J70" s="23"/>
      <c r="K70" s="23"/>
      <c r="L70" s="23"/>
      <c r="M70" s="23"/>
      <c r="N70" s="23"/>
    </row>
    <row r="71" spans="2:14" x14ac:dyDescent="0.3">
      <c r="B71" s="23"/>
      <c r="C71" s="23"/>
      <c r="D71" s="23"/>
      <c r="E71" s="23"/>
      <c r="F71" s="23"/>
      <c r="G71" s="23"/>
      <c r="H71" s="23"/>
      <c r="I71" s="106"/>
      <c r="J71" s="23"/>
      <c r="K71" s="23"/>
      <c r="L71" s="23"/>
      <c r="M71" s="23"/>
      <c r="N71" s="23"/>
    </row>
    <row r="72" spans="2:14" x14ac:dyDescent="0.3">
      <c r="B72" s="23"/>
      <c r="C72" s="23"/>
      <c r="D72" s="23"/>
      <c r="E72" s="23"/>
      <c r="F72" s="23"/>
      <c r="G72" s="23"/>
      <c r="H72" s="23"/>
      <c r="I72" s="106"/>
      <c r="J72" s="23"/>
      <c r="K72" s="23"/>
      <c r="L72" s="23"/>
      <c r="M72" s="23"/>
      <c r="N72" s="23"/>
    </row>
    <row r="73" spans="2:14" x14ac:dyDescent="0.3">
      <c r="B73" s="23"/>
      <c r="C73" s="23"/>
      <c r="D73" s="23"/>
      <c r="E73" s="23"/>
      <c r="F73" s="23"/>
      <c r="G73" s="23"/>
      <c r="H73" s="23"/>
      <c r="I73" s="106"/>
      <c r="J73" s="23"/>
      <c r="K73" s="23"/>
      <c r="L73" s="23"/>
      <c r="M73" s="23"/>
      <c r="N73" s="23"/>
    </row>
    <row r="74" spans="2:14" x14ac:dyDescent="0.3">
      <c r="B74" s="23"/>
      <c r="C74" s="23"/>
      <c r="D74" s="23"/>
      <c r="E74" s="23"/>
      <c r="F74" s="23"/>
      <c r="G74" s="23"/>
      <c r="H74" s="23"/>
      <c r="I74" s="106"/>
      <c r="J74" s="23"/>
      <c r="K74" s="23"/>
      <c r="L74" s="23"/>
      <c r="M74" s="23"/>
      <c r="N74" s="23"/>
    </row>
    <row r="75" spans="2:14" x14ac:dyDescent="0.3">
      <c r="B75" s="23"/>
      <c r="C75" s="23"/>
      <c r="D75" s="23"/>
      <c r="E75" s="23"/>
      <c r="F75" s="23"/>
      <c r="G75" s="23"/>
      <c r="H75" s="23"/>
      <c r="I75" s="106"/>
      <c r="J75" s="23"/>
      <c r="K75" s="23"/>
      <c r="L75" s="23"/>
      <c r="M75" s="23"/>
      <c r="N75" s="23"/>
    </row>
    <row r="76" spans="2:14" x14ac:dyDescent="0.3">
      <c r="B76" s="23"/>
      <c r="C76" s="23"/>
      <c r="D76" s="23"/>
      <c r="E76" s="23"/>
      <c r="F76" s="23"/>
      <c r="G76" s="23"/>
      <c r="H76" s="23"/>
      <c r="I76" s="106"/>
      <c r="J76" s="23"/>
      <c r="K76" s="23"/>
      <c r="L76" s="23"/>
      <c r="M76" s="23"/>
      <c r="N76" s="23"/>
    </row>
    <row r="77" spans="2:14" x14ac:dyDescent="0.3">
      <c r="B77" s="23"/>
      <c r="C77" s="23"/>
      <c r="D77" s="23"/>
      <c r="E77" s="23"/>
      <c r="F77" s="23"/>
      <c r="G77" s="23"/>
      <c r="H77" s="23"/>
      <c r="I77" s="106"/>
      <c r="J77" s="23"/>
      <c r="K77" s="23"/>
      <c r="L77" s="23"/>
      <c r="M77" s="23"/>
      <c r="N77" s="23"/>
    </row>
    <row r="78" spans="2:14" x14ac:dyDescent="0.3">
      <c r="B78" s="23"/>
      <c r="C78" s="23"/>
      <c r="D78" s="23"/>
      <c r="E78" s="23"/>
      <c r="F78" s="23"/>
      <c r="G78" s="23"/>
      <c r="H78" s="23"/>
      <c r="I78" s="106"/>
      <c r="J78" s="23"/>
      <c r="K78" s="23"/>
      <c r="L78" s="23"/>
      <c r="M78" s="23"/>
      <c r="N78" s="23"/>
    </row>
    <row r="79" spans="2:14" x14ac:dyDescent="0.3">
      <c r="B79" s="23"/>
      <c r="C79" s="23"/>
      <c r="D79" s="23"/>
      <c r="E79" s="23"/>
      <c r="F79" s="23"/>
      <c r="G79" s="23"/>
      <c r="H79" s="23"/>
      <c r="I79" s="106"/>
      <c r="J79" s="23"/>
      <c r="K79" s="23"/>
      <c r="L79" s="23"/>
      <c r="M79" s="23"/>
      <c r="N79" s="23"/>
    </row>
    <row r="80" spans="2:14" x14ac:dyDescent="0.3">
      <c r="B80" s="23"/>
      <c r="C80" s="23"/>
      <c r="D80" s="23"/>
      <c r="E80" s="23"/>
      <c r="F80" s="23"/>
      <c r="G80" s="23"/>
      <c r="H80" s="23"/>
      <c r="I80" s="106"/>
      <c r="J80" s="23"/>
      <c r="K80" s="23"/>
      <c r="L80" s="23"/>
      <c r="M80" s="23"/>
      <c r="N80" s="23"/>
    </row>
    <row r="81" spans="2:14" x14ac:dyDescent="0.3">
      <c r="B81" s="23"/>
      <c r="C81" s="23"/>
      <c r="D81" s="23"/>
      <c r="E81" s="23"/>
      <c r="F81" s="23"/>
      <c r="G81" s="23"/>
      <c r="H81" s="23"/>
      <c r="I81" s="106"/>
      <c r="J81" s="23"/>
      <c r="K81" s="23"/>
      <c r="L81" s="23"/>
      <c r="M81" s="23"/>
      <c r="N81" s="23"/>
    </row>
    <row r="82" spans="2:14" x14ac:dyDescent="0.3">
      <c r="B82" s="23"/>
      <c r="C82" s="23"/>
      <c r="D82" s="23"/>
      <c r="E82" s="23"/>
      <c r="F82" s="23"/>
      <c r="G82" s="23"/>
      <c r="H82" s="23"/>
      <c r="I82" s="106"/>
      <c r="J82" s="23"/>
      <c r="K82" s="23"/>
      <c r="L82" s="23"/>
      <c r="M82" s="23"/>
      <c r="N82" s="23"/>
    </row>
    <row r="83" spans="2:14" x14ac:dyDescent="0.3">
      <c r="B83" s="23"/>
      <c r="C83" s="23"/>
      <c r="D83" s="23"/>
      <c r="E83" s="23"/>
      <c r="F83" s="23"/>
      <c r="G83" s="23"/>
      <c r="H83" s="23"/>
      <c r="I83" s="106"/>
      <c r="J83" s="23"/>
      <c r="K83" s="23"/>
      <c r="L83" s="23"/>
      <c r="M83" s="23"/>
      <c r="N83" s="23"/>
    </row>
    <row r="84" spans="2:14" x14ac:dyDescent="0.3">
      <c r="B84" s="23"/>
      <c r="C84" s="23"/>
      <c r="D84" s="23"/>
      <c r="E84" s="23"/>
      <c r="F84" s="23"/>
      <c r="G84" s="23"/>
      <c r="H84" s="23"/>
      <c r="I84" s="106"/>
      <c r="J84" s="23"/>
      <c r="K84" s="23"/>
      <c r="L84" s="23"/>
      <c r="M84" s="23"/>
      <c r="N84" s="23"/>
    </row>
    <row r="85" spans="2:14" x14ac:dyDescent="0.3">
      <c r="B85" s="23"/>
      <c r="C85" s="23"/>
      <c r="D85" s="23"/>
      <c r="E85" s="23"/>
      <c r="F85" s="23"/>
      <c r="G85" s="23"/>
      <c r="H85" s="23"/>
      <c r="I85" s="106"/>
      <c r="J85" s="23"/>
      <c r="K85" s="23"/>
      <c r="L85" s="23"/>
      <c r="M85" s="23"/>
      <c r="N85" s="23"/>
    </row>
    <row r="86" spans="2:14" x14ac:dyDescent="0.3">
      <c r="B86" s="23"/>
      <c r="C86" s="23"/>
      <c r="D86" s="23"/>
      <c r="E86" s="23"/>
      <c r="F86" s="23"/>
      <c r="G86" s="23"/>
      <c r="H86" s="23"/>
      <c r="I86" s="106"/>
      <c r="J86" s="23"/>
      <c r="K86" s="23"/>
      <c r="L86" s="23"/>
      <c r="M86" s="23"/>
      <c r="N86" s="23"/>
    </row>
    <row r="87" spans="2:14" x14ac:dyDescent="0.3">
      <c r="B87" s="23"/>
      <c r="C87" s="23"/>
      <c r="D87" s="23"/>
      <c r="E87" s="23"/>
      <c r="F87" s="23"/>
      <c r="G87" s="23"/>
      <c r="H87" s="23"/>
      <c r="I87" s="106"/>
      <c r="J87" s="23"/>
      <c r="K87" s="23"/>
      <c r="L87" s="23"/>
      <c r="M87" s="23"/>
      <c r="N87" s="23"/>
    </row>
    <row r="88" spans="2:14" x14ac:dyDescent="0.3">
      <c r="B88" s="23"/>
      <c r="C88" s="23"/>
      <c r="D88" s="23"/>
      <c r="E88" s="23"/>
      <c r="F88" s="23"/>
      <c r="G88" s="23"/>
      <c r="H88" s="23"/>
      <c r="I88" s="106"/>
      <c r="J88" s="23"/>
      <c r="K88" s="23"/>
      <c r="L88" s="23"/>
      <c r="M88" s="23"/>
      <c r="N88" s="23"/>
    </row>
    <row r="89" spans="2:14" x14ac:dyDescent="0.3">
      <c r="B89" s="23"/>
      <c r="C89" s="23"/>
      <c r="D89" s="23"/>
      <c r="E89" s="23"/>
      <c r="F89" s="23"/>
      <c r="G89" s="23"/>
      <c r="H89" s="23"/>
      <c r="I89" s="106"/>
      <c r="J89" s="23"/>
      <c r="K89" s="23"/>
      <c r="L89" s="23"/>
      <c r="M89" s="23"/>
      <c r="N89" s="23"/>
    </row>
    <row r="90" spans="2:14" x14ac:dyDescent="0.3">
      <c r="B90" s="23"/>
      <c r="C90" s="23"/>
      <c r="D90" s="23"/>
      <c r="E90" s="23"/>
      <c r="F90" s="23"/>
      <c r="G90" s="23"/>
      <c r="H90" s="23"/>
      <c r="I90" s="106"/>
      <c r="J90" s="23"/>
      <c r="K90" s="23"/>
      <c r="L90" s="23"/>
      <c r="M90" s="23"/>
      <c r="N90" s="23"/>
    </row>
    <row r="91" spans="2:14" x14ac:dyDescent="0.3">
      <c r="B91" s="23"/>
      <c r="C91" s="23"/>
      <c r="D91" s="23"/>
      <c r="E91" s="23"/>
      <c r="F91" s="23"/>
      <c r="G91" s="23"/>
      <c r="H91" s="23"/>
      <c r="I91" s="106"/>
      <c r="J91" s="23"/>
      <c r="K91" s="23"/>
      <c r="L91" s="23"/>
      <c r="M91" s="23"/>
      <c r="N91" s="23"/>
    </row>
    <row r="92" spans="2:14" x14ac:dyDescent="0.3">
      <c r="B92" s="23"/>
      <c r="C92" s="23"/>
      <c r="D92" s="23"/>
      <c r="E92" s="23"/>
      <c r="F92" s="23"/>
      <c r="G92" s="23"/>
      <c r="H92" s="23"/>
      <c r="I92" s="106"/>
      <c r="J92" s="23"/>
      <c r="K92" s="23"/>
      <c r="L92" s="23"/>
      <c r="M92" s="23"/>
      <c r="N92" s="23"/>
    </row>
    <row r="93" spans="2:14" x14ac:dyDescent="0.3">
      <c r="B93" s="23"/>
      <c r="C93" s="23"/>
      <c r="D93" s="23"/>
      <c r="E93" s="23"/>
      <c r="F93" s="23"/>
      <c r="G93" s="23"/>
      <c r="H93" s="23"/>
      <c r="I93" s="106"/>
      <c r="J93" s="23"/>
      <c r="K93" s="23"/>
      <c r="L93" s="23"/>
      <c r="M93" s="23"/>
      <c r="N93" s="23"/>
    </row>
    <row r="94" spans="2:14" x14ac:dyDescent="0.3">
      <c r="B94" s="23"/>
      <c r="C94" s="23"/>
      <c r="D94" s="23"/>
      <c r="E94" s="23"/>
      <c r="F94" s="23"/>
      <c r="G94" s="23"/>
      <c r="H94" s="23"/>
      <c r="I94" s="106"/>
      <c r="J94" s="23"/>
      <c r="K94" s="23"/>
      <c r="L94" s="23"/>
      <c r="M94" s="23"/>
      <c r="N94" s="23"/>
    </row>
    <row r="95" spans="2:14" x14ac:dyDescent="0.3">
      <c r="B95" s="23"/>
      <c r="C95" s="23"/>
      <c r="D95" s="23"/>
      <c r="E95" s="23"/>
      <c r="F95" s="23"/>
      <c r="G95" s="23"/>
      <c r="H95" s="23"/>
      <c r="I95" s="106"/>
      <c r="J95" s="23"/>
      <c r="K95" s="23"/>
      <c r="L95" s="23"/>
      <c r="M95" s="23"/>
      <c r="N95" s="23"/>
    </row>
    <row r="96" spans="2:14" x14ac:dyDescent="0.3">
      <c r="B96" s="23"/>
      <c r="C96" s="23"/>
      <c r="D96" s="23"/>
      <c r="E96" s="23"/>
      <c r="F96" s="23"/>
      <c r="G96" s="23"/>
      <c r="H96" s="23"/>
      <c r="I96" s="106"/>
      <c r="J96" s="23"/>
      <c r="K96" s="23"/>
      <c r="L96" s="23"/>
      <c r="M96" s="23"/>
      <c r="N96" s="23"/>
    </row>
    <row r="97" spans="2:14" x14ac:dyDescent="0.3">
      <c r="B97" s="23"/>
      <c r="C97" s="23"/>
      <c r="D97" s="23"/>
      <c r="E97" s="23"/>
      <c r="F97" s="23"/>
      <c r="G97" s="23"/>
      <c r="H97" s="23"/>
      <c r="I97" s="106"/>
      <c r="J97" s="23"/>
      <c r="K97" s="23"/>
      <c r="L97" s="23"/>
      <c r="M97" s="23"/>
      <c r="N97" s="23"/>
    </row>
    <row r="98" spans="2:14" x14ac:dyDescent="0.3">
      <c r="B98" s="23"/>
      <c r="C98" s="23"/>
      <c r="D98" s="23"/>
      <c r="E98" s="23"/>
      <c r="F98" s="23"/>
      <c r="G98" s="23"/>
      <c r="H98" s="23"/>
      <c r="I98" s="106"/>
      <c r="J98" s="23"/>
      <c r="K98" s="23"/>
      <c r="L98" s="23"/>
      <c r="M98" s="23"/>
      <c r="N98" s="23"/>
    </row>
    <row r="99" spans="2:14" x14ac:dyDescent="0.3">
      <c r="B99" s="23"/>
      <c r="C99" s="23"/>
      <c r="D99" s="23"/>
      <c r="E99" s="23"/>
      <c r="F99" s="23"/>
      <c r="G99" s="23"/>
      <c r="H99" s="23"/>
      <c r="I99" s="106"/>
      <c r="J99" s="23"/>
      <c r="K99" s="23"/>
      <c r="L99" s="23"/>
      <c r="M99" s="23"/>
      <c r="N99" s="23"/>
    </row>
    <row r="100" spans="2:14" x14ac:dyDescent="0.3">
      <c r="B100" s="23"/>
      <c r="C100" s="23"/>
      <c r="D100" s="23"/>
      <c r="E100" s="23"/>
      <c r="F100" s="23"/>
      <c r="G100" s="23"/>
      <c r="H100" s="23"/>
      <c r="I100" s="106"/>
      <c r="J100" s="23"/>
      <c r="K100" s="23"/>
      <c r="L100" s="23"/>
      <c r="M100" s="23"/>
      <c r="N100" s="23"/>
    </row>
    <row r="101" spans="2:14" x14ac:dyDescent="0.3">
      <c r="B101" s="23"/>
      <c r="C101" s="23"/>
      <c r="D101" s="23"/>
      <c r="E101" s="23"/>
      <c r="F101" s="23"/>
      <c r="G101" s="23"/>
      <c r="H101" s="23"/>
      <c r="I101" s="106"/>
      <c r="J101" s="23"/>
      <c r="K101" s="23"/>
      <c r="L101" s="23"/>
      <c r="M101" s="23"/>
      <c r="N101" s="23"/>
    </row>
    <row r="102" spans="2:14" x14ac:dyDescent="0.3">
      <c r="B102" s="23"/>
      <c r="C102" s="23"/>
      <c r="D102" s="23"/>
      <c r="E102" s="23"/>
      <c r="F102" s="23"/>
      <c r="G102" s="23"/>
      <c r="H102" s="23"/>
      <c r="I102" s="106"/>
      <c r="J102" s="23"/>
      <c r="K102" s="23"/>
      <c r="L102" s="23"/>
      <c r="M102" s="23"/>
      <c r="N102" s="23"/>
    </row>
    <row r="103" spans="2:14" x14ac:dyDescent="0.3">
      <c r="B103" s="23"/>
      <c r="C103" s="23"/>
      <c r="D103" s="23"/>
      <c r="E103" s="23"/>
      <c r="F103" s="23"/>
      <c r="G103" s="23"/>
      <c r="H103" s="23"/>
      <c r="I103" s="106"/>
      <c r="J103" s="23"/>
      <c r="K103" s="23"/>
      <c r="L103" s="23"/>
      <c r="M103" s="23"/>
      <c r="N103" s="23"/>
    </row>
    <row r="104" spans="2:14" x14ac:dyDescent="0.3">
      <c r="B104" s="23"/>
      <c r="C104" s="23"/>
      <c r="D104" s="23"/>
      <c r="E104" s="23"/>
      <c r="F104" s="23"/>
      <c r="G104" s="23"/>
      <c r="H104" s="23"/>
      <c r="I104" s="106"/>
      <c r="J104" s="23"/>
      <c r="K104" s="23"/>
      <c r="L104" s="23"/>
      <c r="M104" s="23"/>
      <c r="N104" s="23"/>
    </row>
    <row r="105" spans="2:14" x14ac:dyDescent="0.3">
      <c r="B105" s="23"/>
      <c r="C105" s="23"/>
      <c r="D105" s="23"/>
      <c r="E105" s="23"/>
      <c r="F105" s="23"/>
      <c r="G105" s="23"/>
      <c r="H105" s="23"/>
      <c r="I105" s="106"/>
      <c r="J105" s="23"/>
      <c r="K105" s="23"/>
      <c r="L105" s="23"/>
      <c r="M105" s="23"/>
      <c r="N105" s="23"/>
    </row>
    <row r="106" spans="2:14" x14ac:dyDescent="0.3">
      <c r="B106" s="23"/>
      <c r="C106" s="23"/>
      <c r="D106" s="23"/>
      <c r="E106" s="23"/>
      <c r="F106" s="23"/>
      <c r="G106" s="23"/>
      <c r="H106" s="23"/>
      <c r="I106" s="106"/>
      <c r="J106" s="23"/>
      <c r="K106" s="23"/>
      <c r="L106" s="23"/>
      <c r="M106" s="23"/>
      <c r="N106" s="23"/>
    </row>
    <row r="107" spans="2:14" x14ac:dyDescent="0.3"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</row>
    <row r="108" spans="2:14" x14ac:dyDescent="0.3"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</row>
    <row r="109" spans="2:14" x14ac:dyDescent="0.3"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</row>
    <row r="110" spans="2:14" x14ac:dyDescent="0.3"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5E82C-9C08-4782-A7BC-B2D222C8EDA1}">
  <dimension ref="A1:K106"/>
  <sheetViews>
    <sheetView zoomScale="60" zoomScaleNormal="60" workbookViewId="0">
      <selection activeCell="I4" sqref="I4"/>
    </sheetView>
  </sheetViews>
  <sheetFormatPr defaultRowHeight="14.4" x14ac:dyDescent="0.3"/>
  <cols>
    <col min="4" max="4" width="10.88671875" customWidth="1"/>
  </cols>
  <sheetData>
    <row r="1" spans="1:11" ht="15.6" x14ac:dyDescent="0.3">
      <c r="A1" s="95" t="s">
        <v>69</v>
      </c>
    </row>
    <row r="2" spans="1:11" x14ac:dyDescent="0.3">
      <c r="C2" t="s">
        <v>14</v>
      </c>
    </row>
    <row r="3" spans="1:11" x14ac:dyDescent="0.3">
      <c r="B3" t="s">
        <v>13</v>
      </c>
      <c r="C3" s="52" t="s">
        <v>15</v>
      </c>
      <c r="D3" t="s">
        <v>25</v>
      </c>
      <c r="E3" s="52" t="s">
        <v>15</v>
      </c>
      <c r="F3" s="52" t="s">
        <v>15</v>
      </c>
      <c r="G3" s="52" t="s">
        <v>15</v>
      </c>
      <c r="H3" s="52" t="s">
        <v>15</v>
      </c>
      <c r="I3" t="s">
        <v>15</v>
      </c>
      <c r="J3" t="s">
        <v>15</v>
      </c>
      <c r="K3" t="s">
        <v>15</v>
      </c>
    </row>
    <row r="4" spans="1:11" x14ac:dyDescent="0.3">
      <c r="C4" t="s">
        <v>23</v>
      </c>
      <c r="F4" s="10" t="s">
        <v>23</v>
      </c>
      <c r="G4" s="52" t="s">
        <v>23</v>
      </c>
      <c r="H4" s="12" t="s">
        <v>23</v>
      </c>
      <c r="I4" t="s">
        <v>26</v>
      </c>
      <c r="J4" t="s">
        <v>26</v>
      </c>
      <c r="K4" t="s">
        <v>26</v>
      </c>
    </row>
    <row r="5" spans="1:11" x14ac:dyDescent="0.3">
      <c r="B5" t="s">
        <v>27</v>
      </c>
      <c r="C5" s="52" t="s">
        <v>14</v>
      </c>
      <c r="D5" s="52" t="s">
        <v>24</v>
      </c>
      <c r="E5" t="s">
        <v>26</v>
      </c>
      <c r="F5" s="10" t="s">
        <v>28</v>
      </c>
      <c r="G5" s="104">
        <v>0.5</v>
      </c>
      <c r="H5" s="12" t="s">
        <v>31</v>
      </c>
      <c r="I5" t="s">
        <v>28</v>
      </c>
      <c r="J5" s="27">
        <v>0.5</v>
      </c>
      <c r="K5" t="s">
        <v>31</v>
      </c>
    </row>
    <row r="6" spans="1:11" x14ac:dyDescent="0.3">
      <c r="B6">
        <v>0</v>
      </c>
      <c r="C6">
        <v>0</v>
      </c>
      <c r="D6">
        <v>0</v>
      </c>
      <c r="F6" s="14">
        <v>0</v>
      </c>
      <c r="G6">
        <v>0</v>
      </c>
      <c r="H6" s="16">
        <v>0</v>
      </c>
      <c r="I6">
        <v>0</v>
      </c>
      <c r="J6">
        <v>0</v>
      </c>
      <c r="K6">
        <v>0</v>
      </c>
    </row>
    <row r="7" spans="1:11" x14ac:dyDescent="0.3">
      <c r="B7">
        <v>1</v>
      </c>
      <c r="C7">
        <v>5.798</v>
      </c>
      <c r="D7">
        <v>235</v>
      </c>
      <c r="E7" s="9">
        <f>C7*1000/D7</f>
        <v>24.672340425531914</v>
      </c>
      <c r="F7" s="14">
        <v>0.56879999999999997</v>
      </c>
      <c r="G7">
        <v>5.8</v>
      </c>
      <c r="H7" s="16">
        <v>10.53</v>
      </c>
      <c r="I7">
        <v>3.257E-4</v>
      </c>
      <c r="J7">
        <v>6.5880000000000001E-3</v>
      </c>
      <c r="K7">
        <v>6.4699999999999994E-2</v>
      </c>
    </row>
    <row r="8" spans="1:11" x14ac:dyDescent="0.3">
      <c r="B8">
        <v>2</v>
      </c>
      <c r="C8">
        <v>11.54</v>
      </c>
      <c r="D8">
        <v>235</v>
      </c>
      <c r="E8" s="9">
        <f t="shared" ref="E8:E48" si="0">C8*1000/D8</f>
        <v>49.106382978723403</v>
      </c>
      <c r="F8" s="14">
        <v>1.131</v>
      </c>
      <c r="G8">
        <v>11.56</v>
      </c>
      <c r="H8" s="16">
        <v>20.96</v>
      </c>
      <c r="I8">
        <v>5.3619999999999996E-3</v>
      </c>
      <c r="J8">
        <v>9.6290000000000001E-2</v>
      </c>
      <c r="K8">
        <v>0.63480000000000003</v>
      </c>
    </row>
    <row r="9" spans="1:11" x14ac:dyDescent="0.3">
      <c r="B9">
        <v>3</v>
      </c>
      <c r="C9">
        <v>17.2</v>
      </c>
      <c r="D9">
        <v>235</v>
      </c>
      <c r="E9" s="9">
        <f t="shared" si="0"/>
        <v>73.191489361702125</v>
      </c>
      <c r="F9" s="14">
        <v>1.6859999999999999</v>
      </c>
      <c r="G9">
        <v>17.27</v>
      </c>
      <c r="H9" s="16">
        <v>31.25</v>
      </c>
      <c r="I9">
        <v>2.581E-2</v>
      </c>
      <c r="J9">
        <v>0.42730000000000001</v>
      </c>
      <c r="K9">
        <v>1.9790000000000001</v>
      </c>
    </row>
    <row r="10" spans="1:11" x14ac:dyDescent="0.3">
      <c r="B10">
        <v>4</v>
      </c>
      <c r="C10">
        <v>22.76</v>
      </c>
      <c r="D10">
        <v>235</v>
      </c>
      <c r="E10" s="9">
        <f t="shared" si="0"/>
        <v>96.851063829787236</v>
      </c>
      <c r="F10" s="14">
        <v>2.2290000000000001</v>
      </c>
      <c r="G10">
        <v>22.89</v>
      </c>
      <c r="H10" s="16">
        <v>41.35</v>
      </c>
      <c r="I10">
        <v>6.9239999999999996E-2</v>
      </c>
      <c r="J10">
        <v>1.034</v>
      </c>
      <c r="K10">
        <v>3.7029999999999998</v>
      </c>
    </row>
    <row r="11" spans="1:11" x14ac:dyDescent="0.3">
      <c r="B11">
        <v>5</v>
      </c>
      <c r="C11">
        <v>28.13</v>
      </c>
      <c r="D11">
        <v>235</v>
      </c>
      <c r="E11" s="9">
        <f t="shared" si="0"/>
        <v>119.70212765957447</v>
      </c>
      <c r="F11" s="14">
        <v>2.754</v>
      </c>
      <c r="G11">
        <v>28.34</v>
      </c>
      <c r="H11" s="16">
        <v>51.12</v>
      </c>
      <c r="I11">
        <v>0.13320000000000001</v>
      </c>
      <c r="J11">
        <v>1.8959999999999999</v>
      </c>
      <c r="K11">
        <v>5.3070000000000004</v>
      </c>
    </row>
    <row r="12" spans="1:11" x14ac:dyDescent="0.3">
      <c r="B12">
        <v>6</v>
      </c>
      <c r="C12">
        <v>33.24</v>
      </c>
      <c r="D12">
        <v>235</v>
      </c>
      <c r="E12" s="9">
        <f t="shared" si="0"/>
        <v>141.44680851063831</v>
      </c>
      <c r="F12" s="14">
        <v>3.2519999999999998</v>
      </c>
      <c r="G12">
        <v>33.54</v>
      </c>
      <c r="H12" s="16">
        <v>60.41</v>
      </c>
      <c r="I12">
        <v>0.2084</v>
      </c>
      <c r="J12">
        <v>2.8980000000000001</v>
      </c>
      <c r="K12">
        <v>6.6740000000000004</v>
      </c>
    </row>
    <row r="13" spans="1:11" x14ac:dyDescent="0.3">
      <c r="B13">
        <v>7</v>
      </c>
      <c r="C13">
        <v>37.99</v>
      </c>
      <c r="D13">
        <v>235</v>
      </c>
      <c r="E13" s="9">
        <f t="shared" si="0"/>
        <v>161.65957446808511</v>
      </c>
      <c r="F13" s="14">
        <v>3.7149999999999999</v>
      </c>
      <c r="G13">
        <v>38.4</v>
      </c>
      <c r="H13" s="16">
        <v>69.05</v>
      </c>
      <c r="I13">
        <v>0.2848</v>
      </c>
      <c r="J13">
        <v>3.802</v>
      </c>
      <c r="K13">
        <v>8.0109999999999992</v>
      </c>
    </row>
    <row r="14" spans="1:11" x14ac:dyDescent="0.3">
      <c r="B14">
        <v>8</v>
      </c>
      <c r="C14">
        <v>42.32</v>
      </c>
      <c r="D14">
        <v>235</v>
      </c>
      <c r="E14" s="9">
        <f t="shared" si="0"/>
        <v>180.08510638297872</v>
      </c>
      <c r="F14" s="14">
        <v>4.1369999999999996</v>
      </c>
      <c r="G14">
        <v>42.84</v>
      </c>
      <c r="H14" s="16">
        <v>76.94</v>
      </c>
      <c r="I14">
        <v>0.35489999999999999</v>
      </c>
      <c r="J14">
        <v>4.5119999999999996</v>
      </c>
      <c r="K14">
        <v>8.9939999999999998</v>
      </c>
    </row>
    <row r="15" spans="1:11" x14ac:dyDescent="0.3">
      <c r="B15">
        <v>9</v>
      </c>
      <c r="C15">
        <v>46.2</v>
      </c>
      <c r="D15">
        <v>235</v>
      </c>
      <c r="E15" s="9">
        <f t="shared" si="0"/>
        <v>196.59574468085106</v>
      </c>
      <c r="F15" s="14">
        <v>4.5140000000000002</v>
      </c>
      <c r="G15">
        <v>46.83</v>
      </c>
      <c r="H15" s="16">
        <v>83.98</v>
      </c>
      <c r="I15">
        <v>0.41499999999999998</v>
      </c>
      <c r="J15">
        <v>5.0759999999999996</v>
      </c>
      <c r="K15">
        <v>9.8759999999999994</v>
      </c>
    </row>
    <row r="16" spans="1:11" x14ac:dyDescent="0.3">
      <c r="B16">
        <v>10</v>
      </c>
      <c r="C16">
        <v>49.59</v>
      </c>
      <c r="D16">
        <v>235</v>
      </c>
      <c r="E16" s="9">
        <f t="shared" si="0"/>
        <v>211.02127659574469</v>
      </c>
      <c r="F16" s="14">
        <v>4.8440000000000003</v>
      </c>
      <c r="G16">
        <v>50.33</v>
      </c>
      <c r="H16" s="16">
        <v>90.16</v>
      </c>
      <c r="I16">
        <v>0.46389999999999998</v>
      </c>
      <c r="J16">
        <v>5.5659999999999998</v>
      </c>
      <c r="K16">
        <v>10.7</v>
      </c>
    </row>
    <row r="17" spans="2:11" x14ac:dyDescent="0.3">
      <c r="B17">
        <v>11</v>
      </c>
      <c r="C17">
        <v>52.52</v>
      </c>
      <c r="D17">
        <v>235</v>
      </c>
      <c r="E17" s="9">
        <f t="shared" si="0"/>
        <v>223.48936170212767</v>
      </c>
      <c r="F17" s="14">
        <v>5.1280000000000001</v>
      </c>
      <c r="G17">
        <v>53.37</v>
      </c>
      <c r="H17" s="16">
        <v>95.49</v>
      </c>
      <c r="I17">
        <v>0.50229999999999997</v>
      </c>
      <c r="J17">
        <v>5.891</v>
      </c>
      <c r="K17">
        <v>11.31</v>
      </c>
    </row>
    <row r="18" spans="2:11" x14ac:dyDescent="0.3">
      <c r="B18">
        <v>12</v>
      </c>
      <c r="C18">
        <v>55.02</v>
      </c>
      <c r="D18">
        <v>235</v>
      </c>
      <c r="E18" s="9">
        <f t="shared" si="0"/>
        <v>234.12765957446808</v>
      </c>
      <c r="F18" s="14">
        <v>5.37</v>
      </c>
      <c r="G18">
        <v>55.96</v>
      </c>
      <c r="H18" s="16">
        <v>100</v>
      </c>
      <c r="I18">
        <v>0.53159999999999996</v>
      </c>
      <c r="J18">
        <v>6.18</v>
      </c>
      <c r="K18">
        <v>11.74</v>
      </c>
    </row>
    <row r="19" spans="2:11" x14ac:dyDescent="0.3">
      <c r="B19">
        <v>13</v>
      </c>
      <c r="C19">
        <v>57.12</v>
      </c>
      <c r="D19">
        <v>235</v>
      </c>
      <c r="E19" s="9">
        <f t="shared" si="0"/>
        <v>243.06382978723406</v>
      </c>
      <c r="F19" s="14">
        <v>5.5739999999999998</v>
      </c>
      <c r="G19">
        <v>58.15</v>
      </c>
      <c r="H19" s="16">
        <v>103.9</v>
      </c>
      <c r="I19">
        <v>0.55349999999999999</v>
      </c>
      <c r="J19">
        <v>6.4169999999999998</v>
      </c>
      <c r="K19">
        <v>12.04</v>
      </c>
    </row>
    <row r="20" spans="2:11" x14ac:dyDescent="0.3">
      <c r="B20">
        <v>14</v>
      </c>
      <c r="C20">
        <v>58.86</v>
      </c>
      <c r="D20">
        <v>235</v>
      </c>
      <c r="E20" s="9">
        <f t="shared" si="0"/>
        <v>250.46808510638297</v>
      </c>
      <c r="F20" s="14">
        <v>5.7430000000000003</v>
      </c>
      <c r="G20">
        <v>59.98</v>
      </c>
      <c r="H20" s="16">
        <v>107</v>
      </c>
      <c r="I20">
        <v>0.5696</v>
      </c>
      <c r="J20">
        <v>6.6120000000000001</v>
      </c>
      <c r="K20">
        <v>12.24</v>
      </c>
    </row>
    <row r="21" spans="2:11" x14ac:dyDescent="0.3">
      <c r="B21">
        <v>15</v>
      </c>
      <c r="C21">
        <v>60.3</v>
      </c>
      <c r="D21">
        <v>235</v>
      </c>
      <c r="E21" s="9">
        <f t="shared" si="0"/>
        <v>256.59574468085106</v>
      </c>
      <c r="F21" s="14">
        <v>5.8819999999999997</v>
      </c>
      <c r="G21">
        <v>61.49</v>
      </c>
      <c r="H21" s="16">
        <v>109.7</v>
      </c>
      <c r="I21">
        <v>0.58130000000000004</v>
      </c>
      <c r="J21">
        <v>6.7160000000000002</v>
      </c>
      <c r="K21">
        <v>12.38</v>
      </c>
    </row>
    <row r="22" spans="2:11" x14ac:dyDescent="0.3">
      <c r="B22">
        <v>16</v>
      </c>
      <c r="C22">
        <v>61.48</v>
      </c>
      <c r="D22">
        <v>235</v>
      </c>
      <c r="E22" s="9">
        <f t="shared" si="0"/>
        <v>261.61702127659572</v>
      </c>
      <c r="F22" s="14">
        <v>5.9960000000000004</v>
      </c>
      <c r="G22">
        <v>62.73</v>
      </c>
      <c r="H22" s="16">
        <v>111.8</v>
      </c>
      <c r="I22">
        <v>0.5897</v>
      </c>
      <c r="J22">
        <v>6.7919999999999998</v>
      </c>
      <c r="K22">
        <v>12.48</v>
      </c>
    </row>
    <row r="23" spans="2:11" x14ac:dyDescent="0.3">
      <c r="B23">
        <v>17</v>
      </c>
      <c r="C23">
        <v>62.44</v>
      </c>
      <c r="D23">
        <v>235</v>
      </c>
      <c r="E23" s="9">
        <f t="shared" si="0"/>
        <v>265.70212765957444</v>
      </c>
      <c r="F23" s="14">
        <v>6.0880000000000001</v>
      </c>
      <c r="G23">
        <v>63.75</v>
      </c>
      <c r="H23" s="16">
        <v>113.6</v>
      </c>
      <c r="I23">
        <v>0.59570000000000001</v>
      </c>
      <c r="J23">
        <v>6.82</v>
      </c>
      <c r="K23">
        <v>12.54</v>
      </c>
    </row>
    <row r="24" spans="2:11" x14ac:dyDescent="0.3">
      <c r="B24">
        <v>18</v>
      </c>
      <c r="C24">
        <v>63.22</v>
      </c>
      <c r="D24">
        <v>235</v>
      </c>
      <c r="E24" s="9">
        <f t="shared" si="0"/>
        <v>269.02127659574467</v>
      </c>
      <c r="F24" s="14">
        <v>6.1630000000000003</v>
      </c>
      <c r="G24">
        <v>64.569999999999993</v>
      </c>
      <c r="H24" s="16">
        <v>115</v>
      </c>
      <c r="I24">
        <v>0.6</v>
      </c>
      <c r="J24">
        <v>6.8390000000000004</v>
      </c>
      <c r="K24">
        <v>12.59</v>
      </c>
    </row>
    <row r="25" spans="2:11" x14ac:dyDescent="0.3">
      <c r="B25">
        <v>19</v>
      </c>
      <c r="C25">
        <v>63.84</v>
      </c>
      <c r="D25">
        <v>235</v>
      </c>
      <c r="E25" s="9">
        <f t="shared" si="0"/>
        <v>271.65957446808511</v>
      </c>
      <c r="F25" s="14">
        <v>6.2229999999999999</v>
      </c>
      <c r="G25">
        <v>65.239999999999995</v>
      </c>
      <c r="H25" s="16">
        <v>116.1</v>
      </c>
      <c r="I25">
        <v>0.60299999999999998</v>
      </c>
      <c r="J25">
        <v>6.851</v>
      </c>
      <c r="K25">
        <v>12.61</v>
      </c>
    </row>
    <row r="26" spans="2:11" x14ac:dyDescent="0.3">
      <c r="B26">
        <v>20</v>
      </c>
      <c r="C26">
        <v>64.34</v>
      </c>
      <c r="D26">
        <v>235</v>
      </c>
      <c r="E26" s="9">
        <f t="shared" si="0"/>
        <v>273.78723404255317</v>
      </c>
      <c r="F26" s="14">
        <v>6.2720000000000002</v>
      </c>
      <c r="G26">
        <v>65.77</v>
      </c>
      <c r="H26" s="16">
        <v>117</v>
      </c>
      <c r="I26">
        <v>0.60509999999999997</v>
      </c>
      <c r="J26">
        <v>6.859</v>
      </c>
      <c r="K26">
        <v>12.63</v>
      </c>
    </row>
    <row r="27" spans="2:11" x14ac:dyDescent="0.3">
      <c r="B27">
        <v>21</v>
      </c>
      <c r="C27">
        <v>64.739999999999995</v>
      </c>
      <c r="D27">
        <v>235</v>
      </c>
      <c r="E27" s="9">
        <f t="shared" si="0"/>
        <v>275.48936170212761</v>
      </c>
      <c r="F27" s="14">
        <v>6.31</v>
      </c>
      <c r="G27">
        <v>66.2</v>
      </c>
      <c r="H27" s="16">
        <v>117.8</v>
      </c>
      <c r="I27">
        <v>0.60650000000000004</v>
      </c>
      <c r="J27">
        <v>6.8639999999999999</v>
      </c>
      <c r="K27">
        <v>12.65</v>
      </c>
    </row>
    <row r="28" spans="2:11" x14ac:dyDescent="0.3">
      <c r="B28">
        <v>22</v>
      </c>
      <c r="C28">
        <v>65.06</v>
      </c>
      <c r="D28">
        <v>235</v>
      </c>
      <c r="E28" s="9">
        <f t="shared" si="0"/>
        <v>276.85106382978722</v>
      </c>
      <c r="F28" s="14">
        <v>6.3410000000000002</v>
      </c>
      <c r="G28">
        <v>66.540000000000006</v>
      </c>
      <c r="H28" s="16">
        <v>118.3</v>
      </c>
      <c r="I28">
        <v>0.60760000000000003</v>
      </c>
      <c r="J28">
        <v>6.8810000000000002</v>
      </c>
      <c r="K28">
        <v>12.65</v>
      </c>
    </row>
    <row r="29" spans="2:11" x14ac:dyDescent="0.3">
      <c r="B29">
        <v>23</v>
      </c>
      <c r="C29">
        <v>65.319999999999993</v>
      </c>
      <c r="D29">
        <v>235</v>
      </c>
      <c r="E29" s="9">
        <f t="shared" si="0"/>
        <v>277.95744680851061</v>
      </c>
      <c r="F29" s="14">
        <v>6.3650000000000002</v>
      </c>
      <c r="G29">
        <v>66.819999999999993</v>
      </c>
      <c r="H29" s="16">
        <v>118.8</v>
      </c>
      <c r="I29">
        <v>0.60829999999999995</v>
      </c>
      <c r="J29">
        <v>6.8940000000000001</v>
      </c>
      <c r="K29">
        <v>12.66</v>
      </c>
    </row>
    <row r="30" spans="2:11" x14ac:dyDescent="0.3">
      <c r="B30">
        <v>24</v>
      </c>
      <c r="C30">
        <v>65.52</v>
      </c>
      <c r="D30">
        <v>235</v>
      </c>
      <c r="E30" s="9">
        <f t="shared" si="0"/>
        <v>278.80851063829783</v>
      </c>
      <c r="F30" s="14">
        <v>6.3840000000000003</v>
      </c>
      <c r="G30">
        <v>67.040000000000006</v>
      </c>
      <c r="H30" s="16">
        <v>119.2</v>
      </c>
      <c r="I30">
        <v>0.60880000000000001</v>
      </c>
      <c r="J30">
        <v>6.9039999999999999</v>
      </c>
      <c r="K30">
        <v>12.66</v>
      </c>
    </row>
    <row r="31" spans="2:11" x14ac:dyDescent="0.3">
      <c r="B31">
        <v>25</v>
      </c>
      <c r="C31">
        <v>65.680000000000007</v>
      </c>
      <c r="D31">
        <v>235</v>
      </c>
      <c r="E31" s="9">
        <f t="shared" si="0"/>
        <v>279.48936170212767</v>
      </c>
      <c r="F31" s="14">
        <v>6.399</v>
      </c>
      <c r="G31">
        <v>67.209999999999994</v>
      </c>
      <c r="H31" s="16">
        <v>119.5</v>
      </c>
      <c r="I31">
        <v>0.60909999999999997</v>
      </c>
      <c r="J31">
        <v>6.91</v>
      </c>
      <c r="K31">
        <v>12.67</v>
      </c>
    </row>
    <row r="32" spans="2:11" x14ac:dyDescent="0.3">
      <c r="B32">
        <v>26</v>
      </c>
      <c r="C32">
        <v>65.8</v>
      </c>
      <c r="D32">
        <v>235</v>
      </c>
      <c r="E32" s="9">
        <f t="shared" si="0"/>
        <v>280</v>
      </c>
      <c r="F32" s="14">
        <v>6.4109999999999996</v>
      </c>
      <c r="G32">
        <v>67.349999999999994</v>
      </c>
      <c r="H32" s="16">
        <v>119.7</v>
      </c>
      <c r="I32">
        <v>0.60940000000000005</v>
      </c>
      <c r="J32">
        <v>6.915</v>
      </c>
      <c r="K32">
        <v>12.67</v>
      </c>
    </row>
    <row r="33" spans="2:11" x14ac:dyDescent="0.3">
      <c r="B33">
        <v>27</v>
      </c>
      <c r="C33">
        <v>65.900000000000006</v>
      </c>
      <c r="D33">
        <v>235</v>
      </c>
      <c r="E33" s="9">
        <f t="shared" si="0"/>
        <v>280.42553191489361</v>
      </c>
      <c r="F33" s="14">
        <v>6.4210000000000003</v>
      </c>
      <c r="G33">
        <v>67.45</v>
      </c>
      <c r="H33" s="16">
        <v>119.9</v>
      </c>
      <c r="I33">
        <v>0.60950000000000004</v>
      </c>
      <c r="J33">
        <v>6.9180000000000001</v>
      </c>
      <c r="K33">
        <v>12.67</v>
      </c>
    </row>
    <row r="34" spans="2:11" x14ac:dyDescent="0.3">
      <c r="B34">
        <v>28</v>
      </c>
      <c r="C34">
        <v>65.98</v>
      </c>
      <c r="D34">
        <v>235</v>
      </c>
      <c r="E34" s="9">
        <f t="shared" si="0"/>
        <v>280.7659574468085</v>
      </c>
      <c r="F34" s="14">
        <v>6.4279999999999999</v>
      </c>
      <c r="G34">
        <v>67.540000000000006</v>
      </c>
      <c r="H34" s="16">
        <v>120</v>
      </c>
      <c r="I34">
        <v>0.60970000000000002</v>
      </c>
      <c r="J34">
        <v>6.9210000000000003</v>
      </c>
      <c r="K34">
        <v>12.67</v>
      </c>
    </row>
    <row r="35" spans="2:11" x14ac:dyDescent="0.3">
      <c r="B35">
        <v>29</v>
      </c>
      <c r="C35">
        <v>66.040000000000006</v>
      </c>
      <c r="D35">
        <v>235</v>
      </c>
      <c r="E35" s="9">
        <f t="shared" si="0"/>
        <v>281.02127659574467</v>
      </c>
      <c r="F35" s="14">
        <v>6.4340000000000002</v>
      </c>
      <c r="G35">
        <v>67.61</v>
      </c>
      <c r="H35" s="16">
        <v>120.1</v>
      </c>
      <c r="I35">
        <v>0.60970000000000002</v>
      </c>
      <c r="J35">
        <v>6.9219999999999997</v>
      </c>
      <c r="K35">
        <v>12.67</v>
      </c>
    </row>
    <row r="36" spans="2:11" x14ac:dyDescent="0.3">
      <c r="B36">
        <v>30</v>
      </c>
      <c r="C36">
        <v>66.09</v>
      </c>
      <c r="D36">
        <v>235</v>
      </c>
      <c r="E36" s="9">
        <f t="shared" si="0"/>
        <v>281.2340425531915</v>
      </c>
      <c r="F36" s="14">
        <v>6.4390000000000001</v>
      </c>
      <c r="G36">
        <v>67.66</v>
      </c>
      <c r="H36" s="16">
        <v>120.2</v>
      </c>
      <c r="I36">
        <v>0.60980000000000001</v>
      </c>
      <c r="J36">
        <v>6.9240000000000004</v>
      </c>
      <c r="K36">
        <v>12.67</v>
      </c>
    </row>
    <row r="37" spans="2:11" x14ac:dyDescent="0.3">
      <c r="B37">
        <v>31</v>
      </c>
      <c r="C37">
        <v>66.13</v>
      </c>
      <c r="D37">
        <v>235</v>
      </c>
      <c r="E37" s="9">
        <f t="shared" si="0"/>
        <v>281.40425531914894</v>
      </c>
      <c r="F37" s="14">
        <v>6.4420000000000002</v>
      </c>
      <c r="G37">
        <v>67.7</v>
      </c>
      <c r="H37" s="16">
        <v>120.3</v>
      </c>
      <c r="I37">
        <v>0.60980000000000001</v>
      </c>
      <c r="J37">
        <v>6.9240000000000004</v>
      </c>
      <c r="K37">
        <v>12.67</v>
      </c>
    </row>
    <row r="38" spans="2:11" x14ac:dyDescent="0.3">
      <c r="B38">
        <v>32</v>
      </c>
      <c r="C38">
        <v>66.16</v>
      </c>
      <c r="D38">
        <v>235</v>
      </c>
      <c r="E38" s="9">
        <f t="shared" si="0"/>
        <v>281.531914893617</v>
      </c>
      <c r="F38" s="14">
        <v>6.4450000000000003</v>
      </c>
      <c r="G38">
        <v>67.739999999999995</v>
      </c>
      <c r="H38" s="16">
        <v>120.3</v>
      </c>
      <c r="I38">
        <v>0.60980000000000001</v>
      </c>
      <c r="J38">
        <v>6.9249999999999998</v>
      </c>
      <c r="K38">
        <v>12.67</v>
      </c>
    </row>
    <row r="39" spans="2:11" x14ac:dyDescent="0.3">
      <c r="B39">
        <v>33</v>
      </c>
      <c r="C39">
        <v>66.180000000000007</v>
      </c>
      <c r="D39">
        <v>235</v>
      </c>
      <c r="E39" s="9">
        <f t="shared" si="0"/>
        <v>281.61702127659572</v>
      </c>
      <c r="F39" s="14">
        <v>6.4470000000000001</v>
      </c>
      <c r="G39">
        <v>67.760000000000005</v>
      </c>
      <c r="H39" s="16">
        <v>120.4</v>
      </c>
      <c r="I39">
        <v>0.6099</v>
      </c>
      <c r="J39">
        <v>6.9249999999999998</v>
      </c>
      <c r="K39">
        <v>12.67</v>
      </c>
    </row>
    <row r="40" spans="2:11" x14ac:dyDescent="0.3">
      <c r="B40">
        <v>34</v>
      </c>
      <c r="C40">
        <v>66.2</v>
      </c>
      <c r="D40">
        <v>235</v>
      </c>
      <c r="E40" s="9">
        <f t="shared" si="0"/>
        <v>281.70212765957444</v>
      </c>
      <c r="F40" s="14">
        <v>6.4489999999999998</v>
      </c>
      <c r="G40">
        <v>67.78</v>
      </c>
      <c r="H40" s="16">
        <v>120.4</v>
      </c>
      <c r="I40">
        <v>0.6099</v>
      </c>
      <c r="J40">
        <v>6.9260000000000002</v>
      </c>
      <c r="K40">
        <v>12.67</v>
      </c>
    </row>
    <row r="41" spans="2:11" x14ac:dyDescent="0.3">
      <c r="B41">
        <v>35</v>
      </c>
      <c r="C41">
        <v>66.209999999999994</v>
      </c>
      <c r="D41">
        <v>235</v>
      </c>
      <c r="E41" s="9">
        <f t="shared" si="0"/>
        <v>281.74468085106383</v>
      </c>
      <c r="F41" s="14">
        <v>6.45</v>
      </c>
      <c r="G41">
        <v>67.8</v>
      </c>
      <c r="H41" s="16">
        <v>120.4</v>
      </c>
      <c r="I41">
        <v>0.6099</v>
      </c>
      <c r="J41">
        <v>6.9260000000000002</v>
      </c>
      <c r="K41">
        <v>12.67</v>
      </c>
    </row>
    <row r="42" spans="2:11" x14ac:dyDescent="0.3">
      <c r="B42">
        <v>36</v>
      </c>
      <c r="C42">
        <v>66.22</v>
      </c>
      <c r="D42">
        <v>235</v>
      </c>
      <c r="E42" s="9">
        <f t="shared" si="0"/>
        <v>281.78723404255317</v>
      </c>
      <c r="F42" s="14">
        <v>6.452</v>
      </c>
      <c r="G42">
        <v>67.81</v>
      </c>
      <c r="H42" s="16">
        <v>120.5</v>
      </c>
      <c r="I42">
        <v>0.6099</v>
      </c>
      <c r="J42">
        <v>6.9260000000000002</v>
      </c>
      <c r="K42">
        <v>12.67</v>
      </c>
    </row>
    <row r="43" spans="2:11" x14ac:dyDescent="0.3">
      <c r="B43">
        <v>37</v>
      </c>
      <c r="C43">
        <v>66.23</v>
      </c>
      <c r="D43">
        <v>235</v>
      </c>
      <c r="E43" s="9">
        <f t="shared" si="0"/>
        <v>281.82978723404256</v>
      </c>
      <c r="F43" s="14">
        <v>6.452</v>
      </c>
      <c r="G43">
        <v>67.819999999999993</v>
      </c>
      <c r="H43" s="16">
        <v>120.5</v>
      </c>
      <c r="I43">
        <v>0.6099</v>
      </c>
      <c r="J43">
        <v>6.9260000000000002</v>
      </c>
      <c r="K43">
        <v>12.67</v>
      </c>
    </row>
    <row r="44" spans="2:11" x14ac:dyDescent="0.3">
      <c r="B44">
        <v>38</v>
      </c>
      <c r="C44">
        <v>66.239999999999995</v>
      </c>
      <c r="D44">
        <v>235</v>
      </c>
      <c r="E44" s="9">
        <f t="shared" si="0"/>
        <v>281.87234042553189</v>
      </c>
      <c r="F44" s="14">
        <v>6.4530000000000003</v>
      </c>
      <c r="G44">
        <v>67.83</v>
      </c>
      <c r="H44" s="16">
        <v>120.5</v>
      </c>
      <c r="I44">
        <v>0.6099</v>
      </c>
      <c r="J44">
        <v>6.9260000000000002</v>
      </c>
      <c r="K44">
        <v>12.67</v>
      </c>
    </row>
    <row r="45" spans="2:11" x14ac:dyDescent="0.3">
      <c r="B45">
        <v>39</v>
      </c>
      <c r="C45">
        <v>66.25</v>
      </c>
      <c r="D45">
        <v>235</v>
      </c>
      <c r="E45" s="9">
        <f t="shared" si="0"/>
        <v>281.91489361702128</v>
      </c>
      <c r="F45" s="14">
        <v>6.4530000000000003</v>
      </c>
      <c r="G45">
        <v>67.83</v>
      </c>
      <c r="H45" s="16">
        <v>120.5</v>
      </c>
      <c r="I45">
        <v>0.6099</v>
      </c>
      <c r="J45">
        <v>6.9260000000000002</v>
      </c>
      <c r="K45">
        <v>12.67</v>
      </c>
    </row>
    <row r="46" spans="2:11" x14ac:dyDescent="0.3">
      <c r="B46">
        <v>40</v>
      </c>
      <c r="C46">
        <v>66.25</v>
      </c>
      <c r="D46">
        <v>235</v>
      </c>
      <c r="E46" s="9">
        <f t="shared" si="0"/>
        <v>281.91489361702128</v>
      </c>
      <c r="F46" s="14">
        <v>6.4539999999999997</v>
      </c>
      <c r="G46">
        <v>67.84</v>
      </c>
      <c r="H46" s="16">
        <v>120.5</v>
      </c>
      <c r="I46">
        <v>0.6099</v>
      </c>
      <c r="J46">
        <v>6.9260000000000002</v>
      </c>
      <c r="K46">
        <v>12.67</v>
      </c>
    </row>
    <row r="47" spans="2:11" x14ac:dyDescent="0.3">
      <c r="B47">
        <v>41</v>
      </c>
      <c r="C47">
        <v>66.25</v>
      </c>
      <c r="D47">
        <v>235</v>
      </c>
      <c r="E47" s="9">
        <f t="shared" si="0"/>
        <v>281.91489361702128</v>
      </c>
      <c r="F47" s="14">
        <v>6.4539999999999997</v>
      </c>
      <c r="G47">
        <v>67.84</v>
      </c>
      <c r="H47" s="16">
        <v>120.5</v>
      </c>
      <c r="I47">
        <v>0.6099</v>
      </c>
      <c r="J47">
        <v>6.9260000000000002</v>
      </c>
      <c r="K47">
        <v>12.67</v>
      </c>
    </row>
    <row r="48" spans="2:11" x14ac:dyDescent="0.3">
      <c r="B48">
        <v>42</v>
      </c>
      <c r="C48">
        <v>66.260000000000005</v>
      </c>
      <c r="D48">
        <v>235</v>
      </c>
      <c r="E48" s="9">
        <f t="shared" si="0"/>
        <v>281.95744680851061</v>
      </c>
      <c r="F48" s="14">
        <v>6.4539999999999997</v>
      </c>
      <c r="G48">
        <v>67.849999999999994</v>
      </c>
      <c r="H48" s="16">
        <v>120.5</v>
      </c>
      <c r="I48">
        <v>0.6099</v>
      </c>
      <c r="J48">
        <v>6.9260000000000002</v>
      </c>
      <c r="K48">
        <v>12.67</v>
      </c>
    </row>
    <row r="49" spans="2:11" x14ac:dyDescent="0.3">
      <c r="B49" t="s">
        <v>17</v>
      </c>
      <c r="C49">
        <v>66.260000000000005</v>
      </c>
      <c r="F49" s="14">
        <v>6.4550000000000001</v>
      </c>
      <c r="G49">
        <v>67.849999999999994</v>
      </c>
      <c r="H49" s="16">
        <v>120.5</v>
      </c>
      <c r="I49">
        <v>0.6099</v>
      </c>
      <c r="J49">
        <v>6.9260000000000002</v>
      </c>
      <c r="K49">
        <v>12.67</v>
      </c>
    </row>
    <row r="50" spans="2:11" x14ac:dyDescent="0.3">
      <c r="C50">
        <v>66.260000000000005</v>
      </c>
      <c r="F50" s="14">
        <v>6.4550000000000001</v>
      </c>
      <c r="G50">
        <v>67.849999999999994</v>
      </c>
      <c r="H50" s="16">
        <v>120.5</v>
      </c>
      <c r="I50">
        <v>0.6099</v>
      </c>
      <c r="J50">
        <v>6.9260000000000002</v>
      </c>
      <c r="K50">
        <v>12.67</v>
      </c>
    </row>
    <row r="51" spans="2:11" x14ac:dyDescent="0.3">
      <c r="C51">
        <v>66.260000000000005</v>
      </c>
      <c r="F51" s="14">
        <v>6.4550000000000001</v>
      </c>
      <c r="G51">
        <v>67.849999999999994</v>
      </c>
      <c r="H51" s="16">
        <v>120.5</v>
      </c>
      <c r="I51">
        <v>0.6099</v>
      </c>
      <c r="J51">
        <v>6.9260000000000002</v>
      </c>
      <c r="K51">
        <v>12.67</v>
      </c>
    </row>
    <row r="52" spans="2:11" x14ac:dyDescent="0.3">
      <c r="C52">
        <v>66.260000000000005</v>
      </c>
      <c r="F52" s="14">
        <v>6.4550000000000001</v>
      </c>
      <c r="G52">
        <v>67.849999999999994</v>
      </c>
      <c r="H52" s="16">
        <v>120.5</v>
      </c>
      <c r="I52">
        <v>0.6099</v>
      </c>
      <c r="J52">
        <v>6.9260000000000002</v>
      </c>
      <c r="K52">
        <v>12.67</v>
      </c>
    </row>
    <row r="53" spans="2:11" x14ac:dyDescent="0.3">
      <c r="C53">
        <v>66.260000000000005</v>
      </c>
      <c r="F53" s="14">
        <v>6.4550000000000001</v>
      </c>
      <c r="G53">
        <v>67.849999999999994</v>
      </c>
      <c r="H53" s="16">
        <v>120.5</v>
      </c>
      <c r="I53">
        <v>0.6099</v>
      </c>
      <c r="J53">
        <v>6.9260000000000002</v>
      </c>
      <c r="K53">
        <v>12.67</v>
      </c>
    </row>
    <row r="54" spans="2:11" x14ac:dyDescent="0.3">
      <c r="C54">
        <v>66.260000000000005</v>
      </c>
      <c r="F54" s="14">
        <v>6.4550000000000001</v>
      </c>
      <c r="G54">
        <v>67.849999999999994</v>
      </c>
      <c r="H54" s="16">
        <v>120.5</v>
      </c>
      <c r="I54">
        <v>0.6099</v>
      </c>
      <c r="J54">
        <v>6.9260000000000002</v>
      </c>
      <c r="K54">
        <v>12.67</v>
      </c>
    </row>
    <row r="55" spans="2:11" x14ac:dyDescent="0.3">
      <c r="C55">
        <v>66.260000000000005</v>
      </c>
      <c r="F55" s="14">
        <v>6.4550000000000001</v>
      </c>
      <c r="G55">
        <v>67.849999999999994</v>
      </c>
      <c r="H55" s="16">
        <v>120.5</v>
      </c>
      <c r="I55">
        <v>0.6099</v>
      </c>
      <c r="J55">
        <v>6.9260000000000002</v>
      </c>
      <c r="K55">
        <v>12.67</v>
      </c>
    </row>
    <row r="56" spans="2:11" x14ac:dyDescent="0.3">
      <c r="C56">
        <v>66.260000000000005</v>
      </c>
      <c r="F56" s="17">
        <v>6.4550000000000001</v>
      </c>
      <c r="G56" s="18">
        <v>67.849999999999994</v>
      </c>
      <c r="H56" s="19">
        <v>120.5</v>
      </c>
      <c r="I56">
        <v>0.6099</v>
      </c>
      <c r="J56">
        <v>6.9260000000000002</v>
      </c>
      <c r="K56">
        <v>12.67</v>
      </c>
    </row>
    <row r="57" spans="2:11" x14ac:dyDescent="0.3">
      <c r="I57">
        <v>0.6099</v>
      </c>
      <c r="J57">
        <v>6.9260000000000002</v>
      </c>
      <c r="K57">
        <v>12.67</v>
      </c>
    </row>
    <row r="58" spans="2:11" x14ac:dyDescent="0.3">
      <c r="I58">
        <v>0.6099</v>
      </c>
      <c r="J58">
        <v>6.9260000000000002</v>
      </c>
      <c r="K58">
        <v>12.67</v>
      </c>
    </row>
    <row r="59" spans="2:11" x14ac:dyDescent="0.3">
      <c r="I59">
        <v>0.6099</v>
      </c>
      <c r="J59">
        <v>6.9260000000000002</v>
      </c>
      <c r="K59">
        <v>12.67</v>
      </c>
    </row>
    <row r="60" spans="2:11" x14ac:dyDescent="0.3">
      <c r="I60">
        <v>0.6099</v>
      </c>
      <c r="J60">
        <v>6.9260000000000002</v>
      </c>
      <c r="K60">
        <v>12.67</v>
      </c>
    </row>
    <row r="61" spans="2:11" x14ac:dyDescent="0.3">
      <c r="I61">
        <v>0.6099</v>
      </c>
      <c r="J61">
        <v>6.9260000000000002</v>
      </c>
      <c r="K61">
        <v>12.67</v>
      </c>
    </row>
    <row r="62" spans="2:11" x14ac:dyDescent="0.3">
      <c r="I62">
        <v>0.6099</v>
      </c>
      <c r="J62">
        <v>6.9260000000000002</v>
      </c>
      <c r="K62">
        <v>12.67</v>
      </c>
    </row>
    <row r="63" spans="2:11" x14ac:dyDescent="0.3">
      <c r="I63">
        <v>0.6099</v>
      </c>
      <c r="J63">
        <v>6.9260000000000002</v>
      </c>
      <c r="K63">
        <v>12.67</v>
      </c>
    </row>
    <row r="64" spans="2:11" x14ac:dyDescent="0.3">
      <c r="I64">
        <v>0.6099</v>
      </c>
      <c r="J64">
        <v>6.9260000000000002</v>
      </c>
      <c r="K64">
        <v>12.67</v>
      </c>
    </row>
    <row r="65" spans="9:11" x14ac:dyDescent="0.3">
      <c r="I65">
        <v>0.6099</v>
      </c>
      <c r="J65">
        <v>6.9260000000000002</v>
      </c>
      <c r="K65">
        <v>12.67</v>
      </c>
    </row>
    <row r="66" spans="9:11" x14ac:dyDescent="0.3">
      <c r="I66">
        <v>0.6099</v>
      </c>
      <c r="J66">
        <v>6.9260000000000002</v>
      </c>
      <c r="K66">
        <v>12.67</v>
      </c>
    </row>
    <row r="67" spans="9:11" x14ac:dyDescent="0.3">
      <c r="I67">
        <v>0.6099</v>
      </c>
      <c r="J67">
        <v>6.9260000000000002</v>
      </c>
      <c r="K67">
        <v>12.67</v>
      </c>
    </row>
    <row r="68" spans="9:11" x14ac:dyDescent="0.3">
      <c r="I68">
        <v>0.6099</v>
      </c>
      <c r="J68">
        <v>6.9260000000000002</v>
      </c>
      <c r="K68">
        <v>12.67</v>
      </c>
    </row>
    <row r="69" spans="9:11" x14ac:dyDescent="0.3">
      <c r="I69">
        <v>0.6099</v>
      </c>
      <c r="J69">
        <v>6.9260000000000002</v>
      </c>
      <c r="K69">
        <v>12.67</v>
      </c>
    </row>
    <row r="70" spans="9:11" x14ac:dyDescent="0.3">
      <c r="I70">
        <v>0.6099</v>
      </c>
      <c r="J70">
        <v>6.9260000000000002</v>
      </c>
      <c r="K70">
        <v>12.67</v>
      </c>
    </row>
    <row r="71" spans="9:11" x14ac:dyDescent="0.3">
      <c r="I71">
        <v>0.6099</v>
      </c>
      <c r="J71">
        <v>6.9260000000000002</v>
      </c>
      <c r="K71">
        <v>12.67</v>
      </c>
    </row>
    <row r="72" spans="9:11" x14ac:dyDescent="0.3">
      <c r="I72">
        <v>0.6099</v>
      </c>
      <c r="J72">
        <v>6.9260000000000002</v>
      </c>
      <c r="K72">
        <v>12.67</v>
      </c>
    </row>
    <row r="73" spans="9:11" x14ac:dyDescent="0.3">
      <c r="I73">
        <v>0.6099</v>
      </c>
      <c r="J73">
        <v>6.9260000000000002</v>
      </c>
      <c r="K73">
        <v>12.67</v>
      </c>
    </row>
    <row r="74" spans="9:11" x14ac:dyDescent="0.3">
      <c r="I74">
        <v>0.6099</v>
      </c>
      <c r="J74">
        <v>6.9260000000000002</v>
      </c>
      <c r="K74">
        <v>12.67</v>
      </c>
    </row>
    <row r="75" spans="9:11" x14ac:dyDescent="0.3">
      <c r="I75">
        <v>0.6099</v>
      </c>
      <c r="J75">
        <v>6.9260000000000002</v>
      </c>
      <c r="K75">
        <v>12.67</v>
      </c>
    </row>
    <row r="76" spans="9:11" x14ac:dyDescent="0.3">
      <c r="I76">
        <v>0.6099</v>
      </c>
      <c r="J76">
        <v>6.9260000000000002</v>
      </c>
      <c r="K76">
        <v>12.67</v>
      </c>
    </row>
    <row r="77" spans="9:11" x14ac:dyDescent="0.3">
      <c r="I77">
        <v>0.6099</v>
      </c>
      <c r="J77">
        <v>6.9260000000000002</v>
      </c>
      <c r="K77">
        <v>12.67</v>
      </c>
    </row>
    <row r="78" spans="9:11" x14ac:dyDescent="0.3">
      <c r="I78">
        <v>0.6099</v>
      </c>
      <c r="J78">
        <v>6.9260000000000002</v>
      </c>
      <c r="K78">
        <v>12.67</v>
      </c>
    </row>
    <row r="79" spans="9:11" x14ac:dyDescent="0.3">
      <c r="I79">
        <v>0.6099</v>
      </c>
      <c r="J79">
        <v>6.9260000000000002</v>
      </c>
      <c r="K79">
        <v>12.67</v>
      </c>
    </row>
    <row r="80" spans="9:11" x14ac:dyDescent="0.3">
      <c r="I80">
        <v>0.6099</v>
      </c>
      <c r="J80">
        <v>6.9260000000000002</v>
      </c>
      <c r="K80">
        <v>12.67</v>
      </c>
    </row>
    <row r="81" spans="9:11" x14ac:dyDescent="0.3">
      <c r="I81">
        <v>0.6099</v>
      </c>
      <c r="J81">
        <v>6.9260000000000002</v>
      </c>
      <c r="K81">
        <v>12.67</v>
      </c>
    </row>
    <row r="82" spans="9:11" x14ac:dyDescent="0.3">
      <c r="I82">
        <v>0.6099</v>
      </c>
      <c r="J82">
        <v>6.9260000000000002</v>
      </c>
      <c r="K82">
        <v>12.67</v>
      </c>
    </row>
    <row r="83" spans="9:11" x14ac:dyDescent="0.3">
      <c r="I83">
        <v>0.6099</v>
      </c>
      <c r="J83">
        <v>6.9260000000000002</v>
      </c>
      <c r="K83">
        <v>12.67</v>
      </c>
    </row>
    <row r="84" spans="9:11" x14ac:dyDescent="0.3">
      <c r="I84">
        <v>0.6099</v>
      </c>
      <c r="J84">
        <v>6.9260000000000002</v>
      </c>
      <c r="K84">
        <v>12.67</v>
      </c>
    </row>
    <row r="85" spans="9:11" x14ac:dyDescent="0.3">
      <c r="I85">
        <v>0.6099</v>
      </c>
      <c r="J85">
        <v>6.9260000000000002</v>
      </c>
      <c r="K85">
        <v>12.67</v>
      </c>
    </row>
    <row r="86" spans="9:11" x14ac:dyDescent="0.3">
      <c r="I86">
        <v>0.6099</v>
      </c>
      <c r="J86">
        <v>6.9260000000000002</v>
      </c>
      <c r="K86">
        <v>12.67</v>
      </c>
    </row>
    <row r="87" spans="9:11" x14ac:dyDescent="0.3">
      <c r="I87">
        <v>0.6099</v>
      </c>
      <c r="J87">
        <v>6.9260000000000002</v>
      </c>
      <c r="K87">
        <v>12.67</v>
      </c>
    </row>
    <row r="88" spans="9:11" x14ac:dyDescent="0.3">
      <c r="I88">
        <v>0.6099</v>
      </c>
      <c r="J88">
        <v>6.9260000000000002</v>
      </c>
      <c r="K88">
        <v>12.67</v>
      </c>
    </row>
    <row r="89" spans="9:11" x14ac:dyDescent="0.3">
      <c r="I89">
        <v>0.6099</v>
      </c>
      <c r="J89">
        <v>6.9260000000000002</v>
      </c>
      <c r="K89">
        <v>12.67</v>
      </c>
    </row>
    <row r="90" spans="9:11" x14ac:dyDescent="0.3">
      <c r="I90">
        <v>0.6099</v>
      </c>
      <c r="J90">
        <v>6.9260000000000002</v>
      </c>
      <c r="K90">
        <v>12.67</v>
      </c>
    </row>
    <row r="91" spans="9:11" x14ac:dyDescent="0.3">
      <c r="I91">
        <v>0.6099</v>
      </c>
      <c r="J91">
        <v>6.9260000000000002</v>
      </c>
      <c r="K91">
        <v>12.67</v>
      </c>
    </row>
    <row r="92" spans="9:11" x14ac:dyDescent="0.3">
      <c r="I92">
        <v>0.6099</v>
      </c>
      <c r="J92">
        <v>6.9260000000000002</v>
      </c>
      <c r="K92">
        <v>12.67</v>
      </c>
    </row>
    <row r="93" spans="9:11" x14ac:dyDescent="0.3">
      <c r="I93">
        <v>0.6099</v>
      </c>
      <c r="J93">
        <v>6.9260000000000002</v>
      </c>
      <c r="K93">
        <v>12.67</v>
      </c>
    </row>
    <row r="94" spans="9:11" x14ac:dyDescent="0.3">
      <c r="I94">
        <v>0.6099</v>
      </c>
      <c r="J94">
        <v>6.9260000000000002</v>
      </c>
      <c r="K94">
        <v>12.67</v>
      </c>
    </row>
    <row r="95" spans="9:11" x14ac:dyDescent="0.3">
      <c r="I95">
        <v>0.6099</v>
      </c>
      <c r="J95">
        <v>6.9260000000000002</v>
      </c>
      <c r="K95">
        <v>12.67</v>
      </c>
    </row>
    <row r="96" spans="9:11" x14ac:dyDescent="0.3">
      <c r="I96">
        <v>0.6099</v>
      </c>
      <c r="J96">
        <v>6.9260000000000002</v>
      </c>
      <c r="K96">
        <v>12.67</v>
      </c>
    </row>
    <row r="97" spans="9:11" x14ac:dyDescent="0.3">
      <c r="I97">
        <v>0.6099</v>
      </c>
      <c r="J97">
        <v>6.9260000000000002</v>
      </c>
      <c r="K97">
        <v>12.67</v>
      </c>
    </row>
    <row r="98" spans="9:11" x14ac:dyDescent="0.3">
      <c r="I98">
        <v>0.6099</v>
      </c>
      <c r="J98">
        <v>6.9260000000000002</v>
      </c>
      <c r="K98">
        <v>12.67</v>
      </c>
    </row>
    <row r="99" spans="9:11" x14ac:dyDescent="0.3">
      <c r="I99">
        <v>0.6099</v>
      </c>
      <c r="J99">
        <v>6.9260000000000002</v>
      </c>
      <c r="K99">
        <v>12.67</v>
      </c>
    </row>
    <row r="100" spans="9:11" x14ac:dyDescent="0.3">
      <c r="I100">
        <v>0.6099</v>
      </c>
      <c r="J100">
        <v>6.9260000000000002</v>
      </c>
      <c r="K100">
        <v>12.67</v>
      </c>
    </row>
    <row r="101" spans="9:11" x14ac:dyDescent="0.3">
      <c r="I101">
        <v>0.6099</v>
      </c>
      <c r="J101">
        <v>6.9260000000000002</v>
      </c>
      <c r="K101">
        <v>12.67</v>
      </c>
    </row>
    <row r="102" spans="9:11" x14ac:dyDescent="0.3">
      <c r="I102">
        <v>0.6099</v>
      </c>
      <c r="J102">
        <v>6.9260000000000002</v>
      </c>
      <c r="K102">
        <v>12.67</v>
      </c>
    </row>
    <row r="103" spans="9:11" x14ac:dyDescent="0.3">
      <c r="I103">
        <v>0.6099</v>
      </c>
      <c r="J103">
        <v>6.9260000000000002</v>
      </c>
      <c r="K103">
        <v>12.67</v>
      </c>
    </row>
    <row r="104" spans="9:11" x14ac:dyDescent="0.3">
      <c r="I104">
        <v>0.6099</v>
      </c>
      <c r="J104">
        <v>6.9260000000000002</v>
      </c>
      <c r="K104">
        <v>12.67</v>
      </c>
    </row>
    <row r="105" spans="9:11" x14ac:dyDescent="0.3">
      <c r="I105">
        <v>0.6099</v>
      </c>
      <c r="J105">
        <v>6.9260000000000002</v>
      </c>
      <c r="K105">
        <v>12.67</v>
      </c>
    </row>
    <row r="106" spans="9:11" x14ac:dyDescent="0.3">
      <c r="I106">
        <v>0.6099</v>
      </c>
      <c r="J106">
        <v>6.9260000000000002</v>
      </c>
      <c r="K106">
        <v>12.67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8D337-5682-431C-A1AC-0E0DC47F554F}">
  <dimension ref="A1:L1528"/>
  <sheetViews>
    <sheetView zoomScale="70" zoomScaleNormal="70" workbookViewId="0">
      <selection activeCell="AA27" sqref="AA27"/>
    </sheetView>
  </sheetViews>
  <sheetFormatPr defaultRowHeight="14.4" x14ac:dyDescent="0.3"/>
  <cols>
    <col min="4" max="4" width="10.88671875" customWidth="1"/>
  </cols>
  <sheetData>
    <row r="1" spans="1:12" ht="18" x14ac:dyDescent="0.35">
      <c r="A1" s="96" t="s">
        <v>66</v>
      </c>
    </row>
    <row r="2" spans="1:12" x14ac:dyDescent="0.3">
      <c r="C2" t="s">
        <v>14</v>
      </c>
    </row>
    <row r="3" spans="1:12" x14ac:dyDescent="0.3">
      <c r="B3" t="s">
        <v>13</v>
      </c>
      <c r="C3" s="2" t="s">
        <v>22</v>
      </c>
      <c r="D3" t="s">
        <v>25</v>
      </c>
      <c r="E3" t="s">
        <v>16</v>
      </c>
      <c r="F3" s="20" t="s">
        <v>29</v>
      </c>
      <c r="G3" s="21" t="s">
        <v>30</v>
      </c>
      <c r="H3" s="22" t="s">
        <v>16</v>
      </c>
      <c r="I3" s="23"/>
      <c r="J3" s="23"/>
      <c r="K3" s="23"/>
      <c r="L3" t="s">
        <v>21</v>
      </c>
    </row>
    <row r="4" spans="1:12" x14ac:dyDescent="0.3">
      <c r="F4" s="10" t="s">
        <v>23</v>
      </c>
      <c r="G4" s="11" t="s">
        <v>23</v>
      </c>
      <c r="H4" s="12" t="s">
        <v>23</v>
      </c>
      <c r="I4" s="24" t="s">
        <v>26</v>
      </c>
      <c r="J4" s="24" t="s">
        <v>26</v>
      </c>
      <c r="K4" s="24" t="s">
        <v>26</v>
      </c>
    </row>
    <row r="5" spans="1:12" x14ac:dyDescent="0.3">
      <c r="B5" t="s">
        <v>27</v>
      </c>
      <c r="C5" s="2" t="s">
        <v>23</v>
      </c>
      <c r="D5" s="2" t="s">
        <v>24</v>
      </c>
      <c r="E5" t="s">
        <v>26</v>
      </c>
      <c r="F5" s="10" t="s">
        <v>28</v>
      </c>
      <c r="G5" s="13">
        <v>0.5</v>
      </c>
      <c r="H5" s="12" t="s">
        <v>31</v>
      </c>
      <c r="I5" s="24" t="s">
        <v>28</v>
      </c>
      <c r="J5" s="25">
        <v>0.5</v>
      </c>
      <c r="K5" s="24" t="s">
        <v>31</v>
      </c>
    </row>
    <row r="6" spans="1:12" x14ac:dyDescent="0.3">
      <c r="B6">
        <v>0</v>
      </c>
      <c r="D6">
        <v>0</v>
      </c>
      <c r="F6" s="14">
        <v>0</v>
      </c>
      <c r="G6" s="15">
        <v>0</v>
      </c>
      <c r="H6" s="16">
        <v>0</v>
      </c>
      <c r="I6" s="23">
        <v>0</v>
      </c>
      <c r="J6" s="23">
        <v>0</v>
      </c>
      <c r="K6">
        <v>0</v>
      </c>
      <c r="L6" s="9">
        <f>J6-I6</f>
        <v>0</v>
      </c>
    </row>
    <row r="7" spans="1:12" x14ac:dyDescent="0.3">
      <c r="B7">
        <v>1</v>
      </c>
      <c r="D7">
        <v>235</v>
      </c>
      <c r="E7" s="9">
        <f t="shared" ref="E7:E48" si="0">C7*1000/D7</f>
        <v>0</v>
      </c>
      <c r="F7" s="14">
        <v>3.395</v>
      </c>
      <c r="G7" s="15">
        <v>10.72</v>
      </c>
      <c r="H7" s="16">
        <v>18.46</v>
      </c>
      <c r="I7">
        <v>2.6499999999999999E-2</v>
      </c>
      <c r="J7">
        <v>0.67130000000000001</v>
      </c>
      <c r="K7">
        <v>63.01</v>
      </c>
      <c r="L7" s="9">
        <f t="shared" ref="L7:L48" si="1">J7-I7</f>
        <v>0.64480000000000004</v>
      </c>
    </row>
    <row r="8" spans="1:12" x14ac:dyDescent="0.3">
      <c r="B8">
        <v>2</v>
      </c>
      <c r="D8">
        <v>235</v>
      </c>
      <c r="E8" s="9">
        <f t="shared" si="0"/>
        <v>0</v>
      </c>
      <c r="F8" s="14">
        <v>6.7240000000000002</v>
      </c>
      <c r="G8" s="15">
        <v>20.02</v>
      </c>
      <c r="H8" s="16">
        <v>36.43</v>
      </c>
      <c r="I8">
        <v>0.46760000000000002</v>
      </c>
      <c r="J8">
        <v>7.4539999999999997</v>
      </c>
      <c r="K8">
        <v>121</v>
      </c>
      <c r="L8" s="9">
        <f t="shared" si="1"/>
        <v>6.9863999999999997</v>
      </c>
    </row>
    <row r="9" spans="1:12" x14ac:dyDescent="0.3">
      <c r="B9">
        <v>3</v>
      </c>
      <c r="D9">
        <v>235</v>
      </c>
      <c r="E9" s="9">
        <f t="shared" si="0"/>
        <v>0</v>
      </c>
      <c r="F9" s="14">
        <v>9.8350000000000009</v>
      </c>
      <c r="G9" s="15">
        <v>27.88</v>
      </c>
      <c r="H9" s="16">
        <v>52.78</v>
      </c>
      <c r="I9">
        <v>2.391</v>
      </c>
      <c r="J9">
        <v>25.09</v>
      </c>
      <c r="K9">
        <v>134.9</v>
      </c>
      <c r="L9" s="9">
        <f t="shared" si="1"/>
        <v>22.698999999999998</v>
      </c>
    </row>
    <row r="10" spans="1:12" x14ac:dyDescent="0.3">
      <c r="B10">
        <v>4</v>
      </c>
      <c r="D10">
        <v>235</v>
      </c>
      <c r="E10" s="9">
        <f t="shared" si="0"/>
        <v>0</v>
      </c>
      <c r="F10" s="14">
        <v>7.7649999999999997</v>
      </c>
      <c r="G10" s="15">
        <v>29.6</v>
      </c>
      <c r="H10" s="16">
        <v>54.81</v>
      </c>
      <c r="I10">
        <v>6.7480000000000002</v>
      </c>
      <c r="J10">
        <v>45.54</v>
      </c>
      <c r="K10">
        <v>113.8</v>
      </c>
      <c r="L10" s="9">
        <f t="shared" si="1"/>
        <v>38.792000000000002</v>
      </c>
    </row>
    <row r="11" spans="1:12" x14ac:dyDescent="0.3">
      <c r="B11">
        <v>5</v>
      </c>
      <c r="D11">
        <v>235</v>
      </c>
      <c r="E11" s="9">
        <f t="shared" si="0"/>
        <v>0</v>
      </c>
      <c r="F11" s="14">
        <v>6.1890000000000001</v>
      </c>
      <c r="G11" s="15">
        <v>28.48</v>
      </c>
      <c r="H11" s="16">
        <v>55.66</v>
      </c>
      <c r="I11">
        <v>13.43</v>
      </c>
      <c r="J11">
        <v>61.12</v>
      </c>
      <c r="K11">
        <v>107.5</v>
      </c>
      <c r="L11" s="9">
        <f t="shared" si="1"/>
        <v>47.69</v>
      </c>
    </row>
    <row r="12" spans="1:12" x14ac:dyDescent="0.3">
      <c r="B12">
        <v>6</v>
      </c>
      <c r="D12">
        <v>235</v>
      </c>
      <c r="E12" s="9">
        <f t="shared" si="0"/>
        <v>0</v>
      </c>
      <c r="F12" s="14">
        <v>5.9089999999999998</v>
      </c>
      <c r="G12" s="15">
        <v>27.85</v>
      </c>
      <c r="H12" s="16">
        <v>54.7</v>
      </c>
      <c r="I12">
        <v>21.27</v>
      </c>
      <c r="J12">
        <v>68.42</v>
      </c>
      <c r="K12">
        <v>101.3</v>
      </c>
      <c r="L12" s="9">
        <f t="shared" si="1"/>
        <v>47.150000000000006</v>
      </c>
    </row>
    <row r="13" spans="1:12" x14ac:dyDescent="0.3">
      <c r="B13">
        <v>7</v>
      </c>
      <c r="D13">
        <v>235</v>
      </c>
      <c r="E13" s="9">
        <f t="shared" si="0"/>
        <v>0</v>
      </c>
      <c r="F13" s="14">
        <v>5.8490000000000002</v>
      </c>
      <c r="G13" s="15">
        <v>24.78</v>
      </c>
      <c r="H13" s="16">
        <v>55.09</v>
      </c>
      <c r="I13">
        <v>28.84</v>
      </c>
      <c r="J13">
        <v>67.95</v>
      </c>
      <c r="K13">
        <v>94.94</v>
      </c>
      <c r="L13" s="9">
        <f t="shared" si="1"/>
        <v>39.11</v>
      </c>
    </row>
    <row r="14" spans="1:12" x14ac:dyDescent="0.3">
      <c r="B14">
        <v>8</v>
      </c>
      <c r="D14">
        <v>235</v>
      </c>
      <c r="E14" s="9">
        <f t="shared" si="0"/>
        <v>0</v>
      </c>
      <c r="F14" s="14">
        <v>5.2869999999999999</v>
      </c>
      <c r="G14" s="15">
        <v>23.45</v>
      </c>
      <c r="H14" s="16">
        <v>55.86</v>
      </c>
      <c r="I14">
        <v>35.21</v>
      </c>
      <c r="J14">
        <v>67.489999999999995</v>
      </c>
      <c r="K14">
        <v>86.8</v>
      </c>
      <c r="L14" s="9">
        <f t="shared" si="1"/>
        <v>32.279999999999994</v>
      </c>
    </row>
    <row r="15" spans="1:12" x14ac:dyDescent="0.3">
      <c r="B15">
        <v>9</v>
      </c>
      <c r="D15">
        <v>235</v>
      </c>
      <c r="E15" s="9">
        <f t="shared" si="0"/>
        <v>0</v>
      </c>
      <c r="F15" s="14">
        <v>5.0839999999999996</v>
      </c>
      <c r="G15" s="15">
        <v>22.5</v>
      </c>
      <c r="H15" s="16">
        <v>55.99</v>
      </c>
      <c r="I15">
        <v>40.08</v>
      </c>
      <c r="J15">
        <v>65.930000000000007</v>
      </c>
      <c r="K15">
        <v>82.53</v>
      </c>
      <c r="L15" s="9">
        <f t="shared" si="1"/>
        <v>25.850000000000009</v>
      </c>
    </row>
    <row r="16" spans="1:12" x14ac:dyDescent="0.3">
      <c r="B16">
        <v>10</v>
      </c>
      <c r="D16">
        <v>235</v>
      </c>
      <c r="E16" s="9">
        <f t="shared" si="0"/>
        <v>0</v>
      </c>
      <c r="F16" s="14">
        <v>5.0149999999999997</v>
      </c>
      <c r="G16" s="15">
        <v>21.89</v>
      </c>
      <c r="H16" s="16">
        <v>55.79</v>
      </c>
      <c r="I16">
        <v>40.880000000000003</v>
      </c>
      <c r="J16">
        <v>62.77</v>
      </c>
      <c r="K16">
        <v>80.819999999999993</v>
      </c>
      <c r="L16" s="9">
        <f t="shared" si="1"/>
        <v>21.89</v>
      </c>
    </row>
    <row r="17" spans="2:12" x14ac:dyDescent="0.3">
      <c r="B17">
        <v>11</v>
      </c>
      <c r="D17">
        <v>235</v>
      </c>
      <c r="E17" s="9">
        <f t="shared" si="0"/>
        <v>0</v>
      </c>
      <c r="F17" s="14">
        <v>3.2090000000000001</v>
      </c>
      <c r="G17" s="15">
        <v>18.97</v>
      </c>
      <c r="H17" s="16">
        <v>50.98</v>
      </c>
      <c r="I17">
        <v>39.15</v>
      </c>
      <c r="J17">
        <v>59.89</v>
      </c>
      <c r="K17">
        <v>78.67</v>
      </c>
      <c r="L17" s="9">
        <f t="shared" si="1"/>
        <v>20.740000000000002</v>
      </c>
    </row>
    <row r="18" spans="2:12" x14ac:dyDescent="0.3">
      <c r="B18">
        <v>12</v>
      </c>
      <c r="D18">
        <v>235</v>
      </c>
      <c r="E18" s="9">
        <f t="shared" si="0"/>
        <v>0</v>
      </c>
      <c r="F18" s="14">
        <v>2.367</v>
      </c>
      <c r="G18" s="15">
        <v>17.34</v>
      </c>
      <c r="H18" s="16">
        <v>46.18</v>
      </c>
      <c r="I18">
        <v>34.93</v>
      </c>
      <c r="J18">
        <v>57.19</v>
      </c>
      <c r="K18">
        <v>75.78</v>
      </c>
      <c r="L18" s="9">
        <f t="shared" si="1"/>
        <v>22.259999999999998</v>
      </c>
    </row>
    <row r="19" spans="2:12" x14ac:dyDescent="0.3">
      <c r="B19">
        <v>13</v>
      </c>
      <c r="D19">
        <v>235</v>
      </c>
      <c r="E19" s="9">
        <f t="shared" si="0"/>
        <v>0</v>
      </c>
      <c r="F19" s="14">
        <v>2.218</v>
      </c>
      <c r="G19" s="15">
        <v>15.14</v>
      </c>
      <c r="H19" s="16">
        <v>41.52</v>
      </c>
      <c r="I19">
        <v>27.85</v>
      </c>
      <c r="J19">
        <v>52.46</v>
      </c>
      <c r="K19">
        <v>73.58</v>
      </c>
      <c r="L19" s="9">
        <f t="shared" si="1"/>
        <v>24.61</v>
      </c>
    </row>
    <row r="20" spans="2:12" x14ac:dyDescent="0.3">
      <c r="B20">
        <v>14</v>
      </c>
      <c r="D20">
        <v>235</v>
      </c>
      <c r="E20" s="9">
        <f t="shared" si="0"/>
        <v>0</v>
      </c>
      <c r="F20" s="14">
        <v>2.1970000000000001</v>
      </c>
      <c r="G20" s="15">
        <v>14.1</v>
      </c>
      <c r="H20" s="16">
        <v>37.17</v>
      </c>
      <c r="I20">
        <v>25.04</v>
      </c>
      <c r="J20">
        <v>47.1</v>
      </c>
      <c r="K20">
        <v>70.239999999999995</v>
      </c>
      <c r="L20" s="9">
        <f t="shared" si="1"/>
        <v>22.060000000000002</v>
      </c>
    </row>
    <row r="21" spans="2:12" x14ac:dyDescent="0.3">
      <c r="B21">
        <v>15</v>
      </c>
      <c r="D21">
        <v>235</v>
      </c>
      <c r="E21" s="9">
        <f t="shared" si="0"/>
        <v>0</v>
      </c>
      <c r="F21" s="14">
        <v>1.984</v>
      </c>
      <c r="G21" s="15">
        <v>13.17</v>
      </c>
      <c r="H21" s="16">
        <v>33.299999999999997</v>
      </c>
      <c r="I21">
        <v>24.25</v>
      </c>
      <c r="J21">
        <v>44.07</v>
      </c>
      <c r="K21">
        <v>65.62</v>
      </c>
      <c r="L21" s="9">
        <f t="shared" si="1"/>
        <v>19.82</v>
      </c>
    </row>
    <row r="22" spans="2:12" x14ac:dyDescent="0.3">
      <c r="B22">
        <v>16</v>
      </c>
      <c r="D22">
        <v>235</v>
      </c>
      <c r="E22" s="9">
        <f t="shared" si="0"/>
        <v>0</v>
      </c>
      <c r="F22" s="14">
        <v>1.635</v>
      </c>
      <c r="G22" s="15">
        <v>11.95</v>
      </c>
      <c r="H22" s="16">
        <v>30</v>
      </c>
      <c r="I22">
        <v>21.07</v>
      </c>
      <c r="J22">
        <v>40.39</v>
      </c>
      <c r="K22">
        <v>60.38</v>
      </c>
      <c r="L22" s="9">
        <f t="shared" si="1"/>
        <v>19.32</v>
      </c>
    </row>
    <row r="23" spans="2:12" x14ac:dyDescent="0.3">
      <c r="B23">
        <v>17</v>
      </c>
      <c r="D23">
        <v>235</v>
      </c>
      <c r="E23" s="9">
        <f t="shared" si="0"/>
        <v>0</v>
      </c>
      <c r="F23" s="14">
        <v>1.476</v>
      </c>
      <c r="G23" s="15">
        <v>11.66</v>
      </c>
      <c r="H23" s="16">
        <v>27.29</v>
      </c>
      <c r="I23">
        <v>19.54</v>
      </c>
      <c r="J23">
        <v>37.39</v>
      </c>
      <c r="K23">
        <v>55.14</v>
      </c>
      <c r="L23" s="9">
        <f t="shared" si="1"/>
        <v>17.850000000000001</v>
      </c>
    </row>
    <row r="24" spans="2:12" x14ac:dyDescent="0.3">
      <c r="B24">
        <v>18</v>
      </c>
      <c r="D24">
        <v>235</v>
      </c>
      <c r="E24" s="9">
        <f t="shared" si="0"/>
        <v>0</v>
      </c>
      <c r="F24" s="14">
        <v>1.2050000000000001</v>
      </c>
      <c r="G24" s="15">
        <v>11.37</v>
      </c>
      <c r="H24" s="16">
        <v>25.14</v>
      </c>
      <c r="I24">
        <v>18.84</v>
      </c>
      <c r="J24">
        <v>34.81</v>
      </c>
      <c r="K24">
        <v>50.76</v>
      </c>
      <c r="L24" s="9">
        <f t="shared" si="1"/>
        <v>15.970000000000002</v>
      </c>
    </row>
    <row r="25" spans="2:12" x14ac:dyDescent="0.3">
      <c r="B25">
        <v>19</v>
      </c>
      <c r="D25">
        <v>235</v>
      </c>
      <c r="E25" s="9">
        <f t="shared" si="0"/>
        <v>0</v>
      </c>
      <c r="F25" s="14">
        <v>0.97399999999999998</v>
      </c>
      <c r="G25" s="15">
        <v>11.2</v>
      </c>
      <c r="H25" s="16">
        <v>23.64</v>
      </c>
      <c r="I25">
        <v>18.53</v>
      </c>
      <c r="J25">
        <v>33.42</v>
      </c>
      <c r="K25">
        <v>48.56</v>
      </c>
      <c r="L25" s="9">
        <f t="shared" si="1"/>
        <v>14.89</v>
      </c>
    </row>
    <row r="26" spans="2:12" x14ac:dyDescent="0.3">
      <c r="B26">
        <v>20</v>
      </c>
      <c r="D26">
        <v>235</v>
      </c>
      <c r="E26" s="9">
        <f t="shared" si="0"/>
        <v>0</v>
      </c>
      <c r="F26" s="14">
        <v>0.83850000000000002</v>
      </c>
      <c r="G26" s="15">
        <v>11.1</v>
      </c>
      <c r="H26" s="16">
        <v>22.84</v>
      </c>
      <c r="I26">
        <v>18.32</v>
      </c>
      <c r="J26">
        <v>32.44</v>
      </c>
      <c r="K26">
        <v>46.94</v>
      </c>
      <c r="L26" s="9">
        <f t="shared" si="1"/>
        <v>14.119999999999997</v>
      </c>
    </row>
    <row r="27" spans="2:12" x14ac:dyDescent="0.3">
      <c r="B27">
        <v>21</v>
      </c>
      <c r="D27">
        <v>235</v>
      </c>
      <c r="E27" s="9">
        <f t="shared" si="0"/>
        <v>0</v>
      </c>
      <c r="F27" s="14">
        <v>0.7601</v>
      </c>
      <c r="G27" s="15">
        <v>11.04</v>
      </c>
      <c r="H27" s="16">
        <v>22.25</v>
      </c>
      <c r="I27">
        <v>17.86</v>
      </c>
      <c r="J27">
        <v>31.85</v>
      </c>
      <c r="K27">
        <v>45.8</v>
      </c>
      <c r="L27" s="9">
        <f t="shared" si="1"/>
        <v>13.990000000000002</v>
      </c>
    </row>
    <row r="28" spans="2:12" x14ac:dyDescent="0.3">
      <c r="B28">
        <v>22</v>
      </c>
      <c r="D28">
        <v>235</v>
      </c>
      <c r="E28" s="9">
        <f t="shared" si="0"/>
        <v>0</v>
      </c>
      <c r="F28" s="14">
        <v>0.71519999999999995</v>
      </c>
      <c r="G28" s="15">
        <v>11</v>
      </c>
      <c r="H28" s="16">
        <v>21.8</v>
      </c>
      <c r="I28">
        <v>17.59</v>
      </c>
      <c r="J28">
        <v>31.44</v>
      </c>
      <c r="K28">
        <v>45.09</v>
      </c>
      <c r="L28" s="9">
        <f t="shared" si="1"/>
        <v>13.850000000000001</v>
      </c>
    </row>
    <row r="29" spans="2:12" x14ac:dyDescent="0.3">
      <c r="B29">
        <v>23</v>
      </c>
      <c r="D29">
        <v>235</v>
      </c>
      <c r="E29" s="9">
        <f t="shared" si="0"/>
        <v>0</v>
      </c>
      <c r="F29" s="14">
        <v>0.68969999999999998</v>
      </c>
      <c r="G29" s="15">
        <v>10.98</v>
      </c>
      <c r="H29" s="16">
        <v>21.48</v>
      </c>
      <c r="I29">
        <v>17.440000000000001</v>
      </c>
      <c r="J29">
        <v>30.82</v>
      </c>
      <c r="K29">
        <v>45.07</v>
      </c>
      <c r="L29" s="9">
        <f t="shared" si="1"/>
        <v>13.379999999999999</v>
      </c>
    </row>
    <row r="30" spans="2:12" x14ac:dyDescent="0.3">
      <c r="B30">
        <v>24</v>
      </c>
      <c r="D30">
        <v>235</v>
      </c>
      <c r="E30" s="9">
        <f t="shared" si="0"/>
        <v>0</v>
      </c>
      <c r="F30" s="14">
        <v>0.67520000000000002</v>
      </c>
      <c r="G30" s="15">
        <v>10.97</v>
      </c>
      <c r="H30" s="16">
        <v>21.24</v>
      </c>
      <c r="I30">
        <v>17.350000000000001</v>
      </c>
      <c r="J30">
        <v>30.72</v>
      </c>
      <c r="K30">
        <v>45.06</v>
      </c>
      <c r="L30" s="9">
        <f t="shared" si="1"/>
        <v>13.369999999999997</v>
      </c>
    </row>
    <row r="31" spans="2:12" x14ac:dyDescent="0.3">
      <c r="B31">
        <v>25</v>
      </c>
      <c r="D31">
        <v>235</v>
      </c>
      <c r="E31" s="9">
        <f t="shared" si="0"/>
        <v>0</v>
      </c>
      <c r="F31" s="14">
        <v>0.66700000000000004</v>
      </c>
      <c r="G31" s="15">
        <v>10.96</v>
      </c>
      <c r="H31" s="16">
        <v>21.07</v>
      </c>
      <c r="I31">
        <v>17.3</v>
      </c>
      <c r="J31">
        <v>30.7</v>
      </c>
      <c r="K31">
        <v>45.06</v>
      </c>
      <c r="L31" s="9">
        <f t="shared" si="1"/>
        <v>13.399999999999999</v>
      </c>
    </row>
    <row r="32" spans="2:12" x14ac:dyDescent="0.3">
      <c r="B32">
        <v>26</v>
      </c>
      <c r="D32">
        <v>235</v>
      </c>
      <c r="E32" s="9">
        <f t="shared" si="0"/>
        <v>0</v>
      </c>
      <c r="F32" s="14">
        <v>0.66239999999999999</v>
      </c>
      <c r="G32" s="15">
        <v>10.96</v>
      </c>
      <c r="H32" s="16">
        <v>20.94</v>
      </c>
      <c r="I32">
        <v>17.239999999999998</v>
      </c>
      <c r="J32">
        <v>30.69</v>
      </c>
      <c r="K32">
        <v>45.06</v>
      </c>
      <c r="L32" s="9">
        <f t="shared" si="1"/>
        <v>13.450000000000003</v>
      </c>
    </row>
    <row r="33" spans="2:12" x14ac:dyDescent="0.3">
      <c r="B33">
        <v>27</v>
      </c>
      <c r="D33">
        <v>235</v>
      </c>
      <c r="E33" s="9">
        <f t="shared" si="0"/>
        <v>0</v>
      </c>
      <c r="F33" s="14">
        <v>0.65990000000000004</v>
      </c>
      <c r="G33" s="15">
        <v>10.96</v>
      </c>
      <c r="H33" s="16">
        <v>20.85</v>
      </c>
      <c r="I33">
        <v>17.21</v>
      </c>
      <c r="J33">
        <v>30.69</v>
      </c>
      <c r="K33">
        <v>45.05</v>
      </c>
      <c r="L33" s="9">
        <f t="shared" si="1"/>
        <v>13.48</v>
      </c>
    </row>
    <row r="34" spans="2:12" x14ac:dyDescent="0.3">
      <c r="B34">
        <v>28</v>
      </c>
      <c r="D34">
        <v>235</v>
      </c>
      <c r="E34" s="9">
        <f t="shared" si="0"/>
        <v>0</v>
      </c>
      <c r="F34" s="14">
        <v>0.65839999999999999</v>
      </c>
      <c r="G34" s="15">
        <v>10.95</v>
      </c>
      <c r="H34" s="16">
        <v>20.79</v>
      </c>
      <c r="I34">
        <v>17.190000000000001</v>
      </c>
      <c r="J34">
        <v>30.68</v>
      </c>
      <c r="K34">
        <v>45.05</v>
      </c>
      <c r="L34" s="9">
        <f t="shared" si="1"/>
        <v>13.489999999999998</v>
      </c>
    </row>
    <row r="35" spans="2:12" x14ac:dyDescent="0.3">
      <c r="B35">
        <v>29</v>
      </c>
      <c r="D35">
        <v>235</v>
      </c>
      <c r="E35" s="9">
        <f t="shared" si="0"/>
        <v>0</v>
      </c>
      <c r="F35" s="14">
        <v>0.65759999999999996</v>
      </c>
      <c r="G35" s="15">
        <v>10.95</v>
      </c>
      <c r="H35" s="16">
        <v>20.74</v>
      </c>
      <c r="I35">
        <v>17.18</v>
      </c>
      <c r="J35">
        <v>30.68</v>
      </c>
      <c r="K35">
        <v>45.05</v>
      </c>
      <c r="L35" s="9">
        <f t="shared" si="1"/>
        <v>13.5</v>
      </c>
    </row>
    <row r="36" spans="2:12" x14ac:dyDescent="0.3">
      <c r="B36">
        <v>30</v>
      </c>
      <c r="D36">
        <v>235</v>
      </c>
      <c r="E36" s="9">
        <f t="shared" si="0"/>
        <v>0</v>
      </c>
      <c r="F36" s="14">
        <v>0.65720000000000001</v>
      </c>
      <c r="G36" s="15">
        <v>10.95</v>
      </c>
      <c r="H36" s="16">
        <v>20.71</v>
      </c>
      <c r="I36">
        <v>17.170000000000002</v>
      </c>
      <c r="J36">
        <v>30.68</v>
      </c>
      <c r="K36">
        <v>45.05</v>
      </c>
      <c r="L36" s="9">
        <f t="shared" si="1"/>
        <v>13.509999999999998</v>
      </c>
    </row>
    <row r="37" spans="2:12" x14ac:dyDescent="0.3">
      <c r="B37">
        <v>31</v>
      </c>
      <c r="D37">
        <v>235</v>
      </c>
      <c r="E37" s="9">
        <f t="shared" si="0"/>
        <v>0</v>
      </c>
      <c r="F37" s="14">
        <v>0.65690000000000004</v>
      </c>
      <c r="G37" s="15">
        <v>10.95</v>
      </c>
      <c r="H37" s="16">
        <v>20.69</v>
      </c>
      <c r="I37">
        <v>17.16</v>
      </c>
      <c r="J37">
        <v>30.68</v>
      </c>
      <c r="K37">
        <v>45.05</v>
      </c>
      <c r="L37" s="9">
        <f t="shared" si="1"/>
        <v>13.52</v>
      </c>
    </row>
    <row r="38" spans="2:12" x14ac:dyDescent="0.3">
      <c r="B38">
        <v>32</v>
      </c>
      <c r="D38">
        <v>235</v>
      </c>
      <c r="E38" s="9">
        <f t="shared" si="0"/>
        <v>0</v>
      </c>
      <c r="F38" s="14">
        <v>0.65680000000000005</v>
      </c>
      <c r="G38" s="15">
        <v>10.95</v>
      </c>
      <c r="H38" s="16">
        <v>20.67</v>
      </c>
      <c r="I38">
        <v>17.16</v>
      </c>
      <c r="J38">
        <v>30.68</v>
      </c>
      <c r="K38">
        <v>45.05</v>
      </c>
      <c r="L38" s="9">
        <f t="shared" si="1"/>
        <v>13.52</v>
      </c>
    </row>
    <row r="39" spans="2:12" x14ac:dyDescent="0.3">
      <c r="B39">
        <v>33</v>
      </c>
      <c r="D39">
        <v>235</v>
      </c>
      <c r="E39" s="9">
        <f t="shared" si="0"/>
        <v>0</v>
      </c>
      <c r="F39" s="14">
        <v>0.65669999999999995</v>
      </c>
      <c r="G39" s="15">
        <v>10.95</v>
      </c>
      <c r="H39" s="16">
        <v>20.66</v>
      </c>
      <c r="I39">
        <v>17.16</v>
      </c>
      <c r="J39">
        <v>30.68</v>
      </c>
      <c r="K39">
        <v>45.05</v>
      </c>
      <c r="L39" s="9">
        <f t="shared" si="1"/>
        <v>13.52</v>
      </c>
    </row>
    <row r="40" spans="2:12" x14ac:dyDescent="0.3">
      <c r="B40">
        <v>34</v>
      </c>
      <c r="D40">
        <v>235</v>
      </c>
      <c r="E40" s="9">
        <f t="shared" si="0"/>
        <v>0</v>
      </c>
      <c r="F40" s="14">
        <v>0.65659999999999996</v>
      </c>
      <c r="G40" s="15">
        <v>10.95</v>
      </c>
      <c r="H40" s="16">
        <v>20.65</v>
      </c>
      <c r="I40">
        <v>17.16</v>
      </c>
      <c r="J40">
        <v>30.15</v>
      </c>
      <c r="K40">
        <v>44.5</v>
      </c>
      <c r="L40" s="9">
        <f t="shared" si="1"/>
        <v>12.989999999999998</v>
      </c>
    </row>
    <row r="41" spans="2:12" x14ac:dyDescent="0.3">
      <c r="B41">
        <v>35</v>
      </c>
      <c r="D41">
        <v>235</v>
      </c>
      <c r="E41" s="9">
        <f t="shared" si="0"/>
        <v>0</v>
      </c>
      <c r="F41" s="14">
        <v>0.65659999999999996</v>
      </c>
      <c r="G41" s="15">
        <v>10.95</v>
      </c>
      <c r="H41" s="16">
        <v>20.65</v>
      </c>
      <c r="I41">
        <v>17.16</v>
      </c>
      <c r="J41">
        <v>30.02</v>
      </c>
      <c r="K41">
        <v>44.5</v>
      </c>
      <c r="L41" s="9">
        <f t="shared" si="1"/>
        <v>12.86</v>
      </c>
    </row>
    <row r="42" spans="2:12" x14ac:dyDescent="0.3">
      <c r="B42">
        <v>36</v>
      </c>
      <c r="D42">
        <v>235</v>
      </c>
      <c r="E42" s="9">
        <f t="shared" si="0"/>
        <v>0</v>
      </c>
      <c r="F42" s="14">
        <v>0.65659999999999996</v>
      </c>
      <c r="G42" s="15">
        <v>10.95</v>
      </c>
      <c r="H42" s="16">
        <v>20.64</v>
      </c>
      <c r="I42">
        <v>12.35</v>
      </c>
      <c r="J42">
        <v>29.38</v>
      </c>
      <c r="K42">
        <v>44.5</v>
      </c>
      <c r="L42" s="9">
        <f t="shared" si="1"/>
        <v>17.03</v>
      </c>
    </row>
    <row r="43" spans="2:12" x14ac:dyDescent="0.3">
      <c r="B43">
        <v>37</v>
      </c>
      <c r="D43">
        <v>235</v>
      </c>
      <c r="E43" s="9">
        <f t="shared" si="0"/>
        <v>0</v>
      </c>
      <c r="F43" s="14">
        <v>0.65659999999999996</v>
      </c>
      <c r="G43" s="15">
        <v>10.95</v>
      </c>
      <c r="H43" s="16">
        <v>20.64</v>
      </c>
      <c r="I43">
        <v>7.1420000000000003</v>
      </c>
      <c r="J43">
        <v>28.05</v>
      </c>
      <c r="K43">
        <v>43.64</v>
      </c>
      <c r="L43" s="9">
        <f t="shared" si="1"/>
        <v>20.908000000000001</v>
      </c>
    </row>
    <row r="44" spans="2:12" x14ac:dyDescent="0.3">
      <c r="B44">
        <v>38</v>
      </c>
      <c r="D44">
        <v>235</v>
      </c>
      <c r="E44" s="9">
        <f t="shared" si="0"/>
        <v>0</v>
      </c>
      <c r="F44" s="14">
        <v>0.65659999999999996</v>
      </c>
      <c r="G44" s="15">
        <v>10.95</v>
      </c>
      <c r="H44" s="16">
        <v>20.64</v>
      </c>
      <c r="I44">
        <v>3.96</v>
      </c>
      <c r="J44">
        <v>27.86</v>
      </c>
      <c r="K44">
        <v>42.45</v>
      </c>
      <c r="L44" s="9">
        <f t="shared" si="1"/>
        <v>23.9</v>
      </c>
    </row>
    <row r="45" spans="2:12" x14ac:dyDescent="0.3">
      <c r="B45">
        <v>39</v>
      </c>
      <c r="D45">
        <v>235</v>
      </c>
      <c r="E45" s="9">
        <f t="shared" si="0"/>
        <v>0</v>
      </c>
      <c r="F45" s="14">
        <v>0.65659999999999996</v>
      </c>
      <c r="G45" s="15">
        <v>10.95</v>
      </c>
      <c r="H45" s="16">
        <v>20.64</v>
      </c>
      <c r="I45">
        <v>2.1339999999999999</v>
      </c>
      <c r="J45">
        <v>27.52</v>
      </c>
      <c r="K45">
        <v>40.9</v>
      </c>
      <c r="L45" s="9">
        <f t="shared" si="1"/>
        <v>25.385999999999999</v>
      </c>
    </row>
    <row r="46" spans="2:12" x14ac:dyDescent="0.3">
      <c r="B46">
        <v>40</v>
      </c>
      <c r="D46">
        <v>235</v>
      </c>
      <c r="E46" s="9">
        <f t="shared" si="0"/>
        <v>0</v>
      </c>
      <c r="F46" s="14">
        <v>0.65659999999999996</v>
      </c>
      <c r="G46" s="15">
        <v>10.95</v>
      </c>
      <c r="H46" s="16">
        <v>20.64</v>
      </c>
      <c r="I46">
        <v>1.1279999999999999</v>
      </c>
      <c r="J46">
        <v>26.04</v>
      </c>
      <c r="K46">
        <v>40.83</v>
      </c>
      <c r="L46" s="9">
        <f t="shared" si="1"/>
        <v>24.911999999999999</v>
      </c>
    </row>
    <row r="47" spans="2:12" x14ac:dyDescent="0.3">
      <c r="B47">
        <v>41</v>
      </c>
      <c r="D47">
        <v>235</v>
      </c>
      <c r="E47" s="9">
        <f t="shared" si="0"/>
        <v>0</v>
      </c>
      <c r="F47" s="14">
        <v>0.65659999999999996</v>
      </c>
      <c r="G47" s="15">
        <v>10.95</v>
      </c>
      <c r="H47" s="16">
        <v>20.63</v>
      </c>
      <c r="I47">
        <v>0.58840000000000003</v>
      </c>
      <c r="J47">
        <v>24.89</v>
      </c>
      <c r="K47">
        <v>39.93</v>
      </c>
      <c r="L47" s="9">
        <f t="shared" si="1"/>
        <v>24.301600000000001</v>
      </c>
    </row>
    <row r="48" spans="2:12" x14ac:dyDescent="0.3">
      <c r="B48">
        <v>42</v>
      </c>
      <c r="D48">
        <v>235</v>
      </c>
      <c r="E48" s="9">
        <f t="shared" si="0"/>
        <v>0</v>
      </c>
      <c r="F48" s="14">
        <v>0.65659999999999996</v>
      </c>
      <c r="G48" s="15">
        <v>10.95</v>
      </c>
      <c r="H48" s="16">
        <v>20.63</v>
      </c>
      <c r="I48">
        <v>0.2374</v>
      </c>
      <c r="J48">
        <v>24.61</v>
      </c>
      <c r="K48">
        <v>37.86</v>
      </c>
      <c r="L48" s="9">
        <f t="shared" si="1"/>
        <v>24.372599999999998</v>
      </c>
    </row>
    <row r="49" spans="2:12" x14ac:dyDescent="0.3"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</row>
    <row r="50" spans="2:12" x14ac:dyDescent="0.3"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</row>
    <row r="51" spans="2:12" x14ac:dyDescent="0.3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</row>
    <row r="52" spans="2:12" x14ac:dyDescent="0.3"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</row>
    <row r="53" spans="2:12" x14ac:dyDescent="0.3"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</row>
    <row r="54" spans="2:12" x14ac:dyDescent="0.3"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</row>
    <row r="55" spans="2:12" x14ac:dyDescent="0.3"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</row>
    <row r="56" spans="2:12" x14ac:dyDescent="0.3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</row>
    <row r="57" spans="2:12" x14ac:dyDescent="0.3">
      <c r="B57" s="15"/>
      <c r="C57" s="15"/>
      <c r="D57" s="15"/>
      <c r="E57" s="15"/>
      <c r="F57" s="15"/>
      <c r="G57" s="15"/>
      <c r="H57" s="15"/>
      <c r="I57" s="97"/>
      <c r="J57" s="15"/>
      <c r="K57" s="15"/>
      <c r="L57" s="15"/>
    </row>
    <row r="58" spans="2:12" x14ac:dyDescent="0.3">
      <c r="B58" s="15"/>
      <c r="C58" s="15"/>
      <c r="D58" s="15"/>
      <c r="E58" s="15"/>
      <c r="F58" s="15"/>
      <c r="G58" s="15"/>
      <c r="H58" s="15"/>
      <c r="I58" s="97"/>
      <c r="J58" s="15"/>
      <c r="K58" s="15"/>
      <c r="L58" s="15"/>
    </row>
    <row r="59" spans="2:12" x14ac:dyDescent="0.3">
      <c r="B59" s="15"/>
      <c r="C59" s="15"/>
      <c r="D59" s="15"/>
      <c r="E59" s="15"/>
      <c r="F59" s="15"/>
      <c r="G59" s="15"/>
      <c r="H59" s="15"/>
      <c r="I59" s="97"/>
      <c r="J59" s="15"/>
      <c r="K59" s="15"/>
      <c r="L59" s="15"/>
    </row>
    <row r="60" spans="2:12" x14ac:dyDescent="0.3">
      <c r="B60" s="15"/>
      <c r="C60" s="15"/>
      <c r="D60" s="15"/>
      <c r="E60" s="15"/>
      <c r="F60" s="15"/>
      <c r="G60" s="15"/>
      <c r="H60" s="15"/>
      <c r="I60" s="97"/>
      <c r="J60" s="15"/>
      <c r="K60" s="15"/>
      <c r="L60" s="15"/>
    </row>
    <row r="61" spans="2:12" x14ac:dyDescent="0.3">
      <c r="B61" s="15"/>
      <c r="C61" s="15"/>
      <c r="D61" s="15"/>
      <c r="E61" s="15"/>
      <c r="F61" s="15"/>
      <c r="G61" s="15"/>
      <c r="H61" s="15"/>
      <c r="I61" s="97"/>
      <c r="J61" s="15"/>
      <c r="K61" s="15"/>
      <c r="L61" s="15"/>
    </row>
    <row r="62" spans="2:12" x14ac:dyDescent="0.3">
      <c r="B62" s="15"/>
      <c r="C62" s="15"/>
      <c r="D62" s="15"/>
      <c r="E62" s="15"/>
      <c r="F62" s="15"/>
      <c r="G62" s="15"/>
      <c r="H62" s="15"/>
      <c r="I62" s="97"/>
      <c r="J62" s="15"/>
      <c r="K62" s="15"/>
      <c r="L62" s="15"/>
    </row>
    <row r="63" spans="2:12" x14ac:dyDescent="0.3">
      <c r="B63" s="15"/>
      <c r="C63" s="15"/>
      <c r="D63" s="15"/>
      <c r="E63" s="15"/>
      <c r="F63" s="15"/>
      <c r="G63" s="15"/>
      <c r="H63" s="15"/>
      <c r="I63" s="97"/>
      <c r="J63" s="15"/>
      <c r="K63" s="15"/>
      <c r="L63" s="15"/>
    </row>
    <row r="64" spans="2:12" x14ac:dyDescent="0.3">
      <c r="B64" s="15"/>
      <c r="C64" s="15"/>
      <c r="D64" s="15"/>
      <c r="E64" s="15"/>
      <c r="F64" s="15"/>
      <c r="G64" s="15"/>
      <c r="H64" s="15"/>
      <c r="I64" s="97"/>
      <c r="J64" s="15"/>
      <c r="K64" s="15"/>
      <c r="L64" s="15"/>
    </row>
    <row r="65" spans="2:12" x14ac:dyDescent="0.3">
      <c r="B65" s="15"/>
      <c r="C65" s="15"/>
      <c r="D65" s="15"/>
      <c r="E65" s="15"/>
      <c r="F65" s="15"/>
      <c r="G65" s="15"/>
      <c r="H65" s="15"/>
      <c r="I65" s="97"/>
      <c r="J65" s="15"/>
      <c r="K65" s="15"/>
      <c r="L65" s="15"/>
    </row>
    <row r="66" spans="2:12" x14ac:dyDescent="0.3">
      <c r="B66" s="15"/>
      <c r="C66" s="15"/>
      <c r="D66" s="15"/>
      <c r="E66" s="15"/>
      <c r="F66" s="15"/>
      <c r="G66" s="15"/>
      <c r="H66" s="15"/>
      <c r="I66" s="97"/>
      <c r="J66" s="15"/>
      <c r="K66" s="15"/>
      <c r="L66" s="15"/>
    </row>
    <row r="67" spans="2:12" x14ac:dyDescent="0.3">
      <c r="B67" s="15"/>
      <c r="C67" s="15"/>
      <c r="D67" s="15"/>
      <c r="E67" s="15"/>
      <c r="F67" s="15"/>
      <c r="G67" s="15"/>
      <c r="H67" s="15"/>
      <c r="I67" s="97"/>
      <c r="J67" s="15"/>
      <c r="K67" s="15"/>
      <c r="L67" s="15"/>
    </row>
    <row r="68" spans="2:12" x14ac:dyDescent="0.3">
      <c r="B68" s="15"/>
      <c r="C68" s="15"/>
      <c r="D68" s="15"/>
      <c r="E68" s="15"/>
      <c r="F68" s="15"/>
      <c r="G68" s="15"/>
      <c r="H68" s="15"/>
      <c r="I68" s="97"/>
      <c r="J68" s="15"/>
      <c r="K68" s="15"/>
      <c r="L68" s="15"/>
    </row>
    <row r="69" spans="2:12" x14ac:dyDescent="0.3">
      <c r="B69" s="15"/>
      <c r="C69" s="15"/>
      <c r="D69" s="15"/>
      <c r="E69" s="15"/>
      <c r="F69" s="15"/>
      <c r="G69" s="15"/>
      <c r="H69" s="15"/>
      <c r="I69" s="97"/>
      <c r="J69" s="15"/>
      <c r="K69" s="15"/>
      <c r="L69" s="15"/>
    </row>
    <row r="70" spans="2:12" x14ac:dyDescent="0.3">
      <c r="B70" s="15"/>
      <c r="C70" s="15"/>
      <c r="D70" s="15"/>
      <c r="E70" s="15"/>
      <c r="F70" s="15"/>
      <c r="G70" s="15"/>
      <c r="H70" s="15"/>
      <c r="I70" s="97"/>
      <c r="J70" s="15"/>
      <c r="K70" s="15"/>
      <c r="L70" s="15"/>
    </row>
    <row r="71" spans="2:12" x14ac:dyDescent="0.3">
      <c r="B71" s="15"/>
      <c r="C71" s="15"/>
      <c r="D71" s="15"/>
      <c r="E71" s="15"/>
      <c r="F71" s="15"/>
      <c r="G71" s="15"/>
      <c r="H71" s="15"/>
      <c r="I71" s="97"/>
      <c r="J71" s="15"/>
      <c r="K71" s="15"/>
      <c r="L71" s="15"/>
    </row>
    <row r="72" spans="2:12" x14ac:dyDescent="0.3">
      <c r="B72" s="15"/>
      <c r="C72" s="15"/>
      <c r="D72" s="15"/>
      <c r="E72" s="15"/>
      <c r="F72" s="15"/>
      <c r="G72" s="15"/>
      <c r="H72" s="15"/>
      <c r="I72" s="97"/>
      <c r="J72" s="15"/>
      <c r="K72" s="15"/>
      <c r="L72" s="15"/>
    </row>
    <row r="73" spans="2:12" x14ac:dyDescent="0.3">
      <c r="B73" s="15"/>
      <c r="C73" s="15"/>
      <c r="D73" s="15"/>
      <c r="E73" s="15"/>
      <c r="F73" s="15"/>
      <c r="G73" s="15"/>
      <c r="H73" s="15"/>
      <c r="I73" s="97"/>
      <c r="J73" s="15"/>
      <c r="K73" s="15"/>
      <c r="L73" s="15"/>
    </row>
    <row r="74" spans="2:12" x14ac:dyDescent="0.3">
      <c r="B74" s="15"/>
      <c r="C74" s="15"/>
      <c r="D74" s="15"/>
      <c r="E74" s="15"/>
      <c r="F74" s="15"/>
      <c r="G74" s="15"/>
      <c r="H74" s="15"/>
      <c r="I74" s="97"/>
      <c r="J74" s="15"/>
      <c r="K74" s="15"/>
      <c r="L74" s="15"/>
    </row>
    <row r="75" spans="2:12" x14ac:dyDescent="0.3">
      <c r="B75" s="15"/>
      <c r="C75" s="15"/>
      <c r="D75" s="15"/>
      <c r="E75" s="15"/>
      <c r="F75" s="15"/>
      <c r="G75" s="15"/>
      <c r="H75" s="15"/>
      <c r="I75" s="97"/>
      <c r="J75" s="15"/>
      <c r="K75" s="15"/>
      <c r="L75" s="15"/>
    </row>
    <row r="76" spans="2:12" x14ac:dyDescent="0.3">
      <c r="B76" s="15"/>
      <c r="C76" s="15"/>
      <c r="D76" s="15"/>
      <c r="E76" s="15"/>
      <c r="F76" s="15"/>
      <c r="G76" s="15"/>
      <c r="H76" s="15"/>
      <c r="I76" s="97"/>
      <c r="J76" s="15"/>
      <c r="K76" s="15"/>
      <c r="L76" s="15"/>
    </row>
    <row r="77" spans="2:12" x14ac:dyDescent="0.3">
      <c r="B77" s="15"/>
      <c r="C77" s="15"/>
      <c r="D77" s="15"/>
      <c r="E77" s="15"/>
      <c r="F77" s="15"/>
      <c r="G77" s="15"/>
      <c r="H77" s="15"/>
      <c r="I77" s="97"/>
      <c r="J77" s="15"/>
      <c r="K77" s="15"/>
      <c r="L77" s="15"/>
    </row>
    <row r="78" spans="2:12" x14ac:dyDescent="0.3">
      <c r="B78" s="15"/>
      <c r="C78" s="15"/>
      <c r="D78" s="15"/>
      <c r="E78" s="15"/>
      <c r="F78" s="15"/>
      <c r="G78" s="15"/>
      <c r="H78" s="15"/>
      <c r="I78" s="97"/>
      <c r="J78" s="15"/>
      <c r="K78" s="15"/>
      <c r="L78" s="15"/>
    </row>
    <row r="79" spans="2:12" x14ac:dyDescent="0.3">
      <c r="B79" s="15"/>
      <c r="C79" s="15"/>
      <c r="D79" s="15"/>
      <c r="E79" s="15"/>
      <c r="F79" s="15"/>
      <c r="G79" s="15"/>
      <c r="H79" s="15"/>
      <c r="I79" s="97"/>
      <c r="J79" s="15"/>
      <c r="K79" s="15"/>
      <c r="L79" s="15"/>
    </row>
    <row r="80" spans="2:12" x14ac:dyDescent="0.3">
      <c r="B80" s="15"/>
      <c r="C80" s="15"/>
      <c r="D80" s="15"/>
      <c r="E80" s="15"/>
      <c r="F80" s="15"/>
      <c r="G80" s="15"/>
      <c r="H80" s="15"/>
      <c r="I80" s="97"/>
      <c r="J80" s="15"/>
      <c r="K80" s="15"/>
      <c r="L80" s="15"/>
    </row>
    <row r="81" spans="2:12" x14ac:dyDescent="0.3">
      <c r="B81" s="15"/>
      <c r="C81" s="15"/>
      <c r="D81" s="15"/>
      <c r="E81" s="15"/>
      <c r="F81" s="15"/>
      <c r="G81" s="15"/>
      <c r="H81" s="15"/>
      <c r="I81" s="97"/>
      <c r="J81" s="15"/>
      <c r="K81" s="15"/>
      <c r="L81" s="15"/>
    </row>
    <row r="82" spans="2:12" x14ac:dyDescent="0.3">
      <c r="B82" s="15"/>
      <c r="C82" s="15"/>
      <c r="D82" s="15"/>
      <c r="E82" s="15"/>
      <c r="F82" s="15"/>
      <c r="G82" s="15"/>
      <c r="H82" s="15"/>
      <c r="I82" s="97"/>
      <c r="J82" s="15"/>
      <c r="K82" s="15"/>
      <c r="L82" s="15"/>
    </row>
    <row r="83" spans="2:12" x14ac:dyDescent="0.3">
      <c r="B83" s="15"/>
      <c r="C83" s="15"/>
      <c r="D83" s="15"/>
      <c r="E83" s="15"/>
      <c r="F83" s="15"/>
      <c r="G83" s="15"/>
      <c r="H83" s="15"/>
      <c r="I83" s="97"/>
      <c r="J83" s="97"/>
      <c r="K83" s="15"/>
      <c r="L83" s="15"/>
    </row>
    <row r="84" spans="2:12" x14ac:dyDescent="0.3">
      <c r="B84" s="15"/>
      <c r="C84" s="15"/>
      <c r="D84" s="15"/>
      <c r="E84" s="15"/>
      <c r="F84" s="15"/>
      <c r="G84" s="15"/>
      <c r="H84" s="15"/>
      <c r="I84" s="97"/>
      <c r="J84" s="97"/>
      <c r="K84" s="15"/>
      <c r="L84" s="15"/>
    </row>
    <row r="85" spans="2:12" x14ac:dyDescent="0.3">
      <c r="B85" s="15"/>
      <c r="C85" s="15"/>
      <c r="D85" s="15"/>
      <c r="E85" s="15"/>
      <c r="F85" s="15"/>
      <c r="G85" s="15"/>
      <c r="H85" s="15"/>
      <c r="I85" s="97"/>
      <c r="J85" s="97"/>
      <c r="K85" s="15"/>
      <c r="L85" s="15"/>
    </row>
    <row r="86" spans="2:12" x14ac:dyDescent="0.3">
      <c r="B86" s="15"/>
      <c r="C86" s="15"/>
      <c r="D86" s="15"/>
      <c r="E86" s="15"/>
      <c r="F86" s="15"/>
      <c r="G86" s="15"/>
      <c r="H86" s="15"/>
      <c r="I86" s="97"/>
      <c r="J86" s="97"/>
      <c r="K86" s="15"/>
      <c r="L86" s="15"/>
    </row>
    <row r="87" spans="2:12" x14ac:dyDescent="0.3">
      <c r="B87" s="15"/>
      <c r="C87" s="15"/>
      <c r="D87" s="15"/>
      <c r="E87" s="15"/>
      <c r="F87" s="15"/>
      <c r="G87" s="15"/>
      <c r="H87" s="15"/>
      <c r="I87" s="97"/>
      <c r="J87" s="97"/>
      <c r="K87" s="15"/>
      <c r="L87" s="15"/>
    </row>
    <row r="88" spans="2:12" x14ac:dyDescent="0.3">
      <c r="B88" s="15"/>
      <c r="C88" s="15"/>
      <c r="D88" s="15"/>
      <c r="E88" s="15"/>
      <c r="F88" s="15"/>
      <c r="G88" s="15"/>
      <c r="H88" s="15"/>
      <c r="I88" s="97"/>
      <c r="J88" s="97"/>
      <c r="K88" s="15"/>
      <c r="L88" s="15"/>
    </row>
    <row r="89" spans="2:12" x14ac:dyDescent="0.3">
      <c r="B89" s="15"/>
      <c r="C89" s="15"/>
      <c r="D89" s="15"/>
      <c r="E89" s="15"/>
      <c r="F89" s="15"/>
      <c r="G89" s="15"/>
      <c r="H89" s="15"/>
      <c r="I89" s="97"/>
      <c r="J89" s="97"/>
      <c r="K89" s="15"/>
      <c r="L89" s="15"/>
    </row>
    <row r="90" spans="2:12" x14ac:dyDescent="0.3">
      <c r="B90" s="15"/>
      <c r="C90" s="15"/>
      <c r="D90" s="15"/>
      <c r="E90" s="15"/>
      <c r="F90" s="15"/>
      <c r="G90" s="15"/>
      <c r="H90" s="15"/>
      <c r="I90" s="97"/>
      <c r="J90" s="97"/>
      <c r="K90" s="15"/>
      <c r="L90" s="15"/>
    </row>
    <row r="91" spans="2:12" x14ac:dyDescent="0.3">
      <c r="B91" s="15"/>
      <c r="C91" s="15"/>
      <c r="D91" s="15"/>
      <c r="E91" s="15"/>
      <c r="F91" s="15"/>
      <c r="G91" s="15"/>
      <c r="H91" s="15"/>
      <c r="I91" s="97"/>
      <c r="J91" s="97"/>
      <c r="K91" s="15"/>
      <c r="L91" s="15"/>
    </row>
    <row r="92" spans="2:12" x14ac:dyDescent="0.3">
      <c r="B92" s="15"/>
      <c r="C92" s="15"/>
      <c r="D92" s="15"/>
      <c r="E92" s="15"/>
      <c r="F92" s="15"/>
      <c r="G92" s="15"/>
      <c r="H92" s="15"/>
      <c r="I92" s="97"/>
      <c r="J92" s="97"/>
      <c r="K92" s="15"/>
      <c r="L92" s="15"/>
    </row>
    <row r="93" spans="2:12" x14ac:dyDescent="0.3">
      <c r="B93" s="15"/>
      <c r="C93" s="15"/>
      <c r="D93" s="15"/>
      <c r="E93" s="15"/>
      <c r="F93" s="15"/>
      <c r="G93" s="15"/>
      <c r="H93" s="15"/>
      <c r="I93" s="97"/>
      <c r="J93" s="97"/>
      <c r="K93" s="15"/>
      <c r="L93" s="15"/>
    </row>
    <row r="94" spans="2:12" x14ac:dyDescent="0.3">
      <c r="B94" s="15"/>
      <c r="C94" s="15"/>
      <c r="D94" s="15"/>
      <c r="E94" s="15"/>
      <c r="F94" s="15"/>
      <c r="G94" s="15"/>
      <c r="H94" s="15"/>
      <c r="I94" s="97"/>
      <c r="J94" s="97"/>
      <c r="K94" s="15"/>
      <c r="L94" s="15"/>
    </row>
    <row r="95" spans="2:12" x14ac:dyDescent="0.3">
      <c r="B95" s="15"/>
      <c r="C95" s="15"/>
      <c r="D95" s="15"/>
      <c r="E95" s="15"/>
      <c r="F95" s="15"/>
      <c r="G95" s="15"/>
      <c r="H95" s="15"/>
      <c r="I95" s="97"/>
      <c r="J95" s="97"/>
      <c r="K95" s="15"/>
      <c r="L95" s="15"/>
    </row>
    <row r="96" spans="2:12" x14ac:dyDescent="0.3">
      <c r="B96" s="15"/>
      <c r="C96" s="15"/>
      <c r="D96" s="15"/>
      <c r="E96" s="15"/>
      <c r="F96" s="15"/>
      <c r="G96" s="15"/>
      <c r="H96" s="15"/>
      <c r="I96" s="97"/>
      <c r="J96" s="97"/>
      <c r="K96" s="15"/>
      <c r="L96" s="15"/>
    </row>
    <row r="97" spans="2:12" x14ac:dyDescent="0.3">
      <c r="B97" s="15"/>
      <c r="C97" s="15"/>
      <c r="D97" s="15"/>
      <c r="E97" s="15"/>
      <c r="F97" s="15"/>
      <c r="G97" s="15"/>
      <c r="H97" s="15"/>
      <c r="I97" s="97"/>
      <c r="J97" s="97"/>
      <c r="K97" s="15"/>
      <c r="L97" s="15"/>
    </row>
    <row r="98" spans="2:12" x14ac:dyDescent="0.3">
      <c r="B98" s="15"/>
      <c r="C98" s="15"/>
      <c r="D98" s="15"/>
      <c r="E98" s="15"/>
      <c r="F98" s="15"/>
      <c r="G98" s="15"/>
      <c r="H98" s="15"/>
      <c r="I98" s="97"/>
      <c r="J98" s="97"/>
      <c r="K98" s="15"/>
      <c r="L98" s="15"/>
    </row>
    <row r="99" spans="2:12" x14ac:dyDescent="0.3">
      <c r="B99" s="15"/>
      <c r="C99" s="15"/>
      <c r="D99" s="15"/>
      <c r="E99" s="15"/>
      <c r="F99" s="15"/>
      <c r="G99" s="15"/>
      <c r="H99" s="15"/>
      <c r="I99" s="97"/>
      <c r="J99" s="97"/>
      <c r="K99" s="15"/>
      <c r="L99" s="15"/>
    </row>
    <row r="100" spans="2:12" x14ac:dyDescent="0.3">
      <c r="B100" s="15"/>
      <c r="C100" s="15"/>
      <c r="D100" s="15"/>
      <c r="E100" s="15"/>
      <c r="F100" s="15"/>
      <c r="G100" s="15"/>
      <c r="H100" s="15"/>
      <c r="I100" s="97"/>
      <c r="J100" s="97"/>
      <c r="K100" s="15"/>
      <c r="L100" s="15"/>
    </row>
    <row r="101" spans="2:12" x14ac:dyDescent="0.3">
      <c r="B101" s="15"/>
      <c r="C101" s="15"/>
      <c r="D101" s="15"/>
      <c r="E101" s="15"/>
      <c r="F101" s="15"/>
      <c r="G101" s="15"/>
      <c r="H101" s="15"/>
      <c r="I101" s="97"/>
      <c r="J101" s="97"/>
      <c r="K101" s="15"/>
      <c r="L101" s="15"/>
    </row>
    <row r="102" spans="2:12" x14ac:dyDescent="0.3">
      <c r="B102" s="15"/>
      <c r="C102" s="15"/>
      <c r="D102" s="15"/>
      <c r="E102" s="15"/>
      <c r="F102" s="15"/>
      <c r="G102" s="15"/>
      <c r="H102" s="15"/>
      <c r="I102" s="97"/>
      <c r="J102" s="97"/>
      <c r="K102" s="15"/>
      <c r="L102" s="15"/>
    </row>
    <row r="103" spans="2:12" x14ac:dyDescent="0.3">
      <c r="B103" s="15"/>
      <c r="C103" s="15"/>
      <c r="D103" s="15"/>
      <c r="E103" s="15"/>
      <c r="F103" s="15"/>
      <c r="G103" s="15"/>
      <c r="H103" s="15"/>
      <c r="I103" s="97"/>
      <c r="J103" s="97"/>
      <c r="K103" s="15"/>
      <c r="L103" s="15"/>
    </row>
    <row r="104" spans="2:12" x14ac:dyDescent="0.3">
      <c r="B104" s="15"/>
      <c r="C104" s="15"/>
      <c r="D104" s="15"/>
      <c r="E104" s="15"/>
      <c r="F104" s="15"/>
      <c r="G104" s="15"/>
      <c r="H104" s="15"/>
      <c r="I104" s="97"/>
      <c r="J104" s="97"/>
      <c r="K104" s="15"/>
      <c r="L104" s="15"/>
    </row>
    <row r="105" spans="2:12" x14ac:dyDescent="0.3">
      <c r="B105" s="15"/>
      <c r="C105" s="15"/>
      <c r="D105" s="15"/>
      <c r="E105" s="15"/>
      <c r="F105" s="15"/>
      <c r="G105" s="15"/>
      <c r="H105" s="15"/>
      <c r="I105" s="97"/>
      <c r="J105" s="97"/>
      <c r="K105" s="15"/>
      <c r="L105" s="15"/>
    </row>
    <row r="106" spans="2:12" x14ac:dyDescent="0.3">
      <c r="B106" s="15"/>
      <c r="C106" s="15"/>
      <c r="D106" s="15"/>
      <c r="E106" s="15"/>
      <c r="F106" s="15"/>
      <c r="G106" s="15"/>
      <c r="H106" s="15"/>
      <c r="I106" s="97"/>
      <c r="J106" s="97"/>
      <c r="K106" s="15"/>
      <c r="L106" s="15"/>
    </row>
    <row r="107" spans="2:12" x14ac:dyDescent="0.3">
      <c r="B107" s="15"/>
      <c r="C107" s="15"/>
      <c r="D107" s="15"/>
      <c r="E107" s="15"/>
      <c r="F107" s="15"/>
      <c r="G107" s="15"/>
      <c r="H107" s="15"/>
      <c r="I107" s="97"/>
      <c r="J107" s="97"/>
      <c r="K107" s="15"/>
      <c r="L107" s="15"/>
    </row>
    <row r="108" spans="2:12" x14ac:dyDescent="0.3">
      <c r="B108" s="15"/>
      <c r="C108" s="15"/>
      <c r="D108" s="15"/>
      <c r="E108" s="15"/>
      <c r="F108" s="15"/>
      <c r="G108" s="15"/>
      <c r="H108" s="15"/>
      <c r="I108" s="97"/>
      <c r="J108" s="97"/>
      <c r="K108" s="15"/>
      <c r="L108" s="15"/>
    </row>
    <row r="109" spans="2:12" x14ac:dyDescent="0.3">
      <c r="B109" s="15"/>
      <c r="C109" s="15"/>
      <c r="D109" s="15"/>
      <c r="E109" s="15"/>
      <c r="F109" s="15"/>
      <c r="G109" s="15"/>
      <c r="H109" s="15"/>
      <c r="I109" s="97"/>
      <c r="J109" s="97"/>
      <c r="K109" s="15"/>
      <c r="L109" s="15"/>
    </row>
    <row r="110" spans="2:12" x14ac:dyDescent="0.3">
      <c r="B110" s="15"/>
      <c r="C110" s="15"/>
      <c r="D110" s="15"/>
      <c r="E110" s="15"/>
      <c r="F110" s="15"/>
      <c r="G110" s="15"/>
      <c r="H110" s="15"/>
      <c r="I110" s="97"/>
      <c r="J110" s="97"/>
      <c r="K110" s="15"/>
      <c r="L110" s="15"/>
    </row>
    <row r="111" spans="2:12" x14ac:dyDescent="0.3">
      <c r="B111" s="15"/>
      <c r="C111" s="15"/>
      <c r="D111" s="15"/>
      <c r="E111" s="15"/>
      <c r="F111" s="15"/>
      <c r="G111" s="15"/>
      <c r="H111" s="15"/>
      <c r="I111" s="97"/>
      <c r="J111" s="97"/>
      <c r="K111" s="15"/>
      <c r="L111" s="15"/>
    </row>
    <row r="112" spans="2:12" x14ac:dyDescent="0.3">
      <c r="B112" s="15"/>
      <c r="C112" s="15"/>
      <c r="D112" s="15"/>
      <c r="E112" s="15"/>
      <c r="F112" s="15"/>
      <c r="G112" s="15"/>
      <c r="H112" s="15"/>
      <c r="I112" s="97"/>
      <c r="J112" s="97"/>
      <c r="K112" s="15"/>
      <c r="L112" s="15"/>
    </row>
    <row r="113" spans="2:12" x14ac:dyDescent="0.3">
      <c r="B113" s="15"/>
      <c r="C113" s="15"/>
      <c r="D113" s="15"/>
      <c r="E113" s="15"/>
      <c r="F113" s="15"/>
      <c r="G113" s="15"/>
      <c r="H113" s="15"/>
      <c r="I113" s="97"/>
      <c r="J113" s="97"/>
      <c r="K113" s="15"/>
      <c r="L113" s="15"/>
    </row>
    <row r="114" spans="2:12" x14ac:dyDescent="0.3">
      <c r="B114" s="15"/>
      <c r="C114" s="15"/>
      <c r="D114" s="15"/>
      <c r="E114" s="15"/>
      <c r="F114" s="15"/>
      <c r="G114" s="15"/>
      <c r="H114" s="15"/>
      <c r="I114" s="97"/>
      <c r="J114" s="97"/>
      <c r="K114" s="15"/>
      <c r="L114" s="15"/>
    </row>
    <row r="115" spans="2:12" x14ac:dyDescent="0.3">
      <c r="B115" s="15"/>
      <c r="C115" s="15"/>
      <c r="D115" s="15"/>
      <c r="E115" s="15"/>
      <c r="F115" s="15"/>
      <c r="G115" s="15"/>
      <c r="H115" s="15"/>
      <c r="I115" s="97"/>
      <c r="J115" s="97"/>
      <c r="K115" s="15"/>
      <c r="L115" s="15"/>
    </row>
    <row r="116" spans="2:12" x14ac:dyDescent="0.3">
      <c r="B116" s="15"/>
      <c r="C116" s="15"/>
      <c r="D116" s="15"/>
      <c r="E116" s="15"/>
      <c r="F116" s="15"/>
      <c r="G116" s="15"/>
      <c r="H116" s="15"/>
      <c r="I116" s="97"/>
      <c r="J116" s="97"/>
      <c r="K116" s="15"/>
      <c r="L116" s="15"/>
    </row>
    <row r="117" spans="2:12" x14ac:dyDescent="0.3">
      <c r="B117" s="15"/>
      <c r="C117" s="15"/>
      <c r="D117" s="15"/>
      <c r="E117" s="15"/>
      <c r="F117" s="15"/>
      <c r="G117" s="15"/>
      <c r="H117" s="15"/>
      <c r="I117" s="97"/>
      <c r="J117" s="97"/>
      <c r="K117" s="15"/>
      <c r="L117" s="15"/>
    </row>
    <row r="118" spans="2:12" x14ac:dyDescent="0.3">
      <c r="B118" s="15"/>
      <c r="C118" s="15"/>
      <c r="D118" s="15"/>
      <c r="E118" s="15"/>
      <c r="F118" s="15"/>
      <c r="G118" s="15"/>
      <c r="H118" s="15"/>
      <c r="I118" s="97"/>
      <c r="J118" s="97"/>
      <c r="K118" s="15"/>
      <c r="L118" s="15"/>
    </row>
    <row r="119" spans="2:12" x14ac:dyDescent="0.3">
      <c r="B119" s="15"/>
      <c r="C119" s="15"/>
      <c r="D119" s="15"/>
      <c r="E119" s="15"/>
      <c r="F119" s="15"/>
      <c r="G119" s="15"/>
      <c r="H119" s="15"/>
      <c r="I119" s="97"/>
      <c r="J119" s="97"/>
      <c r="K119" s="15"/>
      <c r="L119" s="15"/>
    </row>
    <row r="120" spans="2:12" x14ac:dyDescent="0.3">
      <c r="B120" s="15"/>
      <c r="C120" s="15"/>
      <c r="D120" s="15"/>
      <c r="E120" s="15"/>
      <c r="F120" s="15"/>
      <c r="G120" s="15"/>
      <c r="H120" s="15"/>
      <c r="I120" s="97"/>
      <c r="J120" s="97"/>
      <c r="K120" s="15"/>
      <c r="L120" s="15"/>
    </row>
    <row r="121" spans="2:12" x14ac:dyDescent="0.3">
      <c r="B121" s="15"/>
      <c r="C121" s="15"/>
      <c r="D121" s="15"/>
      <c r="E121" s="15"/>
      <c r="F121" s="15"/>
      <c r="G121" s="15"/>
      <c r="H121" s="15"/>
      <c r="I121" s="97"/>
      <c r="J121" s="97"/>
      <c r="K121" s="15"/>
      <c r="L121" s="15"/>
    </row>
    <row r="122" spans="2:12" x14ac:dyDescent="0.3">
      <c r="B122" s="15"/>
      <c r="C122" s="15"/>
      <c r="D122" s="15"/>
      <c r="E122" s="15"/>
      <c r="F122" s="15"/>
      <c r="G122" s="15"/>
      <c r="H122" s="15"/>
      <c r="I122" s="97"/>
      <c r="J122" s="97"/>
      <c r="K122" s="15"/>
      <c r="L122" s="15"/>
    </row>
    <row r="123" spans="2:12" x14ac:dyDescent="0.3">
      <c r="B123" s="15"/>
      <c r="C123" s="15"/>
      <c r="D123" s="15"/>
      <c r="E123" s="15"/>
      <c r="F123" s="15"/>
      <c r="G123" s="15"/>
      <c r="H123" s="15"/>
      <c r="I123" s="97"/>
      <c r="J123" s="97"/>
      <c r="K123" s="15"/>
      <c r="L123" s="15"/>
    </row>
    <row r="124" spans="2:12" x14ac:dyDescent="0.3">
      <c r="B124" s="15"/>
      <c r="C124" s="15"/>
      <c r="D124" s="15"/>
      <c r="E124" s="15"/>
      <c r="F124" s="15"/>
      <c r="G124" s="15"/>
      <c r="H124" s="15"/>
      <c r="I124" s="97"/>
      <c r="J124" s="97"/>
      <c r="K124" s="15"/>
      <c r="L124" s="15"/>
    </row>
    <row r="125" spans="2:12" x14ac:dyDescent="0.3">
      <c r="B125" s="15"/>
      <c r="C125" s="15"/>
      <c r="D125" s="15"/>
      <c r="E125" s="15"/>
      <c r="F125" s="15"/>
      <c r="G125" s="15"/>
      <c r="H125" s="15"/>
      <c r="I125" s="97"/>
      <c r="J125" s="97"/>
      <c r="K125" s="15"/>
      <c r="L125" s="15"/>
    </row>
    <row r="126" spans="2:12" x14ac:dyDescent="0.3">
      <c r="B126" s="15"/>
      <c r="C126" s="15"/>
      <c r="D126" s="15"/>
      <c r="E126" s="15"/>
      <c r="F126" s="15"/>
      <c r="G126" s="15"/>
      <c r="H126" s="15"/>
      <c r="I126" s="97"/>
      <c r="J126" s="97"/>
      <c r="K126" s="15"/>
      <c r="L126" s="15"/>
    </row>
    <row r="127" spans="2:12" x14ac:dyDescent="0.3">
      <c r="B127" s="15"/>
      <c r="C127" s="15"/>
      <c r="D127" s="15"/>
      <c r="E127" s="15"/>
      <c r="F127" s="15"/>
      <c r="G127" s="15"/>
      <c r="H127" s="15"/>
      <c r="I127" s="97"/>
      <c r="J127" s="97"/>
      <c r="K127" s="97"/>
      <c r="L127" s="15"/>
    </row>
    <row r="128" spans="2:12" x14ac:dyDescent="0.3">
      <c r="B128" s="15"/>
      <c r="C128" s="15"/>
      <c r="D128" s="15"/>
      <c r="E128" s="15"/>
      <c r="F128" s="15"/>
      <c r="G128" s="15"/>
      <c r="H128" s="15"/>
      <c r="I128" s="97"/>
      <c r="J128" s="97"/>
      <c r="K128" s="97"/>
      <c r="L128" s="15"/>
    </row>
    <row r="129" spans="2:12" x14ac:dyDescent="0.3">
      <c r="B129" s="15"/>
      <c r="C129" s="15"/>
      <c r="D129" s="15"/>
      <c r="E129" s="15"/>
      <c r="F129" s="15"/>
      <c r="G129" s="15"/>
      <c r="H129" s="15"/>
      <c r="I129" s="97"/>
      <c r="J129" s="97"/>
      <c r="K129" s="97"/>
      <c r="L129" s="15"/>
    </row>
    <row r="130" spans="2:12" x14ac:dyDescent="0.3">
      <c r="B130" s="15"/>
      <c r="C130" s="15"/>
      <c r="D130" s="15"/>
      <c r="E130" s="15"/>
      <c r="F130" s="15"/>
      <c r="G130" s="15"/>
      <c r="H130" s="15"/>
      <c r="I130" s="97"/>
      <c r="J130" s="97"/>
      <c r="K130" s="97"/>
      <c r="L130" s="15"/>
    </row>
    <row r="131" spans="2:12" x14ac:dyDescent="0.3">
      <c r="B131" s="15"/>
      <c r="C131" s="15"/>
      <c r="D131" s="15"/>
      <c r="E131" s="15"/>
      <c r="F131" s="15"/>
      <c r="G131" s="15"/>
      <c r="H131" s="15"/>
      <c r="I131" s="97"/>
      <c r="J131" s="97"/>
      <c r="K131" s="97"/>
      <c r="L131" s="15"/>
    </row>
    <row r="132" spans="2:12" x14ac:dyDescent="0.3">
      <c r="B132" s="15"/>
      <c r="C132" s="15"/>
      <c r="D132" s="15"/>
      <c r="E132" s="15"/>
      <c r="F132" s="15"/>
      <c r="G132" s="15"/>
      <c r="H132" s="15"/>
      <c r="I132" s="97"/>
      <c r="J132" s="97"/>
      <c r="K132" s="97"/>
      <c r="L132" s="15"/>
    </row>
    <row r="133" spans="2:12" x14ac:dyDescent="0.3">
      <c r="B133" s="15"/>
      <c r="C133" s="15"/>
      <c r="D133" s="15"/>
      <c r="E133" s="15"/>
      <c r="F133" s="15"/>
      <c r="G133" s="15"/>
      <c r="H133" s="15"/>
      <c r="I133" s="97"/>
      <c r="J133" s="97"/>
      <c r="K133" s="97"/>
      <c r="L133" s="15"/>
    </row>
    <row r="134" spans="2:12" x14ac:dyDescent="0.3">
      <c r="B134" s="15"/>
      <c r="C134" s="15"/>
      <c r="D134" s="15"/>
      <c r="E134" s="15"/>
      <c r="F134" s="15"/>
      <c r="G134" s="15"/>
      <c r="H134" s="15"/>
      <c r="I134" s="97"/>
      <c r="J134" s="97"/>
      <c r="K134" s="97"/>
      <c r="L134" s="15"/>
    </row>
    <row r="135" spans="2:12" x14ac:dyDescent="0.3">
      <c r="B135" s="15"/>
      <c r="C135" s="15"/>
      <c r="D135" s="15"/>
      <c r="E135" s="15"/>
      <c r="F135" s="15"/>
      <c r="G135" s="15"/>
      <c r="H135" s="15"/>
      <c r="I135" s="97"/>
      <c r="J135" s="97"/>
      <c r="K135" s="97"/>
      <c r="L135" s="15"/>
    </row>
    <row r="136" spans="2:12" x14ac:dyDescent="0.3">
      <c r="B136" s="15"/>
      <c r="C136" s="15"/>
      <c r="D136" s="15"/>
      <c r="E136" s="15"/>
      <c r="F136" s="15"/>
      <c r="G136" s="15"/>
      <c r="H136" s="15"/>
      <c r="I136" s="97"/>
      <c r="J136" s="97"/>
      <c r="K136" s="97"/>
      <c r="L136" s="15"/>
    </row>
    <row r="137" spans="2:12" x14ac:dyDescent="0.3">
      <c r="B137" s="15"/>
      <c r="C137" s="15"/>
      <c r="D137" s="15"/>
      <c r="E137" s="15"/>
      <c r="F137" s="15"/>
      <c r="G137" s="15"/>
      <c r="H137" s="15"/>
      <c r="I137" s="97"/>
      <c r="J137" s="97"/>
      <c r="K137" s="97"/>
      <c r="L137" s="15"/>
    </row>
    <row r="138" spans="2:12" x14ac:dyDescent="0.3">
      <c r="B138" s="15"/>
      <c r="C138" s="15"/>
      <c r="D138" s="15"/>
      <c r="E138" s="15"/>
      <c r="F138" s="15"/>
      <c r="G138" s="15"/>
      <c r="H138" s="15"/>
      <c r="I138" s="97"/>
      <c r="J138" s="97"/>
      <c r="K138" s="97"/>
      <c r="L138" s="15"/>
    </row>
    <row r="139" spans="2:12" x14ac:dyDescent="0.3">
      <c r="B139" s="15"/>
      <c r="C139" s="15"/>
      <c r="D139" s="15"/>
      <c r="E139" s="15"/>
      <c r="F139" s="15"/>
      <c r="G139" s="15"/>
      <c r="H139" s="15"/>
      <c r="I139" s="97"/>
      <c r="J139" s="97"/>
      <c r="K139" s="97"/>
      <c r="L139" s="15"/>
    </row>
    <row r="140" spans="2:12" x14ac:dyDescent="0.3">
      <c r="B140" s="15"/>
      <c r="C140" s="15"/>
      <c r="D140" s="15"/>
      <c r="E140" s="15"/>
      <c r="F140" s="15"/>
      <c r="G140" s="15"/>
      <c r="H140" s="15"/>
      <c r="I140" s="97"/>
      <c r="J140" s="97"/>
      <c r="K140" s="97"/>
      <c r="L140" s="15"/>
    </row>
    <row r="141" spans="2:12" x14ac:dyDescent="0.3">
      <c r="B141" s="15"/>
      <c r="C141" s="15"/>
      <c r="D141" s="15"/>
      <c r="E141" s="15"/>
      <c r="F141" s="15"/>
      <c r="G141" s="15"/>
      <c r="H141" s="15"/>
      <c r="I141" s="97"/>
      <c r="J141" s="97"/>
      <c r="K141" s="97"/>
      <c r="L141" s="15"/>
    </row>
    <row r="142" spans="2:12" x14ac:dyDescent="0.3">
      <c r="B142" s="15"/>
      <c r="C142" s="15"/>
      <c r="D142" s="15"/>
      <c r="E142" s="15"/>
      <c r="F142" s="15"/>
      <c r="G142" s="15"/>
      <c r="H142" s="15"/>
      <c r="I142" s="97"/>
      <c r="J142" s="97"/>
      <c r="K142" s="97"/>
      <c r="L142" s="15"/>
    </row>
    <row r="143" spans="2:12" x14ac:dyDescent="0.3">
      <c r="B143" s="15"/>
      <c r="C143" s="15"/>
      <c r="D143" s="15"/>
      <c r="E143" s="15"/>
      <c r="F143" s="15"/>
      <c r="G143" s="15"/>
      <c r="H143" s="15"/>
      <c r="I143" s="97"/>
      <c r="J143" s="97"/>
      <c r="K143" s="97"/>
      <c r="L143" s="15"/>
    </row>
    <row r="144" spans="2:12" x14ac:dyDescent="0.3">
      <c r="B144" s="15"/>
      <c r="C144" s="15"/>
      <c r="D144" s="15"/>
      <c r="E144" s="15"/>
      <c r="F144" s="15"/>
      <c r="G144" s="15"/>
      <c r="H144" s="15"/>
      <c r="I144" s="97"/>
      <c r="J144" s="97"/>
      <c r="K144" s="97"/>
      <c r="L144" s="15"/>
    </row>
    <row r="145" spans="2:12" x14ac:dyDescent="0.3">
      <c r="B145" s="15"/>
      <c r="C145" s="15"/>
      <c r="D145" s="15"/>
      <c r="E145" s="15"/>
      <c r="F145" s="15"/>
      <c r="G145" s="15"/>
      <c r="H145" s="15"/>
      <c r="I145" s="97"/>
      <c r="J145" s="97"/>
      <c r="K145" s="97"/>
      <c r="L145" s="15"/>
    </row>
    <row r="146" spans="2:12" x14ac:dyDescent="0.3">
      <c r="B146" s="15"/>
      <c r="C146" s="15"/>
      <c r="D146" s="15"/>
      <c r="E146" s="15"/>
      <c r="F146" s="15"/>
      <c r="G146" s="15"/>
      <c r="H146" s="15"/>
      <c r="I146" s="97"/>
      <c r="J146" s="97"/>
      <c r="K146" s="97"/>
      <c r="L146" s="15"/>
    </row>
    <row r="147" spans="2:12" x14ac:dyDescent="0.3">
      <c r="B147" s="15"/>
      <c r="C147" s="15"/>
      <c r="D147" s="15"/>
      <c r="E147" s="15"/>
      <c r="F147" s="15"/>
      <c r="G147" s="15"/>
      <c r="H147" s="15"/>
      <c r="I147" s="97"/>
      <c r="J147" s="97"/>
      <c r="K147" s="97"/>
      <c r="L147" s="15"/>
    </row>
    <row r="148" spans="2:12" x14ac:dyDescent="0.3">
      <c r="B148" s="15"/>
      <c r="C148" s="15"/>
      <c r="D148" s="15"/>
      <c r="E148" s="15"/>
      <c r="F148" s="15"/>
      <c r="G148" s="15"/>
      <c r="H148" s="15"/>
      <c r="I148" s="97"/>
      <c r="J148" s="97"/>
      <c r="K148" s="97"/>
      <c r="L148" s="15"/>
    </row>
    <row r="149" spans="2:12" x14ac:dyDescent="0.3">
      <c r="B149" s="15"/>
      <c r="C149" s="15"/>
      <c r="D149" s="15"/>
      <c r="E149" s="15"/>
      <c r="F149" s="15"/>
      <c r="G149" s="15"/>
      <c r="H149" s="15"/>
      <c r="I149" s="97"/>
      <c r="J149" s="97"/>
      <c r="K149" s="97"/>
      <c r="L149" s="15"/>
    </row>
    <row r="150" spans="2:12" x14ac:dyDescent="0.3">
      <c r="B150" s="15"/>
      <c r="C150" s="15"/>
      <c r="D150" s="15"/>
      <c r="E150" s="15"/>
      <c r="F150" s="15"/>
      <c r="G150" s="15"/>
      <c r="H150" s="15"/>
      <c r="I150" s="97"/>
      <c r="J150" s="97"/>
      <c r="K150" s="97"/>
      <c r="L150" s="15"/>
    </row>
    <row r="151" spans="2:12" x14ac:dyDescent="0.3">
      <c r="B151" s="15"/>
      <c r="C151" s="15"/>
      <c r="D151" s="15"/>
      <c r="E151" s="15"/>
      <c r="F151" s="15"/>
      <c r="G151" s="15"/>
      <c r="H151" s="15"/>
      <c r="I151" s="97"/>
      <c r="J151" s="97"/>
      <c r="K151" s="97"/>
      <c r="L151" s="15"/>
    </row>
    <row r="152" spans="2:12" x14ac:dyDescent="0.3">
      <c r="B152" s="15"/>
      <c r="C152" s="15"/>
      <c r="D152" s="15"/>
      <c r="E152" s="15"/>
      <c r="F152" s="15"/>
      <c r="G152" s="15"/>
      <c r="H152" s="15"/>
      <c r="I152" s="97"/>
      <c r="J152" s="97"/>
      <c r="K152" s="97"/>
      <c r="L152" s="15"/>
    </row>
    <row r="153" spans="2:12" x14ac:dyDescent="0.3">
      <c r="B153" s="15"/>
      <c r="C153" s="15"/>
      <c r="D153" s="15"/>
      <c r="E153" s="15"/>
      <c r="F153" s="15"/>
      <c r="G153" s="15"/>
      <c r="H153" s="15"/>
      <c r="I153" s="97"/>
      <c r="J153" s="97"/>
      <c r="K153" s="97"/>
      <c r="L153" s="15"/>
    </row>
    <row r="154" spans="2:12" x14ac:dyDescent="0.3">
      <c r="B154" s="15"/>
      <c r="C154" s="15"/>
      <c r="D154" s="15"/>
      <c r="E154" s="15"/>
      <c r="F154" s="15"/>
      <c r="G154" s="15"/>
      <c r="H154" s="15"/>
      <c r="I154" s="97"/>
      <c r="J154" s="97"/>
      <c r="K154" s="97"/>
      <c r="L154" s="15"/>
    </row>
    <row r="155" spans="2:12" x14ac:dyDescent="0.3">
      <c r="B155" s="15"/>
      <c r="C155" s="15"/>
      <c r="D155" s="15"/>
      <c r="E155" s="15"/>
      <c r="F155" s="15"/>
      <c r="G155" s="15"/>
      <c r="H155" s="15"/>
      <c r="I155" s="97"/>
      <c r="J155" s="97"/>
      <c r="K155" s="97"/>
      <c r="L155" s="15"/>
    </row>
    <row r="156" spans="2:12" x14ac:dyDescent="0.3">
      <c r="B156" s="15"/>
      <c r="C156" s="15"/>
      <c r="D156" s="15"/>
      <c r="E156" s="15"/>
      <c r="F156" s="15"/>
      <c r="G156" s="15"/>
      <c r="H156" s="15"/>
      <c r="I156" s="97"/>
      <c r="J156" s="97"/>
      <c r="K156" s="97"/>
      <c r="L156" s="15"/>
    </row>
    <row r="157" spans="2:12" x14ac:dyDescent="0.3">
      <c r="B157" s="15"/>
      <c r="C157" s="15"/>
      <c r="D157" s="15"/>
      <c r="E157" s="15"/>
      <c r="F157" s="15"/>
      <c r="G157" s="15"/>
      <c r="H157" s="15"/>
      <c r="I157" s="97"/>
      <c r="J157" s="97"/>
      <c r="K157" s="97"/>
      <c r="L157" s="15"/>
    </row>
    <row r="158" spans="2:12" x14ac:dyDescent="0.3">
      <c r="B158" s="15"/>
      <c r="C158" s="15"/>
      <c r="D158" s="15"/>
      <c r="E158" s="15"/>
      <c r="F158" s="15"/>
      <c r="G158" s="15"/>
      <c r="H158" s="15"/>
      <c r="I158" s="97"/>
      <c r="J158" s="97"/>
      <c r="K158" s="97"/>
      <c r="L158" s="15"/>
    </row>
    <row r="159" spans="2:12" x14ac:dyDescent="0.3">
      <c r="B159" s="15"/>
      <c r="C159" s="15"/>
      <c r="D159" s="15"/>
      <c r="E159" s="15"/>
      <c r="F159" s="15"/>
      <c r="G159" s="15"/>
      <c r="H159" s="15"/>
      <c r="I159" s="97"/>
      <c r="J159" s="97"/>
      <c r="K159" s="97"/>
      <c r="L159" s="15"/>
    </row>
    <row r="160" spans="2:12" x14ac:dyDescent="0.3">
      <c r="B160" s="15"/>
      <c r="C160" s="15"/>
      <c r="D160" s="15"/>
      <c r="E160" s="15"/>
      <c r="F160" s="15"/>
      <c r="G160" s="15"/>
      <c r="H160" s="15"/>
      <c r="I160" s="97"/>
      <c r="J160" s="97"/>
      <c r="K160" s="97"/>
      <c r="L160" s="15"/>
    </row>
    <row r="161" spans="2:12" x14ac:dyDescent="0.3">
      <c r="B161" s="15"/>
      <c r="C161" s="15"/>
      <c r="D161" s="15"/>
      <c r="E161" s="15"/>
      <c r="F161" s="15"/>
      <c r="G161" s="15"/>
      <c r="H161" s="15"/>
      <c r="I161" s="97"/>
      <c r="J161" s="97"/>
      <c r="K161" s="97"/>
      <c r="L161" s="15"/>
    </row>
    <row r="162" spans="2:12" x14ac:dyDescent="0.3">
      <c r="B162" s="15"/>
      <c r="C162" s="15"/>
      <c r="D162" s="15"/>
      <c r="E162" s="15"/>
      <c r="F162" s="15"/>
      <c r="G162" s="15"/>
      <c r="H162" s="15"/>
      <c r="I162" s="97"/>
      <c r="J162" s="97"/>
      <c r="K162" s="97"/>
      <c r="L162" s="15"/>
    </row>
    <row r="163" spans="2:12" x14ac:dyDescent="0.3">
      <c r="B163" s="15"/>
      <c r="C163" s="15"/>
      <c r="D163" s="15"/>
      <c r="E163" s="15"/>
      <c r="F163" s="15"/>
      <c r="G163" s="15"/>
      <c r="H163" s="15"/>
      <c r="I163" s="97"/>
      <c r="J163" s="97"/>
      <c r="K163" s="97"/>
      <c r="L163" s="15"/>
    </row>
    <row r="164" spans="2:12" x14ac:dyDescent="0.3">
      <c r="B164" s="15"/>
      <c r="C164" s="15"/>
      <c r="D164" s="15"/>
      <c r="E164" s="15"/>
      <c r="F164" s="15"/>
      <c r="G164" s="15"/>
      <c r="H164" s="15"/>
      <c r="I164" s="97"/>
      <c r="J164" s="97"/>
      <c r="K164" s="97"/>
      <c r="L164" s="15"/>
    </row>
    <row r="165" spans="2:12" x14ac:dyDescent="0.3">
      <c r="B165" s="15"/>
      <c r="C165" s="15"/>
      <c r="D165" s="15"/>
      <c r="E165" s="15"/>
      <c r="F165" s="15"/>
      <c r="G165" s="15"/>
      <c r="H165" s="15"/>
      <c r="I165" s="97"/>
      <c r="J165" s="97"/>
      <c r="K165" s="97"/>
      <c r="L165" s="15"/>
    </row>
    <row r="166" spans="2:12" x14ac:dyDescent="0.3">
      <c r="B166" s="15"/>
      <c r="C166" s="15"/>
      <c r="D166" s="15"/>
      <c r="E166" s="15"/>
      <c r="F166" s="15"/>
      <c r="G166" s="15"/>
      <c r="H166" s="15"/>
      <c r="I166" s="97"/>
      <c r="J166" s="97"/>
      <c r="K166" s="97"/>
      <c r="L166" s="15"/>
    </row>
    <row r="167" spans="2:12" x14ac:dyDescent="0.3">
      <c r="B167" s="15"/>
      <c r="C167" s="15"/>
      <c r="D167" s="15"/>
      <c r="E167" s="15"/>
      <c r="F167" s="15"/>
      <c r="G167" s="15"/>
      <c r="H167" s="15"/>
      <c r="I167" s="97"/>
      <c r="J167" s="97"/>
      <c r="K167" s="97"/>
      <c r="L167" s="15"/>
    </row>
    <row r="168" spans="2:12" x14ac:dyDescent="0.3">
      <c r="B168" s="15"/>
      <c r="C168" s="15"/>
      <c r="D168" s="15"/>
      <c r="E168" s="15"/>
      <c r="F168" s="15"/>
      <c r="G168" s="15"/>
      <c r="H168" s="15"/>
      <c r="I168" s="97"/>
      <c r="J168" s="97"/>
      <c r="K168" s="97"/>
      <c r="L168" s="15"/>
    </row>
    <row r="169" spans="2:12" x14ac:dyDescent="0.3">
      <c r="B169" s="15"/>
      <c r="C169" s="15"/>
      <c r="D169" s="15"/>
      <c r="E169" s="15"/>
      <c r="F169" s="15"/>
      <c r="G169" s="15"/>
      <c r="H169" s="15"/>
      <c r="I169" s="97"/>
      <c r="J169" s="97"/>
      <c r="K169" s="97"/>
      <c r="L169" s="15"/>
    </row>
    <row r="170" spans="2:12" x14ac:dyDescent="0.3">
      <c r="B170" s="15"/>
      <c r="C170" s="15"/>
      <c r="D170" s="15"/>
      <c r="E170" s="15"/>
      <c r="F170" s="15"/>
      <c r="G170" s="15"/>
      <c r="H170" s="15"/>
      <c r="I170" s="97"/>
      <c r="J170" s="97"/>
      <c r="K170" s="97"/>
      <c r="L170" s="15"/>
    </row>
    <row r="171" spans="2:12" x14ac:dyDescent="0.3">
      <c r="B171" s="15"/>
      <c r="C171" s="15"/>
      <c r="D171" s="15"/>
      <c r="E171" s="15"/>
      <c r="F171" s="15"/>
      <c r="G171" s="15"/>
      <c r="H171" s="15"/>
      <c r="I171" s="97"/>
      <c r="J171" s="97"/>
      <c r="K171" s="97"/>
      <c r="L171" s="15"/>
    </row>
    <row r="172" spans="2:12" x14ac:dyDescent="0.3">
      <c r="B172" s="15"/>
      <c r="C172" s="15"/>
      <c r="D172" s="15"/>
      <c r="E172" s="15"/>
      <c r="F172" s="15"/>
      <c r="G172" s="15"/>
      <c r="H172" s="15"/>
      <c r="I172" s="97"/>
      <c r="J172" s="97"/>
      <c r="K172" s="97"/>
      <c r="L172" s="15"/>
    </row>
    <row r="173" spans="2:12" x14ac:dyDescent="0.3">
      <c r="B173" s="15"/>
      <c r="C173" s="15"/>
      <c r="D173" s="15"/>
      <c r="E173" s="15"/>
      <c r="F173" s="15"/>
      <c r="G173" s="15"/>
      <c r="H173" s="15"/>
      <c r="I173" s="97"/>
      <c r="J173" s="97"/>
      <c r="K173" s="97"/>
      <c r="L173" s="15"/>
    </row>
    <row r="174" spans="2:12" x14ac:dyDescent="0.3">
      <c r="B174" s="15"/>
      <c r="C174" s="15"/>
      <c r="D174" s="15"/>
      <c r="E174" s="15"/>
      <c r="F174" s="15"/>
      <c r="G174" s="15"/>
      <c r="H174" s="15"/>
      <c r="I174" s="97"/>
      <c r="J174" s="97"/>
      <c r="K174" s="97"/>
      <c r="L174" s="15"/>
    </row>
    <row r="175" spans="2:12" x14ac:dyDescent="0.3">
      <c r="B175" s="15"/>
      <c r="C175" s="15"/>
      <c r="D175" s="15"/>
      <c r="E175" s="15"/>
      <c r="F175" s="15"/>
      <c r="G175" s="15"/>
      <c r="H175" s="15"/>
      <c r="I175" s="97"/>
      <c r="J175" s="97"/>
      <c r="K175" s="97"/>
      <c r="L175" s="15"/>
    </row>
    <row r="176" spans="2:12" x14ac:dyDescent="0.3">
      <c r="B176" s="15"/>
      <c r="C176" s="15"/>
      <c r="D176" s="15"/>
      <c r="E176" s="15"/>
      <c r="F176" s="15"/>
      <c r="G176" s="15"/>
      <c r="H176" s="15"/>
      <c r="I176" s="97"/>
      <c r="J176" s="97"/>
      <c r="K176" s="97"/>
      <c r="L176" s="15"/>
    </row>
    <row r="177" spans="2:12" x14ac:dyDescent="0.3">
      <c r="B177" s="15"/>
      <c r="C177" s="15"/>
      <c r="D177" s="15"/>
      <c r="E177" s="15"/>
      <c r="F177" s="15"/>
      <c r="G177" s="15"/>
      <c r="H177" s="15"/>
      <c r="I177" s="97"/>
      <c r="J177" s="97"/>
      <c r="K177" s="97"/>
      <c r="L177" s="15"/>
    </row>
    <row r="178" spans="2:12" x14ac:dyDescent="0.3">
      <c r="B178" s="15"/>
      <c r="C178" s="15"/>
      <c r="D178" s="15"/>
      <c r="E178" s="15"/>
      <c r="F178" s="15"/>
      <c r="G178" s="15"/>
      <c r="H178" s="15"/>
      <c r="I178" s="97"/>
      <c r="J178" s="97"/>
      <c r="K178" s="97"/>
      <c r="L178" s="15"/>
    </row>
    <row r="179" spans="2:12" x14ac:dyDescent="0.3">
      <c r="B179" s="15"/>
      <c r="C179" s="15"/>
      <c r="D179" s="15"/>
      <c r="E179" s="15"/>
      <c r="F179" s="15"/>
      <c r="G179" s="15"/>
      <c r="H179" s="15"/>
      <c r="I179" s="97"/>
      <c r="J179" s="97"/>
      <c r="K179" s="97"/>
      <c r="L179" s="15"/>
    </row>
    <row r="180" spans="2:12" x14ac:dyDescent="0.3">
      <c r="B180" s="15"/>
      <c r="C180" s="15"/>
      <c r="D180" s="15"/>
      <c r="E180" s="15"/>
      <c r="F180" s="15"/>
      <c r="G180" s="15"/>
      <c r="H180" s="15"/>
      <c r="I180" s="97"/>
      <c r="J180" s="97"/>
      <c r="K180" s="97"/>
      <c r="L180" s="15"/>
    </row>
    <row r="181" spans="2:12" x14ac:dyDescent="0.3">
      <c r="B181" s="15"/>
      <c r="C181" s="15"/>
      <c r="D181" s="15"/>
      <c r="E181" s="15"/>
      <c r="F181" s="15"/>
      <c r="G181" s="15"/>
      <c r="H181" s="15"/>
      <c r="I181" s="97"/>
      <c r="J181" s="97"/>
      <c r="K181" s="97"/>
      <c r="L181" s="15"/>
    </row>
    <row r="182" spans="2:12" x14ac:dyDescent="0.3">
      <c r="B182" s="15"/>
      <c r="C182" s="15"/>
      <c r="D182" s="15"/>
      <c r="E182" s="15"/>
      <c r="F182" s="15"/>
      <c r="G182" s="15"/>
      <c r="H182" s="15"/>
      <c r="I182" s="97"/>
      <c r="J182" s="97"/>
      <c r="K182" s="97"/>
      <c r="L182" s="15"/>
    </row>
    <row r="183" spans="2:12" x14ac:dyDescent="0.3">
      <c r="B183" s="15"/>
      <c r="C183" s="15"/>
      <c r="D183" s="15"/>
      <c r="E183" s="15"/>
      <c r="F183" s="15"/>
      <c r="G183" s="15"/>
      <c r="H183" s="15"/>
      <c r="I183" s="97"/>
      <c r="J183" s="97"/>
      <c r="K183" s="97"/>
      <c r="L183" s="15"/>
    </row>
    <row r="184" spans="2:12" x14ac:dyDescent="0.3">
      <c r="B184" s="15"/>
      <c r="C184" s="15"/>
      <c r="D184" s="15"/>
      <c r="E184" s="15"/>
      <c r="F184" s="15"/>
      <c r="G184" s="15"/>
      <c r="H184" s="15"/>
      <c r="I184" s="97"/>
      <c r="J184" s="97"/>
      <c r="K184" s="97"/>
      <c r="L184" s="15"/>
    </row>
    <row r="185" spans="2:12" x14ac:dyDescent="0.3">
      <c r="B185" s="15"/>
      <c r="C185" s="15"/>
      <c r="D185" s="15"/>
      <c r="E185" s="15"/>
      <c r="F185" s="15"/>
      <c r="G185" s="15"/>
      <c r="H185" s="15"/>
      <c r="I185" s="97"/>
      <c r="J185" s="97"/>
      <c r="K185" s="97"/>
      <c r="L185" s="15"/>
    </row>
    <row r="186" spans="2:12" x14ac:dyDescent="0.3">
      <c r="B186" s="15"/>
      <c r="C186" s="15"/>
      <c r="D186" s="15"/>
      <c r="E186" s="15"/>
      <c r="F186" s="15"/>
      <c r="G186" s="15"/>
      <c r="H186" s="15"/>
      <c r="I186" s="97"/>
      <c r="J186" s="97"/>
      <c r="K186" s="97"/>
      <c r="L186" s="15"/>
    </row>
    <row r="187" spans="2:12" x14ac:dyDescent="0.3">
      <c r="B187" s="15"/>
      <c r="C187" s="15"/>
      <c r="D187" s="15"/>
      <c r="E187" s="15"/>
      <c r="F187" s="15"/>
      <c r="G187" s="15"/>
      <c r="H187" s="15"/>
      <c r="I187" s="97"/>
      <c r="J187" s="97"/>
      <c r="K187" s="97"/>
      <c r="L187" s="15"/>
    </row>
    <row r="188" spans="2:12" x14ac:dyDescent="0.3">
      <c r="B188" s="15"/>
      <c r="C188" s="15"/>
      <c r="D188" s="15"/>
      <c r="E188" s="15"/>
      <c r="F188" s="15"/>
      <c r="G188" s="15"/>
      <c r="H188" s="15"/>
      <c r="I188" s="97"/>
      <c r="J188" s="97"/>
      <c r="K188" s="97"/>
      <c r="L188" s="15"/>
    </row>
    <row r="189" spans="2:12" x14ac:dyDescent="0.3">
      <c r="B189" s="15"/>
      <c r="C189" s="15"/>
      <c r="D189" s="15"/>
      <c r="E189" s="15"/>
      <c r="F189" s="15"/>
      <c r="G189" s="15"/>
      <c r="H189" s="15"/>
      <c r="I189" s="97"/>
      <c r="J189" s="97"/>
      <c r="K189" s="97"/>
      <c r="L189" s="15"/>
    </row>
    <row r="190" spans="2:12" x14ac:dyDescent="0.3">
      <c r="B190" s="15"/>
      <c r="C190" s="15"/>
      <c r="D190" s="15"/>
      <c r="E190" s="15"/>
      <c r="F190" s="15"/>
      <c r="G190" s="15"/>
      <c r="H190" s="15"/>
      <c r="I190" s="97"/>
      <c r="J190" s="97"/>
      <c r="K190" s="97"/>
      <c r="L190" s="15"/>
    </row>
    <row r="191" spans="2:12" x14ac:dyDescent="0.3">
      <c r="B191" s="15"/>
      <c r="C191" s="15"/>
      <c r="D191" s="15"/>
      <c r="E191" s="15"/>
      <c r="F191" s="15"/>
      <c r="G191" s="15"/>
      <c r="H191" s="15"/>
      <c r="I191" s="97"/>
      <c r="J191" s="97"/>
      <c r="K191" s="97"/>
      <c r="L191" s="15"/>
    </row>
    <row r="192" spans="2:12" x14ac:dyDescent="0.3">
      <c r="B192" s="15"/>
      <c r="C192" s="15"/>
      <c r="D192" s="15"/>
      <c r="E192" s="15"/>
      <c r="F192" s="15"/>
      <c r="G192" s="15"/>
      <c r="H192" s="15"/>
      <c r="I192" s="97"/>
      <c r="J192" s="97"/>
      <c r="K192" s="97"/>
      <c r="L192" s="15"/>
    </row>
    <row r="193" spans="2:12" x14ac:dyDescent="0.3">
      <c r="B193" s="15"/>
      <c r="C193" s="15"/>
      <c r="D193" s="15"/>
      <c r="E193" s="15"/>
      <c r="F193" s="15"/>
      <c r="G193" s="15"/>
      <c r="H193" s="15"/>
      <c r="I193" s="97"/>
      <c r="J193" s="97"/>
      <c r="K193" s="97"/>
      <c r="L193" s="15"/>
    </row>
    <row r="194" spans="2:12" x14ac:dyDescent="0.3">
      <c r="B194" s="15"/>
      <c r="C194" s="15"/>
      <c r="D194" s="15"/>
      <c r="E194" s="15"/>
      <c r="F194" s="15"/>
      <c r="G194" s="15"/>
      <c r="H194" s="15"/>
      <c r="I194" s="97"/>
      <c r="J194" s="97"/>
      <c r="K194" s="97"/>
      <c r="L194" s="15"/>
    </row>
    <row r="195" spans="2:12" x14ac:dyDescent="0.3">
      <c r="B195" s="15"/>
      <c r="C195" s="15"/>
      <c r="D195" s="15"/>
      <c r="E195" s="15"/>
      <c r="F195" s="15"/>
      <c r="G195" s="15"/>
      <c r="H195" s="15"/>
      <c r="I195" s="97"/>
      <c r="J195" s="97"/>
      <c r="K195" s="97"/>
      <c r="L195" s="15"/>
    </row>
    <row r="196" spans="2:12" x14ac:dyDescent="0.3">
      <c r="B196" s="15"/>
      <c r="C196" s="15"/>
      <c r="D196" s="15"/>
      <c r="E196" s="15"/>
      <c r="F196" s="15"/>
      <c r="G196" s="15"/>
      <c r="H196" s="15"/>
      <c r="I196" s="97"/>
      <c r="J196" s="97"/>
      <c r="K196" s="97"/>
      <c r="L196" s="15"/>
    </row>
    <row r="197" spans="2:12" x14ac:dyDescent="0.3">
      <c r="B197" s="15"/>
      <c r="C197" s="15"/>
      <c r="D197" s="15"/>
      <c r="E197" s="15"/>
      <c r="F197" s="15"/>
      <c r="G197" s="15"/>
      <c r="H197" s="15"/>
      <c r="I197" s="97"/>
      <c r="J197" s="97"/>
      <c r="K197" s="97"/>
      <c r="L197" s="15"/>
    </row>
    <row r="198" spans="2:12" x14ac:dyDescent="0.3">
      <c r="B198" s="15"/>
      <c r="C198" s="15"/>
      <c r="D198" s="15"/>
      <c r="E198" s="15"/>
      <c r="F198" s="15"/>
      <c r="G198" s="15"/>
      <c r="H198" s="15"/>
      <c r="I198" s="97"/>
      <c r="J198" s="97"/>
      <c r="K198" s="97"/>
      <c r="L198" s="15"/>
    </row>
    <row r="199" spans="2:12" x14ac:dyDescent="0.3">
      <c r="B199" s="15"/>
      <c r="C199" s="15"/>
      <c r="D199" s="15"/>
      <c r="E199" s="15"/>
      <c r="F199" s="15"/>
      <c r="G199" s="15"/>
      <c r="H199" s="15"/>
      <c r="I199" s="97"/>
      <c r="J199" s="97"/>
      <c r="K199" s="97"/>
      <c r="L199" s="15"/>
    </row>
    <row r="200" spans="2:12" x14ac:dyDescent="0.3">
      <c r="B200" s="15"/>
      <c r="C200" s="15"/>
      <c r="D200" s="15"/>
      <c r="E200" s="15"/>
      <c r="F200" s="15"/>
      <c r="G200" s="15"/>
      <c r="H200" s="15"/>
      <c r="I200" s="97"/>
      <c r="J200" s="97"/>
      <c r="K200" s="97"/>
      <c r="L200" s="15"/>
    </row>
    <row r="201" spans="2:12" x14ac:dyDescent="0.3">
      <c r="B201" s="15"/>
      <c r="C201" s="15"/>
      <c r="D201" s="15"/>
      <c r="E201" s="15"/>
      <c r="F201" s="15"/>
      <c r="G201" s="15"/>
      <c r="H201" s="15"/>
      <c r="I201" s="97"/>
      <c r="J201" s="97"/>
      <c r="K201" s="97"/>
      <c r="L201" s="15"/>
    </row>
    <row r="202" spans="2:12" x14ac:dyDescent="0.3">
      <c r="B202" s="15"/>
      <c r="C202" s="15"/>
      <c r="D202" s="15"/>
      <c r="E202" s="15"/>
      <c r="F202" s="15"/>
      <c r="G202" s="15"/>
      <c r="H202" s="15"/>
      <c r="I202" s="97"/>
      <c r="J202" s="97"/>
      <c r="K202" s="97"/>
      <c r="L202" s="15"/>
    </row>
    <row r="203" spans="2:12" x14ac:dyDescent="0.3">
      <c r="B203" s="15"/>
      <c r="C203" s="15"/>
      <c r="D203" s="15"/>
      <c r="E203" s="15"/>
      <c r="F203" s="15"/>
      <c r="G203" s="15"/>
      <c r="H203" s="15"/>
      <c r="I203" s="97"/>
      <c r="J203" s="97"/>
      <c r="K203" s="97"/>
      <c r="L203" s="15"/>
    </row>
    <row r="204" spans="2:12" x14ac:dyDescent="0.3">
      <c r="B204" s="15"/>
      <c r="C204" s="15"/>
      <c r="D204" s="15"/>
      <c r="E204" s="15"/>
      <c r="F204" s="15"/>
      <c r="G204" s="15"/>
      <c r="H204" s="15"/>
      <c r="I204" s="97"/>
      <c r="J204" s="97"/>
      <c r="K204" s="97"/>
      <c r="L204" s="15"/>
    </row>
    <row r="205" spans="2:12" x14ac:dyDescent="0.3">
      <c r="B205" s="15"/>
      <c r="C205" s="15"/>
      <c r="D205" s="15"/>
      <c r="E205" s="15"/>
      <c r="F205" s="15"/>
      <c r="G205" s="15"/>
      <c r="H205" s="15"/>
      <c r="I205" s="97"/>
      <c r="J205" s="97"/>
      <c r="K205" s="97"/>
      <c r="L205" s="15"/>
    </row>
    <row r="206" spans="2:12" x14ac:dyDescent="0.3">
      <c r="B206" s="15"/>
      <c r="C206" s="15"/>
      <c r="D206" s="15"/>
      <c r="E206" s="15"/>
      <c r="F206" s="15"/>
      <c r="G206" s="15"/>
      <c r="H206" s="15"/>
      <c r="I206" s="97"/>
      <c r="J206" s="97"/>
      <c r="K206" s="97"/>
      <c r="L206" s="15"/>
    </row>
    <row r="207" spans="2:12" x14ac:dyDescent="0.3">
      <c r="B207" s="15"/>
      <c r="C207" s="15"/>
      <c r="D207" s="15"/>
      <c r="E207" s="15"/>
      <c r="F207" s="15"/>
      <c r="G207" s="15"/>
      <c r="H207" s="15"/>
      <c r="I207" s="97"/>
      <c r="J207" s="97"/>
      <c r="K207" s="97"/>
      <c r="L207" s="15"/>
    </row>
    <row r="208" spans="2:12" x14ac:dyDescent="0.3">
      <c r="B208" s="15"/>
      <c r="C208" s="15"/>
      <c r="D208" s="15"/>
      <c r="E208" s="15"/>
      <c r="F208" s="15"/>
      <c r="G208" s="15"/>
      <c r="H208" s="15"/>
      <c r="I208" s="97"/>
      <c r="J208" s="97"/>
      <c r="K208" s="97"/>
      <c r="L208" s="15"/>
    </row>
    <row r="209" spans="2:12" x14ac:dyDescent="0.3">
      <c r="B209" s="15"/>
      <c r="C209" s="15"/>
      <c r="D209" s="15"/>
      <c r="E209" s="15"/>
      <c r="F209" s="15"/>
      <c r="G209" s="15"/>
      <c r="H209" s="15"/>
      <c r="I209" s="97"/>
      <c r="J209" s="97"/>
      <c r="K209" s="97"/>
      <c r="L209" s="15"/>
    </row>
    <row r="210" spans="2:12" x14ac:dyDescent="0.3">
      <c r="B210" s="15"/>
      <c r="C210" s="15"/>
      <c r="D210" s="15"/>
      <c r="E210" s="15"/>
      <c r="F210" s="15"/>
      <c r="G210" s="15"/>
      <c r="H210" s="15"/>
      <c r="I210" s="97"/>
      <c r="J210" s="97"/>
      <c r="K210" s="97"/>
      <c r="L210" s="15"/>
    </row>
    <row r="211" spans="2:12" x14ac:dyDescent="0.3">
      <c r="B211" s="15"/>
      <c r="C211" s="15"/>
      <c r="D211" s="15"/>
      <c r="E211" s="15"/>
      <c r="F211" s="15"/>
      <c r="G211" s="15"/>
      <c r="H211" s="15"/>
      <c r="I211" s="97"/>
      <c r="J211" s="97"/>
      <c r="K211" s="97"/>
      <c r="L211" s="15"/>
    </row>
    <row r="212" spans="2:12" x14ac:dyDescent="0.3">
      <c r="B212" s="15"/>
      <c r="C212" s="15"/>
      <c r="D212" s="15"/>
      <c r="E212" s="15"/>
      <c r="F212" s="15"/>
      <c r="G212" s="15"/>
      <c r="H212" s="15"/>
      <c r="I212" s="97"/>
      <c r="J212" s="97"/>
      <c r="K212" s="97"/>
      <c r="L212" s="15"/>
    </row>
    <row r="213" spans="2:12" x14ac:dyDescent="0.3">
      <c r="B213" s="15"/>
      <c r="C213" s="15"/>
      <c r="D213" s="15"/>
      <c r="E213" s="15"/>
      <c r="F213" s="15"/>
      <c r="G213" s="15"/>
      <c r="H213" s="15"/>
      <c r="I213" s="97"/>
      <c r="J213" s="97"/>
      <c r="K213" s="97"/>
      <c r="L213" s="15"/>
    </row>
    <row r="214" spans="2:12" x14ac:dyDescent="0.3">
      <c r="B214" s="15"/>
      <c r="C214" s="15"/>
      <c r="D214" s="15"/>
      <c r="E214" s="15"/>
      <c r="F214" s="15"/>
      <c r="G214" s="15"/>
      <c r="H214" s="15"/>
      <c r="I214" s="97"/>
      <c r="J214" s="97"/>
      <c r="K214" s="97"/>
      <c r="L214" s="15"/>
    </row>
    <row r="215" spans="2:12" x14ac:dyDescent="0.3">
      <c r="B215" s="15"/>
      <c r="C215" s="15"/>
      <c r="D215" s="15"/>
      <c r="E215" s="15"/>
      <c r="F215" s="15"/>
      <c r="G215" s="15"/>
      <c r="H215" s="15"/>
      <c r="I215" s="97"/>
      <c r="J215" s="97"/>
      <c r="K215" s="97"/>
      <c r="L215" s="15"/>
    </row>
    <row r="216" spans="2:12" x14ac:dyDescent="0.3">
      <c r="B216" s="15"/>
      <c r="C216" s="15"/>
      <c r="D216" s="15"/>
      <c r="E216" s="15"/>
      <c r="F216" s="15"/>
      <c r="G216" s="15"/>
      <c r="H216" s="15"/>
      <c r="I216" s="97"/>
      <c r="J216" s="97"/>
      <c r="K216" s="97"/>
      <c r="L216" s="15"/>
    </row>
    <row r="217" spans="2:12" x14ac:dyDescent="0.3">
      <c r="B217" s="15"/>
      <c r="C217" s="15"/>
      <c r="D217" s="15"/>
      <c r="E217" s="15"/>
      <c r="F217" s="15"/>
      <c r="G217" s="15"/>
      <c r="H217" s="15"/>
      <c r="I217" s="97"/>
      <c r="J217" s="97"/>
      <c r="K217" s="97"/>
      <c r="L217" s="15"/>
    </row>
    <row r="218" spans="2:12" x14ac:dyDescent="0.3">
      <c r="B218" s="15"/>
      <c r="C218" s="15"/>
      <c r="D218" s="15"/>
      <c r="E218" s="15"/>
      <c r="F218" s="15"/>
      <c r="G218" s="15"/>
      <c r="H218" s="15"/>
      <c r="I218" s="97"/>
      <c r="J218" s="97"/>
      <c r="K218" s="97"/>
      <c r="L218" s="15"/>
    </row>
    <row r="219" spans="2:12" x14ac:dyDescent="0.3">
      <c r="B219" s="15"/>
      <c r="C219" s="15"/>
      <c r="D219" s="15"/>
      <c r="E219" s="15"/>
      <c r="F219" s="15"/>
      <c r="G219" s="15"/>
      <c r="H219" s="15"/>
      <c r="I219" s="97"/>
      <c r="J219" s="97"/>
      <c r="K219" s="97"/>
      <c r="L219" s="15"/>
    </row>
    <row r="220" spans="2:12" x14ac:dyDescent="0.3">
      <c r="B220" s="15"/>
      <c r="C220" s="15"/>
      <c r="D220" s="15"/>
      <c r="E220" s="15"/>
      <c r="F220" s="15"/>
      <c r="G220" s="15"/>
      <c r="H220" s="15"/>
      <c r="I220" s="97"/>
      <c r="J220" s="97"/>
      <c r="K220" s="97"/>
      <c r="L220" s="15"/>
    </row>
    <row r="221" spans="2:12" x14ac:dyDescent="0.3">
      <c r="B221" s="15"/>
      <c r="C221" s="15"/>
      <c r="D221" s="15"/>
      <c r="E221" s="15"/>
      <c r="F221" s="15"/>
      <c r="G221" s="15"/>
      <c r="H221" s="15"/>
      <c r="I221" s="97"/>
      <c r="J221" s="97"/>
      <c r="K221" s="97"/>
      <c r="L221" s="15"/>
    </row>
    <row r="222" spans="2:12" x14ac:dyDescent="0.3">
      <c r="B222" s="15"/>
      <c r="C222" s="15"/>
      <c r="D222" s="15"/>
      <c r="E222" s="15"/>
      <c r="F222" s="15"/>
      <c r="G222" s="15"/>
      <c r="H222" s="15"/>
      <c r="I222" s="97"/>
      <c r="J222" s="97"/>
      <c r="K222" s="97"/>
      <c r="L222" s="15"/>
    </row>
    <row r="223" spans="2:12" x14ac:dyDescent="0.3">
      <c r="B223" s="15"/>
      <c r="C223" s="15"/>
      <c r="D223" s="15"/>
      <c r="E223" s="15"/>
      <c r="F223" s="15"/>
      <c r="G223" s="15"/>
      <c r="H223" s="15"/>
      <c r="I223" s="97"/>
      <c r="J223" s="97"/>
      <c r="K223" s="97"/>
      <c r="L223" s="15"/>
    </row>
    <row r="224" spans="2:12" x14ac:dyDescent="0.3">
      <c r="B224" s="15"/>
      <c r="C224" s="15"/>
      <c r="D224" s="15"/>
      <c r="E224" s="15"/>
      <c r="F224" s="15"/>
      <c r="G224" s="15"/>
      <c r="H224" s="15"/>
      <c r="I224" s="97"/>
      <c r="J224" s="97"/>
      <c r="K224" s="97"/>
      <c r="L224" s="15"/>
    </row>
    <row r="225" spans="2:12" x14ac:dyDescent="0.3">
      <c r="B225" s="15"/>
      <c r="C225" s="15"/>
      <c r="D225" s="15"/>
      <c r="E225" s="15"/>
      <c r="F225" s="15"/>
      <c r="G225" s="15"/>
      <c r="H225" s="15"/>
      <c r="I225" s="97"/>
      <c r="J225" s="97"/>
      <c r="K225" s="97"/>
      <c r="L225" s="15"/>
    </row>
    <row r="226" spans="2:12" x14ac:dyDescent="0.3">
      <c r="B226" s="15"/>
      <c r="C226" s="15"/>
      <c r="D226" s="15"/>
      <c r="E226" s="15"/>
      <c r="F226" s="15"/>
      <c r="G226" s="15"/>
      <c r="H226" s="15"/>
      <c r="I226" s="97"/>
      <c r="J226" s="97"/>
      <c r="K226" s="97"/>
      <c r="L226" s="15"/>
    </row>
    <row r="227" spans="2:12" x14ac:dyDescent="0.3">
      <c r="B227" s="15"/>
      <c r="C227" s="15"/>
      <c r="D227" s="15"/>
      <c r="E227" s="15"/>
      <c r="F227" s="15"/>
      <c r="G227" s="15"/>
      <c r="H227" s="15"/>
      <c r="I227" s="97"/>
      <c r="J227" s="97"/>
      <c r="K227" s="97"/>
      <c r="L227" s="15"/>
    </row>
    <row r="228" spans="2:12" x14ac:dyDescent="0.3">
      <c r="B228" s="15"/>
      <c r="C228" s="15"/>
      <c r="D228" s="15"/>
      <c r="E228" s="15"/>
      <c r="F228" s="15"/>
      <c r="G228" s="15"/>
      <c r="H228" s="15"/>
      <c r="I228" s="97"/>
      <c r="J228" s="97"/>
      <c r="K228" s="97"/>
      <c r="L228" s="15"/>
    </row>
    <row r="229" spans="2:12" x14ac:dyDescent="0.3">
      <c r="B229" s="15"/>
      <c r="C229" s="15"/>
      <c r="D229" s="15"/>
      <c r="E229" s="15"/>
      <c r="F229" s="15"/>
      <c r="G229" s="15"/>
      <c r="H229" s="15"/>
      <c r="I229" s="97"/>
      <c r="J229" s="97"/>
      <c r="K229" s="97"/>
      <c r="L229" s="15"/>
    </row>
    <row r="230" spans="2:12" x14ac:dyDescent="0.3">
      <c r="B230" s="15"/>
      <c r="C230" s="15"/>
      <c r="D230" s="15"/>
      <c r="E230" s="15"/>
      <c r="F230" s="15"/>
      <c r="G230" s="15"/>
      <c r="H230" s="15"/>
      <c r="I230" s="97"/>
      <c r="J230" s="97"/>
      <c r="K230" s="97"/>
      <c r="L230" s="15"/>
    </row>
    <row r="231" spans="2:12" x14ac:dyDescent="0.3">
      <c r="B231" s="15"/>
      <c r="C231" s="15"/>
      <c r="D231" s="15"/>
      <c r="E231" s="15"/>
      <c r="F231" s="15"/>
      <c r="G231" s="15"/>
      <c r="H231" s="15"/>
      <c r="I231" s="97"/>
      <c r="J231" s="97"/>
      <c r="K231" s="97"/>
      <c r="L231" s="15"/>
    </row>
    <row r="232" spans="2:12" x14ac:dyDescent="0.3">
      <c r="B232" s="15"/>
      <c r="C232" s="15"/>
      <c r="D232" s="15"/>
      <c r="E232" s="15"/>
      <c r="F232" s="15"/>
      <c r="G232" s="15"/>
      <c r="H232" s="15"/>
      <c r="I232" s="97"/>
      <c r="J232" s="97"/>
      <c r="K232" s="97"/>
      <c r="L232" s="15"/>
    </row>
    <row r="233" spans="2:12" x14ac:dyDescent="0.3">
      <c r="B233" s="15"/>
      <c r="C233" s="15"/>
      <c r="D233" s="15"/>
      <c r="E233" s="15"/>
      <c r="F233" s="15"/>
      <c r="G233" s="15"/>
      <c r="H233" s="15"/>
      <c r="I233" s="97"/>
      <c r="J233" s="97"/>
      <c r="K233" s="97"/>
      <c r="L233" s="15"/>
    </row>
    <row r="234" spans="2:12" x14ac:dyDescent="0.3">
      <c r="B234" s="15"/>
      <c r="C234" s="15"/>
      <c r="D234" s="15"/>
      <c r="E234" s="15"/>
      <c r="F234" s="15"/>
      <c r="G234" s="15"/>
      <c r="H234" s="15"/>
      <c r="I234" s="97"/>
      <c r="J234" s="97"/>
      <c r="K234" s="97"/>
      <c r="L234" s="15"/>
    </row>
    <row r="235" spans="2:12" x14ac:dyDescent="0.3">
      <c r="B235" s="15"/>
      <c r="C235" s="15"/>
      <c r="D235" s="15"/>
      <c r="E235" s="15"/>
      <c r="F235" s="15"/>
      <c r="G235" s="15"/>
      <c r="H235" s="15"/>
      <c r="I235" s="97"/>
      <c r="J235" s="97"/>
      <c r="K235" s="97"/>
      <c r="L235" s="15"/>
    </row>
    <row r="236" spans="2:12" x14ac:dyDescent="0.3">
      <c r="B236" s="15"/>
      <c r="C236" s="15"/>
      <c r="D236" s="15"/>
      <c r="E236" s="15"/>
      <c r="F236" s="15"/>
      <c r="G236" s="15"/>
      <c r="H236" s="15"/>
      <c r="I236" s="97"/>
      <c r="J236" s="97"/>
      <c r="K236" s="97"/>
      <c r="L236" s="15"/>
    </row>
    <row r="237" spans="2:12" x14ac:dyDescent="0.3">
      <c r="B237" s="15"/>
      <c r="C237" s="15"/>
      <c r="D237" s="15"/>
      <c r="E237" s="15"/>
      <c r="F237" s="15"/>
      <c r="G237" s="15"/>
      <c r="H237" s="15"/>
      <c r="I237" s="97"/>
      <c r="J237" s="97"/>
      <c r="K237" s="97"/>
      <c r="L237" s="15"/>
    </row>
    <row r="238" spans="2:12" x14ac:dyDescent="0.3">
      <c r="B238" s="15"/>
      <c r="C238" s="15"/>
      <c r="D238" s="15"/>
      <c r="E238" s="15"/>
      <c r="F238" s="15"/>
      <c r="G238" s="15"/>
      <c r="H238" s="15"/>
      <c r="I238" s="97"/>
      <c r="J238" s="97"/>
      <c r="K238" s="97"/>
      <c r="L238" s="15"/>
    </row>
    <row r="239" spans="2:12" x14ac:dyDescent="0.3">
      <c r="B239" s="15"/>
      <c r="C239" s="15"/>
      <c r="D239" s="15"/>
      <c r="E239" s="15"/>
      <c r="F239" s="15"/>
      <c r="G239" s="15"/>
      <c r="H239" s="15"/>
      <c r="I239" s="97"/>
      <c r="J239" s="97"/>
      <c r="K239" s="97"/>
      <c r="L239" s="15"/>
    </row>
    <row r="240" spans="2:12" x14ac:dyDescent="0.3">
      <c r="B240" s="15"/>
      <c r="C240" s="15"/>
      <c r="D240" s="15"/>
      <c r="E240" s="15"/>
      <c r="F240" s="15"/>
      <c r="G240" s="15"/>
      <c r="H240" s="15"/>
      <c r="I240" s="97"/>
      <c r="J240" s="97"/>
      <c r="K240" s="97"/>
      <c r="L240" s="15"/>
    </row>
    <row r="241" spans="2:12" x14ac:dyDescent="0.3">
      <c r="B241" s="15"/>
      <c r="C241" s="15"/>
      <c r="D241" s="15"/>
      <c r="E241" s="15"/>
      <c r="F241" s="15"/>
      <c r="G241" s="15"/>
      <c r="H241" s="15"/>
      <c r="I241" s="97"/>
      <c r="J241" s="97"/>
      <c r="K241" s="97"/>
      <c r="L241" s="15"/>
    </row>
    <row r="242" spans="2:12" x14ac:dyDescent="0.3">
      <c r="B242" s="15"/>
      <c r="C242" s="15"/>
      <c r="D242" s="15"/>
      <c r="E242" s="15"/>
      <c r="F242" s="15"/>
      <c r="G242" s="15"/>
      <c r="H242" s="15"/>
      <c r="I242" s="97"/>
      <c r="J242" s="97"/>
      <c r="K242" s="97"/>
      <c r="L242" s="15"/>
    </row>
    <row r="243" spans="2:12" x14ac:dyDescent="0.3">
      <c r="B243" s="15"/>
      <c r="C243" s="15"/>
      <c r="D243" s="15"/>
      <c r="E243" s="15"/>
      <c r="F243" s="15"/>
      <c r="G243" s="15"/>
      <c r="H243" s="15"/>
      <c r="I243" s="97"/>
      <c r="J243" s="97"/>
      <c r="K243" s="97"/>
      <c r="L243" s="15"/>
    </row>
    <row r="244" spans="2:12" x14ac:dyDescent="0.3">
      <c r="B244" s="15"/>
      <c r="C244" s="15"/>
      <c r="D244" s="15"/>
      <c r="E244" s="15"/>
      <c r="F244" s="15"/>
      <c r="G244" s="15"/>
      <c r="H244" s="15"/>
      <c r="I244" s="97"/>
      <c r="J244" s="97"/>
      <c r="K244" s="97"/>
      <c r="L244" s="15"/>
    </row>
    <row r="245" spans="2:12" x14ac:dyDescent="0.3">
      <c r="B245" s="15"/>
      <c r="C245" s="15"/>
      <c r="D245" s="15"/>
      <c r="E245" s="15"/>
      <c r="F245" s="15"/>
      <c r="G245" s="15"/>
      <c r="H245" s="15"/>
      <c r="I245" s="97"/>
      <c r="J245" s="97"/>
      <c r="K245" s="97"/>
      <c r="L245" s="15"/>
    </row>
    <row r="246" spans="2:12" x14ac:dyDescent="0.3">
      <c r="B246" s="15"/>
      <c r="C246" s="15"/>
      <c r="D246" s="15"/>
      <c r="E246" s="15"/>
      <c r="F246" s="15"/>
      <c r="G246" s="15"/>
      <c r="H246" s="15"/>
      <c r="I246" s="97"/>
      <c r="J246" s="97"/>
      <c r="K246" s="97"/>
      <c r="L246" s="15"/>
    </row>
    <row r="247" spans="2:12" x14ac:dyDescent="0.3">
      <c r="B247" s="15"/>
      <c r="C247" s="15"/>
      <c r="D247" s="15"/>
      <c r="E247" s="15"/>
      <c r="F247" s="15"/>
      <c r="G247" s="15"/>
      <c r="H247" s="15"/>
      <c r="I247" s="97"/>
      <c r="J247" s="97"/>
      <c r="K247" s="97"/>
      <c r="L247" s="15"/>
    </row>
    <row r="248" spans="2:12" x14ac:dyDescent="0.3">
      <c r="B248" s="15"/>
      <c r="C248" s="15"/>
      <c r="D248" s="15"/>
      <c r="E248" s="15"/>
      <c r="F248" s="15"/>
      <c r="G248" s="15"/>
      <c r="H248" s="15"/>
      <c r="I248" s="97"/>
      <c r="J248" s="97"/>
      <c r="K248" s="97"/>
      <c r="L248" s="15"/>
    </row>
    <row r="249" spans="2:12" x14ac:dyDescent="0.3">
      <c r="B249" s="15"/>
      <c r="C249" s="15"/>
      <c r="D249" s="15"/>
      <c r="E249" s="15"/>
      <c r="F249" s="15"/>
      <c r="G249" s="15"/>
      <c r="H249" s="15"/>
      <c r="I249" s="97"/>
      <c r="J249" s="97"/>
      <c r="K249" s="97"/>
      <c r="L249" s="15"/>
    </row>
    <row r="250" spans="2:12" x14ac:dyDescent="0.3">
      <c r="B250" s="15"/>
      <c r="C250" s="15"/>
      <c r="D250" s="15"/>
      <c r="E250" s="15"/>
      <c r="F250" s="15"/>
      <c r="G250" s="15"/>
      <c r="H250" s="15"/>
      <c r="I250" s="97"/>
      <c r="J250" s="97"/>
      <c r="K250" s="97"/>
      <c r="L250" s="15"/>
    </row>
    <row r="251" spans="2:12" x14ac:dyDescent="0.3">
      <c r="B251" s="15"/>
      <c r="C251" s="15"/>
      <c r="D251" s="15"/>
      <c r="E251" s="15"/>
      <c r="F251" s="15"/>
      <c r="G251" s="15"/>
      <c r="H251" s="15"/>
      <c r="I251" s="97"/>
      <c r="J251" s="97"/>
      <c r="K251" s="97"/>
      <c r="L251" s="15"/>
    </row>
    <row r="252" spans="2:12" x14ac:dyDescent="0.3">
      <c r="B252" s="15"/>
      <c r="C252" s="15"/>
      <c r="D252" s="15"/>
      <c r="E252" s="15"/>
      <c r="F252" s="15"/>
      <c r="G252" s="15"/>
      <c r="H252" s="15"/>
      <c r="I252" s="97"/>
      <c r="J252" s="97"/>
      <c r="K252" s="97"/>
      <c r="L252" s="15"/>
    </row>
    <row r="253" spans="2:12" x14ac:dyDescent="0.3">
      <c r="B253" s="15"/>
      <c r="C253" s="15"/>
      <c r="D253" s="15"/>
      <c r="E253" s="15"/>
      <c r="F253" s="15"/>
      <c r="G253" s="15"/>
      <c r="H253" s="15"/>
      <c r="I253" s="97"/>
      <c r="J253" s="97"/>
      <c r="K253" s="97"/>
      <c r="L253" s="15"/>
    </row>
    <row r="254" spans="2:12" x14ac:dyDescent="0.3">
      <c r="B254" s="15"/>
      <c r="C254" s="15"/>
      <c r="D254" s="15"/>
      <c r="E254" s="15"/>
      <c r="F254" s="15"/>
      <c r="G254" s="15"/>
      <c r="H254" s="15"/>
      <c r="I254" s="97"/>
      <c r="J254" s="97"/>
      <c r="K254" s="97"/>
      <c r="L254" s="15"/>
    </row>
    <row r="255" spans="2:12" x14ac:dyDescent="0.3">
      <c r="B255" s="15"/>
      <c r="C255" s="15"/>
      <c r="D255" s="15"/>
      <c r="E255" s="15"/>
      <c r="F255" s="15"/>
      <c r="G255" s="15"/>
      <c r="H255" s="15"/>
      <c r="I255" s="97"/>
      <c r="J255" s="97"/>
      <c r="K255" s="97"/>
      <c r="L255" s="15"/>
    </row>
    <row r="256" spans="2:12" x14ac:dyDescent="0.3">
      <c r="B256" s="15"/>
      <c r="C256" s="15"/>
      <c r="D256" s="15"/>
      <c r="E256" s="15"/>
      <c r="F256" s="15"/>
      <c r="G256" s="15"/>
      <c r="H256" s="15"/>
      <c r="I256" s="97"/>
      <c r="J256" s="97"/>
      <c r="K256" s="97"/>
      <c r="L256" s="15"/>
    </row>
    <row r="257" spans="2:12" x14ac:dyDescent="0.3">
      <c r="B257" s="15"/>
      <c r="C257" s="15"/>
      <c r="D257" s="15"/>
      <c r="E257" s="15"/>
      <c r="F257" s="15"/>
      <c r="G257" s="15"/>
      <c r="H257" s="15"/>
      <c r="I257" s="97"/>
      <c r="J257" s="97"/>
      <c r="K257" s="97"/>
      <c r="L257" s="15"/>
    </row>
    <row r="258" spans="2:12" x14ac:dyDescent="0.3">
      <c r="B258" s="15"/>
      <c r="C258" s="15"/>
      <c r="D258" s="15"/>
      <c r="E258" s="15"/>
      <c r="F258" s="15"/>
      <c r="G258" s="15"/>
      <c r="H258" s="15"/>
      <c r="I258" s="97"/>
      <c r="J258" s="97"/>
      <c r="K258" s="97"/>
      <c r="L258" s="15"/>
    </row>
    <row r="259" spans="2:12" x14ac:dyDescent="0.3">
      <c r="B259" s="15"/>
      <c r="C259" s="15"/>
      <c r="D259" s="15"/>
      <c r="E259" s="15"/>
      <c r="F259" s="15"/>
      <c r="G259" s="15"/>
      <c r="H259" s="15"/>
      <c r="I259" s="97"/>
      <c r="J259" s="97"/>
      <c r="K259" s="97"/>
      <c r="L259" s="15"/>
    </row>
    <row r="260" spans="2:12" x14ac:dyDescent="0.3">
      <c r="B260" s="15"/>
      <c r="C260" s="15"/>
      <c r="D260" s="15"/>
      <c r="E260" s="15"/>
      <c r="F260" s="15"/>
      <c r="G260" s="15"/>
      <c r="H260" s="15"/>
      <c r="I260" s="97"/>
      <c r="J260" s="97"/>
      <c r="K260" s="97"/>
      <c r="L260" s="15"/>
    </row>
    <row r="261" spans="2:12" x14ac:dyDescent="0.3">
      <c r="B261" s="15"/>
      <c r="C261" s="15"/>
      <c r="D261" s="15"/>
      <c r="E261" s="15"/>
      <c r="F261" s="15"/>
      <c r="G261" s="15"/>
      <c r="H261" s="15"/>
      <c r="I261" s="97"/>
      <c r="J261" s="97"/>
      <c r="K261" s="97"/>
      <c r="L261" s="15"/>
    </row>
    <row r="262" spans="2:12" x14ac:dyDescent="0.3">
      <c r="B262" s="15"/>
      <c r="C262" s="15"/>
      <c r="D262" s="15"/>
      <c r="E262" s="15"/>
      <c r="F262" s="15"/>
      <c r="G262" s="15"/>
      <c r="H262" s="15"/>
      <c r="I262" s="97"/>
      <c r="J262" s="97"/>
      <c r="K262" s="97"/>
      <c r="L262" s="15"/>
    </row>
    <row r="263" spans="2:12" x14ac:dyDescent="0.3">
      <c r="B263" s="15"/>
      <c r="C263" s="15"/>
      <c r="D263" s="15"/>
      <c r="E263" s="15"/>
      <c r="F263" s="15"/>
      <c r="G263" s="15"/>
      <c r="H263" s="15"/>
      <c r="I263" s="97"/>
      <c r="J263" s="97"/>
      <c r="K263" s="97"/>
      <c r="L263" s="15"/>
    </row>
    <row r="264" spans="2:12" x14ac:dyDescent="0.3">
      <c r="B264" s="15"/>
      <c r="C264" s="15"/>
      <c r="D264" s="15"/>
      <c r="E264" s="15"/>
      <c r="F264" s="15"/>
      <c r="G264" s="15"/>
      <c r="H264" s="15"/>
      <c r="I264" s="97"/>
      <c r="J264" s="97"/>
      <c r="K264" s="97"/>
      <c r="L264" s="15"/>
    </row>
    <row r="265" spans="2:12" x14ac:dyDescent="0.3">
      <c r="B265" s="15"/>
      <c r="C265" s="15"/>
      <c r="D265" s="15"/>
      <c r="E265" s="15"/>
      <c r="F265" s="15"/>
      <c r="G265" s="15"/>
      <c r="H265" s="15"/>
      <c r="I265" s="97"/>
      <c r="J265" s="97"/>
      <c r="K265" s="97"/>
      <c r="L265" s="15"/>
    </row>
    <row r="266" spans="2:12" x14ac:dyDescent="0.3">
      <c r="B266" s="15"/>
      <c r="C266" s="15"/>
      <c r="D266" s="15"/>
      <c r="E266" s="15"/>
      <c r="F266" s="15"/>
      <c r="G266" s="15"/>
      <c r="H266" s="15"/>
      <c r="I266" s="97"/>
      <c r="J266" s="97"/>
      <c r="K266" s="97"/>
      <c r="L266" s="15"/>
    </row>
    <row r="267" spans="2:12" x14ac:dyDescent="0.3">
      <c r="B267" s="15"/>
      <c r="C267" s="15"/>
      <c r="D267" s="15"/>
      <c r="E267" s="15"/>
      <c r="F267" s="15"/>
      <c r="G267" s="15"/>
      <c r="H267" s="15"/>
      <c r="I267" s="97"/>
      <c r="J267" s="97"/>
      <c r="K267" s="97"/>
      <c r="L267" s="15"/>
    </row>
    <row r="268" spans="2:12" x14ac:dyDescent="0.3">
      <c r="B268" s="15"/>
      <c r="C268" s="15"/>
      <c r="D268" s="15"/>
      <c r="E268" s="15"/>
      <c r="F268" s="15"/>
      <c r="G268" s="15"/>
      <c r="H268" s="15"/>
      <c r="I268" s="97"/>
      <c r="J268" s="97"/>
      <c r="K268" s="97"/>
      <c r="L268" s="15"/>
    </row>
    <row r="269" spans="2:12" x14ac:dyDescent="0.3">
      <c r="B269" s="15"/>
      <c r="C269" s="15"/>
      <c r="D269" s="15"/>
      <c r="E269" s="15"/>
      <c r="F269" s="15"/>
      <c r="G269" s="15"/>
      <c r="H269" s="15"/>
      <c r="I269" s="97"/>
      <c r="J269" s="97"/>
      <c r="K269" s="97"/>
      <c r="L269" s="15"/>
    </row>
    <row r="270" spans="2:12" x14ac:dyDescent="0.3">
      <c r="B270" s="15"/>
      <c r="C270" s="15"/>
      <c r="D270" s="15"/>
      <c r="E270" s="15"/>
      <c r="F270" s="15"/>
      <c r="G270" s="15"/>
      <c r="H270" s="15"/>
      <c r="I270" s="97"/>
      <c r="J270" s="97"/>
      <c r="K270" s="97"/>
      <c r="L270" s="15"/>
    </row>
    <row r="271" spans="2:12" x14ac:dyDescent="0.3">
      <c r="B271" s="15"/>
      <c r="C271" s="15"/>
      <c r="D271" s="15"/>
      <c r="E271" s="15"/>
      <c r="F271" s="15"/>
      <c r="G271" s="15"/>
      <c r="H271" s="15"/>
      <c r="I271" s="97"/>
      <c r="J271" s="97"/>
      <c r="K271" s="97"/>
      <c r="L271" s="15"/>
    </row>
    <row r="272" spans="2:12" x14ac:dyDescent="0.3">
      <c r="B272" s="15"/>
      <c r="C272" s="15"/>
      <c r="D272" s="15"/>
      <c r="E272" s="15"/>
      <c r="F272" s="15"/>
      <c r="G272" s="15"/>
      <c r="H272" s="15"/>
      <c r="I272" s="97"/>
      <c r="J272" s="97"/>
      <c r="K272" s="97"/>
      <c r="L272" s="15"/>
    </row>
    <row r="273" spans="2:12" x14ac:dyDescent="0.3">
      <c r="B273" s="15"/>
      <c r="C273" s="15"/>
      <c r="D273" s="15"/>
      <c r="E273" s="15"/>
      <c r="F273" s="15"/>
      <c r="G273" s="15"/>
      <c r="H273" s="15"/>
      <c r="I273" s="97"/>
      <c r="J273" s="97"/>
      <c r="K273" s="97"/>
      <c r="L273" s="15"/>
    </row>
    <row r="274" spans="2:12" x14ac:dyDescent="0.3">
      <c r="B274" s="15"/>
      <c r="C274" s="15"/>
      <c r="D274" s="15"/>
      <c r="E274" s="15"/>
      <c r="F274" s="15"/>
      <c r="G274" s="15"/>
      <c r="H274" s="15"/>
      <c r="I274" s="97"/>
      <c r="J274" s="97"/>
      <c r="K274" s="97"/>
      <c r="L274" s="15"/>
    </row>
    <row r="275" spans="2:12" x14ac:dyDescent="0.3">
      <c r="B275" s="15"/>
      <c r="C275" s="15"/>
      <c r="D275" s="15"/>
      <c r="E275" s="15"/>
      <c r="F275" s="15"/>
      <c r="G275" s="15"/>
      <c r="H275" s="15"/>
      <c r="I275" s="97"/>
      <c r="J275" s="97"/>
      <c r="K275" s="97"/>
      <c r="L275" s="15"/>
    </row>
    <row r="276" spans="2:12" x14ac:dyDescent="0.3">
      <c r="B276" s="15"/>
      <c r="C276" s="15"/>
      <c r="D276" s="15"/>
      <c r="E276" s="15"/>
      <c r="F276" s="15"/>
      <c r="G276" s="15"/>
      <c r="H276" s="15"/>
      <c r="I276" s="97"/>
      <c r="J276" s="97"/>
      <c r="K276" s="97"/>
      <c r="L276" s="15"/>
    </row>
    <row r="277" spans="2:12" x14ac:dyDescent="0.3">
      <c r="B277" s="15"/>
      <c r="C277" s="15"/>
      <c r="D277" s="15"/>
      <c r="E277" s="15"/>
      <c r="F277" s="15"/>
      <c r="G277" s="15"/>
      <c r="H277" s="15"/>
      <c r="I277" s="97"/>
      <c r="J277" s="97"/>
      <c r="K277" s="97"/>
      <c r="L277" s="15"/>
    </row>
    <row r="278" spans="2:12" x14ac:dyDescent="0.3">
      <c r="B278" s="15"/>
      <c r="C278" s="15"/>
      <c r="D278" s="15"/>
      <c r="E278" s="15"/>
      <c r="F278" s="15"/>
      <c r="G278" s="15"/>
      <c r="H278" s="15"/>
      <c r="I278" s="97"/>
      <c r="J278" s="97"/>
      <c r="K278" s="97"/>
      <c r="L278" s="15"/>
    </row>
    <row r="279" spans="2:12" x14ac:dyDescent="0.3">
      <c r="B279" s="15"/>
      <c r="C279" s="15"/>
      <c r="D279" s="15"/>
      <c r="E279" s="15"/>
      <c r="F279" s="15"/>
      <c r="G279" s="15"/>
      <c r="H279" s="15"/>
      <c r="I279" s="97"/>
      <c r="J279" s="97"/>
      <c r="K279" s="97"/>
      <c r="L279" s="15"/>
    </row>
    <row r="280" spans="2:12" x14ac:dyDescent="0.3">
      <c r="B280" s="15"/>
      <c r="C280" s="15"/>
      <c r="D280" s="15"/>
      <c r="E280" s="15"/>
      <c r="F280" s="15"/>
      <c r="G280" s="15"/>
      <c r="H280" s="15"/>
      <c r="I280" s="97"/>
      <c r="J280" s="97"/>
      <c r="K280" s="97"/>
      <c r="L280" s="15"/>
    </row>
    <row r="281" spans="2:12" x14ac:dyDescent="0.3">
      <c r="B281" s="15"/>
      <c r="C281" s="15"/>
      <c r="D281" s="15"/>
      <c r="E281" s="15"/>
      <c r="F281" s="15"/>
      <c r="G281" s="15"/>
      <c r="H281" s="15"/>
      <c r="I281" s="97"/>
      <c r="J281" s="97"/>
      <c r="K281" s="97"/>
      <c r="L281" s="15"/>
    </row>
    <row r="282" spans="2:12" x14ac:dyDescent="0.3">
      <c r="B282" s="15"/>
      <c r="C282" s="15"/>
      <c r="D282" s="15"/>
      <c r="E282" s="15"/>
      <c r="F282" s="15"/>
      <c r="G282" s="15"/>
      <c r="H282" s="15"/>
      <c r="I282" s="97"/>
      <c r="J282" s="97"/>
      <c r="K282" s="97"/>
      <c r="L282" s="15"/>
    </row>
    <row r="283" spans="2:12" x14ac:dyDescent="0.3">
      <c r="B283" s="15"/>
      <c r="C283" s="15"/>
      <c r="D283" s="15"/>
      <c r="E283" s="15"/>
      <c r="F283" s="15"/>
      <c r="G283" s="15"/>
      <c r="H283" s="15"/>
      <c r="I283" s="97"/>
      <c r="J283" s="97"/>
      <c r="K283" s="97"/>
      <c r="L283" s="15"/>
    </row>
    <row r="284" spans="2:12" x14ac:dyDescent="0.3">
      <c r="B284" s="15"/>
      <c r="C284" s="15"/>
      <c r="D284" s="15"/>
      <c r="E284" s="15"/>
      <c r="F284" s="15"/>
      <c r="G284" s="15"/>
      <c r="H284" s="15"/>
      <c r="I284" s="97"/>
      <c r="J284" s="97"/>
      <c r="K284" s="97"/>
      <c r="L284" s="15"/>
    </row>
    <row r="285" spans="2:12" x14ac:dyDescent="0.3">
      <c r="B285" s="15"/>
      <c r="C285" s="15"/>
      <c r="D285" s="15"/>
      <c r="E285" s="15"/>
      <c r="F285" s="15"/>
      <c r="G285" s="15"/>
      <c r="H285" s="15"/>
      <c r="I285" s="97"/>
      <c r="J285" s="97"/>
      <c r="K285" s="97"/>
      <c r="L285" s="15"/>
    </row>
    <row r="286" spans="2:12" x14ac:dyDescent="0.3">
      <c r="B286" s="15"/>
      <c r="C286" s="15"/>
      <c r="D286" s="15"/>
      <c r="E286" s="15"/>
      <c r="F286" s="15"/>
      <c r="G286" s="15"/>
      <c r="H286" s="15"/>
      <c r="I286" s="97"/>
      <c r="J286" s="97"/>
      <c r="K286" s="97"/>
      <c r="L286" s="15"/>
    </row>
    <row r="287" spans="2:12" x14ac:dyDescent="0.3">
      <c r="B287" s="15"/>
      <c r="C287" s="15"/>
      <c r="D287" s="15"/>
      <c r="E287" s="15"/>
      <c r="F287" s="15"/>
      <c r="G287" s="15"/>
      <c r="H287" s="15"/>
      <c r="I287" s="97"/>
      <c r="J287" s="97"/>
      <c r="K287" s="97"/>
      <c r="L287" s="15"/>
    </row>
    <row r="288" spans="2:12" x14ac:dyDescent="0.3">
      <c r="B288" s="15"/>
      <c r="C288" s="15"/>
      <c r="D288" s="15"/>
      <c r="E288" s="15"/>
      <c r="F288" s="15"/>
      <c r="G288" s="15"/>
      <c r="H288" s="15"/>
      <c r="I288" s="97"/>
      <c r="J288" s="97"/>
      <c r="K288" s="97"/>
      <c r="L288" s="15"/>
    </row>
    <row r="289" spans="2:12" x14ac:dyDescent="0.3">
      <c r="B289" s="15"/>
      <c r="C289" s="15"/>
      <c r="D289" s="15"/>
      <c r="E289" s="15"/>
      <c r="F289" s="15"/>
      <c r="G289" s="15"/>
      <c r="H289" s="15"/>
      <c r="I289" s="97"/>
      <c r="J289" s="97"/>
      <c r="K289" s="97"/>
      <c r="L289" s="15"/>
    </row>
    <row r="290" spans="2:12" x14ac:dyDescent="0.3">
      <c r="B290" s="15"/>
      <c r="C290" s="15"/>
      <c r="D290" s="15"/>
      <c r="E290" s="15"/>
      <c r="F290" s="15"/>
      <c r="G290" s="15"/>
      <c r="H290" s="15"/>
      <c r="I290" s="97"/>
      <c r="J290" s="97"/>
      <c r="K290" s="97"/>
      <c r="L290" s="15"/>
    </row>
    <row r="291" spans="2:12" x14ac:dyDescent="0.3">
      <c r="B291" s="15"/>
      <c r="C291" s="15"/>
      <c r="D291" s="15"/>
      <c r="E291" s="15"/>
      <c r="F291" s="15"/>
      <c r="G291" s="15"/>
      <c r="H291" s="15"/>
      <c r="I291" s="97"/>
      <c r="J291" s="97"/>
      <c r="K291" s="97"/>
      <c r="L291" s="15"/>
    </row>
    <row r="292" spans="2:12" x14ac:dyDescent="0.3">
      <c r="B292" s="15"/>
      <c r="C292" s="15"/>
      <c r="D292" s="15"/>
      <c r="E292" s="15"/>
      <c r="F292" s="15"/>
      <c r="G292" s="15"/>
      <c r="H292" s="15"/>
      <c r="I292" s="97"/>
      <c r="J292" s="97"/>
      <c r="K292" s="97"/>
      <c r="L292" s="15"/>
    </row>
    <row r="293" spans="2:12" x14ac:dyDescent="0.3">
      <c r="B293" s="15"/>
      <c r="C293" s="15"/>
      <c r="D293" s="15"/>
      <c r="E293" s="15"/>
      <c r="F293" s="15"/>
      <c r="G293" s="15"/>
      <c r="H293" s="15"/>
      <c r="I293" s="97"/>
      <c r="J293" s="97"/>
      <c r="K293" s="97"/>
      <c r="L293" s="15"/>
    </row>
    <row r="294" spans="2:12" x14ac:dyDescent="0.3">
      <c r="B294" s="15"/>
      <c r="C294" s="15"/>
      <c r="D294" s="15"/>
      <c r="E294" s="15"/>
      <c r="F294" s="15"/>
      <c r="G294" s="15"/>
      <c r="H294" s="15"/>
      <c r="I294" s="97"/>
      <c r="J294" s="97"/>
      <c r="K294" s="97"/>
      <c r="L294" s="15"/>
    </row>
    <row r="295" spans="2:12" x14ac:dyDescent="0.3">
      <c r="B295" s="15"/>
      <c r="C295" s="15"/>
      <c r="D295" s="15"/>
      <c r="E295" s="15"/>
      <c r="F295" s="15"/>
      <c r="G295" s="15"/>
      <c r="H295" s="15"/>
      <c r="I295" s="97"/>
      <c r="J295" s="97"/>
      <c r="K295" s="97"/>
      <c r="L295" s="15"/>
    </row>
    <row r="296" spans="2:12" x14ac:dyDescent="0.3">
      <c r="B296" s="15"/>
      <c r="C296" s="15"/>
      <c r="D296" s="15"/>
      <c r="E296" s="15"/>
      <c r="F296" s="15"/>
      <c r="G296" s="15"/>
      <c r="H296" s="15"/>
      <c r="I296" s="97"/>
      <c r="J296" s="97"/>
      <c r="K296" s="97"/>
      <c r="L296" s="15"/>
    </row>
    <row r="297" spans="2:12" x14ac:dyDescent="0.3">
      <c r="B297" s="15"/>
      <c r="C297" s="15"/>
      <c r="D297" s="15"/>
      <c r="E297" s="15"/>
      <c r="F297" s="15"/>
      <c r="G297" s="15"/>
      <c r="H297" s="15"/>
      <c r="I297" s="97"/>
      <c r="J297" s="97"/>
      <c r="K297" s="97"/>
      <c r="L297" s="15"/>
    </row>
    <row r="298" spans="2:12" x14ac:dyDescent="0.3">
      <c r="B298" s="15"/>
      <c r="C298" s="15"/>
      <c r="D298" s="15"/>
      <c r="E298" s="15"/>
      <c r="F298" s="15"/>
      <c r="G298" s="15"/>
      <c r="H298" s="15"/>
      <c r="I298" s="97"/>
      <c r="J298" s="97"/>
      <c r="K298" s="97"/>
      <c r="L298" s="15"/>
    </row>
    <row r="299" spans="2:12" x14ac:dyDescent="0.3">
      <c r="B299" s="15"/>
      <c r="C299" s="15"/>
      <c r="D299" s="15"/>
      <c r="E299" s="15"/>
      <c r="F299" s="15"/>
      <c r="G299" s="15"/>
      <c r="H299" s="15"/>
      <c r="I299" s="97"/>
      <c r="J299" s="97"/>
      <c r="K299" s="97"/>
      <c r="L299" s="15"/>
    </row>
    <row r="300" spans="2:12" x14ac:dyDescent="0.3">
      <c r="B300" s="15"/>
      <c r="C300" s="15"/>
      <c r="D300" s="15"/>
      <c r="E300" s="15"/>
      <c r="F300" s="15"/>
      <c r="G300" s="15"/>
      <c r="H300" s="15"/>
      <c r="I300" s="97"/>
      <c r="J300" s="97"/>
      <c r="K300" s="97"/>
      <c r="L300" s="15"/>
    </row>
    <row r="301" spans="2:12" x14ac:dyDescent="0.3">
      <c r="B301" s="15"/>
      <c r="C301" s="15"/>
      <c r="D301" s="15"/>
      <c r="E301" s="15"/>
      <c r="F301" s="15"/>
      <c r="G301" s="15"/>
      <c r="H301" s="15"/>
      <c r="I301" s="97"/>
      <c r="J301" s="97"/>
      <c r="K301" s="97"/>
      <c r="L301" s="15"/>
    </row>
    <row r="302" spans="2:12" x14ac:dyDescent="0.3">
      <c r="B302" s="15"/>
      <c r="C302" s="15"/>
      <c r="D302" s="15"/>
      <c r="E302" s="15"/>
      <c r="F302" s="15"/>
      <c r="G302" s="15"/>
      <c r="H302" s="15"/>
      <c r="I302" s="97"/>
      <c r="J302" s="97"/>
      <c r="K302" s="97"/>
      <c r="L302" s="15"/>
    </row>
    <row r="303" spans="2:12" x14ac:dyDescent="0.3">
      <c r="B303" s="15"/>
      <c r="C303" s="15"/>
      <c r="D303" s="15"/>
      <c r="E303" s="15"/>
      <c r="F303" s="15"/>
      <c r="G303" s="15"/>
      <c r="H303" s="15"/>
      <c r="I303" s="97"/>
      <c r="J303" s="97"/>
      <c r="K303" s="97"/>
      <c r="L303" s="15"/>
    </row>
    <row r="304" spans="2:12" x14ac:dyDescent="0.3">
      <c r="B304" s="15"/>
      <c r="C304" s="15"/>
      <c r="D304" s="15"/>
      <c r="E304" s="15"/>
      <c r="F304" s="15"/>
      <c r="G304" s="15"/>
      <c r="H304" s="15"/>
      <c r="I304" s="97"/>
      <c r="J304" s="97"/>
      <c r="K304" s="97"/>
      <c r="L304" s="15"/>
    </row>
    <row r="305" spans="2:12" x14ac:dyDescent="0.3">
      <c r="B305" s="15"/>
      <c r="C305" s="15"/>
      <c r="D305" s="15"/>
      <c r="E305" s="15"/>
      <c r="F305" s="15"/>
      <c r="G305" s="15"/>
      <c r="H305" s="15"/>
      <c r="I305" s="97"/>
      <c r="J305" s="97"/>
      <c r="K305" s="97"/>
      <c r="L305" s="15"/>
    </row>
    <row r="306" spans="2:12" x14ac:dyDescent="0.3">
      <c r="B306" s="15"/>
      <c r="C306" s="15"/>
      <c r="D306" s="15"/>
      <c r="E306" s="15"/>
      <c r="F306" s="15"/>
      <c r="G306" s="15"/>
      <c r="H306" s="15"/>
      <c r="I306" s="97"/>
      <c r="J306" s="97"/>
      <c r="K306" s="97"/>
      <c r="L306" s="15"/>
    </row>
    <row r="307" spans="2:12" x14ac:dyDescent="0.3">
      <c r="B307" s="15"/>
      <c r="C307" s="15"/>
      <c r="D307" s="15"/>
      <c r="E307" s="15"/>
      <c r="F307" s="15"/>
      <c r="G307" s="15"/>
      <c r="H307" s="15"/>
      <c r="I307" s="97"/>
      <c r="J307" s="97"/>
      <c r="K307" s="97"/>
      <c r="L307" s="15"/>
    </row>
    <row r="308" spans="2:12" x14ac:dyDescent="0.3">
      <c r="B308" s="15"/>
      <c r="C308" s="15"/>
      <c r="D308" s="15"/>
      <c r="E308" s="15"/>
      <c r="F308" s="15"/>
      <c r="G308" s="15"/>
      <c r="H308" s="15"/>
      <c r="I308" s="97"/>
      <c r="J308" s="97"/>
      <c r="K308" s="97"/>
      <c r="L308" s="15"/>
    </row>
    <row r="309" spans="2:12" x14ac:dyDescent="0.3">
      <c r="B309" s="15"/>
      <c r="C309" s="15"/>
      <c r="D309" s="15"/>
      <c r="E309" s="15"/>
      <c r="F309" s="15"/>
      <c r="G309" s="15"/>
      <c r="H309" s="15"/>
      <c r="I309" s="97"/>
      <c r="J309" s="97"/>
      <c r="K309" s="97"/>
      <c r="L309" s="15"/>
    </row>
    <row r="310" spans="2:12" x14ac:dyDescent="0.3">
      <c r="B310" s="15"/>
      <c r="C310" s="15"/>
      <c r="D310" s="15"/>
      <c r="E310" s="15"/>
      <c r="F310" s="15"/>
      <c r="G310" s="15"/>
      <c r="H310" s="15"/>
      <c r="I310" s="97"/>
      <c r="J310" s="97"/>
      <c r="K310" s="97"/>
      <c r="L310" s="15"/>
    </row>
    <row r="311" spans="2:12" x14ac:dyDescent="0.3">
      <c r="B311" s="15"/>
      <c r="C311" s="15"/>
      <c r="D311" s="15"/>
      <c r="E311" s="15"/>
      <c r="F311" s="15"/>
      <c r="G311" s="15"/>
      <c r="H311" s="15"/>
      <c r="I311" s="97"/>
      <c r="J311" s="97"/>
      <c r="K311" s="97"/>
      <c r="L311" s="15"/>
    </row>
    <row r="312" spans="2:12" x14ac:dyDescent="0.3">
      <c r="B312" s="15"/>
      <c r="C312" s="15"/>
      <c r="D312" s="15"/>
      <c r="E312" s="15"/>
      <c r="F312" s="15"/>
      <c r="G312" s="15"/>
      <c r="H312" s="15"/>
      <c r="I312" s="97"/>
      <c r="J312" s="97"/>
      <c r="K312" s="97"/>
      <c r="L312" s="15"/>
    </row>
    <row r="313" spans="2:12" x14ac:dyDescent="0.3">
      <c r="B313" s="15"/>
      <c r="C313" s="15"/>
      <c r="D313" s="15"/>
      <c r="E313" s="15"/>
      <c r="F313" s="15"/>
      <c r="G313" s="15"/>
      <c r="H313" s="15"/>
      <c r="I313" s="97"/>
      <c r="J313" s="97"/>
      <c r="K313" s="97"/>
      <c r="L313" s="15"/>
    </row>
    <row r="314" spans="2:12" x14ac:dyDescent="0.3">
      <c r="B314" s="15"/>
      <c r="C314" s="15"/>
      <c r="D314" s="15"/>
      <c r="E314" s="15"/>
      <c r="F314" s="15"/>
      <c r="G314" s="15"/>
      <c r="H314" s="15"/>
      <c r="I314" s="97"/>
      <c r="J314" s="97"/>
      <c r="K314" s="97"/>
      <c r="L314" s="15"/>
    </row>
    <row r="315" spans="2:12" x14ac:dyDescent="0.3">
      <c r="B315" s="15"/>
      <c r="C315" s="15"/>
      <c r="D315" s="15"/>
      <c r="E315" s="15"/>
      <c r="F315" s="15"/>
      <c r="G315" s="15"/>
      <c r="H315" s="15"/>
      <c r="I315" s="97"/>
      <c r="J315" s="97"/>
      <c r="K315" s="97"/>
      <c r="L315" s="15"/>
    </row>
    <row r="316" spans="2:12" x14ac:dyDescent="0.3">
      <c r="B316" s="15"/>
      <c r="C316" s="15"/>
      <c r="D316" s="15"/>
      <c r="E316" s="15"/>
      <c r="F316" s="15"/>
      <c r="G316" s="15"/>
      <c r="H316" s="15"/>
      <c r="I316" s="97"/>
      <c r="J316" s="97"/>
      <c r="K316" s="97"/>
      <c r="L316" s="15"/>
    </row>
    <row r="317" spans="2:12" x14ac:dyDescent="0.3">
      <c r="B317" s="15"/>
      <c r="C317" s="15"/>
      <c r="D317" s="15"/>
      <c r="E317" s="15"/>
      <c r="F317" s="15"/>
      <c r="G317" s="15"/>
      <c r="H317" s="15"/>
      <c r="I317" s="97"/>
      <c r="J317" s="97"/>
      <c r="K317" s="97"/>
      <c r="L317" s="15"/>
    </row>
    <row r="318" spans="2:12" x14ac:dyDescent="0.3">
      <c r="B318" s="15"/>
      <c r="C318" s="15"/>
      <c r="D318" s="15"/>
      <c r="E318" s="15"/>
      <c r="F318" s="15"/>
      <c r="G318" s="15"/>
      <c r="H318" s="15"/>
      <c r="I318" s="97"/>
      <c r="J318" s="97"/>
      <c r="K318" s="97"/>
      <c r="L318" s="15"/>
    </row>
    <row r="319" spans="2:12" x14ac:dyDescent="0.3">
      <c r="B319" s="15"/>
      <c r="C319" s="15"/>
      <c r="D319" s="15"/>
      <c r="E319" s="15"/>
      <c r="F319" s="15"/>
      <c r="G319" s="15"/>
      <c r="H319" s="15"/>
      <c r="I319" s="97"/>
      <c r="J319" s="97"/>
      <c r="K319" s="97"/>
      <c r="L319" s="15"/>
    </row>
    <row r="320" spans="2:12" x14ac:dyDescent="0.3">
      <c r="B320" s="15"/>
      <c r="C320" s="15"/>
      <c r="D320" s="15"/>
      <c r="E320" s="15"/>
      <c r="F320" s="15"/>
      <c r="G320" s="15"/>
      <c r="H320" s="15"/>
      <c r="I320" s="97"/>
      <c r="J320" s="97"/>
      <c r="K320" s="97"/>
      <c r="L320" s="15"/>
    </row>
    <row r="321" spans="2:12" x14ac:dyDescent="0.3">
      <c r="B321" s="15"/>
      <c r="C321" s="15"/>
      <c r="D321" s="15"/>
      <c r="E321" s="15"/>
      <c r="F321" s="15"/>
      <c r="G321" s="15"/>
      <c r="H321" s="15"/>
      <c r="I321" s="97"/>
      <c r="J321" s="97"/>
      <c r="K321" s="97"/>
      <c r="L321" s="15"/>
    </row>
    <row r="322" spans="2:12" x14ac:dyDescent="0.3">
      <c r="B322" s="15"/>
      <c r="C322" s="15"/>
      <c r="D322" s="15"/>
      <c r="E322" s="15"/>
      <c r="F322" s="15"/>
      <c r="G322" s="15"/>
      <c r="H322" s="15"/>
      <c r="I322" s="97"/>
      <c r="J322" s="97"/>
      <c r="K322" s="97"/>
      <c r="L322" s="15"/>
    </row>
    <row r="323" spans="2:12" x14ac:dyDescent="0.3">
      <c r="B323" s="15"/>
      <c r="C323" s="15"/>
      <c r="D323" s="15"/>
      <c r="E323" s="15"/>
      <c r="F323" s="15"/>
      <c r="G323" s="15"/>
      <c r="H323" s="15"/>
      <c r="I323" s="97"/>
      <c r="J323" s="97"/>
      <c r="K323" s="97"/>
      <c r="L323" s="15"/>
    </row>
    <row r="324" spans="2:12" x14ac:dyDescent="0.3">
      <c r="B324" s="15"/>
      <c r="C324" s="15"/>
      <c r="D324" s="15"/>
      <c r="E324" s="15"/>
      <c r="F324" s="15"/>
      <c r="G324" s="15"/>
      <c r="H324" s="15"/>
      <c r="I324" s="97"/>
      <c r="J324" s="97"/>
      <c r="K324" s="97"/>
      <c r="L324" s="15"/>
    </row>
    <row r="325" spans="2:12" x14ac:dyDescent="0.3">
      <c r="B325" s="15"/>
      <c r="C325" s="15"/>
      <c r="D325" s="15"/>
      <c r="E325" s="15"/>
      <c r="F325" s="15"/>
      <c r="G325" s="15"/>
      <c r="H325" s="15"/>
      <c r="I325" s="97"/>
      <c r="J325" s="97"/>
      <c r="K325" s="97"/>
      <c r="L325" s="15"/>
    </row>
    <row r="326" spans="2:12" x14ac:dyDescent="0.3">
      <c r="B326" s="15"/>
      <c r="C326" s="15"/>
      <c r="D326" s="15"/>
      <c r="E326" s="15"/>
      <c r="F326" s="15"/>
      <c r="G326" s="15"/>
      <c r="H326" s="15"/>
      <c r="I326" s="97"/>
      <c r="J326" s="97"/>
      <c r="K326" s="97"/>
      <c r="L326" s="15"/>
    </row>
    <row r="327" spans="2:12" x14ac:dyDescent="0.3">
      <c r="B327" s="15"/>
      <c r="C327" s="15"/>
      <c r="D327" s="15"/>
      <c r="E327" s="15"/>
      <c r="F327" s="15"/>
      <c r="G327" s="15"/>
      <c r="H327" s="15"/>
      <c r="I327" s="97"/>
      <c r="J327" s="97"/>
      <c r="K327" s="97"/>
      <c r="L327" s="15"/>
    </row>
    <row r="328" spans="2:12" x14ac:dyDescent="0.3">
      <c r="B328" s="15"/>
      <c r="C328" s="15"/>
      <c r="D328" s="15"/>
      <c r="E328" s="15"/>
      <c r="F328" s="15"/>
      <c r="G328" s="15"/>
      <c r="H328" s="15"/>
      <c r="I328" s="97"/>
      <c r="J328" s="97"/>
      <c r="K328" s="97"/>
      <c r="L328" s="15"/>
    </row>
    <row r="329" spans="2:12" x14ac:dyDescent="0.3">
      <c r="B329" s="15"/>
      <c r="C329" s="15"/>
      <c r="D329" s="15"/>
      <c r="E329" s="15"/>
      <c r="F329" s="15"/>
      <c r="G329" s="15"/>
      <c r="H329" s="15"/>
      <c r="I329" s="97"/>
      <c r="J329" s="97"/>
      <c r="K329" s="97"/>
      <c r="L329" s="15"/>
    </row>
    <row r="330" spans="2:12" x14ac:dyDescent="0.3">
      <c r="B330" s="15"/>
      <c r="C330" s="15"/>
      <c r="D330" s="15"/>
      <c r="E330" s="15"/>
      <c r="F330" s="15"/>
      <c r="G330" s="15"/>
      <c r="H330" s="15"/>
      <c r="I330" s="97"/>
      <c r="J330" s="97"/>
      <c r="K330" s="97"/>
      <c r="L330" s="15"/>
    </row>
    <row r="331" spans="2:12" x14ac:dyDescent="0.3">
      <c r="B331" s="15"/>
      <c r="C331" s="15"/>
      <c r="D331" s="15"/>
      <c r="E331" s="15"/>
      <c r="F331" s="15"/>
      <c r="G331" s="15"/>
      <c r="H331" s="15"/>
      <c r="I331" s="97"/>
      <c r="J331" s="97"/>
      <c r="K331" s="97"/>
      <c r="L331" s="15"/>
    </row>
    <row r="332" spans="2:12" x14ac:dyDescent="0.3">
      <c r="B332" s="15"/>
      <c r="C332" s="15"/>
      <c r="D332" s="15"/>
      <c r="E332" s="15"/>
      <c r="F332" s="15"/>
      <c r="G332" s="15"/>
      <c r="H332" s="15"/>
      <c r="I332" s="97"/>
      <c r="J332" s="97"/>
      <c r="K332" s="97"/>
      <c r="L332" s="15"/>
    </row>
    <row r="333" spans="2:12" x14ac:dyDescent="0.3">
      <c r="B333" s="15"/>
      <c r="C333" s="15"/>
      <c r="D333" s="15"/>
      <c r="E333" s="15"/>
      <c r="F333" s="15"/>
      <c r="G333" s="15"/>
      <c r="H333" s="15"/>
      <c r="I333" s="97"/>
      <c r="J333" s="97"/>
      <c r="K333" s="97"/>
      <c r="L333" s="15"/>
    </row>
    <row r="334" spans="2:12" x14ac:dyDescent="0.3">
      <c r="B334" s="15"/>
      <c r="C334" s="15"/>
      <c r="D334" s="15"/>
      <c r="E334" s="15"/>
      <c r="F334" s="15"/>
      <c r="G334" s="15"/>
      <c r="H334" s="15"/>
      <c r="I334" s="97"/>
      <c r="J334" s="97"/>
      <c r="K334" s="97"/>
      <c r="L334" s="15"/>
    </row>
    <row r="335" spans="2:12" x14ac:dyDescent="0.3">
      <c r="B335" s="15"/>
      <c r="C335" s="15"/>
      <c r="D335" s="15"/>
      <c r="E335" s="15"/>
      <c r="F335" s="15"/>
      <c r="G335" s="15"/>
      <c r="H335" s="15"/>
      <c r="I335" s="97"/>
      <c r="J335" s="97"/>
      <c r="K335" s="97"/>
      <c r="L335" s="15"/>
    </row>
    <row r="336" spans="2:12" x14ac:dyDescent="0.3">
      <c r="B336" s="15"/>
      <c r="C336" s="15"/>
      <c r="D336" s="15"/>
      <c r="E336" s="15"/>
      <c r="F336" s="15"/>
      <c r="G336" s="15"/>
      <c r="H336" s="15"/>
      <c r="I336" s="97"/>
      <c r="J336" s="97"/>
      <c r="K336" s="97"/>
      <c r="L336" s="15"/>
    </row>
    <row r="337" spans="2:12" x14ac:dyDescent="0.3">
      <c r="B337" s="15"/>
      <c r="C337" s="15"/>
      <c r="D337" s="15"/>
      <c r="E337" s="15"/>
      <c r="F337" s="15"/>
      <c r="G337" s="15"/>
      <c r="H337" s="15"/>
      <c r="I337" s="97"/>
      <c r="J337" s="97"/>
      <c r="K337" s="97"/>
      <c r="L337" s="15"/>
    </row>
    <row r="338" spans="2:12" x14ac:dyDescent="0.3">
      <c r="B338" s="15"/>
      <c r="C338" s="15"/>
      <c r="D338" s="15"/>
      <c r="E338" s="15"/>
      <c r="F338" s="15"/>
      <c r="G338" s="15"/>
      <c r="H338" s="15"/>
      <c r="I338" s="97"/>
      <c r="J338" s="97"/>
      <c r="K338" s="97"/>
      <c r="L338" s="15"/>
    </row>
    <row r="339" spans="2:12" x14ac:dyDescent="0.3">
      <c r="B339" s="15"/>
      <c r="C339" s="15"/>
      <c r="D339" s="15"/>
      <c r="E339" s="15"/>
      <c r="F339" s="15"/>
      <c r="G339" s="15"/>
      <c r="H339" s="15"/>
      <c r="I339" s="97"/>
      <c r="J339" s="97"/>
      <c r="K339" s="97"/>
      <c r="L339" s="15"/>
    </row>
    <row r="340" spans="2:12" x14ac:dyDescent="0.3">
      <c r="B340" s="15"/>
      <c r="C340" s="15"/>
      <c r="D340" s="15"/>
      <c r="E340" s="15"/>
      <c r="F340" s="15"/>
      <c r="G340" s="15"/>
      <c r="H340" s="15"/>
      <c r="I340" s="97"/>
      <c r="J340" s="97"/>
      <c r="K340" s="97"/>
      <c r="L340" s="15"/>
    </row>
    <row r="341" spans="2:12" x14ac:dyDescent="0.3">
      <c r="B341" s="15"/>
      <c r="C341" s="15"/>
      <c r="D341" s="15"/>
      <c r="E341" s="15"/>
      <c r="F341" s="15"/>
      <c r="G341" s="15"/>
      <c r="H341" s="15"/>
      <c r="I341" s="97"/>
      <c r="J341" s="97"/>
      <c r="K341" s="97"/>
      <c r="L341" s="15"/>
    </row>
    <row r="342" spans="2:12" x14ac:dyDescent="0.3">
      <c r="B342" s="15"/>
      <c r="C342" s="15"/>
      <c r="D342" s="15"/>
      <c r="E342" s="15"/>
      <c r="F342" s="15"/>
      <c r="G342" s="15"/>
      <c r="H342" s="15"/>
      <c r="I342" s="97"/>
      <c r="J342" s="97"/>
      <c r="K342" s="97"/>
      <c r="L342" s="15"/>
    </row>
    <row r="343" spans="2:12" x14ac:dyDescent="0.3">
      <c r="B343" s="15"/>
      <c r="C343" s="15"/>
      <c r="D343" s="15"/>
      <c r="E343" s="15"/>
      <c r="F343" s="15"/>
      <c r="G343" s="15"/>
      <c r="H343" s="15"/>
      <c r="I343" s="97"/>
      <c r="J343" s="97"/>
      <c r="K343" s="97"/>
      <c r="L343" s="15"/>
    </row>
    <row r="344" spans="2:12" x14ac:dyDescent="0.3">
      <c r="B344" s="15"/>
      <c r="C344" s="15"/>
      <c r="D344" s="15"/>
      <c r="E344" s="15"/>
      <c r="F344" s="15"/>
      <c r="G344" s="15"/>
      <c r="H344" s="15"/>
      <c r="I344" s="97"/>
      <c r="J344" s="97"/>
      <c r="K344" s="97"/>
      <c r="L344" s="15"/>
    </row>
    <row r="345" spans="2:12" x14ac:dyDescent="0.3">
      <c r="B345" s="15"/>
      <c r="C345" s="15"/>
      <c r="D345" s="15"/>
      <c r="E345" s="15"/>
      <c r="F345" s="15"/>
      <c r="G345" s="15"/>
      <c r="H345" s="15"/>
      <c r="I345" s="97"/>
      <c r="J345" s="97"/>
      <c r="K345" s="97"/>
      <c r="L345" s="15"/>
    </row>
    <row r="346" spans="2:12" x14ac:dyDescent="0.3">
      <c r="B346" s="15"/>
      <c r="C346" s="15"/>
      <c r="D346" s="15"/>
      <c r="E346" s="15"/>
      <c r="F346" s="15"/>
      <c r="G346" s="15"/>
      <c r="H346" s="15"/>
      <c r="I346" s="97"/>
      <c r="J346" s="97"/>
      <c r="K346" s="97"/>
      <c r="L346" s="15"/>
    </row>
    <row r="347" spans="2:12" x14ac:dyDescent="0.3">
      <c r="B347" s="15"/>
      <c r="C347" s="15"/>
      <c r="D347" s="15"/>
      <c r="E347" s="15"/>
      <c r="F347" s="15"/>
      <c r="G347" s="15"/>
      <c r="H347" s="15"/>
      <c r="I347" s="97"/>
      <c r="J347" s="97"/>
      <c r="K347" s="97"/>
      <c r="L347" s="15"/>
    </row>
    <row r="348" spans="2:12" x14ac:dyDescent="0.3">
      <c r="B348" s="15"/>
      <c r="C348" s="15"/>
      <c r="D348" s="15"/>
      <c r="E348" s="15"/>
      <c r="F348" s="15"/>
      <c r="G348" s="15"/>
      <c r="H348" s="15"/>
      <c r="I348" s="97"/>
      <c r="J348" s="97"/>
      <c r="K348" s="97"/>
      <c r="L348" s="15"/>
    </row>
    <row r="349" spans="2:12" x14ac:dyDescent="0.3">
      <c r="B349" s="15"/>
      <c r="C349" s="15"/>
      <c r="D349" s="15"/>
      <c r="E349" s="15"/>
      <c r="F349" s="15"/>
      <c r="G349" s="15"/>
      <c r="H349" s="15"/>
      <c r="I349" s="97"/>
      <c r="J349" s="97"/>
      <c r="K349" s="97"/>
      <c r="L349" s="15"/>
    </row>
    <row r="350" spans="2:12" x14ac:dyDescent="0.3">
      <c r="B350" s="15"/>
      <c r="C350" s="15"/>
      <c r="D350" s="15"/>
      <c r="E350" s="15"/>
      <c r="F350" s="15"/>
      <c r="G350" s="15"/>
      <c r="H350" s="15"/>
      <c r="I350" s="97"/>
      <c r="J350" s="97"/>
      <c r="K350" s="97"/>
      <c r="L350" s="15"/>
    </row>
    <row r="351" spans="2:12" x14ac:dyDescent="0.3">
      <c r="B351" s="15"/>
      <c r="C351" s="15"/>
      <c r="D351" s="15"/>
      <c r="E351" s="15"/>
      <c r="F351" s="15"/>
      <c r="G351" s="15"/>
      <c r="H351" s="15"/>
      <c r="I351" s="97"/>
      <c r="J351" s="97"/>
      <c r="K351" s="97"/>
      <c r="L351" s="15"/>
    </row>
    <row r="352" spans="2:12" x14ac:dyDescent="0.3">
      <c r="B352" s="15"/>
      <c r="C352" s="15"/>
      <c r="D352" s="15"/>
      <c r="E352" s="15"/>
      <c r="F352" s="15"/>
      <c r="G352" s="15"/>
      <c r="H352" s="15"/>
      <c r="I352" s="97"/>
      <c r="J352" s="97"/>
      <c r="K352" s="97"/>
      <c r="L352" s="15"/>
    </row>
    <row r="353" spans="2:12" x14ac:dyDescent="0.3">
      <c r="B353" s="15"/>
      <c r="C353" s="15"/>
      <c r="D353" s="15"/>
      <c r="E353" s="15"/>
      <c r="F353" s="15"/>
      <c r="G353" s="15"/>
      <c r="H353" s="15"/>
      <c r="I353" s="97"/>
      <c r="J353" s="97"/>
      <c r="K353" s="97"/>
      <c r="L353" s="15"/>
    </row>
    <row r="354" spans="2:12" x14ac:dyDescent="0.3">
      <c r="B354" s="15"/>
      <c r="C354" s="15"/>
      <c r="D354" s="15"/>
      <c r="E354" s="15"/>
      <c r="F354" s="15"/>
      <c r="G354" s="15"/>
      <c r="H354" s="15"/>
      <c r="I354" s="97"/>
      <c r="J354" s="97"/>
      <c r="K354" s="97"/>
      <c r="L354" s="15"/>
    </row>
    <row r="355" spans="2:12" x14ac:dyDescent="0.3">
      <c r="B355" s="15"/>
      <c r="C355" s="15"/>
      <c r="D355" s="15"/>
      <c r="E355" s="15"/>
      <c r="F355" s="15"/>
      <c r="G355" s="15"/>
      <c r="H355" s="15"/>
      <c r="I355" s="97"/>
      <c r="J355" s="97"/>
      <c r="K355" s="97"/>
      <c r="L355" s="15"/>
    </row>
    <row r="356" spans="2:12" x14ac:dyDescent="0.3">
      <c r="B356" s="15"/>
      <c r="C356" s="15"/>
      <c r="D356" s="15"/>
      <c r="E356" s="15"/>
      <c r="F356" s="15"/>
      <c r="G356" s="15"/>
      <c r="H356" s="15"/>
      <c r="I356" s="97"/>
      <c r="J356" s="97"/>
      <c r="K356" s="97"/>
      <c r="L356" s="15"/>
    </row>
    <row r="357" spans="2:12" x14ac:dyDescent="0.3">
      <c r="B357" s="15"/>
      <c r="C357" s="15"/>
      <c r="D357" s="15"/>
      <c r="E357" s="15"/>
      <c r="F357" s="15"/>
      <c r="G357" s="15"/>
      <c r="H357" s="15"/>
      <c r="I357" s="97"/>
      <c r="J357" s="97"/>
      <c r="K357" s="97"/>
      <c r="L357" s="15"/>
    </row>
    <row r="358" spans="2:12" x14ac:dyDescent="0.3">
      <c r="B358" s="15"/>
      <c r="C358" s="15"/>
      <c r="D358" s="15"/>
      <c r="E358" s="15"/>
      <c r="F358" s="15"/>
      <c r="G358" s="15"/>
      <c r="H358" s="15"/>
      <c r="I358" s="97"/>
      <c r="J358" s="97"/>
      <c r="K358" s="97"/>
      <c r="L358" s="15"/>
    </row>
    <row r="359" spans="2:12" x14ac:dyDescent="0.3">
      <c r="B359" s="15"/>
      <c r="C359" s="15"/>
      <c r="D359" s="15"/>
      <c r="E359" s="15"/>
      <c r="F359" s="15"/>
      <c r="G359" s="15"/>
      <c r="H359" s="15"/>
      <c r="I359" s="97"/>
      <c r="J359" s="97"/>
      <c r="K359" s="97"/>
      <c r="L359" s="15"/>
    </row>
    <row r="360" spans="2:12" x14ac:dyDescent="0.3">
      <c r="B360" s="15"/>
      <c r="C360" s="15"/>
      <c r="D360" s="15"/>
      <c r="E360" s="15"/>
      <c r="F360" s="15"/>
      <c r="G360" s="15"/>
      <c r="H360" s="15"/>
      <c r="I360" s="97"/>
      <c r="J360" s="97"/>
      <c r="K360" s="97"/>
      <c r="L360" s="15"/>
    </row>
    <row r="361" spans="2:12" x14ac:dyDescent="0.3">
      <c r="B361" s="15"/>
      <c r="C361" s="15"/>
      <c r="D361" s="15"/>
      <c r="E361" s="15"/>
      <c r="F361" s="15"/>
      <c r="G361" s="15"/>
      <c r="H361" s="15"/>
      <c r="I361" s="97"/>
      <c r="J361" s="97"/>
      <c r="K361" s="97"/>
      <c r="L361" s="15"/>
    </row>
    <row r="362" spans="2:12" x14ac:dyDescent="0.3">
      <c r="B362" s="15"/>
      <c r="C362" s="15"/>
      <c r="D362" s="15"/>
      <c r="E362" s="15"/>
      <c r="F362" s="15"/>
      <c r="G362" s="15"/>
      <c r="H362" s="15"/>
      <c r="I362" s="97"/>
      <c r="J362" s="97"/>
      <c r="K362" s="97"/>
      <c r="L362" s="15"/>
    </row>
    <row r="363" spans="2:12" x14ac:dyDescent="0.3">
      <c r="B363" s="15"/>
      <c r="C363" s="15"/>
      <c r="D363" s="15"/>
      <c r="E363" s="15"/>
      <c r="F363" s="15"/>
      <c r="G363" s="15"/>
      <c r="H363" s="15"/>
      <c r="I363" s="97"/>
      <c r="J363" s="97"/>
      <c r="K363" s="97"/>
      <c r="L363" s="15"/>
    </row>
    <row r="364" spans="2:12" x14ac:dyDescent="0.3">
      <c r="B364" s="15"/>
      <c r="C364" s="15"/>
      <c r="D364" s="15"/>
      <c r="E364" s="15"/>
      <c r="F364" s="15"/>
      <c r="G364" s="15"/>
      <c r="H364" s="15"/>
      <c r="I364" s="97"/>
      <c r="J364" s="97"/>
      <c r="K364" s="97"/>
      <c r="L364" s="15"/>
    </row>
    <row r="365" spans="2:12" x14ac:dyDescent="0.3">
      <c r="B365" s="15"/>
      <c r="C365" s="15"/>
      <c r="D365" s="15"/>
      <c r="E365" s="15"/>
      <c r="F365" s="15"/>
      <c r="G365" s="15"/>
      <c r="H365" s="15"/>
      <c r="I365" s="97"/>
      <c r="J365" s="97"/>
      <c r="K365" s="97"/>
      <c r="L365" s="15"/>
    </row>
    <row r="366" spans="2:12" x14ac:dyDescent="0.3">
      <c r="B366" s="15"/>
      <c r="C366" s="15"/>
      <c r="D366" s="15"/>
      <c r="E366" s="15"/>
      <c r="F366" s="15"/>
      <c r="G366" s="15"/>
      <c r="H366" s="15"/>
      <c r="I366" s="97"/>
      <c r="J366" s="97"/>
      <c r="K366" s="97"/>
      <c r="L366" s="15"/>
    </row>
    <row r="367" spans="2:12" x14ac:dyDescent="0.3">
      <c r="B367" s="15"/>
      <c r="C367" s="15"/>
      <c r="D367" s="15"/>
      <c r="E367" s="15"/>
      <c r="F367" s="15"/>
      <c r="G367" s="15"/>
      <c r="H367" s="15"/>
      <c r="I367" s="97"/>
      <c r="J367" s="97"/>
      <c r="K367" s="97"/>
      <c r="L367" s="15"/>
    </row>
    <row r="368" spans="2:12" x14ac:dyDescent="0.3">
      <c r="B368" s="15"/>
      <c r="C368" s="15"/>
      <c r="D368" s="15"/>
      <c r="E368" s="15"/>
      <c r="F368" s="15"/>
      <c r="G368" s="15"/>
      <c r="H368" s="15"/>
      <c r="I368" s="97"/>
      <c r="J368" s="97"/>
      <c r="K368" s="97"/>
      <c r="L368" s="15"/>
    </row>
    <row r="369" spans="2:12" x14ac:dyDescent="0.3">
      <c r="B369" s="15"/>
      <c r="C369" s="15"/>
      <c r="D369" s="15"/>
      <c r="E369" s="15"/>
      <c r="F369" s="15"/>
      <c r="G369" s="15"/>
      <c r="H369" s="15"/>
      <c r="I369" s="97"/>
      <c r="J369" s="97"/>
      <c r="K369" s="97"/>
      <c r="L369" s="15"/>
    </row>
    <row r="370" spans="2:12" x14ac:dyDescent="0.3">
      <c r="B370" s="15"/>
      <c r="C370" s="15"/>
      <c r="D370" s="15"/>
      <c r="E370" s="15"/>
      <c r="F370" s="15"/>
      <c r="G370" s="15"/>
      <c r="H370" s="15"/>
      <c r="I370" s="97"/>
      <c r="J370" s="97"/>
      <c r="K370" s="97"/>
      <c r="L370" s="15"/>
    </row>
    <row r="371" spans="2:12" x14ac:dyDescent="0.3">
      <c r="B371" s="15"/>
      <c r="C371" s="15"/>
      <c r="D371" s="15"/>
      <c r="E371" s="15"/>
      <c r="F371" s="15"/>
      <c r="G371" s="15"/>
      <c r="H371" s="15"/>
      <c r="I371" s="97"/>
      <c r="J371" s="97"/>
      <c r="K371" s="97"/>
      <c r="L371" s="15"/>
    </row>
    <row r="372" spans="2:12" x14ac:dyDescent="0.3">
      <c r="B372" s="15"/>
      <c r="C372" s="15"/>
      <c r="D372" s="15"/>
      <c r="E372" s="15"/>
      <c r="F372" s="15"/>
      <c r="G372" s="15"/>
      <c r="H372" s="15"/>
      <c r="I372" s="97"/>
      <c r="J372" s="97"/>
      <c r="K372" s="97"/>
      <c r="L372" s="15"/>
    </row>
    <row r="373" spans="2:12" x14ac:dyDescent="0.3">
      <c r="B373" s="15"/>
      <c r="C373" s="15"/>
      <c r="D373" s="15"/>
      <c r="E373" s="15"/>
      <c r="F373" s="15"/>
      <c r="G373" s="15"/>
      <c r="H373" s="15"/>
      <c r="I373" s="97"/>
      <c r="J373" s="97"/>
      <c r="K373" s="97"/>
      <c r="L373" s="15"/>
    </row>
    <row r="374" spans="2:12" x14ac:dyDescent="0.3">
      <c r="B374" s="15"/>
      <c r="C374" s="15"/>
      <c r="D374" s="15"/>
      <c r="E374" s="15"/>
      <c r="F374" s="15"/>
      <c r="G374" s="15"/>
      <c r="H374" s="15"/>
      <c r="I374" s="97"/>
      <c r="J374" s="97"/>
      <c r="K374" s="97"/>
      <c r="L374" s="15"/>
    </row>
    <row r="375" spans="2:12" x14ac:dyDescent="0.3">
      <c r="B375" s="15"/>
      <c r="C375" s="15"/>
      <c r="D375" s="15"/>
      <c r="E375" s="15"/>
      <c r="F375" s="15"/>
      <c r="G375" s="15"/>
      <c r="H375" s="15"/>
      <c r="I375" s="97"/>
      <c r="J375" s="97"/>
      <c r="K375" s="97"/>
      <c r="L375" s="15"/>
    </row>
    <row r="376" spans="2:12" x14ac:dyDescent="0.3">
      <c r="B376" s="15"/>
      <c r="C376" s="15"/>
      <c r="D376" s="15"/>
      <c r="E376" s="15"/>
      <c r="F376" s="15"/>
      <c r="G376" s="15"/>
      <c r="H376" s="15"/>
      <c r="I376" s="97"/>
      <c r="J376" s="97"/>
      <c r="K376" s="97"/>
      <c r="L376" s="15"/>
    </row>
    <row r="377" spans="2:12" x14ac:dyDescent="0.3">
      <c r="B377" s="15"/>
      <c r="C377" s="15"/>
      <c r="D377" s="15"/>
      <c r="E377" s="15"/>
      <c r="F377" s="15"/>
      <c r="G377" s="15"/>
      <c r="H377" s="15"/>
      <c r="I377" s="97"/>
      <c r="J377" s="97"/>
      <c r="K377" s="97"/>
      <c r="L377" s="15"/>
    </row>
    <row r="378" spans="2:12" x14ac:dyDescent="0.3">
      <c r="B378" s="15"/>
      <c r="C378" s="15"/>
      <c r="D378" s="15"/>
      <c r="E378" s="15"/>
      <c r="F378" s="15"/>
      <c r="G378" s="15"/>
      <c r="H378" s="15"/>
      <c r="I378" s="97"/>
      <c r="J378" s="97"/>
      <c r="K378" s="97"/>
      <c r="L378" s="15"/>
    </row>
    <row r="379" spans="2:12" x14ac:dyDescent="0.3">
      <c r="B379" s="15"/>
      <c r="C379" s="15"/>
      <c r="D379" s="15"/>
      <c r="E379" s="15"/>
      <c r="F379" s="15"/>
      <c r="G379" s="15"/>
      <c r="H379" s="15"/>
      <c r="I379" s="97"/>
      <c r="J379" s="97"/>
      <c r="K379" s="97"/>
      <c r="L379" s="15"/>
    </row>
    <row r="380" spans="2:12" x14ac:dyDescent="0.3">
      <c r="B380" s="15"/>
      <c r="C380" s="15"/>
      <c r="D380" s="15"/>
      <c r="E380" s="15"/>
      <c r="F380" s="15"/>
      <c r="G380" s="15"/>
      <c r="H380" s="15"/>
      <c r="I380" s="97"/>
      <c r="J380" s="97"/>
      <c r="K380" s="97"/>
      <c r="L380" s="15"/>
    </row>
    <row r="381" spans="2:12" x14ac:dyDescent="0.3">
      <c r="B381" s="15"/>
      <c r="C381" s="15"/>
      <c r="D381" s="15"/>
      <c r="E381" s="15"/>
      <c r="F381" s="15"/>
      <c r="G381" s="15"/>
      <c r="H381" s="15"/>
      <c r="I381" s="97"/>
      <c r="J381" s="97"/>
      <c r="K381" s="97"/>
      <c r="L381" s="15"/>
    </row>
    <row r="382" spans="2:12" x14ac:dyDescent="0.3">
      <c r="B382" s="15"/>
      <c r="C382" s="15"/>
      <c r="D382" s="15"/>
      <c r="E382" s="15"/>
      <c r="F382" s="15"/>
      <c r="G382" s="15"/>
      <c r="H382" s="15"/>
      <c r="I382" s="97"/>
      <c r="J382" s="97"/>
      <c r="K382" s="97"/>
      <c r="L382" s="15"/>
    </row>
    <row r="383" spans="2:12" x14ac:dyDescent="0.3">
      <c r="B383" s="15"/>
      <c r="C383" s="15"/>
      <c r="D383" s="15"/>
      <c r="E383" s="15"/>
      <c r="F383" s="15"/>
      <c r="G383" s="15"/>
      <c r="H383" s="15"/>
      <c r="I383" s="97"/>
      <c r="J383" s="97"/>
      <c r="K383" s="97"/>
      <c r="L383" s="15"/>
    </row>
    <row r="384" spans="2:12" x14ac:dyDescent="0.3">
      <c r="B384" s="15"/>
      <c r="C384" s="15"/>
      <c r="D384" s="15"/>
      <c r="E384" s="15"/>
      <c r="F384" s="15"/>
      <c r="G384" s="15"/>
      <c r="H384" s="15"/>
      <c r="I384" s="97"/>
      <c r="J384" s="97"/>
      <c r="K384" s="97"/>
      <c r="L384" s="15"/>
    </row>
    <row r="385" spans="2:12" x14ac:dyDescent="0.3">
      <c r="B385" s="15"/>
      <c r="C385" s="15"/>
      <c r="D385" s="15"/>
      <c r="E385" s="15"/>
      <c r="F385" s="15"/>
      <c r="G385" s="15"/>
      <c r="H385" s="15"/>
      <c r="I385" s="97"/>
      <c r="J385" s="97"/>
      <c r="K385" s="97"/>
      <c r="L385" s="15"/>
    </row>
    <row r="386" spans="2:12" x14ac:dyDescent="0.3">
      <c r="B386" s="15"/>
      <c r="C386" s="15"/>
      <c r="D386" s="15"/>
      <c r="E386" s="15"/>
      <c r="F386" s="15"/>
      <c r="G386" s="15"/>
      <c r="H386" s="15"/>
      <c r="I386" s="97"/>
      <c r="J386" s="97"/>
      <c r="K386" s="97"/>
      <c r="L386" s="15"/>
    </row>
    <row r="387" spans="2:12" x14ac:dyDescent="0.3">
      <c r="B387" s="15"/>
      <c r="C387" s="15"/>
      <c r="D387" s="15"/>
      <c r="E387" s="15"/>
      <c r="F387" s="15"/>
      <c r="G387" s="15"/>
      <c r="H387" s="15"/>
      <c r="I387" s="97"/>
      <c r="J387" s="97"/>
      <c r="K387" s="97"/>
      <c r="L387" s="15"/>
    </row>
    <row r="388" spans="2:12" x14ac:dyDescent="0.3">
      <c r="B388" s="15"/>
      <c r="C388" s="15"/>
      <c r="D388" s="15"/>
      <c r="E388" s="15"/>
      <c r="F388" s="15"/>
      <c r="G388" s="15"/>
      <c r="H388" s="15"/>
      <c r="I388" s="97"/>
      <c r="J388" s="97"/>
      <c r="K388" s="97"/>
      <c r="L388" s="15"/>
    </row>
    <row r="389" spans="2:12" x14ac:dyDescent="0.3">
      <c r="B389" s="15"/>
      <c r="C389" s="15"/>
      <c r="D389" s="15"/>
      <c r="E389" s="15"/>
      <c r="F389" s="15"/>
      <c r="G389" s="15"/>
      <c r="H389" s="15"/>
      <c r="I389" s="97"/>
      <c r="J389" s="97"/>
      <c r="K389" s="97"/>
      <c r="L389" s="15"/>
    </row>
    <row r="390" spans="2:12" x14ac:dyDescent="0.3">
      <c r="B390" s="15"/>
      <c r="C390" s="15"/>
      <c r="D390" s="15"/>
      <c r="E390" s="15"/>
      <c r="F390" s="15"/>
      <c r="G390" s="15"/>
      <c r="H390" s="15"/>
      <c r="I390" s="97"/>
      <c r="J390" s="97"/>
      <c r="K390" s="97"/>
      <c r="L390" s="15"/>
    </row>
    <row r="391" spans="2:12" x14ac:dyDescent="0.3">
      <c r="B391" s="15"/>
      <c r="C391" s="15"/>
      <c r="D391" s="15"/>
      <c r="E391" s="15"/>
      <c r="F391" s="15"/>
      <c r="G391" s="15"/>
      <c r="H391" s="15"/>
      <c r="I391" s="97"/>
      <c r="J391" s="97"/>
      <c r="K391" s="97"/>
      <c r="L391" s="15"/>
    </row>
    <row r="392" spans="2:12" x14ac:dyDescent="0.3">
      <c r="B392" s="15"/>
      <c r="C392" s="15"/>
      <c r="D392" s="15"/>
      <c r="E392" s="15"/>
      <c r="F392" s="15"/>
      <c r="G392" s="15"/>
      <c r="H392" s="15"/>
      <c r="I392" s="97"/>
      <c r="J392" s="97"/>
      <c r="K392" s="97"/>
      <c r="L392" s="15"/>
    </row>
    <row r="393" spans="2:12" x14ac:dyDescent="0.3">
      <c r="B393" s="15"/>
      <c r="C393" s="15"/>
      <c r="D393" s="15"/>
      <c r="E393" s="15"/>
      <c r="F393" s="15"/>
      <c r="G393" s="15"/>
      <c r="H393" s="15"/>
      <c r="I393" s="97"/>
      <c r="J393" s="97"/>
      <c r="K393" s="97"/>
      <c r="L393" s="15"/>
    </row>
    <row r="394" spans="2:12" x14ac:dyDescent="0.3">
      <c r="B394" s="15"/>
      <c r="C394" s="15"/>
      <c r="D394" s="15"/>
      <c r="E394" s="15"/>
      <c r="F394" s="15"/>
      <c r="G394" s="15"/>
      <c r="H394" s="15"/>
      <c r="I394" s="97"/>
      <c r="J394" s="97"/>
      <c r="K394" s="97"/>
      <c r="L394" s="15"/>
    </row>
    <row r="395" spans="2:12" x14ac:dyDescent="0.3">
      <c r="B395" s="15"/>
      <c r="C395" s="15"/>
      <c r="D395" s="15"/>
      <c r="E395" s="15"/>
      <c r="F395" s="15"/>
      <c r="G395" s="15"/>
      <c r="H395" s="15"/>
      <c r="I395" s="97"/>
      <c r="J395" s="97"/>
      <c r="K395" s="97"/>
      <c r="L395" s="15"/>
    </row>
    <row r="396" spans="2:12" x14ac:dyDescent="0.3">
      <c r="B396" s="15"/>
      <c r="C396" s="15"/>
      <c r="D396" s="15"/>
      <c r="E396" s="15"/>
      <c r="F396" s="15"/>
      <c r="G396" s="15"/>
      <c r="H396" s="15"/>
      <c r="I396" s="97"/>
      <c r="J396" s="97"/>
      <c r="K396" s="97"/>
      <c r="L396" s="15"/>
    </row>
    <row r="397" spans="2:12" x14ac:dyDescent="0.3">
      <c r="B397" s="15"/>
      <c r="C397" s="15"/>
      <c r="D397" s="15"/>
      <c r="E397" s="15"/>
      <c r="F397" s="15"/>
      <c r="G397" s="15"/>
      <c r="H397" s="15"/>
      <c r="I397" s="97"/>
      <c r="J397" s="97"/>
      <c r="K397" s="97"/>
      <c r="L397" s="15"/>
    </row>
    <row r="398" spans="2:12" x14ac:dyDescent="0.3">
      <c r="B398" s="15"/>
      <c r="C398" s="15"/>
      <c r="D398" s="15"/>
      <c r="E398" s="15"/>
      <c r="F398" s="15"/>
      <c r="G398" s="15"/>
      <c r="H398" s="15"/>
      <c r="I398" s="97"/>
      <c r="J398" s="97"/>
      <c r="K398" s="97"/>
      <c r="L398" s="15"/>
    </row>
    <row r="399" spans="2:12" x14ac:dyDescent="0.3">
      <c r="B399" s="15"/>
      <c r="C399" s="15"/>
      <c r="D399" s="15"/>
      <c r="E399" s="15"/>
      <c r="F399" s="15"/>
      <c r="G399" s="15"/>
      <c r="H399" s="15"/>
      <c r="I399" s="97"/>
      <c r="J399" s="97"/>
      <c r="K399" s="97"/>
      <c r="L399" s="15"/>
    </row>
    <row r="400" spans="2:12" x14ac:dyDescent="0.3">
      <c r="B400" s="15"/>
      <c r="C400" s="15"/>
      <c r="D400" s="15"/>
      <c r="E400" s="15"/>
      <c r="F400" s="15"/>
      <c r="G400" s="15"/>
      <c r="H400" s="15"/>
      <c r="I400" s="97"/>
      <c r="J400" s="97"/>
      <c r="K400" s="97"/>
      <c r="L400" s="15"/>
    </row>
    <row r="401" spans="2:12" x14ac:dyDescent="0.3">
      <c r="B401" s="15"/>
      <c r="C401" s="15"/>
      <c r="D401" s="15"/>
      <c r="E401" s="15"/>
      <c r="F401" s="15"/>
      <c r="G401" s="15"/>
      <c r="H401" s="15"/>
      <c r="I401" s="97"/>
      <c r="J401" s="97"/>
      <c r="K401" s="97"/>
      <c r="L401" s="15"/>
    </row>
    <row r="402" spans="2:12" x14ac:dyDescent="0.3">
      <c r="B402" s="15"/>
      <c r="C402" s="15"/>
      <c r="D402" s="15"/>
      <c r="E402" s="15"/>
      <c r="F402" s="15"/>
      <c r="G402" s="15"/>
      <c r="H402" s="15"/>
      <c r="I402" s="97"/>
      <c r="J402" s="97"/>
      <c r="K402" s="97"/>
      <c r="L402" s="15"/>
    </row>
    <row r="403" spans="2:12" x14ac:dyDescent="0.3">
      <c r="B403" s="15"/>
      <c r="C403" s="15"/>
      <c r="D403" s="15"/>
      <c r="E403" s="15"/>
      <c r="F403" s="15"/>
      <c r="G403" s="15"/>
      <c r="H403" s="15"/>
      <c r="I403" s="97"/>
      <c r="J403" s="97"/>
      <c r="K403" s="97"/>
      <c r="L403" s="15"/>
    </row>
    <row r="404" spans="2:12" x14ac:dyDescent="0.3">
      <c r="B404" s="15"/>
      <c r="C404" s="15"/>
      <c r="D404" s="15"/>
      <c r="E404" s="15"/>
      <c r="F404" s="15"/>
      <c r="G404" s="15"/>
      <c r="H404" s="15"/>
      <c r="I404" s="97"/>
      <c r="J404" s="97"/>
      <c r="K404" s="97"/>
      <c r="L404" s="15"/>
    </row>
    <row r="405" spans="2:12" x14ac:dyDescent="0.3">
      <c r="B405" s="15"/>
      <c r="C405" s="15"/>
      <c r="D405" s="15"/>
      <c r="E405" s="15"/>
      <c r="F405" s="15"/>
      <c r="G405" s="15"/>
      <c r="H405" s="15"/>
      <c r="I405" s="97"/>
      <c r="J405" s="97"/>
      <c r="K405" s="97"/>
      <c r="L405" s="15"/>
    </row>
    <row r="406" spans="2:12" x14ac:dyDescent="0.3">
      <c r="B406" s="15"/>
      <c r="C406" s="15"/>
      <c r="D406" s="15"/>
      <c r="E406" s="15"/>
      <c r="F406" s="15"/>
      <c r="G406" s="15"/>
      <c r="H406" s="15"/>
      <c r="I406" s="97"/>
      <c r="J406" s="97"/>
      <c r="K406" s="97"/>
      <c r="L406" s="15"/>
    </row>
    <row r="407" spans="2:12" x14ac:dyDescent="0.3">
      <c r="B407" s="15"/>
      <c r="C407" s="15"/>
      <c r="D407" s="15"/>
      <c r="E407" s="15"/>
      <c r="F407" s="15"/>
      <c r="G407" s="15"/>
      <c r="H407" s="15"/>
      <c r="I407" s="97"/>
      <c r="J407" s="97"/>
      <c r="K407" s="97"/>
      <c r="L407" s="15"/>
    </row>
    <row r="408" spans="2:12" x14ac:dyDescent="0.3">
      <c r="B408" s="15"/>
      <c r="C408" s="15"/>
      <c r="D408" s="15"/>
      <c r="E408" s="15"/>
      <c r="F408" s="15"/>
      <c r="G408" s="15"/>
      <c r="H408" s="15"/>
      <c r="I408" s="97"/>
      <c r="J408" s="97"/>
      <c r="K408" s="97"/>
      <c r="L408" s="15"/>
    </row>
    <row r="409" spans="2:12" x14ac:dyDescent="0.3">
      <c r="B409" s="15"/>
      <c r="C409" s="15"/>
      <c r="D409" s="15"/>
      <c r="E409" s="15"/>
      <c r="F409" s="15"/>
      <c r="G409" s="15"/>
      <c r="H409" s="15"/>
      <c r="I409" s="97"/>
      <c r="J409" s="97"/>
      <c r="K409" s="97"/>
      <c r="L409" s="15"/>
    </row>
    <row r="410" spans="2:12" x14ac:dyDescent="0.3">
      <c r="B410" s="15"/>
      <c r="C410" s="15"/>
      <c r="D410" s="15"/>
      <c r="E410" s="15"/>
      <c r="F410" s="15"/>
      <c r="G410" s="15"/>
      <c r="H410" s="15"/>
      <c r="I410" s="97"/>
      <c r="J410" s="97"/>
      <c r="K410" s="97"/>
      <c r="L410" s="15"/>
    </row>
    <row r="411" spans="2:12" x14ac:dyDescent="0.3">
      <c r="B411" s="15"/>
      <c r="C411" s="15"/>
      <c r="D411" s="15"/>
      <c r="E411" s="15"/>
      <c r="F411" s="15"/>
      <c r="G411" s="15"/>
      <c r="H411" s="15"/>
      <c r="I411" s="97"/>
      <c r="J411" s="97"/>
      <c r="K411" s="97"/>
      <c r="L411" s="15"/>
    </row>
    <row r="412" spans="2:12" x14ac:dyDescent="0.3">
      <c r="B412" s="15"/>
      <c r="C412" s="15"/>
      <c r="D412" s="15"/>
      <c r="E412" s="15"/>
      <c r="F412" s="15"/>
      <c r="G412" s="15"/>
      <c r="H412" s="15"/>
      <c r="I412" s="97"/>
      <c r="J412" s="97"/>
      <c r="K412" s="97"/>
      <c r="L412" s="15"/>
    </row>
    <row r="413" spans="2:12" x14ac:dyDescent="0.3">
      <c r="B413" s="15"/>
      <c r="C413" s="15"/>
      <c r="D413" s="15"/>
      <c r="E413" s="15"/>
      <c r="F413" s="15"/>
      <c r="G413" s="15"/>
      <c r="H413" s="15"/>
      <c r="I413" s="97"/>
      <c r="J413" s="97"/>
      <c r="K413" s="97"/>
      <c r="L413" s="15"/>
    </row>
    <row r="414" spans="2:12" x14ac:dyDescent="0.3">
      <c r="B414" s="15"/>
      <c r="C414" s="15"/>
      <c r="D414" s="15"/>
      <c r="E414" s="15"/>
      <c r="F414" s="15"/>
      <c r="G414" s="15"/>
      <c r="H414" s="15"/>
      <c r="I414" s="97"/>
      <c r="J414" s="97"/>
      <c r="K414" s="97"/>
      <c r="L414" s="15"/>
    </row>
    <row r="415" spans="2:12" x14ac:dyDescent="0.3">
      <c r="B415" s="15"/>
      <c r="C415" s="15"/>
      <c r="D415" s="15"/>
      <c r="E415" s="15"/>
      <c r="F415" s="15"/>
      <c r="G415" s="15"/>
      <c r="H415" s="15"/>
      <c r="I415" s="97"/>
      <c r="J415" s="97"/>
      <c r="K415" s="97"/>
      <c r="L415" s="15"/>
    </row>
    <row r="416" spans="2:12" x14ac:dyDescent="0.3">
      <c r="B416" s="15"/>
      <c r="C416" s="15"/>
      <c r="D416" s="15"/>
      <c r="E416" s="15"/>
      <c r="F416" s="15"/>
      <c r="G416" s="15"/>
      <c r="H416" s="15"/>
      <c r="I416" s="97"/>
      <c r="J416" s="97"/>
      <c r="K416" s="97"/>
      <c r="L416" s="15"/>
    </row>
    <row r="417" spans="2:12" x14ac:dyDescent="0.3">
      <c r="B417" s="15"/>
      <c r="C417" s="15"/>
      <c r="D417" s="15"/>
      <c r="E417" s="15"/>
      <c r="F417" s="15"/>
      <c r="G417" s="15"/>
      <c r="H417" s="15"/>
      <c r="I417" s="97"/>
      <c r="J417" s="97"/>
      <c r="K417" s="97"/>
      <c r="L417" s="15"/>
    </row>
    <row r="418" spans="2:12" x14ac:dyDescent="0.3">
      <c r="B418" s="15"/>
      <c r="C418" s="15"/>
      <c r="D418" s="15"/>
      <c r="E418" s="15"/>
      <c r="F418" s="15"/>
      <c r="G418" s="15"/>
      <c r="H418" s="15"/>
      <c r="I418" s="97"/>
      <c r="J418" s="97"/>
      <c r="K418" s="97"/>
      <c r="L418" s="15"/>
    </row>
    <row r="419" spans="2:12" x14ac:dyDescent="0.3">
      <c r="B419" s="15"/>
      <c r="C419" s="15"/>
      <c r="D419" s="15"/>
      <c r="E419" s="15"/>
      <c r="F419" s="15"/>
      <c r="G419" s="15"/>
      <c r="H419" s="15"/>
      <c r="I419" s="97"/>
      <c r="J419" s="97"/>
      <c r="K419" s="97"/>
      <c r="L419" s="15"/>
    </row>
    <row r="420" spans="2:12" x14ac:dyDescent="0.3">
      <c r="B420" s="15"/>
      <c r="C420" s="15"/>
      <c r="D420" s="15"/>
      <c r="E420" s="15"/>
      <c r="F420" s="15"/>
      <c r="G420" s="15"/>
      <c r="H420" s="15"/>
      <c r="I420" s="97"/>
      <c r="J420" s="97"/>
      <c r="K420" s="97"/>
      <c r="L420" s="15"/>
    </row>
    <row r="421" spans="2:12" x14ac:dyDescent="0.3">
      <c r="B421" s="15"/>
      <c r="C421" s="15"/>
      <c r="D421" s="15"/>
      <c r="E421" s="15"/>
      <c r="F421" s="15"/>
      <c r="G421" s="15"/>
      <c r="H421" s="15"/>
      <c r="I421" s="97"/>
      <c r="J421" s="97"/>
      <c r="K421" s="97"/>
      <c r="L421" s="15"/>
    </row>
    <row r="422" spans="2:12" x14ac:dyDescent="0.3">
      <c r="B422" s="15"/>
      <c r="C422" s="15"/>
      <c r="D422" s="15"/>
      <c r="E422" s="15"/>
      <c r="F422" s="15"/>
      <c r="G422" s="15"/>
      <c r="H422" s="15"/>
      <c r="I422" s="97"/>
      <c r="J422" s="97"/>
      <c r="K422" s="97"/>
      <c r="L422" s="15"/>
    </row>
    <row r="423" spans="2:12" x14ac:dyDescent="0.3">
      <c r="B423" s="15"/>
      <c r="C423" s="15"/>
      <c r="D423" s="15"/>
      <c r="E423" s="15"/>
      <c r="F423" s="15"/>
      <c r="G423" s="15"/>
      <c r="H423" s="15"/>
      <c r="I423" s="97"/>
      <c r="J423" s="97"/>
      <c r="K423" s="97"/>
      <c r="L423" s="15"/>
    </row>
    <row r="424" spans="2:12" x14ac:dyDescent="0.3">
      <c r="B424" s="15"/>
      <c r="C424" s="15"/>
      <c r="D424" s="15"/>
      <c r="E424" s="15"/>
      <c r="F424" s="15"/>
      <c r="G424" s="15"/>
      <c r="H424" s="15"/>
      <c r="I424" s="97"/>
      <c r="J424" s="97"/>
      <c r="K424" s="97"/>
      <c r="L424" s="15"/>
    </row>
    <row r="425" spans="2:12" x14ac:dyDescent="0.3">
      <c r="B425" s="15"/>
      <c r="C425" s="15"/>
      <c r="D425" s="15"/>
      <c r="E425" s="15"/>
      <c r="F425" s="15"/>
      <c r="G425" s="15"/>
      <c r="H425" s="15"/>
      <c r="I425" s="97"/>
      <c r="J425" s="97"/>
      <c r="K425" s="97"/>
      <c r="L425" s="15"/>
    </row>
    <row r="426" spans="2:12" x14ac:dyDescent="0.3">
      <c r="B426" s="15"/>
      <c r="C426" s="15"/>
      <c r="D426" s="15"/>
      <c r="E426" s="15"/>
      <c r="F426" s="15"/>
      <c r="G426" s="15"/>
      <c r="H426" s="15"/>
      <c r="I426" s="97"/>
      <c r="J426" s="97"/>
      <c r="K426" s="97"/>
      <c r="L426" s="15"/>
    </row>
    <row r="427" spans="2:12" x14ac:dyDescent="0.3">
      <c r="B427" s="15"/>
      <c r="C427" s="15"/>
      <c r="D427" s="15"/>
      <c r="E427" s="15"/>
      <c r="F427" s="15"/>
      <c r="G427" s="15"/>
      <c r="H427" s="15"/>
      <c r="I427" s="97"/>
      <c r="J427" s="97"/>
      <c r="K427" s="97"/>
      <c r="L427" s="15"/>
    </row>
    <row r="428" spans="2:12" x14ac:dyDescent="0.3">
      <c r="B428" s="15"/>
      <c r="C428" s="15"/>
      <c r="D428" s="15"/>
      <c r="E428" s="15"/>
      <c r="F428" s="15"/>
      <c r="G428" s="15"/>
      <c r="H428" s="15"/>
      <c r="I428" s="97"/>
      <c r="J428" s="97"/>
      <c r="K428" s="97"/>
      <c r="L428" s="15"/>
    </row>
    <row r="429" spans="2:12" x14ac:dyDescent="0.3">
      <c r="B429" s="15"/>
      <c r="C429" s="15"/>
      <c r="D429" s="15"/>
      <c r="E429" s="15"/>
      <c r="F429" s="15"/>
      <c r="G429" s="15"/>
      <c r="H429" s="15"/>
      <c r="I429" s="97"/>
      <c r="J429" s="97"/>
      <c r="K429" s="97"/>
      <c r="L429" s="15"/>
    </row>
    <row r="430" spans="2:12" x14ac:dyDescent="0.3">
      <c r="B430" s="15"/>
      <c r="C430" s="15"/>
      <c r="D430" s="15"/>
      <c r="E430" s="15"/>
      <c r="F430" s="15"/>
      <c r="G430" s="15"/>
      <c r="H430" s="15"/>
      <c r="I430" s="97"/>
      <c r="J430" s="97"/>
      <c r="K430" s="97"/>
      <c r="L430" s="15"/>
    </row>
    <row r="431" spans="2:12" x14ac:dyDescent="0.3">
      <c r="B431" s="15"/>
      <c r="C431" s="15"/>
      <c r="D431" s="15"/>
      <c r="E431" s="15"/>
      <c r="F431" s="15"/>
      <c r="G431" s="15"/>
      <c r="H431" s="15"/>
      <c r="I431" s="97"/>
      <c r="J431" s="97"/>
      <c r="K431" s="97"/>
      <c r="L431" s="15"/>
    </row>
    <row r="432" spans="2:12" x14ac:dyDescent="0.3">
      <c r="B432" s="15"/>
      <c r="C432" s="15"/>
      <c r="D432" s="15"/>
      <c r="E432" s="15"/>
      <c r="F432" s="15"/>
      <c r="G432" s="15"/>
      <c r="H432" s="15"/>
      <c r="I432" s="97"/>
      <c r="J432" s="97"/>
      <c r="K432" s="97"/>
      <c r="L432" s="15"/>
    </row>
    <row r="433" spans="2:12" x14ac:dyDescent="0.3">
      <c r="B433" s="15"/>
      <c r="C433" s="15"/>
      <c r="D433" s="15"/>
      <c r="E433" s="15"/>
      <c r="F433" s="15"/>
      <c r="G433" s="15"/>
      <c r="H433" s="15"/>
      <c r="I433" s="97"/>
      <c r="J433" s="97"/>
      <c r="K433" s="97"/>
      <c r="L433" s="15"/>
    </row>
    <row r="434" spans="2:12" x14ac:dyDescent="0.3">
      <c r="B434" s="15"/>
      <c r="C434" s="15"/>
      <c r="D434" s="15"/>
      <c r="E434" s="15"/>
      <c r="F434" s="15"/>
      <c r="G434" s="15"/>
      <c r="H434" s="15"/>
      <c r="I434" s="97"/>
      <c r="J434" s="97"/>
      <c r="K434" s="97"/>
      <c r="L434" s="15"/>
    </row>
    <row r="435" spans="2:12" x14ac:dyDescent="0.3">
      <c r="B435" s="15"/>
      <c r="C435" s="15"/>
      <c r="D435" s="15"/>
      <c r="E435" s="15"/>
      <c r="F435" s="15"/>
      <c r="G435" s="15"/>
      <c r="H435" s="15"/>
      <c r="I435" s="97"/>
      <c r="J435" s="97"/>
      <c r="K435" s="97"/>
      <c r="L435" s="15"/>
    </row>
    <row r="436" spans="2:12" x14ac:dyDescent="0.3">
      <c r="B436" s="15"/>
      <c r="C436" s="15"/>
      <c r="D436" s="15"/>
      <c r="E436" s="15"/>
      <c r="F436" s="15"/>
      <c r="G436" s="15"/>
      <c r="H436" s="15"/>
      <c r="I436" s="97"/>
      <c r="J436" s="97"/>
      <c r="K436" s="97"/>
      <c r="L436" s="15"/>
    </row>
    <row r="437" spans="2:12" x14ac:dyDescent="0.3">
      <c r="B437" s="15"/>
      <c r="C437" s="15"/>
      <c r="D437" s="15"/>
      <c r="E437" s="15"/>
      <c r="F437" s="15"/>
      <c r="G437" s="15"/>
      <c r="H437" s="15"/>
      <c r="I437" s="97"/>
      <c r="J437" s="97"/>
      <c r="K437" s="97"/>
      <c r="L437" s="15"/>
    </row>
    <row r="438" spans="2:12" x14ac:dyDescent="0.3">
      <c r="B438" s="15"/>
      <c r="C438" s="15"/>
      <c r="D438" s="15"/>
      <c r="E438" s="15"/>
      <c r="F438" s="15"/>
      <c r="G438" s="15"/>
      <c r="H438" s="15"/>
      <c r="I438" s="97"/>
      <c r="J438" s="97"/>
      <c r="K438" s="97"/>
      <c r="L438" s="15"/>
    </row>
    <row r="439" spans="2:12" x14ac:dyDescent="0.3">
      <c r="B439" s="15"/>
      <c r="C439" s="15"/>
      <c r="D439" s="15"/>
      <c r="E439" s="15"/>
      <c r="F439" s="15"/>
      <c r="G439" s="15"/>
      <c r="H439" s="15"/>
      <c r="I439" s="97"/>
      <c r="J439" s="97"/>
      <c r="K439" s="97"/>
      <c r="L439" s="15"/>
    </row>
    <row r="440" spans="2:12" x14ac:dyDescent="0.3">
      <c r="B440" s="15"/>
      <c r="C440" s="15"/>
      <c r="D440" s="15"/>
      <c r="E440" s="15"/>
      <c r="F440" s="15"/>
      <c r="G440" s="15"/>
      <c r="H440" s="15"/>
      <c r="I440" s="97"/>
      <c r="J440" s="97"/>
      <c r="K440" s="97"/>
      <c r="L440" s="15"/>
    </row>
    <row r="441" spans="2:12" x14ac:dyDescent="0.3">
      <c r="B441" s="15"/>
      <c r="C441" s="15"/>
      <c r="D441" s="15"/>
      <c r="E441" s="15"/>
      <c r="F441" s="15"/>
      <c r="G441" s="15"/>
      <c r="H441" s="15"/>
      <c r="I441" s="97"/>
      <c r="J441" s="97"/>
      <c r="K441" s="97"/>
      <c r="L441" s="15"/>
    </row>
    <row r="442" spans="2:12" x14ac:dyDescent="0.3">
      <c r="B442" s="15"/>
      <c r="C442" s="15"/>
      <c r="D442" s="15"/>
      <c r="E442" s="15"/>
      <c r="F442" s="15"/>
      <c r="G442" s="15"/>
      <c r="H442" s="15"/>
      <c r="I442" s="97"/>
      <c r="J442" s="97"/>
      <c r="K442" s="97"/>
      <c r="L442" s="15"/>
    </row>
    <row r="443" spans="2:12" x14ac:dyDescent="0.3">
      <c r="B443" s="15"/>
      <c r="C443" s="15"/>
      <c r="D443" s="15"/>
      <c r="E443" s="15"/>
      <c r="F443" s="15"/>
      <c r="G443" s="15"/>
      <c r="H443" s="15"/>
      <c r="I443" s="97"/>
      <c r="J443" s="97"/>
      <c r="K443" s="97"/>
      <c r="L443" s="15"/>
    </row>
    <row r="444" spans="2:12" x14ac:dyDescent="0.3">
      <c r="B444" s="15"/>
      <c r="C444" s="15"/>
      <c r="D444" s="15"/>
      <c r="E444" s="15"/>
      <c r="F444" s="15"/>
      <c r="G444" s="15"/>
      <c r="H444" s="15"/>
      <c r="I444" s="97"/>
      <c r="J444" s="97"/>
      <c r="K444" s="97"/>
      <c r="L444" s="15"/>
    </row>
    <row r="445" spans="2:12" x14ac:dyDescent="0.3">
      <c r="B445" s="15"/>
      <c r="C445" s="15"/>
      <c r="D445" s="15"/>
      <c r="E445" s="15"/>
      <c r="F445" s="15"/>
      <c r="G445" s="15"/>
      <c r="H445" s="15"/>
      <c r="I445" s="97"/>
      <c r="J445" s="97"/>
      <c r="K445" s="97"/>
      <c r="L445" s="15"/>
    </row>
    <row r="446" spans="2:12" x14ac:dyDescent="0.3">
      <c r="B446" s="15"/>
      <c r="C446" s="15"/>
      <c r="D446" s="15"/>
      <c r="E446" s="15"/>
      <c r="F446" s="15"/>
      <c r="G446" s="15"/>
      <c r="H446" s="15"/>
      <c r="I446" s="97"/>
      <c r="J446" s="97"/>
      <c r="K446" s="97"/>
      <c r="L446" s="15"/>
    </row>
    <row r="447" spans="2:12" x14ac:dyDescent="0.3">
      <c r="B447" s="15"/>
      <c r="C447" s="15"/>
      <c r="D447" s="15"/>
      <c r="E447" s="15"/>
      <c r="F447" s="15"/>
      <c r="G447" s="15"/>
      <c r="H447" s="15"/>
      <c r="I447" s="97"/>
      <c r="J447" s="97"/>
      <c r="K447" s="97"/>
      <c r="L447" s="15"/>
    </row>
    <row r="448" spans="2:12" x14ac:dyDescent="0.3">
      <c r="B448" s="15"/>
      <c r="C448" s="15"/>
      <c r="D448" s="15"/>
      <c r="E448" s="15"/>
      <c r="F448" s="15"/>
      <c r="G448" s="15"/>
      <c r="H448" s="15"/>
      <c r="I448" s="97"/>
      <c r="J448" s="97"/>
      <c r="K448" s="97"/>
      <c r="L448" s="15"/>
    </row>
    <row r="449" spans="2:12" x14ac:dyDescent="0.3">
      <c r="B449" s="15"/>
      <c r="C449" s="15"/>
      <c r="D449" s="15"/>
      <c r="E449" s="15"/>
      <c r="F449" s="15"/>
      <c r="G449" s="15"/>
      <c r="H449" s="15"/>
      <c r="I449" s="97"/>
      <c r="J449" s="97"/>
      <c r="K449" s="97"/>
      <c r="L449" s="15"/>
    </row>
    <row r="450" spans="2:12" x14ac:dyDescent="0.3">
      <c r="B450" s="15"/>
      <c r="C450" s="15"/>
      <c r="D450" s="15"/>
      <c r="E450" s="15"/>
      <c r="F450" s="15"/>
      <c r="G450" s="15"/>
      <c r="H450" s="15"/>
      <c r="I450" s="97"/>
      <c r="J450" s="97"/>
      <c r="K450" s="97"/>
      <c r="L450" s="15"/>
    </row>
    <row r="451" spans="2:12" x14ac:dyDescent="0.3">
      <c r="B451" s="15"/>
      <c r="C451" s="15"/>
      <c r="D451" s="15"/>
      <c r="E451" s="15"/>
      <c r="F451" s="15"/>
      <c r="G451" s="15"/>
      <c r="H451" s="15"/>
      <c r="I451" s="97"/>
      <c r="J451" s="97"/>
      <c r="K451" s="97"/>
      <c r="L451" s="15"/>
    </row>
    <row r="452" spans="2:12" x14ac:dyDescent="0.3">
      <c r="B452" s="15"/>
      <c r="C452" s="15"/>
      <c r="D452" s="15"/>
      <c r="E452" s="15"/>
      <c r="F452" s="15"/>
      <c r="G452" s="15"/>
      <c r="H452" s="15"/>
      <c r="I452" s="97"/>
      <c r="J452" s="97"/>
      <c r="K452" s="97"/>
      <c r="L452" s="15"/>
    </row>
    <row r="453" spans="2:12" x14ac:dyDescent="0.3">
      <c r="B453" s="15"/>
      <c r="C453" s="15"/>
      <c r="D453" s="15"/>
      <c r="E453" s="15"/>
      <c r="F453" s="15"/>
      <c r="G453" s="15"/>
      <c r="H453" s="15"/>
      <c r="I453" s="97"/>
      <c r="J453" s="97"/>
      <c r="K453" s="97"/>
      <c r="L453" s="15"/>
    </row>
    <row r="454" spans="2:12" x14ac:dyDescent="0.3">
      <c r="B454" s="15"/>
      <c r="C454" s="15"/>
      <c r="D454" s="15"/>
      <c r="E454" s="15"/>
      <c r="F454" s="15"/>
      <c r="G454" s="15"/>
      <c r="H454" s="15"/>
      <c r="I454" s="97"/>
      <c r="J454" s="97"/>
      <c r="K454" s="97"/>
      <c r="L454" s="15"/>
    </row>
    <row r="455" spans="2:12" x14ac:dyDescent="0.3">
      <c r="B455" s="15"/>
      <c r="C455" s="15"/>
      <c r="D455" s="15"/>
      <c r="E455" s="15"/>
      <c r="F455" s="15"/>
      <c r="G455" s="15"/>
      <c r="H455" s="15"/>
      <c r="I455" s="97"/>
      <c r="J455" s="97"/>
      <c r="K455" s="97"/>
      <c r="L455" s="15"/>
    </row>
    <row r="456" spans="2:12" x14ac:dyDescent="0.3">
      <c r="B456" s="15"/>
      <c r="C456" s="15"/>
      <c r="D456" s="15"/>
      <c r="E456" s="15"/>
      <c r="F456" s="15"/>
      <c r="G456" s="15"/>
      <c r="H456" s="15"/>
      <c r="I456" s="97"/>
      <c r="J456" s="97"/>
      <c r="K456" s="97"/>
      <c r="L456" s="15"/>
    </row>
    <row r="457" spans="2:12" x14ac:dyDescent="0.3">
      <c r="B457" s="15"/>
      <c r="C457" s="15"/>
      <c r="D457" s="15"/>
      <c r="E457" s="15"/>
      <c r="F457" s="15"/>
      <c r="G457" s="15"/>
      <c r="H457" s="15"/>
      <c r="I457" s="97"/>
      <c r="J457" s="97"/>
      <c r="K457" s="97"/>
      <c r="L457" s="15"/>
    </row>
    <row r="458" spans="2:12" x14ac:dyDescent="0.3">
      <c r="B458" s="15"/>
      <c r="C458" s="15"/>
      <c r="D458" s="15"/>
      <c r="E458" s="15"/>
      <c r="F458" s="15"/>
      <c r="G458" s="15"/>
      <c r="H458" s="15"/>
      <c r="I458" s="97"/>
      <c r="J458" s="97"/>
      <c r="K458" s="97"/>
      <c r="L458" s="15"/>
    </row>
    <row r="459" spans="2:12" x14ac:dyDescent="0.3">
      <c r="B459" s="15"/>
      <c r="C459" s="15"/>
      <c r="D459" s="15"/>
      <c r="E459" s="15"/>
      <c r="F459" s="15"/>
      <c r="G459" s="15"/>
      <c r="H459" s="15"/>
      <c r="I459" s="97"/>
      <c r="J459" s="97"/>
      <c r="K459" s="97"/>
      <c r="L459" s="15"/>
    </row>
    <row r="460" spans="2:12" x14ac:dyDescent="0.3">
      <c r="B460" s="15"/>
      <c r="C460" s="15"/>
      <c r="D460" s="15"/>
      <c r="E460" s="15"/>
      <c r="F460" s="15"/>
      <c r="G460" s="15"/>
      <c r="H460" s="15"/>
      <c r="I460" s="97"/>
      <c r="J460" s="97"/>
      <c r="K460" s="97"/>
      <c r="L460" s="15"/>
    </row>
    <row r="461" spans="2:12" x14ac:dyDescent="0.3">
      <c r="B461" s="15"/>
      <c r="C461" s="15"/>
      <c r="D461" s="15"/>
      <c r="E461" s="15"/>
      <c r="F461" s="15"/>
      <c r="G461" s="15"/>
      <c r="H461" s="15"/>
      <c r="I461" s="97"/>
      <c r="J461" s="97"/>
      <c r="K461" s="97"/>
      <c r="L461" s="15"/>
    </row>
    <row r="462" spans="2:12" x14ac:dyDescent="0.3">
      <c r="B462" s="15"/>
      <c r="C462" s="15"/>
      <c r="D462" s="15"/>
      <c r="E462" s="15"/>
      <c r="F462" s="15"/>
      <c r="G462" s="15"/>
      <c r="H462" s="15"/>
      <c r="I462" s="97"/>
      <c r="J462" s="97"/>
      <c r="K462" s="97"/>
      <c r="L462" s="15"/>
    </row>
    <row r="463" spans="2:12" x14ac:dyDescent="0.3">
      <c r="B463" s="15"/>
      <c r="C463" s="15"/>
      <c r="D463" s="15"/>
      <c r="E463" s="15"/>
      <c r="F463" s="15"/>
      <c r="G463" s="15"/>
      <c r="H463" s="15"/>
      <c r="I463" s="97"/>
      <c r="J463" s="97"/>
      <c r="K463" s="97"/>
      <c r="L463" s="15"/>
    </row>
    <row r="464" spans="2:12" x14ac:dyDescent="0.3">
      <c r="B464" s="15"/>
      <c r="C464" s="15"/>
      <c r="D464" s="15"/>
      <c r="E464" s="15"/>
      <c r="F464" s="15"/>
      <c r="G464" s="15"/>
      <c r="H464" s="15"/>
      <c r="I464" s="97"/>
      <c r="J464" s="97"/>
      <c r="K464" s="97"/>
      <c r="L464" s="15"/>
    </row>
    <row r="465" spans="2:12" x14ac:dyDescent="0.3">
      <c r="B465" s="15"/>
      <c r="C465" s="15"/>
      <c r="D465" s="15"/>
      <c r="E465" s="15"/>
      <c r="F465" s="15"/>
      <c r="G465" s="15"/>
      <c r="H465" s="15"/>
      <c r="I465" s="97"/>
      <c r="J465" s="97"/>
      <c r="K465" s="97"/>
      <c r="L465" s="15"/>
    </row>
    <row r="466" spans="2:12" x14ac:dyDescent="0.3">
      <c r="B466" s="15"/>
      <c r="C466" s="15"/>
      <c r="D466" s="15"/>
      <c r="E466" s="15"/>
      <c r="F466" s="15"/>
      <c r="G466" s="15"/>
      <c r="H466" s="15"/>
      <c r="I466" s="97"/>
      <c r="J466" s="97"/>
      <c r="K466" s="97"/>
      <c r="L466" s="15"/>
    </row>
    <row r="467" spans="2:12" x14ac:dyDescent="0.3">
      <c r="B467" s="15"/>
      <c r="C467" s="15"/>
      <c r="D467" s="15"/>
      <c r="E467" s="15"/>
      <c r="F467" s="15"/>
      <c r="G467" s="15"/>
      <c r="H467" s="15"/>
      <c r="I467" s="97"/>
      <c r="J467" s="97"/>
      <c r="K467" s="97"/>
      <c r="L467" s="15"/>
    </row>
    <row r="468" spans="2:12" x14ac:dyDescent="0.3">
      <c r="B468" s="15"/>
      <c r="C468" s="15"/>
      <c r="D468" s="15"/>
      <c r="E468" s="15"/>
      <c r="F468" s="15"/>
      <c r="G468" s="15"/>
      <c r="H468" s="15"/>
      <c r="I468" s="97"/>
      <c r="J468" s="97"/>
      <c r="K468" s="97"/>
      <c r="L468" s="15"/>
    </row>
    <row r="469" spans="2:12" x14ac:dyDescent="0.3">
      <c r="B469" s="15"/>
      <c r="C469" s="15"/>
      <c r="D469" s="15"/>
      <c r="E469" s="15"/>
      <c r="F469" s="15"/>
      <c r="G469" s="15"/>
      <c r="H469" s="15"/>
      <c r="I469" s="97"/>
      <c r="J469" s="97"/>
      <c r="K469" s="97"/>
      <c r="L469" s="15"/>
    </row>
    <row r="470" spans="2:12" x14ac:dyDescent="0.3">
      <c r="B470" s="15"/>
      <c r="C470" s="15"/>
      <c r="D470" s="15"/>
      <c r="E470" s="15"/>
      <c r="F470" s="15"/>
      <c r="G470" s="15"/>
      <c r="H470" s="15"/>
      <c r="I470" s="97"/>
      <c r="J470" s="97"/>
      <c r="K470" s="97"/>
      <c r="L470" s="15"/>
    </row>
    <row r="471" spans="2:12" x14ac:dyDescent="0.3">
      <c r="B471" s="15"/>
      <c r="C471" s="15"/>
      <c r="D471" s="15"/>
      <c r="E471" s="15"/>
      <c r="F471" s="15"/>
      <c r="G471" s="15"/>
      <c r="H471" s="15"/>
      <c r="I471" s="97"/>
      <c r="J471" s="97"/>
      <c r="K471" s="97"/>
      <c r="L471" s="15"/>
    </row>
    <row r="472" spans="2:12" x14ac:dyDescent="0.3">
      <c r="B472" s="15"/>
      <c r="C472" s="15"/>
      <c r="D472" s="15"/>
      <c r="E472" s="15"/>
      <c r="F472" s="15"/>
      <c r="G472" s="15"/>
      <c r="H472" s="15"/>
      <c r="I472" s="97"/>
      <c r="J472" s="97"/>
      <c r="K472" s="97"/>
      <c r="L472" s="15"/>
    </row>
    <row r="473" spans="2:12" x14ac:dyDescent="0.3">
      <c r="B473" s="15"/>
      <c r="C473" s="15"/>
      <c r="D473" s="15"/>
      <c r="E473" s="15"/>
      <c r="F473" s="15"/>
      <c r="G473" s="15"/>
      <c r="H473" s="15"/>
      <c r="I473" s="97"/>
      <c r="J473" s="97"/>
      <c r="K473" s="97"/>
      <c r="L473" s="15"/>
    </row>
    <row r="474" spans="2:12" x14ac:dyDescent="0.3">
      <c r="B474" s="15"/>
      <c r="C474" s="15"/>
      <c r="D474" s="15"/>
      <c r="E474" s="15"/>
      <c r="F474" s="15"/>
      <c r="G474" s="15"/>
      <c r="H474" s="15"/>
      <c r="I474" s="97"/>
      <c r="J474" s="97"/>
      <c r="K474" s="97"/>
      <c r="L474" s="15"/>
    </row>
    <row r="475" spans="2:12" x14ac:dyDescent="0.3">
      <c r="B475" s="15"/>
      <c r="C475" s="15"/>
      <c r="D475" s="15"/>
      <c r="E475" s="15"/>
      <c r="F475" s="15"/>
      <c r="G475" s="15"/>
      <c r="H475" s="15"/>
      <c r="I475" s="97"/>
      <c r="J475" s="97"/>
      <c r="K475" s="97"/>
      <c r="L475" s="15"/>
    </row>
    <row r="476" spans="2:12" x14ac:dyDescent="0.3">
      <c r="B476" s="15"/>
      <c r="C476" s="15"/>
      <c r="D476" s="15"/>
      <c r="E476" s="15"/>
      <c r="F476" s="15"/>
      <c r="G476" s="15"/>
      <c r="H476" s="15"/>
      <c r="I476" s="97"/>
      <c r="J476" s="97"/>
      <c r="K476" s="97"/>
      <c r="L476" s="15"/>
    </row>
    <row r="477" spans="2:12" x14ac:dyDescent="0.3">
      <c r="B477" s="15"/>
      <c r="C477" s="15"/>
      <c r="D477" s="15"/>
      <c r="E477" s="15"/>
      <c r="F477" s="15"/>
      <c r="G477" s="15"/>
      <c r="H477" s="15"/>
      <c r="I477" s="97"/>
      <c r="J477" s="97"/>
      <c r="K477" s="97"/>
      <c r="L477" s="15"/>
    </row>
    <row r="478" spans="2:12" x14ac:dyDescent="0.3">
      <c r="B478" s="15"/>
      <c r="C478" s="15"/>
      <c r="D478" s="15"/>
      <c r="E478" s="15"/>
      <c r="F478" s="15"/>
      <c r="G478" s="15"/>
      <c r="H478" s="15"/>
      <c r="I478" s="97"/>
      <c r="J478" s="97"/>
      <c r="K478" s="97"/>
      <c r="L478" s="15"/>
    </row>
    <row r="479" spans="2:12" x14ac:dyDescent="0.3">
      <c r="B479" s="15"/>
      <c r="C479" s="15"/>
      <c r="D479" s="15"/>
      <c r="E479" s="15"/>
      <c r="F479" s="15"/>
      <c r="G479" s="15"/>
      <c r="H479" s="15"/>
      <c r="I479" s="97"/>
      <c r="J479" s="97"/>
      <c r="K479" s="97"/>
      <c r="L479" s="15"/>
    </row>
    <row r="480" spans="2:12" x14ac:dyDescent="0.3">
      <c r="B480" s="15"/>
      <c r="C480" s="15"/>
      <c r="D480" s="15"/>
      <c r="E480" s="15"/>
      <c r="F480" s="15"/>
      <c r="G480" s="15"/>
      <c r="H480" s="15"/>
      <c r="I480" s="97"/>
      <c r="J480" s="97"/>
      <c r="K480" s="97"/>
      <c r="L480" s="15"/>
    </row>
    <row r="481" spans="2:12" x14ac:dyDescent="0.3">
      <c r="B481" s="15"/>
      <c r="C481" s="15"/>
      <c r="D481" s="15"/>
      <c r="E481" s="15"/>
      <c r="F481" s="15"/>
      <c r="G481" s="15"/>
      <c r="H481" s="15"/>
      <c r="I481" s="97"/>
      <c r="J481" s="97"/>
      <c r="K481" s="97"/>
      <c r="L481" s="15"/>
    </row>
    <row r="482" spans="2:12" x14ac:dyDescent="0.3">
      <c r="B482" s="15"/>
      <c r="C482" s="15"/>
      <c r="D482" s="15"/>
      <c r="E482" s="15"/>
      <c r="F482" s="15"/>
      <c r="G482" s="15"/>
      <c r="H482" s="15"/>
      <c r="I482" s="97"/>
      <c r="J482" s="97"/>
      <c r="K482" s="97"/>
      <c r="L482" s="15"/>
    </row>
    <row r="483" spans="2:12" x14ac:dyDescent="0.3">
      <c r="B483" s="15"/>
      <c r="C483" s="15"/>
      <c r="D483" s="15"/>
      <c r="E483" s="15"/>
      <c r="F483" s="15"/>
      <c r="G483" s="15"/>
      <c r="H483" s="15"/>
      <c r="I483" s="97"/>
      <c r="J483" s="97"/>
      <c r="K483" s="97"/>
      <c r="L483" s="15"/>
    </row>
    <row r="484" spans="2:12" x14ac:dyDescent="0.3">
      <c r="B484" s="15"/>
      <c r="C484" s="15"/>
      <c r="D484" s="15"/>
      <c r="E484" s="15"/>
      <c r="F484" s="15"/>
      <c r="G484" s="15"/>
      <c r="H484" s="15"/>
      <c r="I484" s="97"/>
      <c r="J484" s="97"/>
      <c r="K484" s="97"/>
      <c r="L484" s="15"/>
    </row>
    <row r="485" spans="2:12" x14ac:dyDescent="0.3">
      <c r="B485" s="15"/>
      <c r="C485" s="15"/>
      <c r="D485" s="15"/>
      <c r="E485" s="15"/>
      <c r="F485" s="15"/>
      <c r="G485" s="15"/>
      <c r="H485" s="15"/>
      <c r="I485" s="97"/>
      <c r="J485" s="97"/>
      <c r="K485" s="97"/>
      <c r="L485" s="15"/>
    </row>
    <row r="486" spans="2:12" x14ac:dyDescent="0.3">
      <c r="B486" s="15"/>
      <c r="C486" s="15"/>
      <c r="D486" s="15"/>
      <c r="E486" s="15"/>
      <c r="F486" s="15"/>
      <c r="G486" s="15"/>
      <c r="H486" s="15"/>
      <c r="I486" s="97"/>
      <c r="J486" s="97"/>
      <c r="K486" s="97"/>
      <c r="L486" s="15"/>
    </row>
    <row r="487" spans="2:12" x14ac:dyDescent="0.3">
      <c r="B487" s="15"/>
      <c r="C487" s="15"/>
      <c r="D487" s="15"/>
      <c r="E487" s="15"/>
      <c r="F487" s="15"/>
      <c r="G487" s="15"/>
      <c r="H487" s="15"/>
      <c r="I487" s="97"/>
      <c r="J487" s="97"/>
      <c r="K487" s="97"/>
      <c r="L487" s="15"/>
    </row>
    <row r="488" spans="2:12" x14ac:dyDescent="0.3">
      <c r="B488" s="15"/>
      <c r="C488" s="15"/>
      <c r="D488" s="15"/>
      <c r="E488" s="15"/>
      <c r="F488" s="15"/>
      <c r="G488" s="15"/>
      <c r="H488" s="15"/>
      <c r="I488" s="97"/>
      <c r="J488" s="97"/>
      <c r="K488" s="97"/>
      <c r="L488" s="15"/>
    </row>
    <row r="489" spans="2:12" x14ac:dyDescent="0.3">
      <c r="B489" s="15"/>
      <c r="C489" s="15"/>
      <c r="D489" s="15"/>
      <c r="E489" s="15"/>
      <c r="F489" s="15"/>
      <c r="G489" s="15"/>
      <c r="H489" s="15"/>
      <c r="I489" s="97"/>
      <c r="J489" s="97"/>
      <c r="K489" s="97"/>
      <c r="L489" s="15"/>
    </row>
    <row r="490" spans="2:12" x14ac:dyDescent="0.3">
      <c r="B490" s="15"/>
      <c r="C490" s="15"/>
      <c r="D490" s="15"/>
      <c r="E490" s="15"/>
      <c r="F490" s="15"/>
      <c r="G490" s="15"/>
      <c r="H490" s="15"/>
      <c r="I490" s="97"/>
      <c r="J490" s="97"/>
      <c r="K490" s="97"/>
      <c r="L490" s="15"/>
    </row>
    <row r="491" spans="2:12" x14ac:dyDescent="0.3">
      <c r="B491" s="15"/>
      <c r="C491" s="15"/>
      <c r="D491" s="15"/>
      <c r="E491" s="15"/>
      <c r="F491" s="15"/>
      <c r="G491" s="15"/>
      <c r="H491" s="15"/>
      <c r="I491" s="97"/>
      <c r="J491" s="97"/>
      <c r="K491" s="97"/>
      <c r="L491" s="15"/>
    </row>
    <row r="492" spans="2:12" x14ac:dyDescent="0.3">
      <c r="B492" s="15"/>
      <c r="C492" s="15"/>
      <c r="D492" s="15"/>
      <c r="E492" s="15"/>
      <c r="F492" s="15"/>
      <c r="G492" s="15"/>
      <c r="H492" s="15"/>
      <c r="I492" s="97"/>
      <c r="J492" s="97"/>
      <c r="K492" s="97"/>
      <c r="L492" s="15"/>
    </row>
    <row r="493" spans="2:12" x14ac:dyDescent="0.3">
      <c r="B493" s="15"/>
      <c r="C493" s="15"/>
      <c r="D493" s="15"/>
      <c r="E493" s="15"/>
      <c r="F493" s="15"/>
      <c r="G493" s="15"/>
      <c r="H493" s="15"/>
      <c r="I493" s="97"/>
      <c r="J493" s="97"/>
      <c r="K493" s="97"/>
      <c r="L493" s="15"/>
    </row>
    <row r="494" spans="2:12" x14ac:dyDescent="0.3">
      <c r="B494" s="15"/>
      <c r="C494" s="15"/>
      <c r="D494" s="15"/>
      <c r="E494" s="15"/>
      <c r="F494" s="15"/>
      <c r="G494" s="15"/>
      <c r="H494" s="15"/>
      <c r="I494" s="97"/>
      <c r="J494" s="97"/>
      <c r="K494" s="97"/>
      <c r="L494" s="15"/>
    </row>
    <row r="495" spans="2:12" x14ac:dyDescent="0.3">
      <c r="B495" s="15"/>
      <c r="C495" s="15"/>
      <c r="D495" s="15"/>
      <c r="E495" s="15"/>
      <c r="F495" s="15"/>
      <c r="G495" s="15"/>
      <c r="H495" s="15"/>
      <c r="I495" s="97"/>
      <c r="J495" s="97"/>
      <c r="K495" s="97"/>
      <c r="L495" s="15"/>
    </row>
    <row r="496" spans="2:12" x14ac:dyDescent="0.3">
      <c r="B496" s="15"/>
      <c r="C496" s="15"/>
      <c r="D496" s="15"/>
      <c r="E496" s="15"/>
      <c r="F496" s="15"/>
      <c r="G496" s="15"/>
      <c r="H496" s="15"/>
      <c r="I496" s="97"/>
      <c r="J496" s="97"/>
      <c r="K496" s="97"/>
      <c r="L496" s="15"/>
    </row>
    <row r="497" spans="2:12" x14ac:dyDescent="0.3">
      <c r="B497" s="15"/>
      <c r="C497" s="15"/>
      <c r="D497" s="15"/>
      <c r="E497" s="15"/>
      <c r="F497" s="15"/>
      <c r="G497" s="15"/>
      <c r="H497" s="15"/>
      <c r="I497" s="97"/>
      <c r="J497" s="97"/>
      <c r="K497" s="97"/>
      <c r="L497" s="15"/>
    </row>
    <row r="498" spans="2:12" x14ac:dyDescent="0.3">
      <c r="B498" s="15"/>
      <c r="C498" s="15"/>
      <c r="D498" s="15"/>
      <c r="E498" s="15"/>
      <c r="F498" s="15"/>
      <c r="G498" s="15"/>
      <c r="H498" s="15"/>
      <c r="I498" s="97"/>
      <c r="J498" s="97"/>
      <c r="K498" s="97"/>
      <c r="L498" s="15"/>
    </row>
    <row r="499" spans="2:12" x14ac:dyDescent="0.3">
      <c r="B499" s="15"/>
      <c r="C499" s="15"/>
      <c r="D499" s="15"/>
      <c r="E499" s="15"/>
      <c r="F499" s="15"/>
      <c r="G499" s="15"/>
      <c r="H499" s="15"/>
      <c r="I499" s="97"/>
      <c r="J499" s="97"/>
      <c r="K499" s="97"/>
      <c r="L499" s="15"/>
    </row>
    <row r="500" spans="2:12" x14ac:dyDescent="0.3">
      <c r="B500" s="15"/>
      <c r="C500" s="15"/>
      <c r="D500" s="15"/>
      <c r="E500" s="15"/>
      <c r="F500" s="15"/>
      <c r="G500" s="15"/>
      <c r="H500" s="15"/>
      <c r="I500" s="97"/>
      <c r="J500" s="97"/>
      <c r="K500" s="97"/>
      <c r="L500" s="15"/>
    </row>
    <row r="501" spans="2:12" x14ac:dyDescent="0.3">
      <c r="B501" s="15"/>
      <c r="C501" s="15"/>
      <c r="D501" s="15"/>
      <c r="E501" s="15"/>
      <c r="F501" s="15"/>
      <c r="G501" s="15"/>
      <c r="H501" s="15"/>
      <c r="I501" s="97"/>
      <c r="J501" s="97"/>
      <c r="K501" s="97"/>
      <c r="L501" s="15"/>
    </row>
    <row r="502" spans="2:12" x14ac:dyDescent="0.3">
      <c r="B502" s="15"/>
      <c r="C502" s="15"/>
      <c r="D502" s="15"/>
      <c r="E502" s="15"/>
      <c r="F502" s="15"/>
      <c r="G502" s="15"/>
      <c r="H502" s="15"/>
      <c r="I502" s="97"/>
      <c r="J502" s="97"/>
      <c r="K502" s="97"/>
      <c r="L502" s="15"/>
    </row>
    <row r="503" spans="2:12" x14ac:dyDescent="0.3">
      <c r="B503" s="15"/>
      <c r="C503" s="15"/>
      <c r="D503" s="15"/>
      <c r="E503" s="15"/>
      <c r="F503" s="15"/>
      <c r="G503" s="15"/>
      <c r="H503" s="15"/>
      <c r="I503" s="97"/>
      <c r="J503" s="97"/>
      <c r="K503" s="97"/>
      <c r="L503" s="15"/>
    </row>
    <row r="504" spans="2:12" x14ac:dyDescent="0.3">
      <c r="B504" s="15"/>
      <c r="C504" s="15"/>
      <c r="D504" s="15"/>
      <c r="E504" s="15"/>
      <c r="F504" s="15"/>
      <c r="G504" s="15"/>
      <c r="H504" s="15"/>
      <c r="I504" s="97"/>
      <c r="J504" s="97"/>
      <c r="K504" s="97"/>
      <c r="L504" s="15"/>
    </row>
    <row r="505" spans="2:12" x14ac:dyDescent="0.3">
      <c r="B505" s="15"/>
      <c r="C505" s="15"/>
      <c r="D505" s="15"/>
      <c r="E505" s="15"/>
      <c r="F505" s="15"/>
      <c r="G505" s="15"/>
      <c r="H505" s="15"/>
      <c r="I505" s="97"/>
      <c r="J505" s="97"/>
      <c r="K505" s="97"/>
      <c r="L505" s="15"/>
    </row>
    <row r="506" spans="2:12" x14ac:dyDescent="0.3">
      <c r="B506" s="15"/>
      <c r="C506" s="15"/>
      <c r="D506" s="15"/>
      <c r="E506" s="15"/>
      <c r="F506" s="15"/>
      <c r="G506" s="15"/>
      <c r="H506" s="15"/>
      <c r="I506" s="97"/>
      <c r="J506" s="97"/>
      <c r="K506" s="97"/>
      <c r="L506" s="15"/>
    </row>
    <row r="507" spans="2:12" x14ac:dyDescent="0.3">
      <c r="B507" s="15"/>
      <c r="C507" s="15"/>
      <c r="D507" s="15"/>
      <c r="E507" s="15"/>
      <c r="F507" s="15"/>
      <c r="G507" s="15"/>
      <c r="H507" s="15"/>
      <c r="I507" s="97"/>
      <c r="J507" s="97"/>
      <c r="K507" s="97"/>
      <c r="L507" s="15"/>
    </row>
    <row r="508" spans="2:12" x14ac:dyDescent="0.3">
      <c r="B508" s="15"/>
      <c r="C508" s="15"/>
      <c r="D508" s="15"/>
      <c r="E508" s="15"/>
      <c r="F508" s="15"/>
      <c r="G508" s="15"/>
      <c r="H508" s="15"/>
      <c r="I508" s="97"/>
      <c r="J508" s="97"/>
      <c r="K508" s="97"/>
      <c r="L508" s="15"/>
    </row>
    <row r="509" spans="2:12" x14ac:dyDescent="0.3">
      <c r="B509" s="15"/>
      <c r="C509" s="15"/>
      <c r="D509" s="15"/>
      <c r="E509" s="15"/>
      <c r="F509" s="15"/>
      <c r="G509" s="15"/>
      <c r="H509" s="15"/>
      <c r="I509" s="97"/>
      <c r="J509" s="97"/>
      <c r="K509" s="97"/>
      <c r="L509" s="15"/>
    </row>
    <row r="510" spans="2:12" x14ac:dyDescent="0.3">
      <c r="B510" s="15"/>
      <c r="C510" s="15"/>
      <c r="D510" s="15"/>
      <c r="E510" s="15"/>
      <c r="F510" s="15"/>
      <c r="G510" s="15"/>
      <c r="H510" s="15"/>
      <c r="I510" s="97"/>
      <c r="J510" s="97"/>
      <c r="K510" s="97"/>
      <c r="L510" s="15"/>
    </row>
    <row r="511" spans="2:12" x14ac:dyDescent="0.3">
      <c r="B511" s="15"/>
      <c r="C511" s="15"/>
      <c r="D511" s="15"/>
      <c r="E511" s="15"/>
      <c r="F511" s="15"/>
      <c r="G511" s="15"/>
      <c r="H511" s="15"/>
      <c r="I511" s="97"/>
      <c r="J511" s="97"/>
      <c r="K511" s="97"/>
      <c r="L511" s="15"/>
    </row>
    <row r="512" spans="2:12" x14ac:dyDescent="0.3">
      <c r="B512" s="15"/>
      <c r="C512" s="15"/>
      <c r="D512" s="15"/>
      <c r="E512" s="15"/>
      <c r="F512" s="15"/>
      <c r="G512" s="15"/>
      <c r="H512" s="15"/>
      <c r="I512" s="97"/>
      <c r="J512" s="97"/>
      <c r="K512" s="97"/>
      <c r="L512" s="15"/>
    </row>
    <row r="513" spans="2:12" x14ac:dyDescent="0.3">
      <c r="B513" s="15"/>
      <c r="C513" s="15"/>
      <c r="D513" s="15"/>
      <c r="E513" s="15"/>
      <c r="F513" s="15"/>
      <c r="G513" s="15"/>
      <c r="H513" s="15"/>
      <c r="I513" s="97"/>
      <c r="J513" s="97"/>
      <c r="K513" s="97"/>
      <c r="L513" s="15"/>
    </row>
    <row r="514" spans="2:12" x14ac:dyDescent="0.3">
      <c r="B514" s="15"/>
      <c r="C514" s="15"/>
      <c r="D514" s="15"/>
      <c r="E514" s="15"/>
      <c r="F514" s="15"/>
      <c r="G514" s="15"/>
      <c r="H514" s="15"/>
      <c r="I514" s="97"/>
      <c r="J514" s="97"/>
      <c r="K514" s="97"/>
      <c r="L514" s="15"/>
    </row>
    <row r="515" spans="2:12" x14ac:dyDescent="0.3">
      <c r="B515" s="15"/>
      <c r="C515" s="15"/>
      <c r="D515" s="15"/>
      <c r="E515" s="15"/>
      <c r="F515" s="15"/>
      <c r="G515" s="15"/>
      <c r="H515" s="15"/>
      <c r="I515" s="97"/>
      <c r="J515" s="97"/>
      <c r="K515" s="97"/>
      <c r="L515" s="15"/>
    </row>
    <row r="516" spans="2:12" x14ac:dyDescent="0.3">
      <c r="B516" s="15"/>
      <c r="C516" s="15"/>
      <c r="D516" s="15"/>
      <c r="E516" s="15"/>
      <c r="F516" s="15"/>
      <c r="G516" s="15"/>
      <c r="H516" s="15"/>
      <c r="I516" s="97"/>
      <c r="J516" s="97"/>
      <c r="K516" s="97"/>
      <c r="L516" s="15"/>
    </row>
    <row r="517" spans="2:12" x14ac:dyDescent="0.3">
      <c r="B517" s="15"/>
      <c r="C517" s="15"/>
      <c r="D517" s="15"/>
      <c r="E517" s="15"/>
      <c r="F517" s="15"/>
      <c r="G517" s="15"/>
      <c r="H517" s="15"/>
      <c r="I517" s="97"/>
      <c r="J517" s="97"/>
      <c r="K517" s="97"/>
      <c r="L517" s="15"/>
    </row>
    <row r="518" spans="2:12" x14ac:dyDescent="0.3">
      <c r="B518" s="15"/>
      <c r="C518" s="15"/>
      <c r="D518" s="15"/>
      <c r="E518" s="15"/>
      <c r="F518" s="15"/>
      <c r="G518" s="15"/>
      <c r="H518" s="15"/>
      <c r="I518" s="97"/>
      <c r="J518" s="97"/>
      <c r="K518" s="97"/>
      <c r="L518" s="15"/>
    </row>
    <row r="519" spans="2:12" x14ac:dyDescent="0.3">
      <c r="B519" s="15"/>
      <c r="C519" s="15"/>
      <c r="D519" s="15"/>
      <c r="E519" s="15"/>
      <c r="F519" s="15"/>
      <c r="G519" s="15"/>
      <c r="H519" s="15"/>
      <c r="I519" s="97"/>
      <c r="J519" s="97"/>
      <c r="K519" s="97"/>
      <c r="L519" s="15"/>
    </row>
    <row r="520" spans="2:12" x14ac:dyDescent="0.3">
      <c r="B520" s="15"/>
      <c r="C520" s="15"/>
      <c r="D520" s="15"/>
      <c r="E520" s="15"/>
      <c r="F520" s="15"/>
      <c r="G520" s="15"/>
      <c r="H520" s="15"/>
      <c r="I520" s="97"/>
      <c r="J520" s="97"/>
      <c r="K520" s="97"/>
      <c r="L520" s="15"/>
    </row>
    <row r="521" spans="2:12" x14ac:dyDescent="0.3">
      <c r="B521" s="15"/>
      <c r="C521" s="15"/>
      <c r="D521" s="15"/>
      <c r="E521" s="15"/>
      <c r="F521" s="15"/>
      <c r="G521" s="15"/>
      <c r="H521" s="15"/>
      <c r="I521" s="97"/>
      <c r="J521" s="97"/>
      <c r="K521" s="97"/>
      <c r="L521" s="15"/>
    </row>
    <row r="522" spans="2:12" x14ac:dyDescent="0.3">
      <c r="B522" s="15"/>
      <c r="C522" s="15"/>
      <c r="D522" s="15"/>
      <c r="E522" s="15"/>
      <c r="F522" s="15"/>
      <c r="G522" s="15"/>
      <c r="H522" s="15"/>
      <c r="I522" s="97"/>
      <c r="J522" s="97"/>
      <c r="K522" s="97"/>
      <c r="L522" s="15"/>
    </row>
    <row r="523" spans="2:12" x14ac:dyDescent="0.3">
      <c r="B523" s="15"/>
      <c r="C523" s="15"/>
      <c r="D523" s="15"/>
      <c r="E523" s="15"/>
      <c r="F523" s="15"/>
      <c r="G523" s="15"/>
      <c r="H523" s="15"/>
      <c r="I523" s="97"/>
      <c r="J523" s="97"/>
      <c r="K523" s="97"/>
      <c r="L523" s="15"/>
    </row>
    <row r="524" spans="2:12" x14ac:dyDescent="0.3">
      <c r="B524" s="15"/>
      <c r="C524" s="15"/>
      <c r="D524" s="15"/>
      <c r="E524" s="15"/>
      <c r="F524" s="15"/>
      <c r="G524" s="15"/>
      <c r="H524" s="15"/>
      <c r="I524" s="97"/>
      <c r="J524" s="97"/>
      <c r="K524" s="97"/>
      <c r="L524" s="15"/>
    </row>
    <row r="525" spans="2:12" x14ac:dyDescent="0.3">
      <c r="B525" s="15"/>
      <c r="C525" s="15"/>
      <c r="D525" s="15"/>
      <c r="E525" s="15"/>
      <c r="F525" s="15"/>
      <c r="G525" s="15"/>
      <c r="H525" s="15"/>
      <c r="I525" s="97"/>
      <c r="J525" s="97"/>
      <c r="K525" s="97"/>
      <c r="L525" s="15"/>
    </row>
    <row r="526" spans="2:12" x14ac:dyDescent="0.3">
      <c r="B526" s="15"/>
      <c r="C526" s="15"/>
      <c r="D526" s="15"/>
      <c r="E526" s="15"/>
      <c r="F526" s="15"/>
      <c r="G526" s="15"/>
      <c r="H526" s="15"/>
      <c r="I526" s="97"/>
      <c r="J526" s="97"/>
      <c r="K526" s="97"/>
      <c r="L526" s="15"/>
    </row>
    <row r="527" spans="2:12" x14ac:dyDescent="0.3">
      <c r="B527" s="15"/>
      <c r="C527" s="15"/>
      <c r="D527" s="15"/>
      <c r="E527" s="15"/>
      <c r="F527" s="15"/>
      <c r="G527" s="15"/>
      <c r="H527" s="15"/>
      <c r="I527" s="97"/>
      <c r="J527" s="97"/>
      <c r="K527" s="97"/>
      <c r="L527" s="15"/>
    </row>
    <row r="528" spans="2:12" x14ac:dyDescent="0.3">
      <c r="B528" s="15"/>
      <c r="C528" s="15"/>
      <c r="D528" s="15"/>
      <c r="E528" s="15"/>
      <c r="F528" s="15"/>
      <c r="G528" s="15"/>
      <c r="H528" s="15"/>
      <c r="I528" s="97"/>
      <c r="J528" s="97"/>
      <c r="K528" s="97"/>
      <c r="L528" s="15"/>
    </row>
    <row r="529" spans="2:12" x14ac:dyDescent="0.3">
      <c r="B529" s="15"/>
      <c r="C529" s="15"/>
      <c r="D529" s="15"/>
      <c r="E529" s="15"/>
      <c r="F529" s="15"/>
      <c r="G529" s="15"/>
      <c r="H529" s="15"/>
      <c r="I529" s="97"/>
      <c r="J529" s="97"/>
      <c r="K529" s="97"/>
      <c r="L529" s="15"/>
    </row>
    <row r="530" spans="2:12" x14ac:dyDescent="0.3">
      <c r="B530" s="15"/>
      <c r="C530" s="15"/>
      <c r="D530" s="15"/>
      <c r="E530" s="15"/>
      <c r="F530" s="15"/>
      <c r="G530" s="15"/>
      <c r="H530" s="15"/>
      <c r="I530" s="97"/>
      <c r="J530" s="97"/>
      <c r="K530" s="97"/>
      <c r="L530" s="15"/>
    </row>
    <row r="531" spans="2:12" x14ac:dyDescent="0.3">
      <c r="B531" s="15"/>
      <c r="C531" s="15"/>
      <c r="D531" s="15"/>
      <c r="E531" s="15"/>
      <c r="F531" s="15"/>
      <c r="G531" s="15"/>
      <c r="H531" s="15"/>
      <c r="I531" s="97"/>
      <c r="J531" s="97"/>
      <c r="K531" s="97"/>
      <c r="L531" s="15"/>
    </row>
    <row r="532" spans="2:12" x14ac:dyDescent="0.3">
      <c r="B532" s="15"/>
      <c r="C532" s="15"/>
      <c r="D532" s="15"/>
      <c r="E532" s="15"/>
      <c r="F532" s="15"/>
      <c r="G532" s="15"/>
      <c r="H532" s="15"/>
      <c r="I532" s="97"/>
      <c r="J532" s="97"/>
      <c r="K532" s="97"/>
      <c r="L532" s="15"/>
    </row>
    <row r="533" spans="2:12" x14ac:dyDescent="0.3">
      <c r="B533" s="15"/>
      <c r="C533" s="15"/>
      <c r="D533" s="15"/>
      <c r="E533" s="15"/>
      <c r="F533" s="15"/>
      <c r="G533" s="15"/>
      <c r="H533" s="15"/>
      <c r="I533" s="97"/>
      <c r="J533" s="97"/>
      <c r="K533" s="97"/>
      <c r="L533" s="15"/>
    </row>
    <row r="534" spans="2:12" x14ac:dyDescent="0.3">
      <c r="B534" s="15"/>
      <c r="C534" s="15"/>
      <c r="D534" s="15"/>
      <c r="E534" s="15"/>
      <c r="F534" s="15"/>
      <c r="G534" s="15"/>
      <c r="H534" s="15"/>
      <c r="I534" s="97"/>
      <c r="J534" s="97"/>
      <c r="K534" s="97"/>
      <c r="L534" s="15"/>
    </row>
    <row r="535" spans="2:12" x14ac:dyDescent="0.3">
      <c r="B535" s="15"/>
      <c r="C535" s="15"/>
      <c r="D535" s="15"/>
      <c r="E535" s="15"/>
      <c r="F535" s="15"/>
      <c r="G535" s="15"/>
      <c r="H535" s="15"/>
      <c r="I535" s="97"/>
      <c r="J535" s="97"/>
      <c r="K535" s="97"/>
      <c r="L535" s="15"/>
    </row>
    <row r="536" spans="2:12" x14ac:dyDescent="0.3">
      <c r="B536" s="15"/>
      <c r="C536" s="15"/>
      <c r="D536" s="15"/>
      <c r="E536" s="15"/>
      <c r="F536" s="15"/>
      <c r="G536" s="15"/>
      <c r="H536" s="15"/>
      <c r="I536" s="97"/>
      <c r="J536" s="97"/>
      <c r="K536" s="97"/>
      <c r="L536" s="15"/>
    </row>
    <row r="537" spans="2:12" x14ac:dyDescent="0.3">
      <c r="B537" s="15"/>
      <c r="C537" s="15"/>
      <c r="D537" s="15"/>
      <c r="E537" s="15"/>
      <c r="F537" s="15"/>
      <c r="G537" s="15"/>
      <c r="H537" s="15"/>
      <c r="I537" s="97"/>
      <c r="J537" s="97"/>
      <c r="K537" s="97"/>
      <c r="L537" s="15"/>
    </row>
    <row r="538" spans="2:12" x14ac:dyDescent="0.3">
      <c r="B538" s="15"/>
      <c r="C538" s="15"/>
      <c r="D538" s="15"/>
      <c r="E538" s="15"/>
      <c r="F538" s="15"/>
      <c r="G538" s="15"/>
      <c r="H538" s="15"/>
      <c r="I538" s="97"/>
      <c r="J538" s="97"/>
      <c r="K538" s="97"/>
      <c r="L538" s="15"/>
    </row>
    <row r="539" spans="2:12" x14ac:dyDescent="0.3">
      <c r="B539" s="15"/>
      <c r="C539" s="15"/>
      <c r="D539" s="15"/>
      <c r="E539" s="15"/>
      <c r="F539" s="15"/>
      <c r="G539" s="15"/>
      <c r="H539" s="15"/>
      <c r="I539" s="97"/>
      <c r="J539" s="97"/>
      <c r="K539" s="97"/>
      <c r="L539" s="15"/>
    </row>
    <row r="540" spans="2:12" x14ac:dyDescent="0.3">
      <c r="B540" s="15"/>
      <c r="C540" s="15"/>
      <c r="D540" s="15"/>
      <c r="E540" s="15"/>
      <c r="F540" s="15"/>
      <c r="G540" s="15"/>
      <c r="H540" s="15"/>
      <c r="I540" s="97"/>
      <c r="J540" s="97"/>
      <c r="K540" s="97"/>
      <c r="L540" s="15"/>
    </row>
    <row r="541" spans="2:12" x14ac:dyDescent="0.3">
      <c r="B541" s="15"/>
      <c r="C541" s="15"/>
      <c r="D541" s="15"/>
      <c r="E541" s="15"/>
      <c r="F541" s="15"/>
      <c r="G541" s="15"/>
      <c r="H541" s="15"/>
      <c r="I541" s="97"/>
      <c r="J541" s="97"/>
      <c r="K541" s="97"/>
      <c r="L541" s="15"/>
    </row>
    <row r="542" spans="2:12" x14ac:dyDescent="0.3">
      <c r="B542" s="15"/>
      <c r="C542" s="15"/>
      <c r="D542" s="15"/>
      <c r="E542" s="15"/>
      <c r="F542" s="15"/>
      <c r="G542" s="15"/>
      <c r="H542" s="15"/>
      <c r="I542" s="97"/>
      <c r="J542" s="97"/>
      <c r="K542" s="97"/>
      <c r="L542" s="15"/>
    </row>
    <row r="543" spans="2:12" x14ac:dyDescent="0.3">
      <c r="B543" s="15"/>
      <c r="C543" s="15"/>
      <c r="D543" s="15"/>
      <c r="E543" s="15"/>
      <c r="F543" s="15"/>
      <c r="G543" s="15"/>
      <c r="H543" s="15"/>
      <c r="I543" s="97"/>
      <c r="J543" s="97"/>
      <c r="K543" s="97"/>
      <c r="L543" s="15"/>
    </row>
    <row r="544" spans="2:12" x14ac:dyDescent="0.3">
      <c r="B544" s="15"/>
      <c r="C544" s="15"/>
      <c r="D544" s="15"/>
      <c r="E544" s="15"/>
      <c r="F544" s="15"/>
      <c r="G544" s="15"/>
      <c r="H544" s="15"/>
      <c r="I544" s="97"/>
      <c r="J544" s="97"/>
      <c r="K544" s="97"/>
      <c r="L544" s="15"/>
    </row>
    <row r="545" spans="2:12" x14ac:dyDescent="0.3">
      <c r="B545" s="15"/>
      <c r="C545" s="15"/>
      <c r="D545" s="15"/>
      <c r="E545" s="15"/>
      <c r="F545" s="15"/>
      <c r="G545" s="15"/>
      <c r="H545" s="15"/>
      <c r="I545" s="97"/>
      <c r="J545" s="97"/>
      <c r="K545" s="97"/>
      <c r="L545" s="15"/>
    </row>
    <row r="546" spans="2:12" x14ac:dyDescent="0.3">
      <c r="B546" s="15"/>
      <c r="C546" s="15"/>
      <c r="D546" s="15"/>
      <c r="E546" s="15"/>
      <c r="F546" s="15"/>
      <c r="G546" s="15"/>
      <c r="H546" s="15"/>
      <c r="I546" s="97"/>
      <c r="J546" s="97"/>
      <c r="K546" s="97"/>
      <c r="L546" s="15"/>
    </row>
    <row r="547" spans="2:12" x14ac:dyDescent="0.3">
      <c r="B547" s="15"/>
      <c r="C547" s="15"/>
      <c r="D547" s="15"/>
      <c r="E547" s="15"/>
      <c r="F547" s="15"/>
      <c r="G547" s="15"/>
      <c r="H547" s="15"/>
      <c r="I547" s="97"/>
      <c r="J547" s="97"/>
      <c r="K547" s="97"/>
      <c r="L547" s="15"/>
    </row>
    <row r="548" spans="2:12" x14ac:dyDescent="0.3">
      <c r="B548" s="15"/>
      <c r="C548" s="15"/>
      <c r="D548" s="15"/>
      <c r="E548" s="15"/>
      <c r="F548" s="15"/>
      <c r="G548" s="15"/>
      <c r="H548" s="15"/>
      <c r="I548" s="97"/>
      <c r="J548" s="97"/>
      <c r="K548" s="97"/>
      <c r="L548" s="15"/>
    </row>
    <row r="549" spans="2:12" x14ac:dyDescent="0.3">
      <c r="B549" s="15"/>
      <c r="C549" s="15"/>
      <c r="D549" s="15"/>
      <c r="E549" s="15"/>
      <c r="F549" s="15"/>
      <c r="G549" s="15"/>
      <c r="H549" s="15"/>
      <c r="I549" s="97"/>
      <c r="J549" s="97"/>
      <c r="K549" s="97"/>
      <c r="L549" s="15"/>
    </row>
    <row r="550" spans="2:12" x14ac:dyDescent="0.3">
      <c r="B550" s="15"/>
      <c r="C550" s="15"/>
      <c r="D550" s="15"/>
      <c r="E550" s="15"/>
      <c r="F550" s="15"/>
      <c r="G550" s="15"/>
      <c r="H550" s="15"/>
      <c r="I550" s="97"/>
      <c r="J550" s="97"/>
      <c r="K550" s="97"/>
      <c r="L550" s="15"/>
    </row>
    <row r="551" spans="2:12" x14ac:dyDescent="0.3">
      <c r="B551" s="15"/>
      <c r="C551" s="15"/>
      <c r="D551" s="15"/>
      <c r="E551" s="15"/>
      <c r="F551" s="15"/>
      <c r="G551" s="15"/>
      <c r="H551" s="15"/>
      <c r="I551" s="97"/>
      <c r="J551" s="97"/>
      <c r="K551" s="97"/>
      <c r="L551" s="15"/>
    </row>
    <row r="552" spans="2:12" x14ac:dyDescent="0.3">
      <c r="B552" s="15"/>
      <c r="C552" s="15"/>
      <c r="D552" s="15"/>
      <c r="E552" s="15"/>
      <c r="F552" s="15"/>
      <c r="G552" s="15"/>
      <c r="H552" s="15"/>
      <c r="I552" s="97"/>
      <c r="J552" s="97"/>
      <c r="K552" s="97"/>
      <c r="L552" s="15"/>
    </row>
    <row r="553" spans="2:12" x14ac:dyDescent="0.3">
      <c r="B553" s="15"/>
      <c r="C553" s="15"/>
      <c r="D553" s="15"/>
      <c r="E553" s="15"/>
      <c r="F553" s="15"/>
      <c r="G553" s="15"/>
      <c r="H553" s="15"/>
      <c r="I553" s="97"/>
      <c r="J553" s="97"/>
      <c r="K553" s="97"/>
      <c r="L553" s="15"/>
    </row>
    <row r="554" spans="2:12" x14ac:dyDescent="0.3">
      <c r="B554" s="15"/>
      <c r="C554" s="15"/>
      <c r="D554" s="15"/>
      <c r="E554" s="15"/>
      <c r="F554" s="15"/>
      <c r="G554" s="15"/>
      <c r="H554" s="15"/>
      <c r="I554" s="97"/>
      <c r="J554" s="97"/>
      <c r="K554" s="97"/>
      <c r="L554" s="15"/>
    </row>
    <row r="555" spans="2:12" x14ac:dyDescent="0.3">
      <c r="B555" s="15"/>
      <c r="C555" s="15"/>
      <c r="D555" s="15"/>
      <c r="E555" s="15"/>
      <c r="F555" s="15"/>
      <c r="G555" s="15"/>
      <c r="H555" s="15"/>
      <c r="I555" s="97"/>
      <c r="J555" s="97"/>
      <c r="K555" s="97"/>
      <c r="L555" s="15"/>
    </row>
    <row r="556" spans="2:12" x14ac:dyDescent="0.3">
      <c r="B556" s="15"/>
      <c r="C556" s="15"/>
      <c r="D556" s="15"/>
      <c r="E556" s="15"/>
      <c r="F556" s="15"/>
      <c r="G556" s="15"/>
      <c r="H556" s="15"/>
      <c r="I556" s="97"/>
      <c r="J556" s="97"/>
      <c r="K556" s="97"/>
      <c r="L556" s="15"/>
    </row>
    <row r="557" spans="2:12" x14ac:dyDescent="0.3">
      <c r="B557" s="15"/>
      <c r="C557" s="15"/>
      <c r="D557" s="15"/>
      <c r="E557" s="15"/>
      <c r="F557" s="15"/>
      <c r="G557" s="15"/>
      <c r="H557" s="15"/>
      <c r="I557" s="97"/>
      <c r="J557" s="97"/>
      <c r="K557" s="97"/>
      <c r="L557" s="15"/>
    </row>
    <row r="558" spans="2:12" x14ac:dyDescent="0.3">
      <c r="B558" s="15"/>
      <c r="C558" s="15"/>
      <c r="D558" s="15"/>
      <c r="E558" s="15"/>
      <c r="F558" s="15"/>
      <c r="G558" s="15"/>
      <c r="H558" s="15"/>
      <c r="I558" s="97"/>
      <c r="J558" s="97"/>
      <c r="K558" s="97"/>
      <c r="L558" s="15"/>
    </row>
    <row r="559" spans="2:12" x14ac:dyDescent="0.3">
      <c r="B559" s="15"/>
      <c r="C559" s="15"/>
      <c r="D559" s="15"/>
      <c r="E559" s="15"/>
      <c r="F559" s="15"/>
      <c r="G559" s="15"/>
      <c r="H559" s="15"/>
      <c r="I559" s="97"/>
      <c r="J559" s="97"/>
      <c r="K559" s="97"/>
      <c r="L559" s="15"/>
    </row>
    <row r="560" spans="2:12" x14ac:dyDescent="0.3">
      <c r="B560" s="15"/>
      <c r="C560" s="15"/>
      <c r="D560" s="15"/>
      <c r="E560" s="15"/>
      <c r="F560" s="15"/>
      <c r="G560" s="15"/>
      <c r="H560" s="15"/>
      <c r="I560" s="97"/>
      <c r="J560" s="97"/>
      <c r="K560" s="97"/>
      <c r="L560" s="15"/>
    </row>
    <row r="561" spans="2:12" x14ac:dyDescent="0.3">
      <c r="B561" s="15"/>
      <c r="C561" s="15"/>
      <c r="D561" s="15"/>
      <c r="E561" s="15"/>
      <c r="F561" s="15"/>
      <c r="G561" s="15"/>
      <c r="H561" s="15"/>
      <c r="I561" s="97"/>
      <c r="J561" s="97"/>
      <c r="K561" s="97"/>
      <c r="L561" s="15"/>
    </row>
    <row r="562" spans="2:12" x14ac:dyDescent="0.3">
      <c r="B562" s="15"/>
      <c r="C562" s="15"/>
      <c r="D562" s="15"/>
      <c r="E562" s="15"/>
      <c r="F562" s="15"/>
      <c r="G562" s="15"/>
      <c r="H562" s="15"/>
      <c r="I562" s="97"/>
      <c r="J562" s="97"/>
      <c r="K562" s="97"/>
      <c r="L562" s="15"/>
    </row>
    <row r="563" spans="2:12" x14ac:dyDescent="0.3">
      <c r="B563" s="15"/>
      <c r="C563" s="15"/>
      <c r="D563" s="15"/>
      <c r="E563" s="15"/>
      <c r="F563" s="15"/>
      <c r="G563" s="15"/>
      <c r="H563" s="15"/>
      <c r="I563" s="97"/>
      <c r="J563" s="97"/>
      <c r="K563" s="97"/>
      <c r="L563" s="15"/>
    </row>
    <row r="564" spans="2:12" x14ac:dyDescent="0.3">
      <c r="B564" s="15"/>
      <c r="C564" s="15"/>
      <c r="D564" s="15"/>
      <c r="E564" s="15"/>
      <c r="F564" s="15"/>
      <c r="G564" s="15"/>
      <c r="H564" s="15"/>
      <c r="I564" s="97"/>
      <c r="J564" s="97"/>
      <c r="K564" s="97"/>
      <c r="L564" s="15"/>
    </row>
    <row r="565" spans="2:12" x14ac:dyDescent="0.3">
      <c r="B565" s="15"/>
      <c r="C565" s="15"/>
      <c r="D565" s="15"/>
      <c r="E565" s="15"/>
      <c r="F565" s="15"/>
      <c r="G565" s="15"/>
      <c r="H565" s="15"/>
      <c r="I565" s="97"/>
      <c r="J565" s="97"/>
      <c r="K565" s="97"/>
      <c r="L565" s="15"/>
    </row>
    <row r="566" spans="2:12" x14ac:dyDescent="0.3">
      <c r="B566" s="15"/>
      <c r="C566" s="15"/>
      <c r="D566" s="15"/>
      <c r="E566" s="15"/>
      <c r="F566" s="15"/>
      <c r="G566" s="15"/>
      <c r="H566" s="15"/>
      <c r="I566" s="97"/>
      <c r="J566" s="97"/>
      <c r="K566" s="97"/>
      <c r="L566" s="15"/>
    </row>
    <row r="567" spans="2:12" x14ac:dyDescent="0.3">
      <c r="B567" s="15"/>
      <c r="C567" s="15"/>
      <c r="D567" s="15"/>
      <c r="E567" s="15"/>
      <c r="F567" s="15"/>
      <c r="G567" s="15"/>
      <c r="H567" s="15"/>
      <c r="I567" s="97"/>
      <c r="J567" s="97"/>
      <c r="K567" s="97"/>
      <c r="L567" s="15"/>
    </row>
    <row r="568" spans="2:12" x14ac:dyDescent="0.3">
      <c r="B568" s="15"/>
      <c r="C568" s="15"/>
      <c r="D568" s="15"/>
      <c r="E568" s="15"/>
      <c r="F568" s="15"/>
      <c r="G568" s="15"/>
      <c r="H568" s="15"/>
      <c r="I568" s="97"/>
      <c r="J568" s="97"/>
      <c r="K568" s="97"/>
      <c r="L568" s="15"/>
    </row>
    <row r="569" spans="2:12" x14ac:dyDescent="0.3">
      <c r="B569" s="15"/>
      <c r="C569" s="15"/>
      <c r="D569" s="15"/>
      <c r="E569" s="15"/>
      <c r="F569" s="15"/>
      <c r="G569" s="15"/>
      <c r="H569" s="15"/>
      <c r="I569" s="97"/>
      <c r="J569" s="97"/>
      <c r="K569" s="97"/>
      <c r="L569" s="15"/>
    </row>
    <row r="570" spans="2:12" x14ac:dyDescent="0.3">
      <c r="B570" s="15"/>
      <c r="C570" s="15"/>
      <c r="D570" s="15"/>
      <c r="E570" s="15"/>
      <c r="F570" s="15"/>
      <c r="G570" s="15"/>
      <c r="H570" s="15"/>
      <c r="I570" s="97"/>
      <c r="J570" s="97"/>
      <c r="K570" s="97"/>
      <c r="L570" s="15"/>
    </row>
    <row r="571" spans="2:12" x14ac:dyDescent="0.3">
      <c r="B571" s="15"/>
      <c r="C571" s="15"/>
      <c r="D571" s="15"/>
      <c r="E571" s="15"/>
      <c r="F571" s="15"/>
      <c r="G571" s="15"/>
      <c r="H571" s="15"/>
      <c r="I571" s="97"/>
      <c r="J571" s="97"/>
      <c r="K571" s="97"/>
      <c r="L571" s="15"/>
    </row>
    <row r="572" spans="2:12" x14ac:dyDescent="0.3">
      <c r="B572" s="15"/>
      <c r="C572" s="15"/>
      <c r="D572" s="15"/>
      <c r="E572" s="15"/>
      <c r="F572" s="15"/>
      <c r="G572" s="15"/>
      <c r="H572" s="15"/>
      <c r="I572" s="97"/>
      <c r="J572" s="97"/>
      <c r="K572" s="97"/>
      <c r="L572" s="15"/>
    </row>
    <row r="573" spans="2:12" x14ac:dyDescent="0.3">
      <c r="B573" s="15"/>
      <c r="C573" s="15"/>
      <c r="D573" s="15"/>
      <c r="E573" s="15"/>
      <c r="F573" s="15"/>
      <c r="G573" s="15"/>
      <c r="H573" s="15"/>
      <c r="I573" s="97"/>
      <c r="J573" s="97"/>
      <c r="K573" s="97"/>
      <c r="L573" s="15"/>
    </row>
    <row r="574" spans="2:12" x14ac:dyDescent="0.3">
      <c r="B574" s="15"/>
      <c r="C574" s="15"/>
      <c r="D574" s="15"/>
      <c r="E574" s="15"/>
      <c r="F574" s="15"/>
      <c r="G574" s="15"/>
      <c r="H574" s="15"/>
      <c r="I574" s="97"/>
      <c r="J574" s="97"/>
      <c r="K574" s="97"/>
      <c r="L574" s="15"/>
    </row>
    <row r="575" spans="2:12" x14ac:dyDescent="0.3">
      <c r="B575" s="15"/>
      <c r="C575" s="15"/>
      <c r="D575" s="15"/>
      <c r="E575" s="15"/>
      <c r="F575" s="15"/>
      <c r="G575" s="15"/>
      <c r="H575" s="15"/>
      <c r="I575" s="97"/>
      <c r="J575" s="97"/>
      <c r="K575" s="97"/>
      <c r="L575" s="15"/>
    </row>
    <row r="576" spans="2:12" x14ac:dyDescent="0.3">
      <c r="B576" s="15"/>
      <c r="C576" s="15"/>
      <c r="D576" s="15"/>
      <c r="E576" s="15"/>
      <c r="F576" s="15"/>
      <c r="G576" s="15"/>
      <c r="H576" s="15"/>
      <c r="I576" s="97"/>
      <c r="J576" s="97"/>
      <c r="K576" s="97"/>
      <c r="L576" s="15"/>
    </row>
    <row r="577" spans="2:12" x14ac:dyDescent="0.3">
      <c r="B577" s="15"/>
      <c r="C577" s="15"/>
      <c r="D577" s="15"/>
      <c r="E577" s="15"/>
      <c r="F577" s="15"/>
      <c r="G577" s="15"/>
      <c r="H577" s="15"/>
      <c r="I577" s="97"/>
      <c r="J577" s="97"/>
      <c r="K577" s="97"/>
      <c r="L577" s="15"/>
    </row>
    <row r="578" spans="2:12" x14ac:dyDescent="0.3">
      <c r="B578" s="15"/>
      <c r="C578" s="15"/>
      <c r="D578" s="15"/>
      <c r="E578" s="15"/>
      <c r="F578" s="15"/>
      <c r="G578" s="15"/>
      <c r="H578" s="15"/>
      <c r="I578" s="97"/>
      <c r="J578" s="97"/>
      <c r="K578" s="97"/>
      <c r="L578" s="15"/>
    </row>
    <row r="579" spans="2:12" x14ac:dyDescent="0.3">
      <c r="B579" s="15"/>
      <c r="C579" s="15"/>
      <c r="D579" s="15"/>
      <c r="E579" s="15"/>
      <c r="F579" s="15"/>
      <c r="G579" s="15"/>
      <c r="H579" s="15"/>
      <c r="I579" s="97"/>
      <c r="J579" s="97"/>
      <c r="K579" s="97"/>
      <c r="L579" s="15"/>
    </row>
    <row r="580" spans="2:12" x14ac:dyDescent="0.3">
      <c r="B580" s="15"/>
      <c r="C580" s="15"/>
      <c r="D580" s="15"/>
      <c r="E580" s="15"/>
      <c r="F580" s="15"/>
      <c r="G580" s="15"/>
      <c r="H580" s="15"/>
      <c r="I580" s="97"/>
      <c r="J580" s="97"/>
      <c r="K580" s="97"/>
      <c r="L580" s="15"/>
    </row>
    <row r="581" spans="2:12" x14ac:dyDescent="0.3">
      <c r="B581" s="15"/>
      <c r="C581" s="15"/>
      <c r="D581" s="15"/>
      <c r="E581" s="15"/>
      <c r="F581" s="15"/>
      <c r="G581" s="15"/>
      <c r="H581" s="15"/>
      <c r="I581" s="97"/>
      <c r="J581" s="97"/>
      <c r="K581" s="97"/>
      <c r="L581" s="15"/>
    </row>
    <row r="582" spans="2:12" x14ac:dyDescent="0.3">
      <c r="B582" s="15"/>
      <c r="C582" s="15"/>
      <c r="D582" s="15"/>
      <c r="E582" s="15"/>
      <c r="F582" s="15"/>
      <c r="G582" s="15"/>
      <c r="H582" s="15"/>
      <c r="I582" s="97"/>
      <c r="J582" s="97"/>
      <c r="K582" s="97"/>
      <c r="L582" s="15"/>
    </row>
    <row r="583" spans="2:12" x14ac:dyDescent="0.3">
      <c r="B583" s="15"/>
      <c r="C583" s="15"/>
      <c r="D583" s="15"/>
      <c r="E583" s="15"/>
      <c r="F583" s="15"/>
      <c r="G583" s="15"/>
      <c r="H583" s="15"/>
      <c r="I583" s="97"/>
      <c r="J583" s="97"/>
      <c r="K583" s="97"/>
      <c r="L583" s="15"/>
    </row>
    <row r="584" spans="2:12" x14ac:dyDescent="0.3">
      <c r="B584" s="15"/>
      <c r="C584" s="15"/>
      <c r="D584" s="15"/>
      <c r="E584" s="15"/>
      <c r="F584" s="15"/>
      <c r="G584" s="15"/>
      <c r="H584" s="15"/>
      <c r="I584" s="97"/>
      <c r="J584" s="97"/>
      <c r="K584" s="97"/>
      <c r="L584" s="15"/>
    </row>
    <row r="585" spans="2:12" x14ac:dyDescent="0.3">
      <c r="B585" s="15"/>
      <c r="C585" s="15"/>
      <c r="D585" s="15"/>
      <c r="E585" s="15"/>
      <c r="F585" s="15"/>
      <c r="G585" s="15"/>
      <c r="H585" s="15"/>
      <c r="I585" s="97"/>
      <c r="J585" s="97"/>
      <c r="K585" s="97"/>
      <c r="L585" s="15"/>
    </row>
    <row r="586" spans="2:12" x14ac:dyDescent="0.3">
      <c r="B586" s="15"/>
      <c r="C586" s="15"/>
      <c r="D586" s="15"/>
      <c r="E586" s="15"/>
      <c r="F586" s="15"/>
      <c r="G586" s="15"/>
      <c r="H586" s="15"/>
      <c r="I586" s="97"/>
      <c r="J586" s="97"/>
      <c r="K586" s="97"/>
      <c r="L586" s="15"/>
    </row>
    <row r="587" spans="2:12" x14ac:dyDescent="0.3">
      <c r="B587" s="15"/>
      <c r="C587" s="15"/>
      <c r="D587" s="15"/>
      <c r="E587" s="15"/>
      <c r="F587" s="15"/>
      <c r="G587" s="15"/>
      <c r="H587" s="15"/>
      <c r="I587" s="97"/>
      <c r="J587" s="97"/>
      <c r="K587" s="97"/>
      <c r="L587" s="15"/>
    </row>
    <row r="588" spans="2:12" x14ac:dyDescent="0.3">
      <c r="B588" s="15"/>
      <c r="C588" s="15"/>
      <c r="D588" s="15"/>
      <c r="E588" s="15"/>
      <c r="F588" s="15"/>
      <c r="G588" s="15"/>
      <c r="H588" s="15"/>
      <c r="I588" s="97"/>
      <c r="J588" s="97"/>
      <c r="K588" s="97"/>
      <c r="L588" s="15"/>
    </row>
    <row r="589" spans="2:12" x14ac:dyDescent="0.3">
      <c r="B589" s="15"/>
      <c r="C589" s="15"/>
      <c r="D589" s="15"/>
      <c r="E589" s="15"/>
      <c r="F589" s="15"/>
      <c r="G589" s="15"/>
      <c r="H589" s="15"/>
      <c r="I589" s="97"/>
      <c r="J589" s="97"/>
      <c r="K589" s="97"/>
      <c r="L589" s="15"/>
    </row>
    <row r="590" spans="2:12" x14ac:dyDescent="0.3">
      <c r="B590" s="15"/>
      <c r="C590" s="15"/>
      <c r="D590" s="15"/>
      <c r="E590" s="15"/>
      <c r="F590" s="15"/>
      <c r="G590" s="15"/>
      <c r="H590" s="15"/>
      <c r="I590" s="97"/>
      <c r="J590" s="97"/>
      <c r="K590" s="97"/>
      <c r="L590" s="15"/>
    </row>
    <row r="591" spans="2:12" x14ac:dyDescent="0.3">
      <c r="B591" s="15"/>
      <c r="C591" s="15"/>
      <c r="D591" s="15"/>
      <c r="E591" s="15"/>
      <c r="F591" s="15"/>
      <c r="G591" s="15"/>
      <c r="H591" s="15"/>
      <c r="I591" s="97"/>
      <c r="J591" s="97"/>
      <c r="K591" s="97"/>
      <c r="L591" s="15"/>
    </row>
    <row r="592" spans="2:12" x14ac:dyDescent="0.3">
      <c r="B592" s="15"/>
      <c r="C592" s="15"/>
      <c r="D592" s="15"/>
      <c r="E592" s="15"/>
      <c r="F592" s="15"/>
      <c r="G592" s="15"/>
      <c r="H592" s="15"/>
      <c r="I592" s="97"/>
      <c r="J592" s="97"/>
      <c r="K592" s="97"/>
      <c r="L592" s="15"/>
    </row>
    <row r="593" spans="2:12" x14ac:dyDescent="0.3">
      <c r="B593" s="15"/>
      <c r="C593" s="15"/>
      <c r="D593" s="15"/>
      <c r="E593" s="15"/>
      <c r="F593" s="15"/>
      <c r="G593" s="15"/>
      <c r="H593" s="15"/>
      <c r="I593" s="97"/>
      <c r="J593" s="97"/>
      <c r="K593" s="97"/>
      <c r="L593" s="15"/>
    </row>
    <row r="594" spans="2:12" x14ac:dyDescent="0.3">
      <c r="B594" s="15"/>
      <c r="C594" s="15"/>
      <c r="D594" s="15"/>
      <c r="E594" s="15"/>
      <c r="F594" s="15"/>
      <c r="G594" s="15"/>
      <c r="H594" s="15"/>
      <c r="I594" s="97"/>
      <c r="J594" s="97"/>
      <c r="K594" s="97"/>
      <c r="L594" s="15"/>
    </row>
    <row r="595" spans="2:12" x14ac:dyDescent="0.3">
      <c r="B595" s="15"/>
      <c r="C595" s="15"/>
      <c r="D595" s="15"/>
      <c r="E595" s="15"/>
      <c r="F595" s="15"/>
      <c r="G595" s="15"/>
      <c r="H595" s="15"/>
      <c r="I595" s="97"/>
      <c r="J595" s="97"/>
      <c r="K595" s="97"/>
      <c r="L595" s="15"/>
    </row>
    <row r="596" spans="2:12" x14ac:dyDescent="0.3">
      <c r="B596" s="15"/>
      <c r="C596" s="15"/>
      <c r="D596" s="15"/>
      <c r="E596" s="15"/>
      <c r="F596" s="15"/>
      <c r="G596" s="15"/>
      <c r="H596" s="15"/>
      <c r="I596" s="97"/>
      <c r="J596" s="97"/>
      <c r="K596" s="97"/>
      <c r="L596" s="15"/>
    </row>
    <row r="597" spans="2:12" x14ac:dyDescent="0.3">
      <c r="B597" s="15"/>
      <c r="C597" s="15"/>
      <c r="D597" s="15"/>
      <c r="E597" s="15"/>
      <c r="F597" s="15"/>
      <c r="G597" s="15"/>
      <c r="H597" s="15"/>
      <c r="I597" s="97"/>
      <c r="J597" s="97"/>
      <c r="K597" s="97"/>
      <c r="L597" s="15"/>
    </row>
    <row r="598" spans="2:12" x14ac:dyDescent="0.3">
      <c r="B598" s="15"/>
      <c r="C598" s="15"/>
      <c r="D598" s="15"/>
      <c r="E598" s="15"/>
      <c r="F598" s="15"/>
      <c r="G598" s="15"/>
      <c r="H598" s="15"/>
      <c r="I598" s="97"/>
      <c r="J598" s="97"/>
      <c r="K598" s="97"/>
      <c r="L598" s="15"/>
    </row>
    <row r="599" spans="2:12" x14ac:dyDescent="0.3">
      <c r="B599" s="15"/>
      <c r="C599" s="15"/>
      <c r="D599" s="15"/>
      <c r="E599" s="15"/>
      <c r="F599" s="15"/>
      <c r="G599" s="15"/>
      <c r="H599" s="15"/>
      <c r="I599" s="97"/>
      <c r="J599" s="97"/>
      <c r="K599" s="97"/>
      <c r="L599" s="15"/>
    </row>
    <row r="600" spans="2:12" x14ac:dyDescent="0.3">
      <c r="B600" s="15"/>
      <c r="C600" s="15"/>
      <c r="D600" s="15"/>
      <c r="E600" s="15"/>
      <c r="F600" s="15"/>
      <c r="G600" s="15"/>
      <c r="H600" s="15"/>
      <c r="I600" s="97"/>
      <c r="J600" s="97"/>
      <c r="K600" s="97"/>
      <c r="L600" s="15"/>
    </row>
    <row r="601" spans="2:12" x14ac:dyDescent="0.3">
      <c r="B601" s="15"/>
      <c r="C601" s="15"/>
      <c r="D601" s="15"/>
      <c r="E601" s="15"/>
      <c r="F601" s="15"/>
      <c r="G601" s="15"/>
      <c r="H601" s="15"/>
      <c r="I601" s="97"/>
      <c r="J601" s="97"/>
      <c r="K601" s="97"/>
      <c r="L601" s="15"/>
    </row>
    <row r="602" spans="2:12" x14ac:dyDescent="0.3">
      <c r="B602" s="15"/>
      <c r="C602" s="15"/>
      <c r="D602" s="15"/>
      <c r="E602" s="15"/>
      <c r="F602" s="15"/>
      <c r="G602" s="15"/>
      <c r="H602" s="15"/>
      <c r="I602" s="97"/>
      <c r="J602" s="97"/>
      <c r="K602" s="97"/>
      <c r="L602" s="15"/>
    </row>
    <row r="603" spans="2:12" x14ac:dyDescent="0.3">
      <c r="B603" s="15"/>
      <c r="C603" s="15"/>
      <c r="D603" s="15"/>
      <c r="E603" s="15"/>
      <c r="F603" s="15"/>
      <c r="G603" s="15"/>
      <c r="H603" s="15"/>
      <c r="I603" s="97"/>
      <c r="J603" s="97"/>
      <c r="K603" s="97"/>
      <c r="L603" s="15"/>
    </row>
    <row r="604" spans="2:12" x14ac:dyDescent="0.3">
      <c r="B604" s="15"/>
      <c r="C604" s="15"/>
      <c r="D604" s="15"/>
      <c r="E604" s="15"/>
      <c r="F604" s="15"/>
      <c r="G604" s="15"/>
      <c r="H604" s="15"/>
      <c r="I604" s="97"/>
      <c r="J604" s="97"/>
      <c r="K604" s="97"/>
      <c r="L604" s="15"/>
    </row>
    <row r="605" spans="2:12" x14ac:dyDescent="0.3">
      <c r="B605" s="15"/>
      <c r="C605" s="15"/>
      <c r="D605" s="15"/>
      <c r="E605" s="15"/>
      <c r="F605" s="15"/>
      <c r="G605" s="15"/>
      <c r="H605" s="15"/>
      <c r="I605" s="97"/>
      <c r="J605" s="97"/>
      <c r="K605" s="97"/>
      <c r="L605" s="15"/>
    </row>
    <row r="606" spans="2:12" x14ac:dyDescent="0.3">
      <c r="B606" s="15"/>
      <c r="C606" s="15"/>
      <c r="D606" s="15"/>
      <c r="E606" s="15"/>
      <c r="F606" s="15"/>
      <c r="G606" s="15"/>
      <c r="H606" s="15"/>
      <c r="I606" s="97"/>
      <c r="J606" s="97"/>
      <c r="K606" s="97"/>
      <c r="L606" s="15"/>
    </row>
    <row r="607" spans="2:12" x14ac:dyDescent="0.3">
      <c r="B607" s="15"/>
      <c r="C607" s="15"/>
      <c r="D607" s="15"/>
      <c r="E607" s="15"/>
      <c r="F607" s="15"/>
      <c r="G607" s="15"/>
      <c r="H607" s="15"/>
      <c r="I607" s="97"/>
      <c r="J607" s="97"/>
      <c r="K607" s="97"/>
      <c r="L607" s="15"/>
    </row>
    <row r="608" spans="2:12" x14ac:dyDescent="0.3">
      <c r="B608" s="15"/>
      <c r="C608" s="15"/>
      <c r="D608" s="15"/>
      <c r="E608" s="15"/>
      <c r="F608" s="15"/>
      <c r="G608" s="15"/>
      <c r="H608" s="15"/>
      <c r="I608" s="97"/>
      <c r="J608" s="97"/>
      <c r="K608" s="97"/>
      <c r="L608" s="15"/>
    </row>
    <row r="609" spans="2:12" x14ac:dyDescent="0.3">
      <c r="B609" s="15"/>
      <c r="C609" s="15"/>
      <c r="D609" s="15"/>
      <c r="E609" s="15"/>
      <c r="F609" s="15"/>
      <c r="G609" s="15"/>
      <c r="H609" s="15"/>
      <c r="I609" s="97"/>
      <c r="J609" s="97"/>
      <c r="K609" s="97"/>
      <c r="L609" s="15"/>
    </row>
    <row r="610" spans="2:12" x14ac:dyDescent="0.3">
      <c r="B610" s="15"/>
      <c r="C610" s="15"/>
      <c r="D610" s="15"/>
      <c r="E610" s="15"/>
      <c r="F610" s="15"/>
      <c r="G610" s="15"/>
      <c r="H610" s="15"/>
      <c r="I610" s="97"/>
      <c r="J610" s="97"/>
      <c r="K610" s="97"/>
      <c r="L610" s="15"/>
    </row>
    <row r="611" spans="2:12" x14ac:dyDescent="0.3">
      <c r="B611" s="15"/>
      <c r="C611" s="15"/>
      <c r="D611" s="15"/>
      <c r="E611" s="15"/>
      <c r="F611" s="15"/>
      <c r="G611" s="15"/>
      <c r="H611" s="15"/>
      <c r="I611" s="97"/>
      <c r="J611" s="97"/>
      <c r="K611" s="97"/>
      <c r="L611" s="15"/>
    </row>
    <row r="612" spans="2:12" x14ac:dyDescent="0.3">
      <c r="B612" s="15"/>
      <c r="C612" s="15"/>
      <c r="D612" s="15"/>
      <c r="E612" s="15"/>
      <c r="F612" s="15"/>
      <c r="G612" s="15"/>
      <c r="H612" s="15"/>
      <c r="I612" s="97"/>
      <c r="J612" s="97"/>
      <c r="K612" s="97"/>
      <c r="L612" s="15"/>
    </row>
    <row r="613" spans="2:12" x14ac:dyDescent="0.3">
      <c r="B613" s="15"/>
      <c r="C613" s="15"/>
      <c r="D613" s="15"/>
      <c r="E613" s="15"/>
      <c r="F613" s="15"/>
      <c r="G613" s="15"/>
      <c r="H613" s="15"/>
      <c r="I613" s="97"/>
      <c r="J613" s="97"/>
      <c r="K613" s="97"/>
      <c r="L613" s="15"/>
    </row>
    <row r="614" spans="2:12" x14ac:dyDescent="0.3">
      <c r="B614" s="15"/>
      <c r="C614" s="15"/>
      <c r="D614" s="15"/>
      <c r="E614" s="15"/>
      <c r="F614" s="15"/>
      <c r="G614" s="15"/>
      <c r="H614" s="15"/>
      <c r="I614" s="97"/>
      <c r="J614" s="97"/>
      <c r="K614" s="97"/>
      <c r="L614" s="15"/>
    </row>
    <row r="615" spans="2:12" x14ac:dyDescent="0.3">
      <c r="B615" s="15"/>
      <c r="C615" s="15"/>
      <c r="D615" s="15"/>
      <c r="E615" s="15"/>
      <c r="F615" s="15"/>
      <c r="G615" s="15"/>
      <c r="H615" s="15"/>
      <c r="I615" s="97"/>
      <c r="J615" s="97"/>
      <c r="K615" s="97"/>
      <c r="L615" s="15"/>
    </row>
    <row r="616" spans="2:12" x14ac:dyDescent="0.3">
      <c r="B616" s="15"/>
      <c r="C616" s="15"/>
      <c r="D616" s="15"/>
      <c r="E616" s="15"/>
      <c r="F616" s="15"/>
      <c r="G616" s="15"/>
      <c r="H616" s="15"/>
      <c r="I616" s="97"/>
      <c r="J616" s="97"/>
      <c r="K616" s="97"/>
      <c r="L616" s="15"/>
    </row>
    <row r="617" spans="2:12" x14ac:dyDescent="0.3">
      <c r="B617" s="15"/>
      <c r="C617" s="15"/>
      <c r="D617" s="15"/>
      <c r="E617" s="15"/>
      <c r="F617" s="15"/>
      <c r="G617" s="15"/>
      <c r="H617" s="15"/>
      <c r="I617" s="97"/>
      <c r="J617" s="97"/>
      <c r="K617" s="97"/>
      <c r="L617" s="15"/>
    </row>
    <row r="618" spans="2:12" x14ac:dyDescent="0.3">
      <c r="B618" s="15"/>
      <c r="C618" s="15"/>
      <c r="D618" s="15"/>
      <c r="E618" s="15"/>
      <c r="F618" s="15"/>
      <c r="G618" s="15"/>
      <c r="H618" s="15"/>
      <c r="I618" s="97"/>
      <c r="J618" s="97"/>
      <c r="K618" s="97"/>
      <c r="L618" s="15"/>
    </row>
    <row r="619" spans="2:12" x14ac:dyDescent="0.3">
      <c r="B619" s="15"/>
      <c r="C619" s="15"/>
      <c r="D619" s="15"/>
      <c r="E619" s="15"/>
      <c r="F619" s="15"/>
      <c r="G619" s="15"/>
      <c r="H619" s="15"/>
      <c r="I619" s="97"/>
      <c r="J619" s="97"/>
      <c r="K619" s="97"/>
      <c r="L619" s="15"/>
    </row>
    <row r="620" spans="2:12" x14ac:dyDescent="0.3">
      <c r="B620" s="15"/>
      <c r="C620" s="15"/>
      <c r="D620" s="15"/>
      <c r="E620" s="15"/>
      <c r="F620" s="15"/>
      <c r="G620" s="15"/>
      <c r="H620" s="15"/>
      <c r="I620" s="97"/>
      <c r="J620" s="97"/>
      <c r="K620" s="97"/>
      <c r="L620" s="15"/>
    </row>
    <row r="621" spans="2:12" x14ac:dyDescent="0.3">
      <c r="B621" s="15"/>
      <c r="C621" s="15"/>
      <c r="D621" s="15"/>
      <c r="E621" s="15"/>
      <c r="F621" s="15"/>
      <c r="G621" s="15"/>
      <c r="H621" s="15"/>
      <c r="I621" s="97"/>
      <c r="J621" s="97"/>
      <c r="K621" s="97"/>
      <c r="L621" s="15"/>
    </row>
    <row r="622" spans="2:12" x14ac:dyDescent="0.3">
      <c r="B622" s="15"/>
      <c r="C622" s="15"/>
      <c r="D622" s="15"/>
      <c r="E622" s="15"/>
      <c r="F622" s="15"/>
      <c r="G622" s="15"/>
      <c r="H622" s="15"/>
      <c r="I622" s="97"/>
      <c r="J622" s="97"/>
      <c r="K622" s="97"/>
      <c r="L622" s="15"/>
    </row>
    <row r="623" spans="2:12" x14ac:dyDescent="0.3">
      <c r="B623" s="15"/>
      <c r="C623" s="15"/>
      <c r="D623" s="15"/>
      <c r="E623" s="15"/>
      <c r="F623" s="15"/>
      <c r="G623" s="15"/>
      <c r="H623" s="15"/>
      <c r="I623" s="97"/>
      <c r="J623" s="97"/>
      <c r="K623" s="97"/>
      <c r="L623" s="15"/>
    </row>
    <row r="624" spans="2:12" x14ac:dyDescent="0.3">
      <c r="B624" s="15"/>
      <c r="C624" s="15"/>
      <c r="D624" s="15"/>
      <c r="E624" s="15"/>
      <c r="F624" s="15"/>
      <c r="G624" s="15"/>
      <c r="H624" s="15"/>
      <c r="I624" s="97"/>
      <c r="J624" s="97"/>
      <c r="K624" s="97"/>
      <c r="L624" s="15"/>
    </row>
    <row r="625" spans="2:12" x14ac:dyDescent="0.3">
      <c r="B625" s="15"/>
      <c r="C625" s="15"/>
      <c r="D625" s="15"/>
      <c r="E625" s="15"/>
      <c r="F625" s="15"/>
      <c r="G625" s="15"/>
      <c r="H625" s="15"/>
      <c r="I625" s="97"/>
      <c r="J625" s="97"/>
      <c r="K625" s="97"/>
      <c r="L625" s="15"/>
    </row>
    <row r="626" spans="2:12" x14ac:dyDescent="0.3">
      <c r="B626" s="15"/>
      <c r="C626" s="15"/>
      <c r="D626" s="15"/>
      <c r="E626" s="15"/>
      <c r="F626" s="15"/>
      <c r="G626" s="15"/>
      <c r="H626" s="15"/>
      <c r="I626" s="97"/>
      <c r="J626" s="97"/>
      <c r="K626" s="97"/>
      <c r="L626" s="15"/>
    </row>
    <row r="627" spans="2:12" x14ac:dyDescent="0.3">
      <c r="B627" s="15"/>
      <c r="C627" s="15"/>
      <c r="D627" s="15"/>
      <c r="E627" s="15"/>
      <c r="F627" s="15"/>
      <c r="G627" s="15"/>
      <c r="H627" s="15"/>
      <c r="I627" s="97"/>
      <c r="J627" s="97"/>
      <c r="K627" s="97"/>
      <c r="L627" s="15"/>
    </row>
    <row r="628" spans="2:12" x14ac:dyDescent="0.3">
      <c r="B628" s="15"/>
      <c r="C628" s="15"/>
      <c r="D628" s="15"/>
      <c r="E628" s="15"/>
      <c r="F628" s="15"/>
      <c r="G628" s="15"/>
      <c r="H628" s="15"/>
      <c r="I628" s="97"/>
      <c r="J628" s="97"/>
      <c r="K628" s="97"/>
      <c r="L628" s="15"/>
    </row>
    <row r="629" spans="2:12" x14ac:dyDescent="0.3">
      <c r="B629" s="15"/>
      <c r="C629" s="15"/>
      <c r="D629" s="15"/>
      <c r="E629" s="15"/>
      <c r="F629" s="15"/>
      <c r="G629" s="15"/>
      <c r="H629" s="15"/>
      <c r="I629" s="97"/>
      <c r="J629" s="97"/>
      <c r="K629" s="97"/>
      <c r="L629" s="15"/>
    </row>
    <row r="630" spans="2:12" x14ac:dyDescent="0.3">
      <c r="B630" s="15"/>
      <c r="C630" s="15"/>
      <c r="D630" s="15"/>
      <c r="E630" s="15"/>
      <c r="F630" s="15"/>
      <c r="G630" s="15"/>
      <c r="H630" s="15"/>
      <c r="I630" s="97"/>
      <c r="J630" s="97"/>
      <c r="K630" s="97"/>
      <c r="L630" s="15"/>
    </row>
    <row r="631" spans="2:12" x14ac:dyDescent="0.3">
      <c r="B631" s="15"/>
      <c r="C631" s="15"/>
      <c r="D631" s="15"/>
      <c r="E631" s="15"/>
      <c r="F631" s="15"/>
      <c r="G631" s="15"/>
      <c r="H631" s="15"/>
      <c r="I631" s="97"/>
      <c r="J631" s="97"/>
      <c r="K631" s="97"/>
      <c r="L631" s="15"/>
    </row>
    <row r="632" spans="2:12" x14ac:dyDescent="0.3">
      <c r="B632" s="15"/>
      <c r="C632" s="15"/>
      <c r="D632" s="15"/>
      <c r="E632" s="15"/>
      <c r="F632" s="15"/>
      <c r="G632" s="15"/>
      <c r="H632" s="15"/>
      <c r="I632" s="97"/>
      <c r="J632" s="97"/>
      <c r="K632" s="97"/>
      <c r="L632" s="15"/>
    </row>
    <row r="633" spans="2:12" x14ac:dyDescent="0.3">
      <c r="B633" s="15"/>
      <c r="C633" s="15"/>
      <c r="D633" s="15"/>
      <c r="E633" s="15"/>
      <c r="F633" s="15"/>
      <c r="G633" s="15"/>
      <c r="H633" s="15"/>
      <c r="I633" s="97"/>
      <c r="J633" s="97"/>
      <c r="K633" s="97"/>
      <c r="L633" s="15"/>
    </row>
    <row r="634" spans="2:12" x14ac:dyDescent="0.3">
      <c r="B634" s="15"/>
      <c r="C634" s="15"/>
      <c r="D634" s="15"/>
      <c r="E634" s="15"/>
      <c r="F634" s="15"/>
      <c r="G634" s="15"/>
      <c r="H634" s="15"/>
      <c r="I634" s="97"/>
      <c r="J634" s="97"/>
      <c r="K634" s="97"/>
      <c r="L634" s="15"/>
    </row>
    <row r="635" spans="2:12" x14ac:dyDescent="0.3">
      <c r="B635" s="15"/>
      <c r="C635" s="15"/>
      <c r="D635" s="15"/>
      <c r="E635" s="15"/>
      <c r="F635" s="15"/>
      <c r="G635" s="15"/>
      <c r="H635" s="15"/>
      <c r="I635" s="97"/>
      <c r="J635" s="97"/>
      <c r="K635" s="97"/>
      <c r="L635" s="15"/>
    </row>
    <row r="636" spans="2:12" x14ac:dyDescent="0.3">
      <c r="B636" s="15"/>
      <c r="C636" s="15"/>
      <c r="D636" s="15"/>
      <c r="E636" s="15"/>
      <c r="F636" s="15"/>
      <c r="G636" s="15"/>
      <c r="H636" s="15"/>
      <c r="I636" s="97"/>
      <c r="J636" s="97"/>
      <c r="K636" s="97"/>
      <c r="L636" s="15"/>
    </row>
    <row r="637" spans="2:12" x14ac:dyDescent="0.3">
      <c r="B637" s="15"/>
      <c r="C637" s="15"/>
      <c r="D637" s="15"/>
      <c r="E637" s="15"/>
      <c r="F637" s="15"/>
      <c r="G637" s="15"/>
      <c r="H637" s="15"/>
      <c r="I637" s="97"/>
      <c r="J637" s="97"/>
      <c r="K637" s="97"/>
      <c r="L637" s="15"/>
    </row>
    <row r="638" spans="2:12" x14ac:dyDescent="0.3">
      <c r="B638" s="15"/>
      <c r="C638" s="15"/>
      <c r="D638" s="15"/>
      <c r="E638" s="15"/>
      <c r="F638" s="15"/>
      <c r="G638" s="15"/>
      <c r="H638" s="15"/>
      <c r="I638" s="97"/>
      <c r="J638" s="97"/>
      <c r="K638" s="97"/>
      <c r="L638" s="15"/>
    </row>
    <row r="639" spans="2:12" x14ac:dyDescent="0.3">
      <c r="B639" s="15"/>
      <c r="C639" s="15"/>
      <c r="D639" s="15"/>
      <c r="E639" s="15"/>
      <c r="F639" s="15"/>
      <c r="G639" s="15"/>
      <c r="H639" s="15"/>
      <c r="I639" s="97"/>
      <c r="J639" s="97"/>
      <c r="K639" s="97"/>
      <c r="L639" s="15"/>
    </row>
    <row r="640" spans="2:12" x14ac:dyDescent="0.3">
      <c r="B640" s="15"/>
      <c r="C640" s="15"/>
      <c r="D640" s="15"/>
      <c r="E640" s="15"/>
      <c r="F640" s="15"/>
      <c r="G640" s="15"/>
      <c r="H640" s="15"/>
      <c r="I640" s="97"/>
      <c r="J640" s="97"/>
      <c r="K640" s="97"/>
      <c r="L640" s="15"/>
    </row>
    <row r="641" spans="2:12" x14ac:dyDescent="0.3">
      <c r="B641" s="15"/>
      <c r="C641" s="15"/>
      <c r="D641" s="15"/>
      <c r="E641" s="15"/>
      <c r="F641" s="15"/>
      <c r="G641" s="15"/>
      <c r="H641" s="15"/>
      <c r="I641" s="97"/>
      <c r="J641" s="97"/>
      <c r="K641" s="97"/>
      <c r="L641" s="15"/>
    </row>
    <row r="642" spans="2:12" x14ac:dyDescent="0.3">
      <c r="B642" s="15"/>
      <c r="C642" s="15"/>
      <c r="D642" s="15"/>
      <c r="E642" s="15"/>
      <c r="F642" s="15"/>
      <c r="G642" s="15"/>
      <c r="H642" s="15"/>
      <c r="I642" s="97"/>
      <c r="J642" s="97"/>
      <c r="K642" s="97"/>
      <c r="L642" s="15"/>
    </row>
    <row r="643" spans="2:12" x14ac:dyDescent="0.3">
      <c r="B643" s="15"/>
      <c r="C643" s="15"/>
      <c r="D643" s="15"/>
      <c r="E643" s="15"/>
      <c r="F643" s="15"/>
      <c r="G643" s="15"/>
      <c r="H643" s="15"/>
      <c r="I643" s="97"/>
      <c r="J643" s="97"/>
      <c r="K643" s="97"/>
      <c r="L643" s="15"/>
    </row>
    <row r="644" spans="2:12" x14ac:dyDescent="0.3">
      <c r="B644" s="15"/>
      <c r="C644" s="15"/>
      <c r="D644" s="15"/>
      <c r="E644" s="15"/>
      <c r="F644" s="15"/>
      <c r="G644" s="15"/>
      <c r="H644" s="15"/>
      <c r="I644" s="97"/>
      <c r="J644" s="97"/>
      <c r="K644" s="97"/>
      <c r="L644" s="15"/>
    </row>
    <row r="645" spans="2:12" x14ac:dyDescent="0.3">
      <c r="B645" s="15"/>
      <c r="C645" s="15"/>
      <c r="D645" s="15"/>
      <c r="E645" s="15"/>
      <c r="F645" s="15"/>
      <c r="G645" s="15"/>
      <c r="H645" s="15"/>
      <c r="I645" s="97"/>
      <c r="J645" s="97"/>
      <c r="K645" s="97"/>
      <c r="L645" s="15"/>
    </row>
    <row r="646" spans="2:12" x14ac:dyDescent="0.3">
      <c r="B646" s="15"/>
      <c r="C646" s="15"/>
      <c r="D646" s="15"/>
      <c r="E646" s="15"/>
      <c r="F646" s="15"/>
      <c r="G646" s="15"/>
      <c r="H646" s="15"/>
      <c r="I646" s="97"/>
      <c r="J646" s="97"/>
      <c r="K646" s="97"/>
      <c r="L646" s="15"/>
    </row>
    <row r="647" spans="2:12" x14ac:dyDescent="0.3">
      <c r="B647" s="15"/>
      <c r="C647" s="15"/>
      <c r="D647" s="15"/>
      <c r="E647" s="15"/>
      <c r="F647" s="15"/>
      <c r="G647" s="15"/>
      <c r="H647" s="15"/>
      <c r="I647" s="97"/>
      <c r="J647" s="97"/>
      <c r="K647" s="97"/>
      <c r="L647" s="15"/>
    </row>
    <row r="648" spans="2:12" x14ac:dyDescent="0.3">
      <c r="B648" s="15"/>
      <c r="C648" s="15"/>
      <c r="D648" s="15"/>
      <c r="E648" s="15"/>
      <c r="F648" s="15"/>
      <c r="G648" s="15"/>
      <c r="H648" s="15"/>
      <c r="I648" s="97"/>
      <c r="J648" s="97"/>
      <c r="K648" s="97"/>
      <c r="L648" s="15"/>
    </row>
    <row r="649" spans="2:12" x14ac:dyDescent="0.3">
      <c r="B649" s="15"/>
      <c r="C649" s="15"/>
      <c r="D649" s="15"/>
      <c r="E649" s="15"/>
      <c r="F649" s="15"/>
      <c r="G649" s="15"/>
      <c r="H649" s="15"/>
      <c r="I649" s="97"/>
      <c r="J649" s="97"/>
      <c r="K649" s="97"/>
      <c r="L649" s="15"/>
    </row>
    <row r="650" spans="2:12" x14ac:dyDescent="0.3">
      <c r="B650" s="15"/>
      <c r="C650" s="15"/>
      <c r="D650" s="15"/>
      <c r="E650" s="15"/>
      <c r="F650" s="15"/>
      <c r="G650" s="15"/>
      <c r="H650" s="15"/>
      <c r="I650" s="97"/>
      <c r="J650" s="97"/>
      <c r="K650" s="97"/>
      <c r="L650" s="15"/>
    </row>
    <row r="651" spans="2:12" x14ac:dyDescent="0.3">
      <c r="B651" s="15"/>
      <c r="C651" s="15"/>
      <c r="D651" s="15"/>
      <c r="E651" s="15"/>
      <c r="F651" s="15"/>
      <c r="G651" s="15"/>
      <c r="H651" s="15"/>
      <c r="I651" s="97"/>
      <c r="J651" s="97"/>
      <c r="K651" s="97"/>
      <c r="L651" s="15"/>
    </row>
    <row r="652" spans="2:12" x14ac:dyDescent="0.3">
      <c r="B652" s="15"/>
      <c r="C652" s="15"/>
      <c r="D652" s="15"/>
      <c r="E652" s="15"/>
      <c r="F652" s="15"/>
      <c r="G652" s="15"/>
      <c r="H652" s="15"/>
      <c r="I652" s="97"/>
      <c r="J652" s="97"/>
      <c r="K652" s="97"/>
      <c r="L652" s="15"/>
    </row>
    <row r="653" spans="2:12" x14ac:dyDescent="0.3">
      <c r="B653" s="15"/>
      <c r="C653" s="15"/>
      <c r="D653" s="15"/>
      <c r="E653" s="15"/>
      <c r="F653" s="15"/>
      <c r="G653" s="15"/>
      <c r="H653" s="15"/>
      <c r="I653" s="97"/>
      <c r="J653" s="97"/>
      <c r="K653" s="97"/>
      <c r="L653" s="15"/>
    </row>
    <row r="654" spans="2:12" x14ac:dyDescent="0.3">
      <c r="B654" s="15"/>
      <c r="C654" s="15"/>
      <c r="D654" s="15"/>
      <c r="E654" s="15"/>
      <c r="F654" s="15"/>
      <c r="G654" s="15"/>
      <c r="H654" s="15"/>
      <c r="I654" s="97"/>
      <c r="J654" s="97"/>
      <c r="K654" s="97"/>
      <c r="L654" s="15"/>
    </row>
    <row r="655" spans="2:12" x14ac:dyDescent="0.3">
      <c r="B655" s="15"/>
      <c r="C655" s="15"/>
      <c r="D655" s="15"/>
      <c r="E655" s="15"/>
      <c r="F655" s="15"/>
      <c r="G655" s="15"/>
      <c r="H655" s="15"/>
      <c r="I655" s="97"/>
      <c r="J655" s="97"/>
      <c r="K655" s="97"/>
      <c r="L655" s="15"/>
    </row>
    <row r="656" spans="2:12" x14ac:dyDescent="0.3">
      <c r="B656" s="15"/>
      <c r="C656" s="15"/>
      <c r="D656" s="15"/>
      <c r="E656" s="15"/>
      <c r="F656" s="15"/>
      <c r="G656" s="15"/>
      <c r="H656" s="15"/>
      <c r="I656" s="97"/>
      <c r="J656" s="97"/>
      <c r="K656" s="97"/>
      <c r="L656" s="15"/>
    </row>
    <row r="657" spans="2:12" x14ac:dyDescent="0.3">
      <c r="B657" s="15"/>
      <c r="C657" s="15"/>
      <c r="D657" s="15"/>
      <c r="E657" s="15"/>
      <c r="F657" s="15"/>
      <c r="G657" s="15"/>
      <c r="H657" s="15"/>
      <c r="I657" s="97"/>
      <c r="J657" s="97"/>
      <c r="K657" s="97"/>
      <c r="L657" s="15"/>
    </row>
    <row r="658" spans="2:12" x14ac:dyDescent="0.3">
      <c r="B658" s="15"/>
      <c r="C658" s="15"/>
      <c r="D658" s="15"/>
      <c r="E658" s="15"/>
      <c r="F658" s="15"/>
      <c r="G658" s="15"/>
      <c r="H658" s="15"/>
      <c r="I658" s="97"/>
      <c r="J658" s="97"/>
      <c r="K658" s="97"/>
      <c r="L658" s="15"/>
    </row>
    <row r="659" spans="2:12" x14ac:dyDescent="0.3">
      <c r="B659" s="15"/>
      <c r="C659" s="15"/>
      <c r="D659" s="15"/>
      <c r="E659" s="15"/>
      <c r="F659" s="15"/>
      <c r="G659" s="15"/>
      <c r="H659" s="15"/>
      <c r="I659" s="97"/>
      <c r="J659" s="97"/>
      <c r="K659" s="97"/>
      <c r="L659" s="15"/>
    </row>
    <row r="660" spans="2:12" x14ac:dyDescent="0.3">
      <c r="B660" s="15"/>
      <c r="C660" s="15"/>
      <c r="D660" s="15"/>
      <c r="E660" s="15"/>
      <c r="F660" s="15"/>
      <c r="G660" s="15"/>
      <c r="H660" s="15"/>
      <c r="I660" s="97"/>
      <c r="J660" s="97"/>
      <c r="K660" s="97"/>
      <c r="L660" s="15"/>
    </row>
    <row r="661" spans="2:12" x14ac:dyDescent="0.3">
      <c r="B661" s="15"/>
      <c r="C661" s="15"/>
      <c r="D661" s="15"/>
      <c r="E661" s="15"/>
      <c r="F661" s="15"/>
      <c r="G661" s="15"/>
      <c r="H661" s="15"/>
      <c r="I661" s="97"/>
      <c r="J661" s="97"/>
      <c r="K661" s="97"/>
      <c r="L661" s="15"/>
    </row>
    <row r="662" spans="2:12" x14ac:dyDescent="0.3">
      <c r="B662" s="15"/>
      <c r="C662" s="15"/>
      <c r="D662" s="15"/>
      <c r="E662" s="15"/>
      <c r="F662" s="15"/>
      <c r="G662" s="15"/>
      <c r="H662" s="15"/>
      <c r="I662" s="97"/>
      <c r="J662" s="97"/>
      <c r="K662" s="97"/>
      <c r="L662" s="15"/>
    </row>
    <row r="663" spans="2:12" x14ac:dyDescent="0.3">
      <c r="B663" s="15"/>
      <c r="C663" s="15"/>
      <c r="D663" s="15"/>
      <c r="E663" s="15"/>
      <c r="F663" s="15"/>
      <c r="G663" s="15"/>
      <c r="H663" s="15"/>
      <c r="I663" s="97"/>
      <c r="J663" s="97"/>
      <c r="K663" s="97"/>
      <c r="L663" s="15"/>
    </row>
    <row r="664" spans="2:12" x14ac:dyDescent="0.3">
      <c r="B664" s="15"/>
      <c r="C664" s="15"/>
      <c r="D664" s="15"/>
      <c r="E664" s="15"/>
      <c r="F664" s="15"/>
      <c r="G664" s="15"/>
      <c r="H664" s="15"/>
      <c r="I664" s="97"/>
      <c r="J664" s="97"/>
      <c r="K664" s="97"/>
      <c r="L664" s="15"/>
    </row>
    <row r="665" spans="2:12" x14ac:dyDescent="0.3">
      <c r="B665" s="15"/>
      <c r="C665" s="15"/>
      <c r="D665" s="15"/>
      <c r="E665" s="15"/>
      <c r="F665" s="15"/>
      <c r="G665" s="15"/>
      <c r="H665" s="15"/>
      <c r="I665" s="97"/>
      <c r="J665" s="97"/>
      <c r="K665" s="97"/>
      <c r="L665" s="15"/>
    </row>
    <row r="666" spans="2:12" x14ac:dyDescent="0.3">
      <c r="B666" s="15"/>
      <c r="C666" s="15"/>
      <c r="D666" s="15"/>
      <c r="E666" s="15"/>
      <c r="F666" s="15"/>
      <c r="G666" s="15"/>
      <c r="H666" s="15"/>
      <c r="I666" s="97"/>
      <c r="J666" s="97"/>
      <c r="K666" s="97"/>
      <c r="L666" s="15"/>
    </row>
    <row r="667" spans="2:12" x14ac:dyDescent="0.3">
      <c r="B667" s="15"/>
      <c r="C667" s="15"/>
      <c r="D667" s="15"/>
      <c r="E667" s="15"/>
      <c r="F667" s="15"/>
      <c r="G667" s="15"/>
      <c r="H667" s="15"/>
      <c r="I667" s="97"/>
      <c r="J667" s="97"/>
      <c r="K667" s="97"/>
      <c r="L667" s="15"/>
    </row>
    <row r="668" spans="2:12" x14ac:dyDescent="0.3">
      <c r="B668" s="15"/>
      <c r="C668" s="15"/>
      <c r="D668" s="15"/>
      <c r="E668" s="15"/>
      <c r="F668" s="15"/>
      <c r="G668" s="15"/>
      <c r="H668" s="15"/>
      <c r="I668" s="97"/>
      <c r="J668" s="97"/>
      <c r="K668" s="97"/>
      <c r="L668" s="15"/>
    </row>
    <row r="669" spans="2:12" x14ac:dyDescent="0.3">
      <c r="B669" s="15"/>
      <c r="C669" s="15"/>
      <c r="D669" s="15"/>
      <c r="E669" s="15"/>
      <c r="F669" s="15"/>
      <c r="G669" s="15"/>
      <c r="H669" s="15"/>
      <c r="I669" s="97"/>
      <c r="J669" s="97"/>
      <c r="K669" s="97"/>
      <c r="L669" s="15"/>
    </row>
    <row r="670" spans="2:12" x14ac:dyDescent="0.3">
      <c r="B670" s="15"/>
      <c r="C670" s="15"/>
      <c r="D670" s="15"/>
      <c r="E670" s="15"/>
      <c r="F670" s="15"/>
      <c r="G670" s="15"/>
      <c r="H670" s="15"/>
      <c r="I670" s="97"/>
      <c r="J670" s="97"/>
      <c r="K670" s="97"/>
      <c r="L670" s="15"/>
    </row>
    <row r="671" spans="2:12" x14ac:dyDescent="0.3">
      <c r="B671" s="15"/>
      <c r="C671" s="15"/>
      <c r="D671" s="15"/>
      <c r="E671" s="15"/>
      <c r="F671" s="15"/>
      <c r="G671" s="15"/>
      <c r="H671" s="15"/>
      <c r="I671" s="97"/>
      <c r="J671" s="97"/>
      <c r="K671" s="97"/>
      <c r="L671" s="15"/>
    </row>
    <row r="672" spans="2:12" x14ac:dyDescent="0.3">
      <c r="B672" s="15"/>
      <c r="C672" s="15"/>
      <c r="D672" s="15"/>
      <c r="E672" s="15"/>
      <c r="F672" s="15"/>
      <c r="G672" s="15"/>
      <c r="H672" s="15"/>
      <c r="I672" s="97"/>
      <c r="J672" s="97"/>
      <c r="K672" s="97"/>
      <c r="L672" s="15"/>
    </row>
    <row r="673" spans="2:12" x14ac:dyDescent="0.3">
      <c r="B673" s="15"/>
      <c r="C673" s="15"/>
      <c r="D673" s="15"/>
      <c r="E673" s="15"/>
      <c r="F673" s="15"/>
      <c r="G673" s="15"/>
      <c r="H673" s="15"/>
      <c r="I673" s="97"/>
      <c r="J673" s="97"/>
      <c r="K673" s="97"/>
      <c r="L673" s="15"/>
    </row>
    <row r="674" spans="2:12" x14ac:dyDescent="0.3">
      <c r="B674" s="15"/>
      <c r="C674" s="15"/>
      <c r="D674" s="15"/>
      <c r="E674" s="15"/>
      <c r="F674" s="15"/>
      <c r="G674" s="15"/>
      <c r="H674" s="15"/>
      <c r="I674" s="97"/>
      <c r="J674" s="97"/>
      <c r="K674" s="97"/>
      <c r="L674" s="15"/>
    </row>
    <row r="675" spans="2:12" x14ac:dyDescent="0.3">
      <c r="B675" s="15"/>
      <c r="C675" s="15"/>
      <c r="D675" s="15"/>
      <c r="E675" s="15"/>
      <c r="F675" s="15"/>
      <c r="G675" s="15"/>
      <c r="H675" s="15"/>
      <c r="I675" s="97"/>
      <c r="J675" s="97"/>
      <c r="K675" s="97"/>
      <c r="L675" s="15"/>
    </row>
    <row r="676" spans="2:12" x14ac:dyDescent="0.3">
      <c r="B676" s="15"/>
      <c r="C676" s="15"/>
      <c r="D676" s="15"/>
      <c r="E676" s="15"/>
      <c r="F676" s="15"/>
      <c r="G676" s="15"/>
      <c r="H676" s="15"/>
      <c r="I676" s="97"/>
      <c r="J676" s="97"/>
      <c r="K676" s="97"/>
      <c r="L676" s="15"/>
    </row>
    <row r="677" spans="2:12" x14ac:dyDescent="0.3">
      <c r="B677" s="15"/>
      <c r="C677" s="15"/>
      <c r="D677" s="15"/>
      <c r="E677" s="15"/>
      <c r="F677" s="15"/>
      <c r="G677" s="15"/>
      <c r="H677" s="15"/>
      <c r="I677" s="97"/>
      <c r="J677" s="97"/>
      <c r="K677" s="97"/>
      <c r="L677" s="15"/>
    </row>
    <row r="678" spans="2:12" x14ac:dyDescent="0.3">
      <c r="B678" s="15"/>
      <c r="C678" s="15"/>
      <c r="D678" s="15"/>
      <c r="E678" s="15"/>
      <c r="F678" s="15"/>
      <c r="G678" s="15"/>
      <c r="H678" s="15"/>
      <c r="I678" s="97"/>
      <c r="J678" s="97"/>
      <c r="K678" s="97"/>
      <c r="L678" s="15"/>
    </row>
    <row r="679" spans="2:12" x14ac:dyDescent="0.3">
      <c r="B679" s="15"/>
      <c r="C679" s="15"/>
      <c r="D679" s="15"/>
      <c r="E679" s="15"/>
      <c r="F679" s="15"/>
      <c r="G679" s="15"/>
      <c r="H679" s="15"/>
      <c r="I679" s="97"/>
      <c r="J679" s="97"/>
      <c r="K679" s="97"/>
      <c r="L679" s="15"/>
    </row>
    <row r="680" spans="2:12" x14ac:dyDescent="0.3">
      <c r="B680" s="15"/>
      <c r="C680" s="15"/>
      <c r="D680" s="15"/>
      <c r="E680" s="15"/>
      <c r="F680" s="15"/>
      <c r="G680" s="15"/>
      <c r="H680" s="15"/>
      <c r="I680" s="97"/>
      <c r="J680" s="97"/>
      <c r="K680" s="97"/>
      <c r="L680" s="15"/>
    </row>
    <row r="681" spans="2:12" x14ac:dyDescent="0.3">
      <c r="B681" s="15"/>
      <c r="C681" s="15"/>
      <c r="D681" s="15"/>
      <c r="E681" s="15"/>
      <c r="F681" s="15"/>
      <c r="G681" s="15"/>
      <c r="H681" s="15"/>
      <c r="I681" s="97"/>
      <c r="J681" s="97"/>
      <c r="K681" s="97"/>
      <c r="L681" s="15"/>
    </row>
    <row r="682" spans="2:12" x14ac:dyDescent="0.3">
      <c r="B682" s="15"/>
      <c r="C682" s="15"/>
      <c r="D682" s="15"/>
      <c r="E682" s="15"/>
      <c r="F682" s="15"/>
      <c r="G682" s="15"/>
      <c r="H682" s="15"/>
      <c r="I682" s="97"/>
      <c r="J682" s="97"/>
      <c r="K682" s="97"/>
      <c r="L682" s="15"/>
    </row>
    <row r="683" spans="2:12" x14ac:dyDescent="0.3">
      <c r="B683" s="15"/>
      <c r="C683" s="15"/>
      <c r="D683" s="15"/>
      <c r="E683" s="15"/>
      <c r="F683" s="15"/>
      <c r="G683" s="15"/>
      <c r="H683" s="15"/>
      <c r="I683" s="97"/>
      <c r="J683" s="97"/>
      <c r="K683" s="97"/>
      <c r="L683" s="15"/>
    </row>
    <row r="684" spans="2:12" x14ac:dyDescent="0.3">
      <c r="B684" s="15"/>
      <c r="C684" s="15"/>
      <c r="D684" s="15"/>
      <c r="E684" s="15"/>
      <c r="F684" s="15"/>
      <c r="G684" s="15"/>
      <c r="H684" s="15"/>
      <c r="I684" s="97"/>
      <c r="J684" s="97"/>
      <c r="K684" s="97"/>
      <c r="L684" s="15"/>
    </row>
    <row r="685" spans="2:12" x14ac:dyDescent="0.3">
      <c r="B685" s="15"/>
      <c r="C685" s="15"/>
      <c r="D685" s="15"/>
      <c r="E685" s="15"/>
      <c r="F685" s="15"/>
      <c r="G685" s="15"/>
      <c r="H685" s="15"/>
      <c r="I685" s="97"/>
      <c r="J685" s="97"/>
      <c r="K685" s="97"/>
      <c r="L685" s="15"/>
    </row>
    <row r="686" spans="2:12" x14ac:dyDescent="0.3">
      <c r="B686" s="15"/>
      <c r="C686" s="15"/>
      <c r="D686" s="15"/>
      <c r="E686" s="15"/>
      <c r="F686" s="15"/>
      <c r="G686" s="15"/>
      <c r="H686" s="15"/>
      <c r="I686" s="97"/>
      <c r="J686" s="97"/>
      <c r="K686" s="97"/>
      <c r="L686" s="15"/>
    </row>
    <row r="687" spans="2:12" x14ac:dyDescent="0.3">
      <c r="B687" s="15"/>
      <c r="C687" s="15"/>
      <c r="D687" s="15"/>
      <c r="E687" s="15"/>
      <c r="F687" s="15"/>
      <c r="G687" s="15"/>
      <c r="H687" s="15"/>
      <c r="I687" s="97"/>
      <c r="J687" s="97"/>
      <c r="K687" s="97"/>
      <c r="L687" s="15"/>
    </row>
    <row r="688" spans="2:12" x14ac:dyDescent="0.3">
      <c r="B688" s="15"/>
      <c r="C688" s="15"/>
      <c r="D688" s="15"/>
      <c r="E688" s="15"/>
      <c r="F688" s="15"/>
      <c r="G688" s="15"/>
      <c r="H688" s="15"/>
      <c r="I688" s="97"/>
      <c r="J688" s="97"/>
      <c r="K688" s="97"/>
      <c r="L688" s="15"/>
    </row>
    <row r="689" spans="2:12" x14ac:dyDescent="0.3">
      <c r="B689" s="15"/>
      <c r="C689" s="15"/>
      <c r="D689" s="15"/>
      <c r="E689" s="15"/>
      <c r="F689" s="15"/>
      <c r="G689" s="15"/>
      <c r="H689" s="15"/>
      <c r="I689" s="97"/>
      <c r="J689" s="97"/>
      <c r="K689" s="97"/>
      <c r="L689" s="15"/>
    </row>
    <row r="690" spans="2:12" x14ac:dyDescent="0.3">
      <c r="B690" s="15"/>
      <c r="C690" s="15"/>
      <c r="D690" s="15"/>
      <c r="E690" s="15"/>
      <c r="F690" s="15"/>
      <c r="G690" s="15"/>
      <c r="H690" s="15"/>
      <c r="I690" s="97"/>
      <c r="J690" s="97"/>
      <c r="K690" s="97"/>
      <c r="L690" s="15"/>
    </row>
    <row r="691" spans="2:12" x14ac:dyDescent="0.3">
      <c r="B691" s="15"/>
      <c r="C691" s="15"/>
      <c r="D691" s="15"/>
      <c r="E691" s="15"/>
      <c r="F691" s="15"/>
      <c r="G691" s="15"/>
      <c r="H691" s="15"/>
      <c r="I691" s="97"/>
      <c r="J691" s="97"/>
      <c r="K691" s="97"/>
      <c r="L691" s="15"/>
    </row>
    <row r="692" spans="2:12" x14ac:dyDescent="0.3">
      <c r="B692" s="15"/>
      <c r="C692" s="15"/>
      <c r="D692" s="15"/>
      <c r="E692" s="15"/>
      <c r="F692" s="15"/>
      <c r="G692" s="15"/>
      <c r="H692" s="15"/>
      <c r="I692" s="97"/>
      <c r="J692" s="97"/>
      <c r="K692" s="97"/>
      <c r="L692" s="15"/>
    </row>
    <row r="693" spans="2:12" x14ac:dyDescent="0.3">
      <c r="B693" s="15"/>
      <c r="C693" s="15"/>
      <c r="D693" s="15"/>
      <c r="E693" s="15"/>
      <c r="F693" s="15"/>
      <c r="G693" s="15"/>
      <c r="H693" s="15"/>
      <c r="I693" s="97"/>
      <c r="J693" s="97"/>
      <c r="K693" s="97"/>
      <c r="L693" s="15"/>
    </row>
    <row r="694" spans="2:12" x14ac:dyDescent="0.3">
      <c r="B694" s="15"/>
      <c r="C694" s="15"/>
      <c r="D694" s="15"/>
      <c r="E694" s="15"/>
      <c r="F694" s="15"/>
      <c r="G694" s="15"/>
      <c r="H694" s="15"/>
      <c r="I694" s="97"/>
      <c r="J694" s="97"/>
      <c r="K694" s="97"/>
      <c r="L694" s="15"/>
    </row>
    <row r="695" spans="2:12" x14ac:dyDescent="0.3">
      <c r="B695" s="15"/>
      <c r="C695" s="15"/>
      <c r="D695" s="15"/>
      <c r="E695" s="15"/>
      <c r="F695" s="15"/>
      <c r="G695" s="15"/>
      <c r="H695" s="15"/>
      <c r="I695" s="97"/>
      <c r="J695" s="97"/>
      <c r="K695" s="97"/>
      <c r="L695" s="15"/>
    </row>
    <row r="696" spans="2:12" x14ac:dyDescent="0.3">
      <c r="B696" s="15"/>
      <c r="C696" s="15"/>
      <c r="D696" s="15"/>
      <c r="E696" s="15"/>
      <c r="F696" s="15"/>
      <c r="G696" s="15"/>
      <c r="H696" s="15"/>
      <c r="I696" s="97"/>
      <c r="J696" s="97"/>
      <c r="K696" s="97"/>
      <c r="L696" s="15"/>
    </row>
    <row r="697" spans="2:12" x14ac:dyDescent="0.3">
      <c r="B697" s="15"/>
      <c r="C697" s="15"/>
      <c r="D697" s="15"/>
      <c r="E697" s="15"/>
      <c r="F697" s="15"/>
      <c r="G697" s="15"/>
      <c r="H697" s="15"/>
      <c r="I697" s="97"/>
      <c r="J697" s="97"/>
      <c r="K697" s="97"/>
      <c r="L697" s="15"/>
    </row>
    <row r="698" spans="2:12" x14ac:dyDescent="0.3">
      <c r="B698" s="15"/>
      <c r="C698" s="15"/>
      <c r="D698" s="15"/>
      <c r="E698" s="15"/>
      <c r="F698" s="15"/>
      <c r="G698" s="15"/>
      <c r="H698" s="15"/>
      <c r="I698" s="97"/>
      <c r="J698" s="97"/>
      <c r="K698" s="97"/>
      <c r="L698" s="15"/>
    </row>
    <row r="699" spans="2:12" x14ac:dyDescent="0.3">
      <c r="B699" s="15"/>
      <c r="C699" s="15"/>
      <c r="D699" s="15"/>
      <c r="E699" s="15"/>
      <c r="F699" s="15"/>
      <c r="G699" s="15"/>
      <c r="H699" s="15"/>
      <c r="I699" s="97"/>
      <c r="J699" s="97"/>
      <c r="K699" s="97"/>
      <c r="L699" s="15"/>
    </row>
    <row r="700" spans="2:12" x14ac:dyDescent="0.3">
      <c r="B700" s="15"/>
      <c r="C700" s="15"/>
      <c r="D700" s="15"/>
      <c r="E700" s="15"/>
      <c r="F700" s="15"/>
      <c r="G700" s="15"/>
      <c r="H700" s="15"/>
      <c r="I700" s="97"/>
      <c r="J700" s="97"/>
      <c r="K700" s="97"/>
      <c r="L700" s="15"/>
    </row>
    <row r="701" spans="2:12" x14ac:dyDescent="0.3">
      <c r="B701" s="15"/>
      <c r="C701" s="15"/>
      <c r="D701" s="15"/>
      <c r="E701" s="15"/>
      <c r="F701" s="15"/>
      <c r="G701" s="15"/>
      <c r="H701" s="15"/>
      <c r="I701" s="97"/>
      <c r="J701" s="97"/>
      <c r="K701" s="97"/>
      <c r="L701" s="15"/>
    </row>
    <row r="702" spans="2:12" x14ac:dyDescent="0.3">
      <c r="B702" s="15"/>
      <c r="C702" s="15"/>
      <c r="D702" s="15"/>
      <c r="E702" s="15"/>
      <c r="F702" s="15"/>
      <c r="G702" s="15"/>
      <c r="H702" s="15"/>
      <c r="I702" s="97"/>
      <c r="J702" s="97"/>
      <c r="K702" s="97"/>
      <c r="L702" s="15"/>
    </row>
    <row r="703" spans="2:12" x14ac:dyDescent="0.3">
      <c r="B703" s="15"/>
      <c r="C703" s="15"/>
      <c r="D703" s="15"/>
      <c r="E703" s="15"/>
      <c r="F703" s="15"/>
      <c r="G703" s="15"/>
      <c r="H703" s="15"/>
      <c r="I703" s="97"/>
      <c r="J703" s="97"/>
      <c r="K703" s="97"/>
      <c r="L703" s="15"/>
    </row>
    <row r="704" spans="2:12" x14ac:dyDescent="0.3">
      <c r="B704" s="15"/>
      <c r="C704" s="15"/>
      <c r="D704" s="15"/>
      <c r="E704" s="15"/>
      <c r="F704" s="15"/>
      <c r="G704" s="15"/>
      <c r="H704" s="15"/>
      <c r="I704" s="97"/>
      <c r="J704" s="97"/>
      <c r="K704" s="97"/>
      <c r="L704" s="15"/>
    </row>
    <row r="705" spans="2:12" x14ac:dyDescent="0.3">
      <c r="B705" s="15"/>
      <c r="C705" s="15"/>
      <c r="D705" s="15"/>
      <c r="E705" s="15"/>
      <c r="F705" s="15"/>
      <c r="G705" s="15"/>
      <c r="H705" s="15"/>
      <c r="I705" s="97"/>
      <c r="J705" s="97"/>
      <c r="K705" s="97"/>
      <c r="L705" s="15"/>
    </row>
    <row r="706" spans="2:12" x14ac:dyDescent="0.3">
      <c r="B706" s="15"/>
      <c r="C706" s="15"/>
      <c r="D706" s="15"/>
      <c r="E706" s="15"/>
      <c r="F706" s="15"/>
      <c r="G706" s="15"/>
      <c r="H706" s="15"/>
      <c r="I706" s="97"/>
      <c r="J706" s="97"/>
      <c r="K706" s="97"/>
      <c r="L706" s="15"/>
    </row>
    <row r="707" spans="2:12" x14ac:dyDescent="0.3">
      <c r="B707" s="15"/>
      <c r="C707" s="15"/>
      <c r="D707" s="15"/>
      <c r="E707" s="15"/>
      <c r="F707" s="15"/>
      <c r="G707" s="15"/>
      <c r="H707" s="15"/>
      <c r="I707" s="97"/>
      <c r="J707" s="97"/>
      <c r="K707" s="97"/>
      <c r="L707" s="15"/>
    </row>
    <row r="708" spans="2:12" x14ac:dyDescent="0.3">
      <c r="B708" s="15"/>
      <c r="C708" s="15"/>
      <c r="D708" s="15"/>
      <c r="E708" s="15"/>
      <c r="F708" s="15"/>
      <c r="G708" s="15"/>
      <c r="H708" s="15"/>
      <c r="I708" s="97"/>
      <c r="J708" s="97"/>
      <c r="K708" s="97"/>
      <c r="L708" s="15"/>
    </row>
    <row r="709" spans="2:12" x14ac:dyDescent="0.3">
      <c r="B709" s="15"/>
      <c r="C709" s="15"/>
      <c r="D709" s="15"/>
      <c r="E709" s="15"/>
      <c r="F709" s="15"/>
      <c r="G709" s="15"/>
      <c r="H709" s="15"/>
      <c r="I709" s="97"/>
      <c r="J709" s="97"/>
      <c r="K709" s="97"/>
      <c r="L709" s="15"/>
    </row>
    <row r="710" spans="2:12" x14ac:dyDescent="0.3">
      <c r="B710" s="15"/>
      <c r="C710" s="15"/>
      <c r="D710" s="15"/>
      <c r="E710" s="15"/>
      <c r="F710" s="15"/>
      <c r="G710" s="15"/>
      <c r="H710" s="15"/>
      <c r="I710" s="97"/>
      <c r="J710" s="97"/>
      <c r="K710" s="97"/>
      <c r="L710" s="15"/>
    </row>
    <row r="711" spans="2:12" x14ac:dyDescent="0.3">
      <c r="B711" s="15"/>
      <c r="C711" s="15"/>
      <c r="D711" s="15"/>
      <c r="E711" s="15"/>
      <c r="F711" s="15"/>
      <c r="G711" s="15"/>
      <c r="H711" s="15"/>
      <c r="I711" s="97"/>
      <c r="J711" s="97"/>
      <c r="K711" s="97"/>
      <c r="L711" s="15"/>
    </row>
    <row r="712" spans="2:12" x14ac:dyDescent="0.3">
      <c r="B712" s="15"/>
      <c r="C712" s="15"/>
      <c r="D712" s="15"/>
      <c r="E712" s="15"/>
      <c r="F712" s="15"/>
      <c r="G712" s="15"/>
      <c r="H712" s="15"/>
      <c r="I712" s="97"/>
      <c r="J712" s="97"/>
      <c r="K712" s="97"/>
      <c r="L712" s="15"/>
    </row>
    <row r="713" spans="2:12" x14ac:dyDescent="0.3">
      <c r="B713" s="15"/>
      <c r="C713" s="15"/>
      <c r="D713" s="15"/>
      <c r="E713" s="15"/>
      <c r="F713" s="15"/>
      <c r="G713" s="15"/>
      <c r="H713" s="15"/>
      <c r="I713" s="97"/>
      <c r="J713" s="97"/>
      <c r="K713" s="97"/>
      <c r="L713" s="15"/>
    </row>
    <row r="714" spans="2:12" x14ac:dyDescent="0.3">
      <c r="B714" s="15"/>
      <c r="C714" s="15"/>
      <c r="D714" s="15"/>
      <c r="E714" s="15"/>
      <c r="F714" s="15"/>
      <c r="G714" s="15"/>
      <c r="H714" s="15"/>
      <c r="I714" s="97"/>
      <c r="J714" s="97"/>
      <c r="K714" s="97"/>
      <c r="L714" s="15"/>
    </row>
    <row r="715" spans="2:12" x14ac:dyDescent="0.3">
      <c r="B715" s="15"/>
      <c r="C715" s="15"/>
      <c r="D715" s="15"/>
      <c r="E715" s="15"/>
      <c r="F715" s="15"/>
      <c r="G715" s="15"/>
      <c r="H715" s="15"/>
      <c r="I715" s="97"/>
      <c r="J715" s="97"/>
      <c r="K715" s="97"/>
      <c r="L715" s="15"/>
    </row>
    <row r="716" spans="2:12" x14ac:dyDescent="0.3">
      <c r="B716" s="15"/>
      <c r="C716" s="15"/>
      <c r="D716" s="15"/>
      <c r="E716" s="15"/>
      <c r="F716" s="15"/>
      <c r="G716" s="15"/>
      <c r="H716" s="15"/>
      <c r="I716" s="97"/>
      <c r="J716" s="97"/>
      <c r="K716" s="97"/>
      <c r="L716" s="15"/>
    </row>
    <row r="717" spans="2:12" x14ac:dyDescent="0.3">
      <c r="B717" s="15"/>
      <c r="C717" s="15"/>
      <c r="D717" s="15"/>
      <c r="E717" s="15"/>
      <c r="F717" s="15"/>
      <c r="G717" s="15"/>
      <c r="H717" s="15"/>
      <c r="I717" s="97"/>
      <c r="J717" s="97"/>
      <c r="K717" s="97"/>
      <c r="L717" s="15"/>
    </row>
    <row r="718" spans="2:12" x14ac:dyDescent="0.3">
      <c r="B718" s="15"/>
      <c r="C718" s="15"/>
      <c r="D718" s="15"/>
      <c r="E718" s="15"/>
      <c r="F718" s="15"/>
      <c r="G718" s="15"/>
      <c r="H718" s="15"/>
      <c r="I718" s="97"/>
      <c r="J718" s="97"/>
      <c r="K718" s="97"/>
      <c r="L718" s="15"/>
    </row>
    <row r="719" spans="2:12" x14ac:dyDescent="0.3">
      <c r="B719" s="15"/>
      <c r="C719" s="15"/>
      <c r="D719" s="15"/>
      <c r="E719" s="15"/>
      <c r="F719" s="15"/>
      <c r="G719" s="15"/>
      <c r="H719" s="15"/>
      <c r="I719" s="97"/>
      <c r="J719" s="97"/>
      <c r="K719" s="97"/>
      <c r="L719" s="15"/>
    </row>
    <row r="720" spans="2:12" x14ac:dyDescent="0.3">
      <c r="B720" s="15"/>
      <c r="C720" s="15"/>
      <c r="D720" s="15"/>
      <c r="E720" s="15"/>
      <c r="F720" s="15"/>
      <c r="G720" s="15"/>
      <c r="H720" s="15"/>
      <c r="I720" s="97"/>
      <c r="J720" s="97"/>
      <c r="K720" s="97"/>
      <c r="L720" s="15"/>
    </row>
    <row r="721" spans="2:12" x14ac:dyDescent="0.3">
      <c r="B721" s="15"/>
      <c r="C721" s="15"/>
      <c r="D721" s="15"/>
      <c r="E721" s="15"/>
      <c r="F721" s="15"/>
      <c r="G721" s="15"/>
      <c r="H721" s="15"/>
      <c r="I721" s="97"/>
      <c r="J721" s="97"/>
      <c r="K721" s="97"/>
      <c r="L721" s="15"/>
    </row>
    <row r="722" spans="2:12" x14ac:dyDescent="0.3">
      <c r="B722" s="15"/>
      <c r="C722" s="15"/>
      <c r="D722" s="15"/>
      <c r="E722" s="15"/>
      <c r="F722" s="15"/>
      <c r="G722" s="15"/>
      <c r="H722" s="15"/>
      <c r="I722" s="97"/>
      <c r="J722" s="97"/>
      <c r="K722" s="97"/>
      <c r="L722" s="15"/>
    </row>
    <row r="723" spans="2:12" x14ac:dyDescent="0.3">
      <c r="B723" s="15"/>
      <c r="C723" s="15"/>
      <c r="D723" s="15"/>
      <c r="E723" s="15"/>
      <c r="F723" s="15"/>
      <c r="G723" s="15"/>
      <c r="H723" s="15"/>
      <c r="I723" s="97"/>
      <c r="J723" s="97"/>
      <c r="K723" s="97"/>
      <c r="L723" s="15"/>
    </row>
    <row r="724" spans="2:12" x14ac:dyDescent="0.3">
      <c r="B724" s="15"/>
      <c r="C724" s="15"/>
      <c r="D724" s="15"/>
      <c r="E724" s="15"/>
      <c r="F724" s="15"/>
      <c r="G724" s="15"/>
      <c r="H724" s="15"/>
      <c r="I724" s="97"/>
      <c r="J724" s="97"/>
      <c r="K724" s="97"/>
      <c r="L724" s="15"/>
    </row>
    <row r="725" spans="2:12" x14ac:dyDescent="0.3">
      <c r="B725" s="15"/>
      <c r="C725" s="15"/>
      <c r="D725" s="15"/>
      <c r="E725" s="15"/>
      <c r="F725" s="15"/>
      <c r="G725" s="15"/>
      <c r="H725" s="15"/>
      <c r="I725" s="97"/>
      <c r="J725" s="97"/>
      <c r="K725" s="97"/>
      <c r="L725" s="15"/>
    </row>
    <row r="726" spans="2:12" x14ac:dyDescent="0.3">
      <c r="B726" s="15"/>
      <c r="C726" s="15"/>
      <c r="D726" s="15"/>
      <c r="E726" s="15"/>
      <c r="F726" s="15"/>
      <c r="G726" s="15"/>
      <c r="H726" s="15"/>
      <c r="I726" s="97"/>
      <c r="J726" s="97"/>
      <c r="K726" s="97"/>
      <c r="L726" s="15"/>
    </row>
    <row r="727" spans="2:12" x14ac:dyDescent="0.3">
      <c r="B727" s="15"/>
      <c r="C727" s="15"/>
      <c r="D727" s="15"/>
      <c r="E727" s="15"/>
      <c r="F727" s="15"/>
      <c r="G727" s="15"/>
      <c r="H727" s="15"/>
      <c r="I727" s="97"/>
      <c r="J727" s="97"/>
      <c r="K727" s="97"/>
      <c r="L727" s="15"/>
    </row>
    <row r="728" spans="2:12" x14ac:dyDescent="0.3">
      <c r="B728" s="15"/>
      <c r="C728" s="15"/>
      <c r="D728" s="15"/>
      <c r="E728" s="15"/>
      <c r="F728" s="15"/>
      <c r="G728" s="15"/>
      <c r="H728" s="15"/>
      <c r="I728" s="97"/>
      <c r="J728" s="97"/>
      <c r="K728" s="97"/>
      <c r="L728" s="15"/>
    </row>
    <row r="729" spans="2:12" x14ac:dyDescent="0.3">
      <c r="B729" s="15"/>
      <c r="C729" s="15"/>
      <c r="D729" s="15"/>
      <c r="E729" s="15"/>
      <c r="F729" s="15"/>
      <c r="G729" s="15"/>
      <c r="H729" s="15"/>
      <c r="I729" s="97"/>
      <c r="J729" s="97"/>
      <c r="K729" s="97"/>
      <c r="L729" s="15"/>
    </row>
    <row r="730" spans="2:12" x14ac:dyDescent="0.3">
      <c r="B730" s="15"/>
      <c r="C730" s="15"/>
      <c r="D730" s="15"/>
      <c r="E730" s="15"/>
      <c r="F730" s="15"/>
      <c r="G730" s="15"/>
      <c r="H730" s="15"/>
      <c r="I730" s="97"/>
      <c r="J730" s="97"/>
      <c r="K730" s="97"/>
      <c r="L730" s="15"/>
    </row>
    <row r="731" spans="2:12" x14ac:dyDescent="0.3">
      <c r="B731" s="15"/>
      <c r="C731" s="15"/>
      <c r="D731" s="15"/>
      <c r="E731" s="15"/>
      <c r="F731" s="15"/>
      <c r="G731" s="15"/>
      <c r="H731" s="15"/>
      <c r="I731" s="97"/>
      <c r="J731" s="97"/>
      <c r="K731" s="97"/>
      <c r="L731" s="15"/>
    </row>
    <row r="732" spans="2:12" x14ac:dyDescent="0.3">
      <c r="B732" s="15"/>
      <c r="C732" s="15"/>
      <c r="D732" s="15"/>
      <c r="E732" s="15"/>
      <c r="F732" s="15"/>
      <c r="G732" s="15"/>
      <c r="H732" s="15"/>
      <c r="I732" s="97"/>
      <c r="J732" s="97"/>
      <c r="K732" s="97"/>
      <c r="L732" s="15"/>
    </row>
    <row r="733" spans="2:12" x14ac:dyDescent="0.3">
      <c r="B733" s="15"/>
      <c r="C733" s="15"/>
      <c r="D733" s="15"/>
      <c r="E733" s="15"/>
      <c r="F733" s="15"/>
      <c r="G733" s="15"/>
      <c r="H733" s="15"/>
      <c r="I733" s="97"/>
      <c r="J733" s="97"/>
      <c r="K733" s="97"/>
      <c r="L733" s="15"/>
    </row>
    <row r="734" spans="2:12" x14ac:dyDescent="0.3">
      <c r="B734" s="15"/>
      <c r="C734" s="15"/>
      <c r="D734" s="15"/>
      <c r="E734" s="15"/>
      <c r="F734" s="15"/>
      <c r="G734" s="15"/>
      <c r="H734" s="15"/>
      <c r="I734" s="97"/>
      <c r="J734" s="97"/>
      <c r="K734" s="97"/>
      <c r="L734" s="15"/>
    </row>
    <row r="735" spans="2:12" x14ac:dyDescent="0.3">
      <c r="B735" s="15"/>
      <c r="C735" s="15"/>
      <c r="D735" s="15"/>
      <c r="E735" s="15"/>
      <c r="F735" s="15"/>
      <c r="G735" s="15"/>
      <c r="H735" s="15"/>
      <c r="I735" s="97"/>
      <c r="J735" s="97"/>
      <c r="K735" s="97"/>
      <c r="L735" s="15"/>
    </row>
    <row r="736" spans="2:12" x14ac:dyDescent="0.3">
      <c r="B736" s="15"/>
      <c r="C736" s="15"/>
      <c r="D736" s="15"/>
      <c r="E736" s="15"/>
      <c r="F736" s="15"/>
      <c r="G736" s="15"/>
      <c r="H736" s="15"/>
      <c r="I736" s="97"/>
      <c r="J736" s="97"/>
      <c r="K736" s="97"/>
      <c r="L736" s="15"/>
    </row>
    <row r="737" spans="2:12" x14ac:dyDescent="0.3">
      <c r="B737" s="15"/>
      <c r="C737" s="15"/>
      <c r="D737" s="15"/>
      <c r="E737" s="15"/>
      <c r="F737" s="15"/>
      <c r="G737" s="15"/>
      <c r="H737" s="15"/>
      <c r="I737" s="97"/>
      <c r="J737" s="97"/>
      <c r="K737" s="97"/>
      <c r="L737" s="15"/>
    </row>
    <row r="738" spans="2:12" x14ac:dyDescent="0.3">
      <c r="B738" s="15"/>
      <c r="C738" s="15"/>
      <c r="D738" s="15"/>
      <c r="E738" s="15"/>
      <c r="F738" s="15"/>
      <c r="G738" s="15"/>
      <c r="H738" s="15"/>
      <c r="I738" s="97"/>
      <c r="J738" s="97"/>
      <c r="K738" s="97"/>
      <c r="L738" s="15"/>
    </row>
    <row r="739" spans="2:12" x14ac:dyDescent="0.3">
      <c r="B739" s="15"/>
      <c r="C739" s="15"/>
      <c r="D739" s="15"/>
      <c r="E739" s="15"/>
      <c r="F739" s="15"/>
      <c r="G739" s="15"/>
      <c r="H739" s="15"/>
      <c r="I739" s="97"/>
      <c r="J739" s="97"/>
      <c r="K739" s="97"/>
      <c r="L739" s="15"/>
    </row>
    <row r="740" spans="2:12" x14ac:dyDescent="0.3">
      <c r="B740" s="15"/>
      <c r="C740" s="15"/>
      <c r="D740" s="15"/>
      <c r="E740" s="15"/>
      <c r="F740" s="15"/>
      <c r="G740" s="15"/>
      <c r="H740" s="15"/>
      <c r="I740" s="97"/>
      <c r="J740" s="97"/>
      <c r="K740" s="97"/>
      <c r="L740" s="15"/>
    </row>
    <row r="741" spans="2:12" x14ac:dyDescent="0.3">
      <c r="B741" s="15"/>
      <c r="C741" s="15"/>
      <c r="D741" s="15"/>
      <c r="E741" s="15"/>
      <c r="F741" s="15"/>
      <c r="G741" s="15"/>
      <c r="H741" s="15"/>
      <c r="I741" s="97"/>
      <c r="J741" s="97"/>
      <c r="K741" s="97"/>
      <c r="L741" s="15"/>
    </row>
    <row r="742" spans="2:12" x14ac:dyDescent="0.3">
      <c r="B742" s="15"/>
      <c r="C742" s="15"/>
      <c r="D742" s="15"/>
      <c r="E742" s="15"/>
      <c r="F742" s="15"/>
      <c r="G742" s="15"/>
      <c r="H742" s="15"/>
      <c r="I742" s="97"/>
      <c r="J742" s="97"/>
      <c r="K742" s="97"/>
      <c r="L742" s="15"/>
    </row>
    <row r="743" spans="2:12" x14ac:dyDescent="0.3">
      <c r="B743" s="15"/>
      <c r="C743" s="15"/>
      <c r="D743" s="15"/>
      <c r="E743" s="15"/>
      <c r="F743" s="15"/>
      <c r="G743" s="15"/>
      <c r="H743" s="15"/>
      <c r="I743" s="97"/>
      <c r="J743" s="97"/>
      <c r="K743" s="97"/>
      <c r="L743" s="15"/>
    </row>
    <row r="744" spans="2:12" x14ac:dyDescent="0.3">
      <c r="B744" s="15"/>
      <c r="C744" s="15"/>
      <c r="D744" s="15"/>
      <c r="E744" s="15"/>
      <c r="F744" s="15"/>
      <c r="G744" s="15"/>
      <c r="H744" s="15"/>
      <c r="I744" s="97"/>
      <c r="J744" s="97"/>
      <c r="K744" s="97"/>
      <c r="L744" s="15"/>
    </row>
    <row r="745" spans="2:12" x14ac:dyDescent="0.3">
      <c r="B745" s="15"/>
      <c r="C745" s="15"/>
      <c r="D745" s="15"/>
      <c r="E745" s="15"/>
      <c r="F745" s="15"/>
      <c r="G745" s="15"/>
      <c r="H745" s="15"/>
      <c r="I745" s="97"/>
      <c r="J745" s="97"/>
      <c r="K745" s="97"/>
      <c r="L745" s="15"/>
    </row>
    <row r="746" spans="2:12" x14ac:dyDescent="0.3">
      <c r="B746" s="15"/>
      <c r="C746" s="15"/>
      <c r="D746" s="15"/>
      <c r="E746" s="15"/>
      <c r="F746" s="15"/>
      <c r="G746" s="15"/>
      <c r="H746" s="15"/>
      <c r="I746" s="97"/>
      <c r="J746" s="97"/>
      <c r="K746" s="97"/>
      <c r="L746" s="15"/>
    </row>
    <row r="747" spans="2:12" x14ac:dyDescent="0.3">
      <c r="B747" s="15"/>
      <c r="C747" s="15"/>
      <c r="D747" s="15"/>
      <c r="E747" s="15"/>
      <c r="F747" s="15"/>
      <c r="G747" s="15"/>
      <c r="H747" s="15"/>
      <c r="I747" s="97"/>
      <c r="J747" s="97"/>
      <c r="K747" s="97"/>
      <c r="L747" s="15"/>
    </row>
    <row r="748" spans="2:12" x14ac:dyDescent="0.3">
      <c r="B748" s="15"/>
      <c r="C748" s="15"/>
      <c r="D748" s="15"/>
      <c r="E748" s="15"/>
      <c r="F748" s="15"/>
      <c r="G748" s="15"/>
      <c r="H748" s="15"/>
      <c r="I748" s="97"/>
      <c r="J748" s="97"/>
      <c r="K748" s="97"/>
      <c r="L748" s="15"/>
    </row>
    <row r="749" spans="2:12" x14ac:dyDescent="0.3">
      <c r="B749" s="15"/>
      <c r="C749" s="15"/>
      <c r="D749" s="15"/>
      <c r="E749" s="15"/>
      <c r="F749" s="15"/>
      <c r="G749" s="15"/>
      <c r="H749" s="15"/>
      <c r="I749" s="97"/>
      <c r="J749" s="97"/>
      <c r="K749" s="97"/>
      <c r="L749" s="15"/>
    </row>
    <row r="750" spans="2:12" x14ac:dyDescent="0.3">
      <c r="B750" s="15"/>
      <c r="C750" s="15"/>
      <c r="D750" s="15"/>
      <c r="E750" s="15"/>
      <c r="F750" s="15"/>
      <c r="G750" s="15"/>
      <c r="H750" s="15"/>
      <c r="I750" s="97"/>
      <c r="J750" s="97"/>
      <c r="K750" s="97"/>
      <c r="L750" s="15"/>
    </row>
    <row r="751" spans="2:12" x14ac:dyDescent="0.3">
      <c r="B751" s="15"/>
      <c r="C751" s="15"/>
      <c r="D751" s="15"/>
      <c r="E751" s="15"/>
      <c r="F751" s="15"/>
      <c r="G751" s="15"/>
      <c r="H751" s="15"/>
      <c r="I751" s="97"/>
      <c r="J751" s="97"/>
      <c r="K751" s="97"/>
      <c r="L751" s="15"/>
    </row>
    <row r="752" spans="2:12" x14ac:dyDescent="0.3">
      <c r="B752" s="15"/>
      <c r="C752" s="15"/>
      <c r="D752" s="15"/>
      <c r="E752" s="15"/>
      <c r="F752" s="15"/>
      <c r="G752" s="15"/>
      <c r="H752" s="15"/>
      <c r="I752" s="97"/>
      <c r="J752" s="97"/>
      <c r="K752" s="97"/>
      <c r="L752" s="15"/>
    </row>
    <row r="753" spans="2:12" x14ac:dyDescent="0.3">
      <c r="B753" s="15"/>
      <c r="C753" s="15"/>
      <c r="D753" s="15"/>
      <c r="E753" s="15"/>
      <c r="F753" s="15"/>
      <c r="G753" s="15"/>
      <c r="H753" s="15"/>
      <c r="I753" s="97"/>
      <c r="J753" s="97"/>
      <c r="K753" s="97"/>
      <c r="L753" s="15"/>
    </row>
    <row r="754" spans="2:12" x14ac:dyDescent="0.3">
      <c r="B754" s="15"/>
      <c r="C754" s="15"/>
      <c r="D754" s="15"/>
      <c r="E754" s="15"/>
      <c r="F754" s="15"/>
      <c r="G754" s="15"/>
      <c r="H754" s="15"/>
      <c r="I754" s="97"/>
      <c r="J754" s="97"/>
      <c r="K754" s="97"/>
      <c r="L754" s="15"/>
    </row>
    <row r="755" spans="2:12" x14ac:dyDescent="0.3">
      <c r="B755" s="15"/>
      <c r="C755" s="15"/>
      <c r="D755" s="15"/>
      <c r="E755" s="15"/>
      <c r="F755" s="15"/>
      <c r="G755" s="15"/>
      <c r="H755" s="15"/>
      <c r="I755" s="97"/>
      <c r="J755" s="97"/>
      <c r="K755" s="97"/>
      <c r="L755" s="15"/>
    </row>
    <row r="756" spans="2:12" x14ac:dyDescent="0.3">
      <c r="B756" s="15"/>
      <c r="C756" s="15"/>
      <c r="D756" s="15"/>
      <c r="E756" s="15"/>
      <c r="F756" s="15"/>
      <c r="G756" s="15"/>
      <c r="H756" s="15"/>
      <c r="I756" s="97"/>
      <c r="J756" s="97"/>
      <c r="K756" s="97"/>
      <c r="L756" s="15"/>
    </row>
    <row r="757" spans="2:12" x14ac:dyDescent="0.3">
      <c r="B757" s="15"/>
      <c r="C757" s="15"/>
      <c r="D757" s="15"/>
      <c r="E757" s="15"/>
      <c r="F757" s="15"/>
      <c r="G757" s="15"/>
      <c r="H757" s="15"/>
      <c r="I757" s="97"/>
      <c r="J757" s="97"/>
      <c r="K757" s="97"/>
      <c r="L757" s="15"/>
    </row>
    <row r="758" spans="2:12" x14ac:dyDescent="0.3">
      <c r="B758" s="15"/>
      <c r="C758" s="15"/>
      <c r="D758" s="15"/>
      <c r="E758" s="15"/>
      <c r="F758" s="15"/>
      <c r="G758" s="15"/>
      <c r="H758" s="15"/>
      <c r="I758" s="97"/>
      <c r="J758" s="97"/>
      <c r="K758" s="97"/>
      <c r="L758" s="15"/>
    </row>
    <row r="759" spans="2:12" x14ac:dyDescent="0.3">
      <c r="B759" s="15"/>
      <c r="C759" s="15"/>
      <c r="D759" s="15"/>
      <c r="E759" s="15"/>
      <c r="F759" s="15"/>
      <c r="G759" s="15"/>
      <c r="H759" s="15"/>
      <c r="I759" s="97"/>
      <c r="J759" s="97"/>
      <c r="K759" s="97"/>
      <c r="L759" s="15"/>
    </row>
    <row r="760" spans="2:12" x14ac:dyDescent="0.3">
      <c r="B760" s="15"/>
      <c r="C760" s="15"/>
      <c r="D760" s="15"/>
      <c r="E760" s="15"/>
      <c r="F760" s="15"/>
      <c r="G760" s="15"/>
      <c r="H760" s="15"/>
      <c r="I760" s="97"/>
      <c r="J760" s="97"/>
      <c r="K760" s="97"/>
      <c r="L760" s="15"/>
    </row>
    <row r="761" spans="2:12" x14ac:dyDescent="0.3">
      <c r="B761" s="15"/>
      <c r="C761" s="15"/>
      <c r="D761" s="15"/>
      <c r="E761" s="15"/>
      <c r="F761" s="15"/>
      <c r="G761" s="15"/>
      <c r="H761" s="15"/>
      <c r="I761" s="97"/>
      <c r="J761" s="97"/>
      <c r="K761" s="97"/>
      <c r="L761" s="15"/>
    </row>
    <row r="762" spans="2:12" x14ac:dyDescent="0.3">
      <c r="B762" s="15"/>
      <c r="C762" s="15"/>
      <c r="D762" s="15"/>
      <c r="E762" s="15"/>
      <c r="F762" s="15"/>
      <c r="G762" s="15"/>
      <c r="H762" s="15"/>
      <c r="I762" s="97"/>
      <c r="J762" s="97"/>
      <c r="K762" s="97"/>
      <c r="L762" s="15"/>
    </row>
    <row r="763" spans="2:12" x14ac:dyDescent="0.3">
      <c r="B763" s="15"/>
      <c r="C763" s="15"/>
      <c r="D763" s="15"/>
      <c r="E763" s="15"/>
      <c r="F763" s="15"/>
      <c r="G763" s="15"/>
      <c r="H763" s="15"/>
      <c r="I763" s="97"/>
      <c r="J763" s="97"/>
      <c r="K763" s="97"/>
      <c r="L763" s="15"/>
    </row>
    <row r="764" spans="2:12" x14ac:dyDescent="0.3">
      <c r="B764" s="15"/>
      <c r="C764" s="15"/>
      <c r="D764" s="15"/>
      <c r="E764" s="15"/>
      <c r="F764" s="15"/>
      <c r="G764" s="15"/>
      <c r="H764" s="15"/>
      <c r="I764" s="97"/>
      <c r="J764" s="97"/>
      <c r="K764" s="97"/>
      <c r="L764" s="15"/>
    </row>
    <row r="765" spans="2:12" x14ac:dyDescent="0.3">
      <c r="B765" s="15"/>
      <c r="C765" s="15"/>
      <c r="D765" s="15"/>
      <c r="E765" s="15"/>
      <c r="F765" s="15"/>
      <c r="G765" s="15"/>
      <c r="H765" s="15"/>
      <c r="I765" s="97"/>
      <c r="J765" s="97"/>
      <c r="K765" s="97"/>
      <c r="L765" s="15"/>
    </row>
    <row r="766" spans="2:12" x14ac:dyDescent="0.3">
      <c r="B766" s="15"/>
      <c r="C766" s="15"/>
      <c r="D766" s="15"/>
      <c r="E766" s="15"/>
      <c r="F766" s="15"/>
      <c r="G766" s="15"/>
      <c r="H766" s="15"/>
      <c r="I766" s="97"/>
      <c r="J766" s="97"/>
      <c r="K766" s="97"/>
      <c r="L766" s="15"/>
    </row>
    <row r="767" spans="2:12" x14ac:dyDescent="0.3">
      <c r="B767" s="15"/>
      <c r="C767" s="15"/>
      <c r="D767" s="15"/>
      <c r="E767" s="15"/>
      <c r="F767" s="15"/>
      <c r="G767" s="15"/>
      <c r="H767" s="15"/>
      <c r="I767" s="97"/>
      <c r="J767" s="97"/>
      <c r="K767" s="97"/>
      <c r="L767" s="15"/>
    </row>
    <row r="768" spans="2:12" x14ac:dyDescent="0.3">
      <c r="B768" s="15"/>
      <c r="C768" s="15"/>
      <c r="D768" s="15"/>
      <c r="E768" s="15"/>
      <c r="F768" s="15"/>
      <c r="G768" s="15"/>
      <c r="H768" s="15"/>
      <c r="I768" s="97"/>
      <c r="J768" s="97"/>
      <c r="K768" s="97"/>
      <c r="L768" s="15"/>
    </row>
    <row r="769" spans="2:12" x14ac:dyDescent="0.3">
      <c r="B769" s="15"/>
      <c r="C769" s="15"/>
      <c r="D769" s="15"/>
      <c r="E769" s="15"/>
      <c r="F769" s="15"/>
      <c r="G769" s="15"/>
      <c r="H769" s="15"/>
      <c r="I769" s="97"/>
      <c r="J769" s="97"/>
      <c r="K769" s="97"/>
      <c r="L769" s="15"/>
    </row>
    <row r="770" spans="2:12" x14ac:dyDescent="0.3">
      <c r="B770" s="15"/>
      <c r="C770" s="15"/>
      <c r="D770" s="15"/>
      <c r="E770" s="15"/>
      <c r="F770" s="15"/>
      <c r="G770" s="15"/>
      <c r="H770" s="15"/>
      <c r="I770" s="97"/>
      <c r="J770" s="97"/>
      <c r="K770" s="97"/>
      <c r="L770" s="15"/>
    </row>
    <row r="771" spans="2:12" x14ac:dyDescent="0.3">
      <c r="B771" s="15"/>
      <c r="C771" s="15"/>
      <c r="D771" s="15"/>
      <c r="E771" s="15"/>
      <c r="F771" s="15"/>
      <c r="G771" s="15"/>
      <c r="H771" s="15"/>
      <c r="I771" s="97"/>
      <c r="J771" s="97"/>
      <c r="K771" s="97"/>
      <c r="L771" s="15"/>
    </row>
    <row r="772" spans="2:12" x14ac:dyDescent="0.3">
      <c r="B772" s="15"/>
      <c r="C772" s="15"/>
      <c r="D772" s="15"/>
      <c r="E772" s="15"/>
      <c r="F772" s="15"/>
      <c r="G772" s="15"/>
      <c r="H772" s="15"/>
      <c r="I772" s="97"/>
      <c r="J772" s="97"/>
      <c r="K772" s="97"/>
      <c r="L772" s="15"/>
    </row>
    <row r="773" spans="2:12" x14ac:dyDescent="0.3">
      <c r="B773" s="15"/>
      <c r="C773" s="15"/>
      <c r="D773" s="15"/>
      <c r="E773" s="15"/>
      <c r="F773" s="15"/>
      <c r="G773" s="15"/>
      <c r="H773" s="15"/>
      <c r="I773" s="97"/>
      <c r="J773" s="97"/>
      <c r="K773" s="97"/>
      <c r="L773" s="15"/>
    </row>
    <row r="774" spans="2:12" x14ac:dyDescent="0.3">
      <c r="B774" s="15"/>
      <c r="C774" s="15"/>
      <c r="D774" s="15"/>
      <c r="E774" s="15"/>
      <c r="F774" s="15"/>
      <c r="G774" s="15"/>
      <c r="H774" s="15"/>
      <c r="I774" s="97"/>
      <c r="J774" s="97"/>
      <c r="K774" s="97"/>
      <c r="L774" s="15"/>
    </row>
    <row r="775" spans="2:12" x14ac:dyDescent="0.3">
      <c r="B775" s="15"/>
      <c r="C775" s="15"/>
      <c r="D775" s="15"/>
      <c r="E775" s="15"/>
      <c r="F775" s="15"/>
      <c r="G775" s="15"/>
      <c r="H775" s="15"/>
      <c r="I775" s="97"/>
      <c r="J775" s="97"/>
      <c r="K775" s="97"/>
      <c r="L775" s="15"/>
    </row>
    <row r="776" spans="2:12" x14ac:dyDescent="0.3">
      <c r="B776" s="15"/>
      <c r="C776" s="15"/>
      <c r="D776" s="15"/>
      <c r="E776" s="15"/>
      <c r="F776" s="15"/>
      <c r="G776" s="15"/>
      <c r="H776" s="15"/>
      <c r="I776" s="97"/>
      <c r="J776" s="97"/>
      <c r="K776" s="97"/>
      <c r="L776" s="15"/>
    </row>
    <row r="777" spans="2:12" x14ac:dyDescent="0.3">
      <c r="B777" s="15"/>
      <c r="C777" s="15"/>
      <c r="D777" s="15"/>
      <c r="E777" s="15"/>
      <c r="F777" s="15"/>
      <c r="G777" s="15"/>
      <c r="H777" s="15"/>
      <c r="I777" s="97"/>
      <c r="J777" s="97"/>
      <c r="K777" s="97"/>
      <c r="L777" s="15"/>
    </row>
    <row r="778" spans="2:12" x14ac:dyDescent="0.3">
      <c r="B778" s="15"/>
      <c r="C778" s="15"/>
      <c r="D778" s="15"/>
      <c r="E778" s="15"/>
      <c r="F778" s="15"/>
      <c r="G778" s="15"/>
      <c r="H778" s="15"/>
      <c r="I778" s="97"/>
      <c r="J778" s="97"/>
      <c r="K778" s="97"/>
      <c r="L778" s="15"/>
    </row>
    <row r="779" spans="2:12" x14ac:dyDescent="0.3">
      <c r="B779" s="15"/>
      <c r="C779" s="15"/>
      <c r="D779" s="15"/>
      <c r="E779" s="15"/>
      <c r="F779" s="15"/>
      <c r="G779" s="15"/>
      <c r="H779" s="15"/>
      <c r="I779" s="97"/>
      <c r="J779" s="97"/>
      <c r="K779" s="97"/>
      <c r="L779" s="15"/>
    </row>
    <row r="780" spans="2:12" x14ac:dyDescent="0.3">
      <c r="B780" s="15"/>
      <c r="C780" s="15"/>
      <c r="D780" s="15"/>
      <c r="E780" s="15"/>
      <c r="F780" s="15"/>
      <c r="G780" s="15"/>
      <c r="H780" s="15"/>
      <c r="I780" s="97"/>
      <c r="J780" s="97"/>
      <c r="K780" s="97"/>
      <c r="L780" s="15"/>
    </row>
    <row r="781" spans="2:12" x14ac:dyDescent="0.3">
      <c r="B781" s="15"/>
      <c r="C781" s="15"/>
      <c r="D781" s="15"/>
      <c r="E781" s="15"/>
      <c r="F781" s="15"/>
      <c r="G781" s="15"/>
      <c r="H781" s="15"/>
      <c r="I781" s="97"/>
      <c r="J781" s="97"/>
      <c r="K781" s="97"/>
      <c r="L781" s="15"/>
    </row>
    <row r="782" spans="2:12" x14ac:dyDescent="0.3">
      <c r="B782" s="15"/>
      <c r="C782" s="15"/>
      <c r="D782" s="15"/>
      <c r="E782" s="15"/>
      <c r="F782" s="15"/>
      <c r="G782" s="15"/>
      <c r="H782" s="15"/>
      <c r="I782" s="97"/>
      <c r="J782" s="97"/>
      <c r="K782" s="97"/>
      <c r="L782" s="15"/>
    </row>
    <row r="783" spans="2:12" x14ac:dyDescent="0.3">
      <c r="B783" s="15"/>
      <c r="C783" s="15"/>
      <c r="D783" s="15"/>
      <c r="E783" s="15"/>
      <c r="F783" s="15"/>
      <c r="G783" s="15"/>
      <c r="H783" s="15"/>
      <c r="I783" s="97"/>
      <c r="J783" s="97"/>
      <c r="K783" s="97"/>
      <c r="L783" s="15"/>
    </row>
    <row r="784" spans="2:12" x14ac:dyDescent="0.3">
      <c r="B784" s="15"/>
      <c r="C784" s="15"/>
      <c r="D784" s="15"/>
      <c r="E784" s="15"/>
      <c r="F784" s="15"/>
      <c r="G784" s="15"/>
      <c r="H784" s="15"/>
      <c r="I784" s="97"/>
      <c r="J784" s="97"/>
      <c r="K784" s="97"/>
      <c r="L784" s="15"/>
    </row>
    <row r="785" spans="2:12" x14ac:dyDescent="0.3">
      <c r="B785" s="15"/>
      <c r="C785" s="15"/>
      <c r="D785" s="15"/>
      <c r="E785" s="15"/>
      <c r="F785" s="15"/>
      <c r="G785" s="15"/>
      <c r="H785" s="15"/>
      <c r="I785" s="97"/>
      <c r="J785" s="97"/>
      <c r="K785" s="97"/>
      <c r="L785" s="15"/>
    </row>
    <row r="786" spans="2:12" x14ac:dyDescent="0.3">
      <c r="B786" s="15"/>
      <c r="C786" s="15"/>
      <c r="D786" s="15"/>
      <c r="E786" s="15"/>
      <c r="F786" s="15"/>
      <c r="G786" s="15"/>
      <c r="H786" s="15"/>
      <c r="I786" s="97"/>
      <c r="J786" s="97"/>
      <c r="K786" s="97"/>
      <c r="L786" s="15"/>
    </row>
    <row r="787" spans="2:12" x14ac:dyDescent="0.3">
      <c r="B787" s="15"/>
      <c r="C787" s="15"/>
      <c r="D787" s="15"/>
      <c r="E787" s="15"/>
      <c r="F787" s="15"/>
      <c r="G787" s="15"/>
      <c r="H787" s="15"/>
      <c r="I787" s="97"/>
      <c r="J787" s="97"/>
      <c r="K787" s="97"/>
      <c r="L787" s="15"/>
    </row>
    <row r="788" spans="2:12" x14ac:dyDescent="0.3">
      <c r="B788" s="15"/>
      <c r="C788" s="15"/>
      <c r="D788" s="15"/>
      <c r="E788" s="15"/>
      <c r="F788" s="15"/>
      <c r="G788" s="15"/>
      <c r="H788" s="15"/>
      <c r="I788" s="97"/>
      <c r="J788" s="97"/>
      <c r="K788" s="97"/>
      <c r="L788" s="15"/>
    </row>
    <row r="789" spans="2:12" x14ac:dyDescent="0.3">
      <c r="B789" s="15"/>
      <c r="C789" s="15"/>
      <c r="D789" s="15"/>
      <c r="E789" s="15"/>
      <c r="F789" s="15"/>
      <c r="G789" s="15"/>
      <c r="H789" s="15"/>
      <c r="I789" s="97"/>
      <c r="J789" s="97"/>
      <c r="K789" s="97"/>
      <c r="L789" s="15"/>
    </row>
    <row r="790" spans="2:12" x14ac:dyDescent="0.3">
      <c r="B790" s="15"/>
      <c r="C790" s="15"/>
      <c r="D790" s="15"/>
      <c r="E790" s="15"/>
      <c r="F790" s="15"/>
      <c r="G790" s="15"/>
      <c r="H790" s="15"/>
      <c r="I790" s="97"/>
      <c r="J790" s="97"/>
      <c r="K790" s="97"/>
      <c r="L790" s="15"/>
    </row>
    <row r="791" spans="2:12" x14ac:dyDescent="0.3">
      <c r="B791" s="15"/>
      <c r="C791" s="15"/>
      <c r="D791" s="15"/>
      <c r="E791" s="15"/>
      <c r="F791" s="15"/>
      <c r="G791" s="15"/>
      <c r="H791" s="15"/>
      <c r="I791" s="97"/>
      <c r="J791" s="97"/>
      <c r="K791" s="97"/>
      <c r="L791" s="15"/>
    </row>
    <row r="792" spans="2:12" x14ac:dyDescent="0.3">
      <c r="B792" s="15"/>
      <c r="C792" s="15"/>
      <c r="D792" s="15"/>
      <c r="E792" s="15"/>
      <c r="F792" s="15"/>
      <c r="G792" s="15"/>
      <c r="H792" s="15"/>
      <c r="I792" s="97"/>
      <c r="J792" s="97"/>
      <c r="K792" s="97"/>
      <c r="L792" s="15"/>
    </row>
    <row r="793" spans="2:12" x14ac:dyDescent="0.3">
      <c r="B793" s="15"/>
      <c r="C793" s="15"/>
      <c r="D793" s="15"/>
      <c r="E793" s="15"/>
      <c r="F793" s="15"/>
      <c r="G793" s="15"/>
      <c r="H793" s="15"/>
      <c r="I793" s="97"/>
      <c r="J793" s="97"/>
      <c r="K793" s="97"/>
      <c r="L793" s="15"/>
    </row>
    <row r="794" spans="2:12" x14ac:dyDescent="0.3">
      <c r="B794" s="15"/>
      <c r="C794" s="15"/>
      <c r="D794" s="15"/>
      <c r="E794" s="15"/>
      <c r="F794" s="15"/>
      <c r="G794" s="15"/>
      <c r="H794" s="15"/>
      <c r="I794" s="97"/>
      <c r="J794" s="97"/>
      <c r="K794" s="97"/>
      <c r="L794" s="15"/>
    </row>
    <row r="795" spans="2:12" x14ac:dyDescent="0.3">
      <c r="B795" s="15"/>
      <c r="C795" s="15"/>
      <c r="D795" s="15"/>
      <c r="E795" s="15"/>
      <c r="F795" s="15"/>
      <c r="G795" s="15"/>
      <c r="H795" s="15"/>
      <c r="I795" s="97"/>
      <c r="J795" s="97"/>
      <c r="K795" s="97"/>
      <c r="L795" s="15"/>
    </row>
    <row r="796" spans="2:12" x14ac:dyDescent="0.3">
      <c r="B796" s="15"/>
      <c r="C796" s="15"/>
      <c r="D796" s="15"/>
      <c r="E796" s="15"/>
      <c r="F796" s="15"/>
      <c r="G796" s="15"/>
      <c r="H796" s="15"/>
      <c r="I796" s="97"/>
      <c r="J796" s="97"/>
      <c r="K796" s="97"/>
      <c r="L796" s="15"/>
    </row>
    <row r="797" spans="2:12" x14ac:dyDescent="0.3">
      <c r="B797" s="15"/>
      <c r="C797" s="15"/>
      <c r="D797" s="15"/>
      <c r="E797" s="15"/>
      <c r="F797" s="15"/>
      <c r="G797" s="15"/>
      <c r="H797" s="15"/>
      <c r="I797" s="97"/>
      <c r="J797" s="97"/>
      <c r="K797" s="97"/>
      <c r="L797" s="15"/>
    </row>
    <row r="798" spans="2:12" x14ac:dyDescent="0.3">
      <c r="B798" s="15"/>
      <c r="C798" s="15"/>
      <c r="D798" s="15"/>
      <c r="E798" s="15"/>
      <c r="F798" s="15"/>
      <c r="G798" s="15"/>
      <c r="H798" s="15"/>
      <c r="I798" s="97"/>
      <c r="J798" s="97"/>
      <c r="K798" s="97"/>
      <c r="L798" s="15"/>
    </row>
    <row r="799" spans="2:12" x14ac:dyDescent="0.3">
      <c r="B799" s="15"/>
      <c r="C799" s="15"/>
      <c r="D799" s="15"/>
      <c r="E799" s="15"/>
      <c r="F799" s="15"/>
      <c r="G799" s="15"/>
      <c r="H799" s="15"/>
      <c r="I799" s="97"/>
      <c r="J799" s="97"/>
      <c r="K799" s="97"/>
      <c r="L799" s="15"/>
    </row>
    <row r="800" spans="2:12" x14ac:dyDescent="0.3">
      <c r="B800" s="15"/>
      <c r="C800" s="15"/>
      <c r="D800" s="15"/>
      <c r="E800" s="15"/>
      <c r="F800" s="15"/>
      <c r="G800" s="15"/>
      <c r="H800" s="15"/>
      <c r="I800" s="97"/>
      <c r="J800" s="97"/>
      <c r="K800" s="97"/>
      <c r="L800" s="15"/>
    </row>
    <row r="801" spans="2:12" x14ac:dyDescent="0.3">
      <c r="B801" s="15"/>
      <c r="C801" s="15"/>
      <c r="D801" s="15"/>
      <c r="E801" s="15"/>
      <c r="F801" s="15"/>
      <c r="G801" s="15"/>
      <c r="H801" s="15"/>
      <c r="I801" s="97"/>
      <c r="J801" s="97"/>
      <c r="K801" s="97"/>
      <c r="L801" s="15"/>
    </row>
    <row r="802" spans="2:12" x14ac:dyDescent="0.3">
      <c r="B802" s="15"/>
      <c r="C802" s="15"/>
      <c r="D802" s="15"/>
      <c r="E802" s="15"/>
      <c r="F802" s="15"/>
      <c r="G802" s="15"/>
      <c r="H802" s="15"/>
      <c r="I802" s="97"/>
      <c r="J802" s="97"/>
      <c r="K802" s="97"/>
      <c r="L802" s="15"/>
    </row>
    <row r="803" spans="2:12" x14ac:dyDescent="0.3">
      <c r="B803" s="15"/>
      <c r="C803" s="15"/>
      <c r="D803" s="15"/>
      <c r="E803" s="15"/>
      <c r="F803" s="15"/>
      <c r="G803" s="15"/>
      <c r="H803" s="15"/>
      <c r="I803" s="97"/>
      <c r="J803" s="97"/>
      <c r="K803" s="97"/>
      <c r="L803" s="15"/>
    </row>
    <row r="804" spans="2:12" x14ac:dyDescent="0.3">
      <c r="B804" s="15"/>
      <c r="C804" s="15"/>
      <c r="D804" s="15"/>
      <c r="E804" s="15"/>
      <c r="F804" s="15"/>
      <c r="G804" s="15"/>
      <c r="H804" s="15"/>
      <c r="I804" s="97"/>
      <c r="J804" s="97"/>
      <c r="K804" s="97"/>
      <c r="L804" s="15"/>
    </row>
    <row r="805" spans="2:12" x14ac:dyDescent="0.3">
      <c r="B805" s="15"/>
      <c r="C805" s="15"/>
      <c r="D805" s="15"/>
      <c r="E805" s="15"/>
      <c r="F805" s="15"/>
      <c r="G805" s="15"/>
      <c r="H805" s="15"/>
      <c r="I805" s="97"/>
      <c r="J805" s="97"/>
      <c r="K805" s="97"/>
      <c r="L805" s="15"/>
    </row>
    <row r="806" spans="2:12" x14ac:dyDescent="0.3">
      <c r="B806" s="15"/>
      <c r="C806" s="15"/>
      <c r="D806" s="15"/>
      <c r="E806" s="15"/>
      <c r="F806" s="15"/>
      <c r="G806" s="15"/>
      <c r="H806" s="15"/>
      <c r="I806" s="97"/>
      <c r="J806" s="97"/>
      <c r="K806" s="97"/>
      <c r="L806" s="15"/>
    </row>
    <row r="807" spans="2:12" x14ac:dyDescent="0.3">
      <c r="B807" s="15"/>
      <c r="C807" s="15"/>
      <c r="D807" s="15"/>
      <c r="E807" s="15"/>
      <c r="F807" s="15"/>
      <c r="G807" s="15"/>
      <c r="H807" s="15"/>
      <c r="I807" s="97"/>
      <c r="J807" s="97"/>
      <c r="K807" s="97"/>
      <c r="L807" s="15"/>
    </row>
    <row r="808" spans="2:12" x14ac:dyDescent="0.3">
      <c r="B808" s="15"/>
      <c r="C808" s="15"/>
      <c r="D808" s="15"/>
      <c r="E808" s="15"/>
      <c r="F808" s="15"/>
      <c r="G808" s="15"/>
      <c r="H808" s="15"/>
      <c r="I808" s="97"/>
      <c r="J808" s="97"/>
      <c r="K808" s="97"/>
      <c r="L808" s="15"/>
    </row>
    <row r="809" spans="2:12" x14ac:dyDescent="0.3">
      <c r="B809" s="15"/>
      <c r="C809" s="15"/>
      <c r="D809" s="15"/>
      <c r="E809" s="15"/>
      <c r="F809" s="15"/>
      <c r="G809" s="15"/>
      <c r="H809" s="15"/>
      <c r="I809" s="97"/>
      <c r="J809" s="97"/>
      <c r="K809" s="97"/>
      <c r="L809" s="15"/>
    </row>
    <row r="810" spans="2:12" x14ac:dyDescent="0.3">
      <c r="B810" s="15"/>
      <c r="C810" s="15"/>
      <c r="D810" s="15"/>
      <c r="E810" s="15"/>
      <c r="F810" s="15"/>
      <c r="G810" s="15"/>
      <c r="H810" s="15"/>
      <c r="I810" s="97"/>
      <c r="J810" s="97"/>
      <c r="K810" s="97"/>
      <c r="L810" s="15"/>
    </row>
    <row r="811" spans="2:12" x14ac:dyDescent="0.3">
      <c r="B811" s="15"/>
      <c r="C811" s="15"/>
      <c r="D811" s="15"/>
      <c r="E811" s="15"/>
      <c r="F811" s="15"/>
      <c r="G811" s="15"/>
      <c r="H811" s="15"/>
      <c r="I811" s="97"/>
      <c r="J811" s="97"/>
      <c r="K811" s="97"/>
      <c r="L811" s="15"/>
    </row>
    <row r="812" spans="2:12" x14ac:dyDescent="0.3">
      <c r="B812" s="15"/>
      <c r="C812" s="15"/>
      <c r="D812" s="15"/>
      <c r="E812" s="15"/>
      <c r="F812" s="15"/>
      <c r="G812" s="15"/>
      <c r="H812" s="15"/>
      <c r="I812" s="97"/>
      <c r="J812" s="97"/>
      <c r="K812" s="97"/>
      <c r="L812" s="15"/>
    </row>
    <row r="813" spans="2:12" x14ac:dyDescent="0.3">
      <c r="B813" s="15"/>
      <c r="C813" s="15"/>
      <c r="D813" s="15"/>
      <c r="E813" s="15"/>
      <c r="F813" s="15"/>
      <c r="G813" s="15"/>
      <c r="H813" s="15"/>
      <c r="I813" s="97"/>
      <c r="J813" s="97"/>
      <c r="K813" s="97"/>
      <c r="L813" s="15"/>
    </row>
    <row r="814" spans="2:12" x14ac:dyDescent="0.3">
      <c r="B814" s="15"/>
      <c r="C814" s="15"/>
      <c r="D814" s="15"/>
      <c r="E814" s="15"/>
      <c r="F814" s="15"/>
      <c r="G814" s="15"/>
      <c r="H814" s="15"/>
      <c r="I814" s="97"/>
      <c r="J814" s="97"/>
      <c r="K814" s="97"/>
      <c r="L814" s="15"/>
    </row>
    <row r="815" spans="2:12" x14ac:dyDescent="0.3">
      <c r="B815" s="15"/>
      <c r="C815" s="15"/>
      <c r="D815" s="15"/>
      <c r="E815" s="15"/>
      <c r="F815" s="15"/>
      <c r="G815" s="15"/>
      <c r="H815" s="15"/>
      <c r="I815" s="97"/>
      <c r="J815" s="97"/>
      <c r="K815" s="97"/>
      <c r="L815" s="15"/>
    </row>
    <row r="816" spans="2:12" x14ac:dyDescent="0.3">
      <c r="B816" s="15"/>
      <c r="C816" s="15"/>
      <c r="D816" s="15"/>
      <c r="E816" s="15"/>
      <c r="F816" s="15"/>
      <c r="G816" s="15"/>
      <c r="H816" s="15"/>
      <c r="I816" s="97"/>
      <c r="J816" s="97"/>
      <c r="K816" s="97"/>
      <c r="L816" s="15"/>
    </row>
    <row r="817" spans="2:12" x14ac:dyDescent="0.3">
      <c r="B817" s="15"/>
      <c r="C817" s="15"/>
      <c r="D817" s="15"/>
      <c r="E817" s="15"/>
      <c r="F817" s="15"/>
      <c r="G817" s="15"/>
      <c r="H817" s="15"/>
      <c r="I817" s="97"/>
      <c r="J817" s="97"/>
      <c r="K817" s="97"/>
      <c r="L817" s="15"/>
    </row>
    <row r="818" spans="2:12" x14ac:dyDescent="0.3">
      <c r="B818" s="15"/>
      <c r="C818" s="15"/>
      <c r="D818" s="15"/>
      <c r="E818" s="15"/>
      <c r="F818" s="15"/>
      <c r="G818" s="15"/>
      <c r="H818" s="15"/>
      <c r="I818" s="97"/>
      <c r="J818" s="97"/>
      <c r="K818" s="97"/>
      <c r="L818" s="15"/>
    </row>
    <row r="819" spans="2:12" x14ac:dyDescent="0.3">
      <c r="B819" s="15"/>
      <c r="C819" s="15"/>
      <c r="D819" s="15"/>
      <c r="E819" s="15"/>
      <c r="F819" s="15"/>
      <c r="G819" s="15"/>
      <c r="H819" s="15"/>
      <c r="I819" s="97"/>
      <c r="J819" s="97"/>
      <c r="K819" s="97"/>
      <c r="L819" s="15"/>
    </row>
    <row r="820" spans="2:12" x14ac:dyDescent="0.3">
      <c r="B820" s="15"/>
      <c r="C820" s="15"/>
      <c r="D820" s="15"/>
      <c r="E820" s="15"/>
      <c r="F820" s="15"/>
      <c r="G820" s="15"/>
      <c r="H820" s="15"/>
      <c r="I820" s="97"/>
      <c r="J820" s="97"/>
      <c r="K820" s="97"/>
      <c r="L820" s="15"/>
    </row>
    <row r="821" spans="2:12" x14ac:dyDescent="0.3">
      <c r="B821" s="15"/>
      <c r="C821" s="15"/>
      <c r="D821" s="15"/>
      <c r="E821" s="15"/>
      <c r="F821" s="15"/>
      <c r="G821" s="15"/>
      <c r="H821" s="15"/>
      <c r="I821" s="97"/>
      <c r="J821" s="97"/>
      <c r="K821" s="97"/>
      <c r="L821" s="15"/>
    </row>
    <row r="822" spans="2:12" x14ac:dyDescent="0.3">
      <c r="B822" s="15"/>
      <c r="C822" s="15"/>
      <c r="D822" s="15"/>
      <c r="E822" s="15"/>
      <c r="F822" s="15"/>
      <c r="G822" s="15"/>
      <c r="H822" s="15"/>
      <c r="I822" s="97"/>
      <c r="J822" s="97"/>
      <c r="K822" s="97"/>
      <c r="L822" s="15"/>
    </row>
    <row r="823" spans="2:12" x14ac:dyDescent="0.3">
      <c r="B823" s="15"/>
      <c r="C823" s="15"/>
      <c r="D823" s="15"/>
      <c r="E823" s="15"/>
      <c r="F823" s="15"/>
      <c r="G823" s="15"/>
      <c r="H823" s="15"/>
      <c r="I823" s="97"/>
      <c r="J823" s="97"/>
      <c r="K823" s="97"/>
      <c r="L823" s="15"/>
    </row>
    <row r="824" spans="2:12" x14ac:dyDescent="0.3">
      <c r="B824" s="15"/>
      <c r="C824" s="15"/>
      <c r="D824" s="15"/>
      <c r="E824" s="15"/>
      <c r="F824" s="15"/>
      <c r="G824" s="15"/>
      <c r="H824" s="15"/>
      <c r="I824" s="97"/>
      <c r="J824" s="97"/>
      <c r="K824" s="97"/>
      <c r="L824" s="15"/>
    </row>
    <row r="825" spans="2:12" x14ac:dyDescent="0.3">
      <c r="B825" s="15"/>
      <c r="C825" s="15"/>
      <c r="D825" s="15"/>
      <c r="E825" s="15"/>
      <c r="F825" s="15"/>
      <c r="G825" s="15"/>
      <c r="H825" s="15"/>
      <c r="I825" s="97"/>
      <c r="J825" s="97"/>
      <c r="K825" s="97"/>
      <c r="L825" s="15"/>
    </row>
    <row r="826" spans="2:12" x14ac:dyDescent="0.3">
      <c r="B826" s="15"/>
      <c r="C826" s="15"/>
      <c r="D826" s="15"/>
      <c r="E826" s="15"/>
      <c r="F826" s="15"/>
      <c r="G826" s="15"/>
      <c r="H826" s="15"/>
      <c r="I826" s="97"/>
      <c r="J826" s="97"/>
      <c r="K826" s="97"/>
      <c r="L826" s="15"/>
    </row>
    <row r="827" spans="2:12" x14ac:dyDescent="0.3">
      <c r="B827" s="15"/>
      <c r="C827" s="15"/>
      <c r="D827" s="15"/>
      <c r="E827" s="15"/>
      <c r="F827" s="15"/>
      <c r="G827" s="15"/>
      <c r="H827" s="15"/>
      <c r="I827" s="97"/>
      <c r="J827" s="97"/>
      <c r="K827" s="97"/>
      <c r="L827" s="15"/>
    </row>
    <row r="828" spans="2:12" x14ac:dyDescent="0.3">
      <c r="B828" s="15"/>
      <c r="C828" s="15"/>
      <c r="D828" s="15"/>
      <c r="E828" s="15"/>
      <c r="F828" s="15"/>
      <c r="G828" s="15"/>
      <c r="H828" s="15"/>
      <c r="I828" s="97"/>
      <c r="J828" s="97"/>
      <c r="K828" s="97"/>
      <c r="L828" s="15"/>
    </row>
    <row r="829" spans="2:12" x14ac:dyDescent="0.3">
      <c r="B829" s="15"/>
      <c r="C829" s="15"/>
      <c r="D829" s="15"/>
      <c r="E829" s="15"/>
      <c r="F829" s="15"/>
      <c r="G829" s="15"/>
      <c r="H829" s="15"/>
      <c r="I829" s="97"/>
      <c r="J829" s="97"/>
      <c r="K829" s="97"/>
      <c r="L829" s="15"/>
    </row>
    <row r="830" spans="2:12" x14ac:dyDescent="0.3">
      <c r="B830" s="15"/>
      <c r="C830" s="15"/>
      <c r="D830" s="15"/>
      <c r="E830" s="15"/>
      <c r="F830" s="15"/>
      <c r="G830" s="15"/>
      <c r="H830" s="15"/>
      <c r="I830" s="97"/>
      <c r="J830" s="97"/>
      <c r="K830" s="97"/>
      <c r="L830" s="15"/>
    </row>
    <row r="831" spans="2:12" x14ac:dyDescent="0.3">
      <c r="B831" s="15"/>
      <c r="C831" s="15"/>
      <c r="D831" s="15"/>
      <c r="E831" s="15"/>
      <c r="F831" s="15"/>
      <c r="G831" s="15"/>
      <c r="H831" s="15"/>
      <c r="I831" s="97"/>
      <c r="J831" s="97"/>
      <c r="K831" s="97"/>
      <c r="L831" s="15"/>
    </row>
    <row r="832" spans="2:12" x14ac:dyDescent="0.3">
      <c r="B832" s="15"/>
      <c r="C832" s="15"/>
      <c r="D832" s="15"/>
      <c r="E832" s="15"/>
      <c r="F832" s="15"/>
      <c r="G832" s="15"/>
      <c r="H832" s="15"/>
      <c r="I832" s="97"/>
      <c r="J832" s="97"/>
      <c r="K832" s="97"/>
      <c r="L832" s="15"/>
    </row>
    <row r="833" spans="2:12" x14ac:dyDescent="0.3">
      <c r="B833" s="15"/>
      <c r="C833" s="15"/>
      <c r="D833" s="15"/>
      <c r="E833" s="15"/>
      <c r="F833" s="15"/>
      <c r="G833" s="15"/>
      <c r="H833" s="15"/>
      <c r="I833" s="97"/>
      <c r="J833" s="97"/>
      <c r="K833" s="97"/>
      <c r="L833" s="15"/>
    </row>
    <row r="834" spans="2:12" x14ac:dyDescent="0.3">
      <c r="B834" s="15"/>
      <c r="C834" s="15"/>
      <c r="D834" s="15"/>
      <c r="E834" s="15"/>
      <c r="F834" s="15"/>
      <c r="G834" s="15"/>
      <c r="H834" s="15"/>
      <c r="I834" s="97"/>
      <c r="J834" s="97"/>
      <c r="K834" s="97"/>
      <c r="L834" s="15"/>
    </row>
    <row r="835" spans="2:12" x14ac:dyDescent="0.3">
      <c r="B835" s="15"/>
      <c r="C835" s="15"/>
      <c r="D835" s="15"/>
      <c r="E835" s="15"/>
      <c r="F835" s="15"/>
      <c r="G835" s="15"/>
      <c r="H835" s="15"/>
      <c r="I835" s="97"/>
      <c r="J835" s="97"/>
      <c r="K835" s="97"/>
      <c r="L835" s="15"/>
    </row>
    <row r="836" spans="2:12" x14ac:dyDescent="0.3">
      <c r="B836" s="15"/>
      <c r="C836" s="15"/>
      <c r="D836" s="15"/>
      <c r="E836" s="15"/>
      <c r="F836" s="15"/>
      <c r="G836" s="15"/>
      <c r="H836" s="15"/>
      <c r="I836" s="97"/>
      <c r="J836" s="97"/>
      <c r="K836" s="97"/>
      <c r="L836" s="15"/>
    </row>
    <row r="837" spans="2:12" x14ac:dyDescent="0.3">
      <c r="B837" s="15"/>
      <c r="C837" s="15"/>
      <c r="D837" s="15"/>
      <c r="E837" s="15"/>
      <c r="F837" s="15"/>
      <c r="G837" s="15"/>
      <c r="H837" s="15"/>
      <c r="I837" s="97"/>
      <c r="J837" s="97"/>
      <c r="K837" s="97"/>
      <c r="L837" s="15"/>
    </row>
    <row r="838" spans="2:12" x14ac:dyDescent="0.3">
      <c r="B838" s="15"/>
      <c r="C838" s="15"/>
      <c r="D838" s="15"/>
      <c r="E838" s="15"/>
      <c r="F838" s="15"/>
      <c r="G838" s="15"/>
      <c r="H838" s="15"/>
      <c r="I838" s="97"/>
      <c r="J838" s="97"/>
      <c r="K838" s="97"/>
      <c r="L838" s="15"/>
    </row>
    <row r="839" spans="2:12" x14ac:dyDescent="0.3">
      <c r="B839" s="15"/>
      <c r="C839" s="15"/>
      <c r="D839" s="15"/>
      <c r="E839" s="15"/>
      <c r="F839" s="15"/>
      <c r="G839" s="15"/>
      <c r="H839" s="15"/>
      <c r="I839" s="97"/>
      <c r="J839" s="97"/>
      <c r="K839" s="97"/>
      <c r="L839" s="15"/>
    </row>
    <row r="840" spans="2:12" x14ac:dyDescent="0.3">
      <c r="B840" s="15"/>
      <c r="C840" s="15"/>
      <c r="D840" s="15"/>
      <c r="E840" s="15"/>
      <c r="F840" s="15"/>
      <c r="G840" s="15"/>
      <c r="H840" s="15"/>
      <c r="I840" s="97"/>
      <c r="J840" s="97"/>
      <c r="K840" s="97"/>
      <c r="L840" s="15"/>
    </row>
    <row r="841" spans="2:12" x14ac:dyDescent="0.3">
      <c r="B841" s="15"/>
      <c r="C841" s="15"/>
      <c r="D841" s="15"/>
      <c r="E841" s="15"/>
      <c r="F841" s="15"/>
      <c r="G841" s="15"/>
      <c r="H841" s="15"/>
      <c r="I841" s="97"/>
      <c r="J841" s="97"/>
      <c r="K841" s="97"/>
      <c r="L841" s="15"/>
    </row>
    <row r="842" spans="2:12" x14ac:dyDescent="0.3">
      <c r="B842" s="15"/>
      <c r="C842" s="15"/>
      <c r="D842" s="15"/>
      <c r="E842" s="15"/>
      <c r="F842" s="15"/>
      <c r="G842" s="15"/>
      <c r="H842" s="15"/>
      <c r="I842" s="97"/>
      <c r="J842" s="97"/>
      <c r="K842" s="97"/>
      <c r="L842" s="15"/>
    </row>
    <row r="843" spans="2:12" x14ac:dyDescent="0.3">
      <c r="B843" s="15"/>
      <c r="C843" s="15"/>
      <c r="D843" s="15"/>
      <c r="E843" s="15"/>
      <c r="F843" s="15"/>
      <c r="G843" s="15"/>
      <c r="H843" s="15"/>
      <c r="I843" s="97"/>
      <c r="J843" s="97"/>
      <c r="K843" s="97"/>
      <c r="L843" s="15"/>
    </row>
    <row r="844" spans="2:12" x14ac:dyDescent="0.3">
      <c r="B844" s="15"/>
      <c r="C844" s="15"/>
      <c r="D844" s="15"/>
      <c r="E844" s="15"/>
      <c r="F844" s="15"/>
      <c r="G844" s="15"/>
      <c r="H844" s="15"/>
      <c r="I844" s="97"/>
      <c r="J844" s="97"/>
      <c r="K844" s="97"/>
      <c r="L844" s="15"/>
    </row>
    <row r="845" spans="2:12" x14ac:dyDescent="0.3">
      <c r="B845" s="15"/>
      <c r="C845" s="15"/>
      <c r="D845" s="15"/>
      <c r="E845" s="15"/>
      <c r="F845" s="15"/>
      <c r="G845" s="15"/>
      <c r="H845" s="15"/>
      <c r="I845" s="97"/>
      <c r="J845" s="97"/>
      <c r="K845" s="97"/>
      <c r="L845" s="15"/>
    </row>
    <row r="846" spans="2:12" x14ac:dyDescent="0.3">
      <c r="B846" s="15"/>
      <c r="C846" s="15"/>
      <c r="D846" s="15"/>
      <c r="E846" s="15"/>
      <c r="F846" s="15"/>
      <c r="G846" s="15"/>
      <c r="H846" s="15"/>
      <c r="I846" s="97"/>
      <c r="J846" s="97"/>
      <c r="K846" s="97"/>
      <c r="L846" s="15"/>
    </row>
    <row r="847" spans="2:12" x14ac:dyDescent="0.3">
      <c r="B847" s="15"/>
      <c r="C847" s="15"/>
      <c r="D847" s="15"/>
      <c r="E847" s="15"/>
      <c r="F847" s="15"/>
      <c r="G847" s="15"/>
      <c r="H847" s="15"/>
      <c r="I847" s="97"/>
      <c r="J847" s="97"/>
      <c r="K847" s="97"/>
      <c r="L847" s="15"/>
    </row>
    <row r="848" spans="2:12" x14ac:dyDescent="0.3">
      <c r="B848" s="15"/>
      <c r="C848" s="15"/>
      <c r="D848" s="15"/>
      <c r="E848" s="15"/>
      <c r="F848" s="15"/>
      <c r="G848" s="15"/>
      <c r="H848" s="15"/>
      <c r="I848" s="97"/>
      <c r="J848" s="97"/>
      <c r="K848" s="97"/>
      <c r="L848" s="15"/>
    </row>
    <row r="849" spans="2:12" x14ac:dyDescent="0.3">
      <c r="B849" s="15"/>
      <c r="C849" s="15"/>
      <c r="D849" s="15"/>
      <c r="E849" s="15"/>
      <c r="F849" s="15"/>
      <c r="G849" s="15"/>
      <c r="H849" s="15"/>
      <c r="I849" s="97"/>
      <c r="J849" s="97"/>
      <c r="K849" s="97"/>
      <c r="L849" s="15"/>
    </row>
    <row r="850" spans="2:12" x14ac:dyDescent="0.3">
      <c r="B850" s="15"/>
      <c r="C850" s="15"/>
      <c r="D850" s="15"/>
      <c r="E850" s="15"/>
      <c r="F850" s="15"/>
      <c r="G850" s="15"/>
      <c r="H850" s="15"/>
      <c r="I850" s="97"/>
      <c r="J850" s="97"/>
      <c r="K850" s="97"/>
      <c r="L850" s="15"/>
    </row>
    <row r="851" spans="2:12" x14ac:dyDescent="0.3">
      <c r="B851" s="15"/>
      <c r="C851" s="15"/>
      <c r="D851" s="15"/>
      <c r="E851" s="15"/>
      <c r="F851" s="15"/>
      <c r="G851" s="15"/>
      <c r="H851" s="15"/>
      <c r="I851" s="97"/>
      <c r="J851" s="97"/>
      <c r="K851" s="97"/>
      <c r="L851" s="15"/>
    </row>
    <row r="852" spans="2:12" x14ac:dyDescent="0.3">
      <c r="B852" s="15"/>
      <c r="C852" s="15"/>
      <c r="D852" s="15"/>
      <c r="E852" s="15"/>
      <c r="F852" s="15"/>
      <c r="G852" s="15"/>
      <c r="H852" s="15"/>
      <c r="I852" s="97"/>
      <c r="J852" s="97"/>
      <c r="K852" s="97"/>
      <c r="L852" s="15"/>
    </row>
    <row r="853" spans="2:12" x14ac:dyDescent="0.3">
      <c r="B853" s="15"/>
      <c r="C853" s="15"/>
      <c r="D853" s="15"/>
      <c r="E853" s="15"/>
      <c r="F853" s="15"/>
      <c r="G853" s="15"/>
      <c r="H853" s="15"/>
      <c r="I853" s="97"/>
      <c r="J853" s="97"/>
      <c r="K853" s="97"/>
      <c r="L853" s="15"/>
    </row>
    <row r="854" spans="2:12" x14ac:dyDescent="0.3">
      <c r="B854" s="15"/>
      <c r="C854" s="15"/>
      <c r="D854" s="15"/>
      <c r="E854" s="15"/>
      <c r="F854" s="15"/>
      <c r="G854" s="15"/>
      <c r="H854" s="15"/>
      <c r="I854" s="97"/>
      <c r="J854" s="97"/>
      <c r="K854" s="97"/>
      <c r="L854" s="15"/>
    </row>
    <row r="855" spans="2:12" x14ac:dyDescent="0.3">
      <c r="B855" s="15"/>
      <c r="C855" s="15"/>
      <c r="D855" s="15"/>
      <c r="E855" s="15"/>
      <c r="F855" s="15"/>
      <c r="G855" s="15"/>
      <c r="H855" s="15"/>
      <c r="I855" s="97"/>
      <c r="J855" s="97"/>
      <c r="K855" s="97"/>
      <c r="L855" s="15"/>
    </row>
    <row r="856" spans="2:12" x14ac:dyDescent="0.3">
      <c r="B856" s="15"/>
      <c r="C856" s="15"/>
      <c r="D856" s="15"/>
      <c r="E856" s="15"/>
      <c r="F856" s="15"/>
      <c r="G856" s="15"/>
      <c r="H856" s="15"/>
      <c r="I856" s="97"/>
      <c r="J856" s="97"/>
      <c r="K856" s="97"/>
      <c r="L856" s="15"/>
    </row>
    <row r="857" spans="2:12" x14ac:dyDescent="0.3">
      <c r="B857" s="15"/>
      <c r="C857" s="15"/>
      <c r="D857" s="15"/>
      <c r="E857" s="15"/>
      <c r="F857" s="15"/>
      <c r="G857" s="15"/>
      <c r="H857" s="15"/>
      <c r="I857" s="97"/>
      <c r="J857" s="97"/>
      <c r="K857" s="97"/>
      <c r="L857" s="15"/>
    </row>
    <row r="858" spans="2:12" x14ac:dyDescent="0.3">
      <c r="B858" s="15"/>
      <c r="C858" s="15"/>
      <c r="D858" s="15"/>
      <c r="E858" s="15"/>
      <c r="F858" s="15"/>
      <c r="G858" s="15"/>
      <c r="H858" s="15"/>
      <c r="I858" s="97"/>
      <c r="J858" s="97"/>
      <c r="K858" s="97"/>
      <c r="L858" s="15"/>
    </row>
    <row r="859" spans="2:12" x14ac:dyDescent="0.3">
      <c r="B859" s="15"/>
      <c r="C859" s="15"/>
      <c r="D859" s="15"/>
      <c r="E859" s="15"/>
      <c r="F859" s="15"/>
      <c r="G859" s="15"/>
      <c r="H859" s="15"/>
      <c r="I859" s="97"/>
      <c r="J859" s="97"/>
      <c r="K859" s="97"/>
      <c r="L859" s="15"/>
    </row>
    <row r="860" spans="2:12" x14ac:dyDescent="0.3">
      <c r="B860" s="15"/>
      <c r="C860" s="15"/>
      <c r="D860" s="15"/>
      <c r="E860" s="15"/>
      <c r="F860" s="15"/>
      <c r="G860" s="15"/>
      <c r="H860" s="15"/>
      <c r="I860" s="97"/>
      <c r="J860" s="97"/>
      <c r="K860" s="97"/>
      <c r="L860" s="15"/>
    </row>
    <row r="861" spans="2:12" x14ac:dyDescent="0.3">
      <c r="B861" s="15"/>
      <c r="C861" s="15"/>
      <c r="D861" s="15"/>
      <c r="E861" s="15"/>
      <c r="F861" s="15"/>
      <c r="G861" s="15"/>
      <c r="H861" s="15"/>
      <c r="I861" s="97"/>
      <c r="J861" s="97"/>
      <c r="K861" s="97"/>
      <c r="L861" s="15"/>
    </row>
    <row r="862" spans="2:12" x14ac:dyDescent="0.3">
      <c r="B862" s="15"/>
      <c r="C862" s="15"/>
      <c r="D862" s="15"/>
      <c r="E862" s="15"/>
      <c r="F862" s="15"/>
      <c r="G862" s="15"/>
      <c r="H862" s="15"/>
      <c r="I862" s="97"/>
      <c r="J862" s="97"/>
      <c r="K862" s="97"/>
      <c r="L862" s="15"/>
    </row>
    <row r="863" spans="2:12" x14ac:dyDescent="0.3">
      <c r="B863" s="15"/>
      <c r="C863" s="15"/>
      <c r="D863" s="15"/>
      <c r="E863" s="15"/>
      <c r="F863" s="15"/>
      <c r="G863" s="15"/>
      <c r="H863" s="15"/>
      <c r="I863" s="97"/>
      <c r="J863" s="97"/>
      <c r="K863" s="97"/>
      <c r="L863" s="15"/>
    </row>
    <row r="864" spans="2:12" x14ac:dyDescent="0.3">
      <c r="B864" s="15"/>
      <c r="C864" s="15"/>
      <c r="D864" s="15"/>
      <c r="E864" s="15"/>
      <c r="F864" s="15"/>
      <c r="G864" s="15"/>
      <c r="H864" s="15"/>
      <c r="I864" s="97"/>
      <c r="J864" s="97"/>
      <c r="K864" s="97"/>
      <c r="L864" s="15"/>
    </row>
    <row r="865" spans="2:12" x14ac:dyDescent="0.3">
      <c r="B865" s="15"/>
      <c r="C865" s="15"/>
      <c r="D865" s="15"/>
      <c r="E865" s="15"/>
      <c r="F865" s="15"/>
      <c r="G865" s="15"/>
      <c r="H865" s="15"/>
      <c r="I865" s="97"/>
      <c r="J865" s="97"/>
      <c r="K865" s="97"/>
      <c r="L865" s="15"/>
    </row>
    <row r="866" spans="2:12" x14ac:dyDescent="0.3">
      <c r="B866" s="15"/>
      <c r="C866" s="15"/>
      <c r="D866" s="15"/>
      <c r="E866" s="15"/>
      <c r="F866" s="15"/>
      <c r="G866" s="15"/>
      <c r="H866" s="15"/>
      <c r="I866" s="97"/>
      <c r="J866" s="97"/>
      <c r="K866" s="97"/>
      <c r="L866" s="15"/>
    </row>
    <row r="867" spans="2:12" x14ac:dyDescent="0.3">
      <c r="B867" s="15"/>
      <c r="C867" s="15"/>
      <c r="D867" s="15"/>
      <c r="E867" s="15"/>
      <c r="F867" s="15"/>
      <c r="G867" s="15"/>
      <c r="H867" s="15"/>
      <c r="I867" s="97"/>
      <c r="J867" s="97"/>
      <c r="K867" s="97"/>
      <c r="L867" s="15"/>
    </row>
    <row r="868" spans="2:12" x14ac:dyDescent="0.3">
      <c r="B868" s="15"/>
      <c r="C868" s="15"/>
      <c r="D868" s="15"/>
      <c r="E868" s="15"/>
      <c r="F868" s="15"/>
      <c r="G868" s="15"/>
      <c r="H868" s="15"/>
      <c r="I868" s="97"/>
      <c r="J868" s="97"/>
      <c r="K868" s="97"/>
      <c r="L868" s="15"/>
    </row>
    <row r="869" spans="2:12" x14ac:dyDescent="0.3">
      <c r="B869" s="15"/>
      <c r="C869" s="15"/>
      <c r="D869" s="15"/>
      <c r="E869" s="15"/>
      <c r="F869" s="15"/>
      <c r="G869" s="15"/>
      <c r="H869" s="15"/>
      <c r="I869" s="97"/>
      <c r="J869" s="97"/>
      <c r="K869" s="97"/>
      <c r="L869" s="15"/>
    </row>
    <row r="870" spans="2:12" x14ac:dyDescent="0.3">
      <c r="B870" s="15"/>
      <c r="C870" s="15"/>
      <c r="D870" s="15"/>
      <c r="E870" s="15"/>
      <c r="F870" s="15"/>
      <c r="G870" s="15"/>
      <c r="H870" s="15"/>
      <c r="I870" s="97"/>
      <c r="J870" s="97"/>
      <c r="K870" s="97"/>
      <c r="L870" s="15"/>
    </row>
    <row r="871" spans="2:12" x14ac:dyDescent="0.3">
      <c r="B871" s="15"/>
      <c r="C871" s="15"/>
      <c r="D871" s="15"/>
      <c r="E871" s="15"/>
      <c r="F871" s="15"/>
      <c r="G871" s="15"/>
      <c r="H871" s="15"/>
      <c r="I871" s="97"/>
      <c r="J871" s="97"/>
      <c r="K871" s="97"/>
      <c r="L871" s="15"/>
    </row>
    <row r="872" spans="2:12" x14ac:dyDescent="0.3">
      <c r="B872" s="15"/>
      <c r="C872" s="15"/>
      <c r="D872" s="15"/>
      <c r="E872" s="15"/>
      <c r="F872" s="15"/>
      <c r="G872" s="15"/>
      <c r="H872" s="15"/>
      <c r="I872" s="97"/>
      <c r="J872" s="97"/>
      <c r="K872" s="97"/>
      <c r="L872" s="15"/>
    </row>
    <row r="873" spans="2:12" x14ac:dyDescent="0.3">
      <c r="B873" s="15"/>
      <c r="C873" s="15"/>
      <c r="D873" s="15"/>
      <c r="E873" s="15"/>
      <c r="F873" s="15"/>
      <c r="G873" s="15"/>
      <c r="H873" s="15"/>
      <c r="I873" s="97"/>
      <c r="J873" s="97"/>
      <c r="K873" s="97"/>
      <c r="L873" s="15"/>
    </row>
    <row r="874" spans="2:12" x14ac:dyDescent="0.3">
      <c r="B874" s="15"/>
      <c r="C874" s="15"/>
      <c r="D874" s="15"/>
      <c r="E874" s="15"/>
      <c r="F874" s="15"/>
      <c r="G874" s="15"/>
      <c r="H874" s="15"/>
      <c r="I874" s="97"/>
      <c r="J874" s="97"/>
      <c r="K874" s="97"/>
      <c r="L874" s="15"/>
    </row>
    <row r="875" spans="2:12" x14ac:dyDescent="0.3">
      <c r="B875" s="15"/>
      <c r="C875" s="15"/>
      <c r="D875" s="15"/>
      <c r="E875" s="15"/>
      <c r="F875" s="15"/>
      <c r="G875" s="15"/>
      <c r="H875" s="15"/>
      <c r="I875" s="97"/>
      <c r="J875" s="97"/>
      <c r="K875" s="97"/>
      <c r="L875" s="15"/>
    </row>
    <row r="876" spans="2:12" x14ac:dyDescent="0.3">
      <c r="B876" s="15"/>
      <c r="C876" s="15"/>
      <c r="D876" s="15"/>
      <c r="E876" s="15"/>
      <c r="F876" s="15"/>
      <c r="G876" s="15"/>
      <c r="H876" s="15"/>
      <c r="I876" s="97"/>
      <c r="J876" s="97"/>
      <c r="K876" s="97"/>
      <c r="L876" s="15"/>
    </row>
    <row r="877" spans="2:12" x14ac:dyDescent="0.3">
      <c r="B877" s="15"/>
      <c r="C877" s="15"/>
      <c r="D877" s="15"/>
      <c r="E877" s="15"/>
      <c r="F877" s="15"/>
      <c r="G877" s="15"/>
      <c r="H877" s="15"/>
      <c r="I877" s="97"/>
      <c r="J877" s="97"/>
      <c r="K877" s="97"/>
      <c r="L877" s="15"/>
    </row>
    <row r="878" spans="2:12" x14ac:dyDescent="0.3">
      <c r="B878" s="15"/>
      <c r="C878" s="15"/>
      <c r="D878" s="15"/>
      <c r="E878" s="15"/>
      <c r="F878" s="15"/>
      <c r="G878" s="15"/>
      <c r="H878" s="15"/>
      <c r="I878" s="97"/>
      <c r="J878" s="97"/>
      <c r="K878" s="97"/>
      <c r="L878" s="15"/>
    </row>
    <row r="879" spans="2:12" x14ac:dyDescent="0.3">
      <c r="B879" s="15"/>
      <c r="C879" s="15"/>
      <c r="D879" s="15"/>
      <c r="E879" s="15"/>
      <c r="F879" s="15"/>
      <c r="G879" s="15"/>
      <c r="H879" s="15"/>
      <c r="I879" s="97"/>
      <c r="J879" s="97"/>
      <c r="K879" s="97"/>
      <c r="L879" s="15"/>
    </row>
    <row r="880" spans="2:12" x14ac:dyDescent="0.3">
      <c r="B880" s="15"/>
      <c r="C880" s="15"/>
      <c r="D880" s="15"/>
      <c r="E880" s="15"/>
      <c r="F880" s="15"/>
      <c r="G880" s="15"/>
      <c r="H880" s="15"/>
      <c r="I880" s="97"/>
      <c r="J880" s="97"/>
      <c r="K880" s="97"/>
      <c r="L880" s="15"/>
    </row>
    <row r="881" spans="2:12" x14ac:dyDescent="0.3">
      <c r="B881" s="15"/>
      <c r="C881" s="15"/>
      <c r="D881" s="15"/>
      <c r="E881" s="15"/>
      <c r="F881" s="15"/>
      <c r="G881" s="15"/>
      <c r="H881" s="15"/>
      <c r="I881" s="97"/>
      <c r="J881" s="97"/>
      <c r="K881" s="97"/>
      <c r="L881" s="15"/>
    </row>
    <row r="882" spans="2:12" x14ac:dyDescent="0.3">
      <c r="B882" s="15"/>
      <c r="C882" s="15"/>
      <c r="D882" s="15"/>
      <c r="E882" s="15"/>
      <c r="F882" s="15"/>
      <c r="G882" s="15"/>
      <c r="H882" s="15"/>
      <c r="I882" s="97"/>
      <c r="J882" s="97"/>
      <c r="K882" s="97"/>
      <c r="L882" s="15"/>
    </row>
    <row r="883" spans="2:12" x14ac:dyDescent="0.3">
      <c r="B883" s="15"/>
      <c r="C883" s="15"/>
      <c r="D883" s="15"/>
      <c r="E883" s="15"/>
      <c r="F883" s="15"/>
      <c r="G883" s="15"/>
      <c r="H883" s="15"/>
      <c r="I883" s="97"/>
      <c r="J883" s="97"/>
      <c r="K883" s="97"/>
      <c r="L883" s="15"/>
    </row>
    <row r="884" spans="2:12" x14ac:dyDescent="0.3">
      <c r="B884" s="15"/>
      <c r="C884" s="15"/>
      <c r="D884" s="15"/>
      <c r="E884" s="15"/>
      <c r="F884" s="15"/>
      <c r="G884" s="15"/>
      <c r="H884" s="15"/>
      <c r="I884" s="97"/>
      <c r="J884" s="97"/>
      <c r="K884" s="97"/>
      <c r="L884" s="15"/>
    </row>
    <row r="885" spans="2:12" x14ac:dyDescent="0.3">
      <c r="B885" s="15"/>
      <c r="C885" s="15"/>
      <c r="D885" s="15"/>
      <c r="E885" s="15"/>
      <c r="F885" s="15"/>
      <c r="G885" s="15"/>
      <c r="H885" s="15"/>
      <c r="I885" s="97"/>
      <c r="J885" s="97"/>
      <c r="K885" s="97"/>
      <c r="L885" s="15"/>
    </row>
    <row r="886" spans="2:12" x14ac:dyDescent="0.3">
      <c r="B886" s="15"/>
      <c r="C886" s="15"/>
      <c r="D886" s="15"/>
      <c r="E886" s="15"/>
      <c r="F886" s="15"/>
      <c r="G886" s="15"/>
      <c r="H886" s="15"/>
      <c r="I886" s="97"/>
      <c r="J886" s="97"/>
      <c r="K886" s="97"/>
      <c r="L886" s="15"/>
    </row>
    <row r="887" spans="2:12" x14ac:dyDescent="0.3">
      <c r="B887" s="15"/>
      <c r="C887" s="15"/>
      <c r="D887" s="15"/>
      <c r="E887" s="15"/>
      <c r="F887" s="15"/>
      <c r="G887" s="15"/>
      <c r="H887" s="15"/>
      <c r="I887" s="97"/>
      <c r="J887" s="97"/>
      <c r="K887" s="97"/>
      <c r="L887" s="15"/>
    </row>
    <row r="888" spans="2:12" x14ac:dyDescent="0.3">
      <c r="B888" s="15"/>
      <c r="C888" s="15"/>
      <c r="D888" s="15"/>
      <c r="E888" s="15"/>
      <c r="F888" s="15"/>
      <c r="G888" s="15"/>
      <c r="H888" s="15"/>
      <c r="I888" s="97"/>
      <c r="J888" s="97"/>
      <c r="K888" s="97"/>
      <c r="L888" s="15"/>
    </row>
    <row r="889" spans="2:12" x14ac:dyDescent="0.3">
      <c r="B889" s="15"/>
      <c r="C889" s="15"/>
      <c r="D889" s="15"/>
      <c r="E889" s="15"/>
      <c r="F889" s="15"/>
      <c r="G889" s="15"/>
      <c r="H889" s="15"/>
      <c r="I889" s="97"/>
      <c r="J889" s="97"/>
      <c r="K889" s="97"/>
      <c r="L889" s="15"/>
    </row>
    <row r="890" spans="2:12" x14ac:dyDescent="0.3">
      <c r="B890" s="15"/>
      <c r="C890" s="15"/>
      <c r="D890" s="15"/>
      <c r="E890" s="15"/>
      <c r="F890" s="15"/>
      <c r="G890" s="15"/>
      <c r="H890" s="15"/>
      <c r="I890" s="97"/>
      <c r="J890" s="97"/>
      <c r="K890" s="97"/>
      <c r="L890" s="15"/>
    </row>
    <row r="891" spans="2:12" x14ac:dyDescent="0.3">
      <c r="B891" s="15"/>
      <c r="C891" s="15"/>
      <c r="D891" s="15"/>
      <c r="E891" s="15"/>
      <c r="F891" s="15"/>
      <c r="G891" s="15"/>
      <c r="H891" s="15"/>
      <c r="I891" s="97"/>
      <c r="J891" s="97"/>
      <c r="K891" s="97"/>
      <c r="L891" s="15"/>
    </row>
    <row r="892" spans="2:12" x14ac:dyDescent="0.3">
      <c r="B892" s="15"/>
      <c r="C892" s="15"/>
      <c r="D892" s="15"/>
      <c r="E892" s="15"/>
      <c r="F892" s="15"/>
      <c r="G892" s="15"/>
      <c r="H892" s="15"/>
      <c r="I892" s="97"/>
      <c r="J892" s="97"/>
      <c r="K892" s="97"/>
      <c r="L892" s="15"/>
    </row>
    <row r="893" spans="2:12" x14ac:dyDescent="0.3">
      <c r="B893" s="15"/>
      <c r="C893" s="15"/>
      <c r="D893" s="15"/>
      <c r="E893" s="15"/>
      <c r="F893" s="15"/>
      <c r="G893" s="15"/>
      <c r="H893" s="15"/>
      <c r="I893" s="97"/>
      <c r="J893" s="97"/>
      <c r="K893" s="97"/>
      <c r="L893" s="15"/>
    </row>
    <row r="894" spans="2:12" x14ac:dyDescent="0.3">
      <c r="B894" s="15"/>
      <c r="C894" s="15"/>
      <c r="D894" s="15"/>
      <c r="E894" s="15"/>
      <c r="F894" s="15"/>
      <c r="G894" s="15"/>
      <c r="H894" s="15"/>
      <c r="I894" s="97"/>
      <c r="J894" s="97"/>
      <c r="K894" s="97"/>
      <c r="L894" s="15"/>
    </row>
    <row r="895" spans="2:12" x14ac:dyDescent="0.3">
      <c r="B895" s="15"/>
      <c r="C895" s="15"/>
      <c r="D895" s="15"/>
      <c r="E895" s="15"/>
      <c r="F895" s="15"/>
      <c r="G895" s="15"/>
      <c r="H895" s="15"/>
      <c r="I895" s="97"/>
      <c r="J895" s="97"/>
      <c r="K895" s="97"/>
      <c r="L895" s="15"/>
    </row>
    <row r="896" spans="2:12" x14ac:dyDescent="0.3">
      <c r="B896" s="15"/>
      <c r="C896" s="15"/>
      <c r="D896" s="15"/>
      <c r="E896" s="15"/>
      <c r="F896" s="15"/>
      <c r="G896" s="15"/>
      <c r="H896" s="15"/>
      <c r="I896" s="97"/>
      <c r="J896" s="97"/>
      <c r="K896" s="97"/>
      <c r="L896" s="15"/>
    </row>
    <row r="897" spans="2:12" x14ac:dyDescent="0.3">
      <c r="B897" s="15"/>
      <c r="C897" s="15"/>
      <c r="D897" s="15"/>
      <c r="E897" s="15"/>
      <c r="F897" s="15"/>
      <c r="G897" s="15"/>
      <c r="H897" s="15"/>
      <c r="I897" s="97"/>
      <c r="J897" s="97"/>
      <c r="K897" s="97"/>
      <c r="L897" s="15"/>
    </row>
    <row r="898" spans="2:12" x14ac:dyDescent="0.3">
      <c r="B898" s="15"/>
      <c r="C898" s="15"/>
      <c r="D898" s="15"/>
      <c r="E898" s="15"/>
      <c r="F898" s="15"/>
      <c r="G898" s="15"/>
      <c r="H898" s="15"/>
      <c r="I898" s="97"/>
      <c r="J898" s="97"/>
      <c r="K898" s="97"/>
      <c r="L898" s="15"/>
    </row>
    <row r="899" spans="2:12" x14ac:dyDescent="0.3">
      <c r="B899" s="15"/>
      <c r="C899" s="15"/>
      <c r="D899" s="15"/>
      <c r="E899" s="15"/>
      <c r="F899" s="15"/>
      <c r="G899" s="15"/>
      <c r="H899" s="15"/>
      <c r="I899" s="97"/>
      <c r="J899" s="97"/>
      <c r="K899" s="97"/>
      <c r="L899" s="15"/>
    </row>
    <row r="900" spans="2:12" x14ac:dyDescent="0.3">
      <c r="B900" s="15"/>
      <c r="C900" s="15"/>
      <c r="D900" s="15"/>
      <c r="E900" s="15"/>
      <c r="F900" s="15"/>
      <c r="G900" s="15"/>
      <c r="H900" s="15"/>
      <c r="I900" s="97"/>
      <c r="J900" s="97"/>
      <c r="K900" s="97"/>
      <c r="L900" s="15"/>
    </row>
    <row r="901" spans="2:12" x14ac:dyDescent="0.3">
      <c r="B901" s="15"/>
      <c r="C901" s="15"/>
      <c r="D901" s="15"/>
      <c r="E901" s="15"/>
      <c r="F901" s="15"/>
      <c r="G901" s="15"/>
      <c r="H901" s="15"/>
      <c r="I901" s="97"/>
      <c r="J901" s="97"/>
      <c r="K901" s="97"/>
      <c r="L901" s="15"/>
    </row>
    <row r="902" spans="2:12" x14ac:dyDescent="0.3">
      <c r="B902" s="15"/>
      <c r="C902" s="15"/>
      <c r="D902" s="15"/>
      <c r="E902" s="15"/>
      <c r="F902" s="15"/>
      <c r="G902" s="15"/>
      <c r="H902" s="15"/>
      <c r="I902" s="97"/>
      <c r="J902" s="97"/>
      <c r="K902" s="97"/>
      <c r="L902" s="15"/>
    </row>
    <row r="903" spans="2:12" x14ac:dyDescent="0.3">
      <c r="B903" s="15"/>
      <c r="C903" s="15"/>
      <c r="D903" s="15"/>
      <c r="E903" s="15"/>
      <c r="F903" s="15"/>
      <c r="G903" s="15"/>
      <c r="H903" s="15"/>
      <c r="I903" s="97"/>
      <c r="J903" s="97"/>
      <c r="K903" s="97"/>
      <c r="L903" s="15"/>
    </row>
    <row r="904" spans="2:12" x14ac:dyDescent="0.3">
      <c r="B904" s="15"/>
      <c r="C904" s="15"/>
      <c r="D904" s="15"/>
      <c r="E904" s="15"/>
      <c r="F904" s="15"/>
      <c r="G904" s="15"/>
      <c r="H904" s="15"/>
      <c r="I904" s="97"/>
      <c r="J904" s="97"/>
      <c r="K904" s="97"/>
      <c r="L904" s="15"/>
    </row>
    <row r="905" spans="2:12" x14ac:dyDescent="0.3">
      <c r="B905" s="15"/>
      <c r="C905" s="15"/>
      <c r="D905" s="15"/>
      <c r="E905" s="15"/>
      <c r="F905" s="15"/>
      <c r="G905" s="15"/>
      <c r="H905" s="15"/>
      <c r="I905" s="97"/>
      <c r="J905" s="97"/>
      <c r="K905" s="97"/>
      <c r="L905" s="15"/>
    </row>
    <row r="906" spans="2:12" x14ac:dyDescent="0.3">
      <c r="B906" s="15"/>
      <c r="C906" s="15"/>
      <c r="D906" s="15"/>
      <c r="E906" s="15"/>
      <c r="F906" s="15"/>
      <c r="G906" s="15"/>
      <c r="H906" s="15"/>
      <c r="I906" s="97"/>
      <c r="J906" s="97"/>
      <c r="K906" s="97"/>
      <c r="L906" s="15"/>
    </row>
    <row r="907" spans="2:12" x14ac:dyDescent="0.3">
      <c r="B907" s="15"/>
      <c r="C907" s="15"/>
      <c r="D907" s="15"/>
      <c r="E907" s="15"/>
      <c r="F907" s="15"/>
      <c r="G907" s="15"/>
      <c r="H907" s="15"/>
      <c r="I907" s="97"/>
      <c r="J907" s="97"/>
      <c r="K907" s="97"/>
      <c r="L907" s="15"/>
    </row>
    <row r="908" spans="2:12" x14ac:dyDescent="0.3">
      <c r="B908" s="15"/>
      <c r="C908" s="15"/>
      <c r="D908" s="15"/>
      <c r="E908" s="15"/>
      <c r="F908" s="15"/>
      <c r="G908" s="15"/>
      <c r="H908" s="15"/>
      <c r="I908" s="97"/>
      <c r="J908" s="97"/>
      <c r="K908" s="97"/>
      <c r="L908" s="15"/>
    </row>
    <row r="909" spans="2:12" x14ac:dyDescent="0.3">
      <c r="B909" s="15"/>
      <c r="C909" s="15"/>
      <c r="D909" s="15"/>
      <c r="E909" s="15"/>
      <c r="F909" s="15"/>
      <c r="G909" s="15"/>
      <c r="H909" s="15"/>
      <c r="I909" s="97"/>
      <c r="J909" s="97"/>
      <c r="K909" s="97"/>
      <c r="L909" s="15"/>
    </row>
    <row r="910" spans="2:12" x14ac:dyDescent="0.3">
      <c r="B910" s="15"/>
      <c r="C910" s="15"/>
      <c r="D910" s="15"/>
      <c r="E910" s="15"/>
      <c r="F910" s="15"/>
      <c r="G910" s="15"/>
      <c r="H910" s="15"/>
      <c r="I910" s="97"/>
      <c r="J910" s="97"/>
      <c r="K910" s="97"/>
      <c r="L910" s="15"/>
    </row>
    <row r="911" spans="2:12" x14ac:dyDescent="0.3">
      <c r="B911" s="15"/>
      <c r="C911" s="15"/>
      <c r="D911" s="15"/>
      <c r="E911" s="15"/>
      <c r="F911" s="15"/>
      <c r="G911" s="15"/>
      <c r="H911" s="15"/>
      <c r="I911" s="97"/>
      <c r="J911" s="97"/>
      <c r="K911" s="97"/>
      <c r="L911" s="15"/>
    </row>
    <row r="912" spans="2:12" x14ac:dyDescent="0.3">
      <c r="B912" s="15"/>
      <c r="C912" s="15"/>
      <c r="D912" s="15"/>
      <c r="E912" s="15"/>
      <c r="F912" s="15"/>
      <c r="G912" s="15"/>
      <c r="H912" s="15"/>
      <c r="I912" s="97"/>
      <c r="J912" s="97"/>
      <c r="K912" s="97"/>
      <c r="L912" s="15"/>
    </row>
    <row r="913" spans="2:12" x14ac:dyDescent="0.3">
      <c r="B913" s="15"/>
      <c r="C913" s="15"/>
      <c r="D913" s="15"/>
      <c r="E913" s="15"/>
      <c r="F913" s="15"/>
      <c r="G913" s="15"/>
      <c r="H913" s="15"/>
      <c r="I913" s="97"/>
      <c r="J913" s="97"/>
      <c r="K913" s="97"/>
      <c r="L913" s="15"/>
    </row>
    <row r="914" spans="2:12" x14ac:dyDescent="0.3">
      <c r="B914" s="15"/>
      <c r="C914" s="15"/>
      <c r="D914" s="15"/>
      <c r="E914" s="15"/>
      <c r="F914" s="15"/>
      <c r="G914" s="15"/>
      <c r="H914" s="15"/>
      <c r="I914" s="97"/>
      <c r="J914" s="97"/>
      <c r="K914" s="97"/>
      <c r="L914" s="15"/>
    </row>
    <row r="915" spans="2:12" x14ac:dyDescent="0.3">
      <c r="B915" s="15"/>
      <c r="C915" s="15"/>
      <c r="D915" s="15"/>
      <c r="E915" s="15"/>
      <c r="F915" s="15"/>
      <c r="G915" s="15"/>
      <c r="H915" s="15"/>
      <c r="I915" s="97"/>
      <c r="J915" s="97"/>
      <c r="K915" s="97"/>
      <c r="L915" s="15"/>
    </row>
    <row r="916" spans="2:12" x14ac:dyDescent="0.3">
      <c r="B916" s="15"/>
      <c r="C916" s="15"/>
      <c r="D916" s="15"/>
      <c r="E916" s="15"/>
      <c r="F916" s="15"/>
      <c r="G916" s="15"/>
      <c r="H916" s="15"/>
      <c r="I916" s="97"/>
      <c r="J916" s="97"/>
      <c r="K916" s="97"/>
      <c r="L916" s="15"/>
    </row>
    <row r="917" spans="2:12" x14ac:dyDescent="0.3">
      <c r="B917" s="15"/>
      <c r="C917" s="15"/>
      <c r="D917" s="15"/>
      <c r="E917" s="15"/>
      <c r="F917" s="15"/>
      <c r="G917" s="15"/>
      <c r="H917" s="15"/>
      <c r="I917" s="97"/>
      <c r="J917" s="97"/>
      <c r="K917" s="97"/>
      <c r="L917" s="15"/>
    </row>
    <row r="918" spans="2:12" x14ac:dyDescent="0.3">
      <c r="B918" s="15"/>
      <c r="C918" s="15"/>
      <c r="D918" s="15"/>
      <c r="E918" s="15"/>
      <c r="F918" s="15"/>
      <c r="G918" s="15"/>
      <c r="H918" s="15"/>
      <c r="I918" s="97"/>
      <c r="J918" s="97"/>
      <c r="K918" s="97"/>
      <c r="L918" s="15"/>
    </row>
    <row r="919" spans="2:12" x14ac:dyDescent="0.3">
      <c r="B919" s="15"/>
      <c r="C919" s="15"/>
      <c r="D919" s="15"/>
      <c r="E919" s="15"/>
      <c r="F919" s="15"/>
      <c r="G919" s="15"/>
      <c r="H919" s="15"/>
      <c r="I919" s="97"/>
      <c r="J919" s="97"/>
      <c r="K919" s="97"/>
      <c r="L919" s="15"/>
    </row>
    <row r="920" spans="2:12" x14ac:dyDescent="0.3">
      <c r="B920" s="15"/>
      <c r="C920" s="15"/>
      <c r="D920" s="15"/>
      <c r="E920" s="15"/>
      <c r="F920" s="15"/>
      <c r="G920" s="15"/>
      <c r="H920" s="15"/>
      <c r="I920" s="97"/>
      <c r="J920" s="97"/>
      <c r="K920" s="97"/>
      <c r="L920" s="15"/>
    </row>
    <row r="921" spans="2:12" x14ac:dyDescent="0.3">
      <c r="B921" s="15"/>
      <c r="C921" s="15"/>
      <c r="D921" s="15"/>
      <c r="E921" s="15"/>
      <c r="F921" s="15"/>
      <c r="G921" s="15"/>
      <c r="H921" s="15"/>
      <c r="I921" s="97"/>
      <c r="J921" s="97"/>
      <c r="K921" s="97"/>
      <c r="L921" s="15"/>
    </row>
    <row r="922" spans="2:12" x14ac:dyDescent="0.3">
      <c r="B922" s="15"/>
      <c r="C922" s="15"/>
      <c r="D922" s="15"/>
      <c r="E922" s="15"/>
      <c r="F922" s="15"/>
      <c r="G922" s="15"/>
      <c r="H922" s="15"/>
      <c r="I922" s="97"/>
      <c r="J922" s="97"/>
      <c r="K922" s="97"/>
      <c r="L922" s="15"/>
    </row>
    <row r="923" spans="2:12" x14ac:dyDescent="0.3">
      <c r="B923" s="15"/>
      <c r="C923" s="15"/>
      <c r="D923" s="15"/>
      <c r="E923" s="15"/>
      <c r="F923" s="15"/>
      <c r="G923" s="15"/>
      <c r="H923" s="15"/>
      <c r="I923" s="97"/>
      <c r="J923" s="97"/>
      <c r="K923" s="97"/>
      <c r="L923" s="15"/>
    </row>
    <row r="924" spans="2:12" x14ac:dyDescent="0.3">
      <c r="B924" s="15"/>
      <c r="C924" s="15"/>
      <c r="D924" s="15"/>
      <c r="E924" s="15"/>
      <c r="F924" s="15"/>
      <c r="G924" s="15"/>
      <c r="H924" s="15"/>
      <c r="I924" s="97"/>
      <c r="J924" s="97"/>
      <c r="K924" s="97"/>
      <c r="L924" s="15"/>
    </row>
    <row r="925" spans="2:12" x14ac:dyDescent="0.3">
      <c r="B925" s="15"/>
      <c r="C925" s="15"/>
      <c r="D925" s="15"/>
      <c r="E925" s="15"/>
      <c r="F925" s="15"/>
      <c r="G925" s="15"/>
      <c r="H925" s="15"/>
      <c r="I925" s="97"/>
      <c r="J925" s="97"/>
      <c r="K925" s="97"/>
      <c r="L925" s="15"/>
    </row>
    <row r="926" spans="2:12" x14ac:dyDescent="0.3">
      <c r="B926" s="15"/>
      <c r="C926" s="15"/>
      <c r="D926" s="15"/>
      <c r="E926" s="15"/>
      <c r="F926" s="15"/>
      <c r="G926" s="15"/>
      <c r="H926" s="15"/>
      <c r="I926" s="97"/>
      <c r="J926" s="97"/>
      <c r="K926" s="97"/>
      <c r="L926" s="15"/>
    </row>
    <row r="927" spans="2:12" x14ac:dyDescent="0.3">
      <c r="B927" s="15"/>
      <c r="C927" s="15"/>
      <c r="D927" s="15"/>
      <c r="E927" s="15"/>
      <c r="F927" s="15"/>
      <c r="G927" s="15"/>
      <c r="H927" s="15"/>
      <c r="I927" s="97"/>
      <c r="J927" s="97"/>
      <c r="K927" s="97"/>
      <c r="L927" s="15"/>
    </row>
    <row r="928" spans="2:12" x14ac:dyDescent="0.3">
      <c r="B928" s="15"/>
      <c r="C928" s="15"/>
      <c r="D928" s="15"/>
      <c r="E928" s="15"/>
      <c r="F928" s="15"/>
      <c r="G928" s="15"/>
      <c r="H928" s="15"/>
      <c r="I928" s="97"/>
      <c r="J928" s="97"/>
      <c r="K928" s="97"/>
      <c r="L928" s="15"/>
    </row>
    <row r="929" spans="2:12" x14ac:dyDescent="0.3">
      <c r="B929" s="15"/>
      <c r="C929" s="15"/>
      <c r="D929" s="15"/>
      <c r="E929" s="15"/>
      <c r="F929" s="15"/>
      <c r="G929" s="15"/>
      <c r="H929" s="15"/>
      <c r="I929" s="97"/>
      <c r="J929" s="97"/>
      <c r="K929" s="97"/>
      <c r="L929" s="15"/>
    </row>
    <row r="930" spans="2:12" x14ac:dyDescent="0.3">
      <c r="B930" s="15"/>
      <c r="C930" s="15"/>
      <c r="D930" s="15"/>
      <c r="E930" s="15"/>
      <c r="F930" s="15"/>
      <c r="G930" s="15"/>
      <c r="H930" s="15"/>
      <c r="I930" s="97"/>
      <c r="J930" s="97"/>
      <c r="K930" s="97"/>
      <c r="L930" s="15"/>
    </row>
    <row r="931" spans="2:12" x14ac:dyDescent="0.3">
      <c r="B931" s="15"/>
      <c r="C931" s="15"/>
      <c r="D931" s="15"/>
      <c r="E931" s="15"/>
      <c r="F931" s="15"/>
      <c r="G931" s="15"/>
      <c r="H931" s="15"/>
      <c r="I931" s="97"/>
      <c r="J931" s="97"/>
      <c r="K931" s="97"/>
      <c r="L931" s="15"/>
    </row>
    <row r="932" spans="2:12" x14ac:dyDescent="0.3">
      <c r="B932" s="15"/>
      <c r="C932" s="15"/>
      <c r="D932" s="15"/>
      <c r="E932" s="15"/>
      <c r="F932" s="15"/>
      <c r="G932" s="15"/>
      <c r="H932" s="15"/>
      <c r="I932" s="97"/>
      <c r="J932" s="97"/>
      <c r="K932" s="97"/>
      <c r="L932" s="15"/>
    </row>
    <row r="933" spans="2:12" x14ac:dyDescent="0.3">
      <c r="B933" s="15"/>
      <c r="C933" s="15"/>
      <c r="D933" s="15"/>
      <c r="E933" s="15"/>
      <c r="F933" s="15"/>
      <c r="G933" s="15"/>
      <c r="H933" s="15"/>
      <c r="I933" s="97"/>
      <c r="J933" s="97"/>
      <c r="K933" s="97"/>
      <c r="L933" s="15"/>
    </row>
    <row r="934" spans="2:12" x14ac:dyDescent="0.3">
      <c r="B934" s="15"/>
      <c r="C934" s="15"/>
      <c r="D934" s="15"/>
      <c r="E934" s="15"/>
      <c r="F934" s="15"/>
      <c r="G934" s="15"/>
      <c r="H934" s="15"/>
      <c r="I934" s="97"/>
      <c r="J934" s="97"/>
      <c r="K934" s="97"/>
      <c r="L934" s="15"/>
    </row>
    <row r="935" spans="2:12" x14ac:dyDescent="0.3">
      <c r="B935" s="15"/>
      <c r="C935" s="15"/>
      <c r="D935" s="15"/>
      <c r="E935" s="15"/>
      <c r="F935" s="15"/>
      <c r="G935" s="15"/>
      <c r="H935" s="15"/>
      <c r="I935" s="97"/>
      <c r="J935" s="97"/>
      <c r="K935" s="97"/>
      <c r="L935" s="15"/>
    </row>
    <row r="936" spans="2:12" x14ac:dyDescent="0.3">
      <c r="B936" s="15"/>
      <c r="C936" s="15"/>
      <c r="D936" s="15"/>
      <c r="E936" s="15"/>
      <c r="F936" s="15"/>
      <c r="G936" s="15"/>
      <c r="H936" s="15"/>
      <c r="I936" s="97"/>
      <c r="J936" s="97"/>
      <c r="K936" s="97"/>
      <c r="L936" s="15"/>
    </row>
    <row r="937" spans="2:12" x14ac:dyDescent="0.3">
      <c r="B937" s="15"/>
      <c r="C937" s="15"/>
      <c r="D937" s="15"/>
      <c r="E937" s="15"/>
      <c r="F937" s="15"/>
      <c r="G937" s="15"/>
      <c r="H937" s="15"/>
      <c r="I937" s="97"/>
      <c r="J937" s="97"/>
      <c r="K937" s="97"/>
      <c r="L937" s="15"/>
    </row>
    <row r="938" spans="2:12" x14ac:dyDescent="0.3">
      <c r="B938" s="15"/>
      <c r="C938" s="15"/>
      <c r="D938" s="15"/>
      <c r="E938" s="15"/>
      <c r="F938" s="15"/>
      <c r="G938" s="15"/>
      <c r="H938" s="15"/>
      <c r="I938" s="97"/>
      <c r="J938" s="97"/>
      <c r="K938" s="97"/>
      <c r="L938" s="15"/>
    </row>
    <row r="939" spans="2:12" x14ac:dyDescent="0.3">
      <c r="B939" s="15"/>
      <c r="C939" s="15"/>
      <c r="D939" s="15"/>
      <c r="E939" s="15"/>
      <c r="F939" s="15"/>
      <c r="G939" s="15"/>
      <c r="H939" s="15"/>
      <c r="I939" s="97"/>
      <c r="J939" s="97"/>
      <c r="K939" s="97"/>
      <c r="L939" s="15"/>
    </row>
    <row r="940" spans="2:12" x14ac:dyDescent="0.3">
      <c r="B940" s="15"/>
      <c r="C940" s="15"/>
      <c r="D940" s="15"/>
      <c r="E940" s="15"/>
      <c r="F940" s="15"/>
      <c r="G940" s="15"/>
      <c r="H940" s="15"/>
      <c r="I940" s="97"/>
      <c r="J940" s="97"/>
      <c r="K940" s="97"/>
      <c r="L940" s="15"/>
    </row>
    <row r="941" spans="2:12" x14ac:dyDescent="0.3">
      <c r="B941" s="15"/>
      <c r="C941" s="15"/>
      <c r="D941" s="15"/>
      <c r="E941" s="15"/>
      <c r="F941" s="15"/>
      <c r="G941" s="15"/>
      <c r="H941" s="15"/>
      <c r="I941" s="97"/>
      <c r="J941" s="97"/>
      <c r="K941" s="97"/>
      <c r="L941" s="15"/>
    </row>
    <row r="942" spans="2:12" x14ac:dyDescent="0.3">
      <c r="B942" s="15"/>
      <c r="C942" s="15"/>
      <c r="D942" s="15"/>
      <c r="E942" s="15"/>
      <c r="F942" s="15"/>
      <c r="G942" s="15"/>
      <c r="H942" s="15"/>
      <c r="I942" s="97"/>
      <c r="J942" s="97"/>
      <c r="K942" s="97"/>
      <c r="L942" s="15"/>
    </row>
    <row r="943" spans="2:12" x14ac:dyDescent="0.3">
      <c r="B943" s="15"/>
      <c r="C943" s="15"/>
      <c r="D943" s="15"/>
      <c r="E943" s="15"/>
      <c r="F943" s="15"/>
      <c r="G943" s="15"/>
      <c r="H943" s="15"/>
      <c r="I943" s="97"/>
      <c r="J943" s="97"/>
      <c r="K943" s="97"/>
      <c r="L943" s="15"/>
    </row>
    <row r="944" spans="2:12" x14ac:dyDescent="0.3">
      <c r="B944" s="15"/>
      <c r="C944" s="15"/>
      <c r="D944" s="15"/>
      <c r="E944" s="15"/>
      <c r="F944" s="15"/>
      <c r="G944" s="15"/>
      <c r="H944" s="15"/>
      <c r="I944" s="97"/>
      <c r="J944" s="97"/>
      <c r="K944" s="97"/>
      <c r="L944" s="15"/>
    </row>
    <row r="945" spans="2:12" x14ac:dyDescent="0.3">
      <c r="B945" s="15"/>
      <c r="C945" s="15"/>
      <c r="D945" s="15"/>
      <c r="E945" s="15"/>
      <c r="F945" s="15"/>
      <c r="G945" s="15"/>
      <c r="H945" s="15"/>
      <c r="I945" s="97"/>
      <c r="J945" s="97"/>
      <c r="K945" s="97"/>
      <c r="L945" s="15"/>
    </row>
    <row r="946" spans="2:12" x14ac:dyDescent="0.3">
      <c r="B946" s="15"/>
      <c r="C946" s="15"/>
      <c r="D946" s="15"/>
      <c r="E946" s="15"/>
      <c r="F946" s="15"/>
      <c r="G946" s="15"/>
      <c r="H946" s="15"/>
      <c r="I946" s="97"/>
      <c r="J946" s="97"/>
      <c r="K946" s="97"/>
      <c r="L946" s="15"/>
    </row>
    <row r="947" spans="2:12" x14ac:dyDescent="0.3">
      <c r="B947" s="15"/>
      <c r="C947" s="15"/>
      <c r="D947" s="15"/>
      <c r="E947" s="15"/>
      <c r="F947" s="15"/>
      <c r="G947" s="15"/>
      <c r="H947" s="15"/>
      <c r="I947" s="97"/>
      <c r="J947" s="97"/>
      <c r="K947" s="97"/>
      <c r="L947" s="15"/>
    </row>
    <row r="948" spans="2:12" x14ac:dyDescent="0.3">
      <c r="B948" s="15"/>
      <c r="C948" s="15"/>
      <c r="D948" s="15"/>
      <c r="E948" s="15"/>
      <c r="F948" s="15"/>
      <c r="G948" s="15"/>
      <c r="H948" s="15"/>
      <c r="I948" s="97"/>
      <c r="J948" s="97"/>
      <c r="K948" s="97"/>
      <c r="L948" s="15"/>
    </row>
    <row r="949" spans="2:12" x14ac:dyDescent="0.3">
      <c r="B949" s="15"/>
      <c r="C949" s="15"/>
      <c r="D949" s="15"/>
      <c r="E949" s="15"/>
      <c r="F949" s="15"/>
      <c r="G949" s="15"/>
      <c r="H949" s="15"/>
      <c r="I949" s="97"/>
      <c r="J949" s="97"/>
      <c r="K949" s="97"/>
      <c r="L949" s="15"/>
    </row>
    <row r="950" spans="2:12" x14ac:dyDescent="0.3">
      <c r="B950" s="15"/>
      <c r="C950" s="15"/>
      <c r="D950" s="15"/>
      <c r="E950" s="15"/>
      <c r="F950" s="15"/>
      <c r="G950" s="15"/>
      <c r="H950" s="15"/>
      <c r="I950" s="97"/>
      <c r="J950" s="97"/>
      <c r="K950" s="97"/>
      <c r="L950" s="15"/>
    </row>
    <row r="951" spans="2:12" x14ac:dyDescent="0.3">
      <c r="B951" s="15"/>
      <c r="C951" s="15"/>
      <c r="D951" s="15"/>
      <c r="E951" s="15"/>
      <c r="F951" s="15"/>
      <c r="G951" s="15"/>
      <c r="H951" s="15"/>
      <c r="I951" s="97"/>
      <c r="J951" s="97"/>
      <c r="K951" s="97"/>
      <c r="L951" s="15"/>
    </row>
    <row r="952" spans="2:12" x14ac:dyDescent="0.3">
      <c r="B952" s="15"/>
      <c r="C952" s="15"/>
      <c r="D952" s="15"/>
      <c r="E952" s="15"/>
      <c r="F952" s="15"/>
      <c r="G952" s="15"/>
      <c r="H952" s="15"/>
      <c r="I952" s="97"/>
      <c r="J952" s="97"/>
      <c r="K952" s="97"/>
      <c r="L952" s="15"/>
    </row>
    <row r="953" spans="2:12" x14ac:dyDescent="0.3">
      <c r="B953" s="15"/>
      <c r="C953" s="15"/>
      <c r="D953" s="15"/>
      <c r="E953" s="15"/>
      <c r="F953" s="15"/>
      <c r="G953" s="15"/>
      <c r="H953" s="15"/>
      <c r="I953" s="97"/>
      <c r="J953" s="97"/>
      <c r="K953" s="97"/>
      <c r="L953" s="15"/>
    </row>
    <row r="954" spans="2:12" x14ac:dyDescent="0.3">
      <c r="B954" s="15"/>
      <c r="C954" s="15"/>
      <c r="D954" s="15"/>
      <c r="E954" s="15"/>
      <c r="F954" s="15"/>
      <c r="G954" s="15"/>
      <c r="H954" s="15"/>
      <c r="I954" s="97"/>
      <c r="J954" s="97"/>
      <c r="K954" s="97"/>
      <c r="L954" s="15"/>
    </row>
    <row r="955" spans="2:12" x14ac:dyDescent="0.3">
      <c r="B955" s="15"/>
      <c r="C955" s="15"/>
      <c r="D955" s="15"/>
      <c r="E955" s="15"/>
      <c r="F955" s="15"/>
      <c r="G955" s="15"/>
      <c r="H955" s="15"/>
      <c r="I955" s="97"/>
      <c r="J955" s="97"/>
      <c r="K955" s="97"/>
      <c r="L955" s="15"/>
    </row>
    <row r="956" spans="2:12" x14ac:dyDescent="0.3">
      <c r="B956" s="15"/>
      <c r="C956" s="15"/>
      <c r="D956" s="15"/>
      <c r="E956" s="15"/>
      <c r="F956" s="15"/>
      <c r="G956" s="15"/>
      <c r="H956" s="15"/>
      <c r="I956" s="97"/>
      <c r="J956" s="97"/>
      <c r="K956" s="97"/>
      <c r="L956" s="15"/>
    </row>
    <row r="957" spans="2:12" x14ac:dyDescent="0.3">
      <c r="B957" s="15"/>
      <c r="C957" s="15"/>
      <c r="D957" s="15"/>
      <c r="E957" s="15"/>
      <c r="F957" s="15"/>
      <c r="G957" s="15"/>
      <c r="H957" s="15"/>
      <c r="I957" s="97"/>
      <c r="J957" s="97"/>
      <c r="K957" s="97"/>
      <c r="L957" s="15"/>
    </row>
    <row r="958" spans="2:12" x14ac:dyDescent="0.3">
      <c r="B958" s="15"/>
      <c r="C958" s="15"/>
      <c r="D958" s="15"/>
      <c r="E958" s="15"/>
      <c r="F958" s="15"/>
      <c r="G958" s="15"/>
      <c r="H958" s="15"/>
      <c r="I958" s="97"/>
      <c r="J958" s="97"/>
      <c r="K958" s="97"/>
      <c r="L958" s="15"/>
    </row>
    <row r="959" spans="2:12" x14ac:dyDescent="0.3">
      <c r="B959" s="15"/>
      <c r="C959" s="15"/>
      <c r="D959" s="15"/>
      <c r="E959" s="15"/>
      <c r="F959" s="15"/>
      <c r="G959" s="15"/>
      <c r="H959" s="15"/>
      <c r="I959" s="97"/>
      <c r="J959" s="97"/>
      <c r="K959" s="97"/>
      <c r="L959" s="15"/>
    </row>
    <row r="960" spans="2:12" x14ac:dyDescent="0.3">
      <c r="B960" s="15"/>
      <c r="C960" s="15"/>
      <c r="D960" s="15"/>
      <c r="E960" s="15"/>
      <c r="F960" s="15"/>
      <c r="G960" s="15"/>
      <c r="H960" s="15"/>
      <c r="I960" s="97"/>
      <c r="J960" s="97"/>
      <c r="K960" s="97"/>
      <c r="L960" s="15"/>
    </row>
    <row r="961" spans="2:12" x14ac:dyDescent="0.3">
      <c r="B961" s="15"/>
      <c r="C961" s="15"/>
      <c r="D961" s="15"/>
      <c r="E961" s="15"/>
      <c r="F961" s="15"/>
      <c r="G961" s="15"/>
      <c r="H961" s="15"/>
      <c r="I961" s="97"/>
      <c r="J961" s="97"/>
      <c r="K961" s="97"/>
      <c r="L961" s="15"/>
    </row>
    <row r="962" spans="2:12" x14ac:dyDescent="0.3">
      <c r="B962" s="15"/>
      <c r="C962" s="15"/>
      <c r="D962" s="15"/>
      <c r="E962" s="15"/>
      <c r="F962" s="15"/>
      <c r="G962" s="15"/>
      <c r="H962" s="15"/>
      <c r="I962" s="97"/>
      <c r="J962" s="97"/>
      <c r="K962" s="97"/>
      <c r="L962" s="15"/>
    </row>
    <row r="963" spans="2:12" x14ac:dyDescent="0.3">
      <c r="B963" s="15"/>
      <c r="C963" s="15"/>
      <c r="D963" s="15"/>
      <c r="E963" s="15"/>
      <c r="F963" s="15"/>
      <c r="G963" s="15"/>
      <c r="H963" s="15"/>
      <c r="I963" s="97"/>
      <c r="J963" s="97"/>
      <c r="K963" s="97"/>
      <c r="L963" s="15"/>
    </row>
    <row r="964" spans="2:12" x14ac:dyDescent="0.3">
      <c r="B964" s="15"/>
      <c r="C964" s="15"/>
      <c r="D964" s="15"/>
      <c r="E964" s="15"/>
      <c r="F964" s="15"/>
      <c r="G964" s="15"/>
      <c r="H964" s="15"/>
      <c r="I964" s="97"/>
      <c r="J964" s="97"/>
      <c r="K964" s="97"/>
      <c r="L964" s="15"/>
    </row>
    <row r="965" spans="2:12" x14ac:dyDescent="0.3">
      <c r="B965" s="15"/>
      <c r="C965" s="15"/>
      <c r="D965" s="15"/>
      <c r="E965" s="15"/>
      <c r="F965" s="15"/>
      <c r="G965" s="15"/>
      <c r="H965" s="15"/>
      <c r="I965" s="97"/>
      <c r="J965" s="97"/>
      <c r="K965" s="97"/>
      <c r="L965" s="15"/>
    </row>
    <row r="966" spans="2:12" x14ac:dyDescent="0.3">
      <c r="B966" s="15"/>
      <c r="C966" s="15"/>
      <c r="D966" s="15"/>
      <c r="E966" s="15"/>
      <c r="F966" s="15"/>
      <c r="G966" s="15"/>
      <c r="H966" s="15"/>
      <c r="I966" s="97"/>
      <c r="J966" s="97"/>
      <c r="K966" s="97"/>
      <c r="L966" s="15"/>
    </row>
    <row r="967" spans="2:12" x14ac:dyDescent="0.3">
      <c r="B967" s="15"/>
      <c r="C967" s="15"/>
      <c r="D967" s="15"/>
      <c r="E967" s="15"/>
      <c r="F967" s="15"/>
      <c r="G967" s="15"/>
      <c r="H967" s="15"/>
      <c r="I967" s="97"/>
      <c r="J967" s="97"/>
      <c r="K967" s="97"/>
      <c r="L967" s="15"/>
    </row>
    <row r="968" spans="2:12" x14ac:dyDescent="0.3">
      <c r="B968" s="15"/>
      <c r="C968" s="15"/>
      <c r="D968" s="15"/>
      <c r="E968" s="15"/>
      <c r="F968" s="15"/>
      <c r="G968" s="15"/>
      <c r="H968" s="15"/>
      <c r="I968" s="97"/>
      <c r="J968" s="97"/>
      <c r="K968" s="97"/>
      <c r="L968" s="15"/>
    </row>
    <row r="969" spans="2:12" x14ac:dyDescent="0.3">
      <c r="B969" s="15"/>
      <c r="C969" s="15"/>
      <c r="D969" s="15"/>
      <c r="E969" s="15"/>
      <c r="F969" s="15"/>
      <c r="G969" s="15"/>
      <c r="H969" s="15"/>
      <c r="I969" s="97"/>
      <c r="J969" s="97"/>
      <c r="K969" s="97"/>
      <c r="L969" s="15"/>
    </row>
    <row r="970" spans="2:12" x14ac:dyDescent="0.3">
      <c r="B970" s="15"/>
      <c r="C970" s="15"/>
      <c r="D970" s="15"/>
      <c r="E970" s="15"/>
      <c r="F970" s="15"/>
      <c r="G970" s="15"/>
      <c r="H970" s="15"/>
      <c r="I970" s="97"/>
      <c r="J970" s="97"/>
      <c r="K970" s="97"/>
      <c r="L970" s="15"/>
    </row>
    <row r="971" spans="2:12" x14ac:dyDescent="0.3">
      <c r="B971" s="15"/>
      <c r="C971" s="15"/>
      <c r="D971" s="15"/>
      <c r="E971" s="15"/>
      <c r="F971" s="15"/>
      <c r="G971" s="15"/>
      <c r="H971" s="15"/>
      <c r="I971" s="97"/>
      <c r="J971" s="97"/>
      <c r="K971" s="97"/>
      <c r="L971" s="15"/>
    </row>
    <row r="972" spans="2:12" x14ac:dyDescent="0.3">
      <c r="B972" s="15"/>
      <c r="C972" s="15"/>
      <c r="D972" s="15"/>
      <c r="E972" s="15"/>
      <c r="F972" s="15"/>
      <c r="G972" s="15"/>
      <c r="H972" s="15"/>
      <c r="I972" s="97"/>
      <c r="J972" s="97"/>
      <c r="K972" s="97"/>
      <c r="L972" s="15"/>
    </row>
    <row r="973" spans="2:12" x14ac:dyDescent="0.3">
      <c r="B973" s="15"/>
      <c r="C973" s="15"/>
      <c r="D973" s="15"/>
      <c r="E973" s="15"/>
      <c r="F973" s="15"/>
      <c r="G973" s="15"/>
      <c r="H973" s="15"/>
      <c r="I973" s="97"/>
      <c r="J973" s="97"/>
      <c r="K973" s="97"/>
      <c r="L973" s="15"/>
    </row>
    <row r="974" spans="2:12" x14ac:dyDescent="0.3">
      <c r="B974" s="15"/>
      <c r="C974" s="15"/>
      <c r="D974" s="15"/>
      <c r="E974" s="15"/>
      <c r="F974" s="15"/>
      <c r="G974" s="15"/>
      <c r="H974" s="15"/>
      <c r="I974" s="97"/>
      <c r="J974" s="97"/>
      <c r="K974" s="97"/>
      <c r="L974" s="15"/>
    </row>
    <row r="975" spans="2:12" x14ac:dyDescent="0.3">
      <c r="B975" s="15"/>
      <c r="C975" s="15"/>
      <c r="D975" s="15"/>
      <c r="E975" s="15"/>
      <c r="F975" s="15"/>
      <c r="G975" s="15"/>
      <c r="H975" s="15"/>
      <c r="I975" s="97"/>
      <c r="J975" s="97"/>
      <c r="K975" s="97"/>
      <c r="L975" s="15"/>
    </row>
    <row r="976" spans="2:12" x14ac:dyDescent="0.3">
      <c r="B976" s="15"/>
      <c r="C976" s="15"/>
      <c r="D976" s="15"/>
      <c r="E976" s="15"/>
      <c r="F976" s="15"/>
      <c r="G976" s="15"/>
      <c r="H976" s="15"/>
      <c r="I976" s="97"/>
      <c r="J976" s="97"/>
      <c r="K976" s="97"/>
      <c r="L976" s="15"/>
    </row>
    <row r="977" spans="2:12" x14ac:dyDescent="0.3">
      <c r="B977" s="15"/>
      <c r="C977" s="15"/>
      <c r="D977" s="15"/>
      <c r="E977" s="15"/>
      <c r="F977" s="15"/>
      <c r="G977" s="15"/>
      <c r="H977" s="15"/>
      <c r="I977" s="97"/>
      <c r="J977" s="97"/>
      <c r="K977" s="97"/>
      <c r="L977" s="15"/>
    </row>
    <row r="978" spans="2:12" x14ac:dyDescent="0.3">
      <c r="B978" s="15"/>
      <c r="C978" s="15"/>
      <c r="D978" s="15"/>
      <c r="E978" s="15"/>
      <c r="F978" s="15"/>
      <c r="G978" s="15"/>
      <c r="H978" s="15"/>
      <c r="I978" s="97"/>
      <c r="J978" s="97"/>
      <c r="K978" s="97"/>
      <c r="L978" s="15"/>
    </row>
    <row r="979" spans="2:12" x14ac:dyDescent="0.3">
      <c r="B979" s="15"/>
      <c r="C979" s="15"/>
      <c r="D979" s="15"/>
      <c r="E979" s="15"/>
      <c r="F979" s="15"/>
      <c r="G979" s="15"/>
      <c r="H979" s="15"/>
      <c r="I979" s="97"/>
      <c r="J979" s="97"/>
      <c r="K979" s="97"/>
      <c r="L979" s="15"/>
    </row>
    <row r="980" spans="2:12" x14ac:dyDescent="0.3">
      <c r="B980" s="15"/>
      <c r="C980" s="15"/>
      <c r="D980" s="15"/>
      <c r="E980" s="15"/>
      <c r="F980" s="15"/>
      <c r="G980" s="15"/>
      <c r="H980" s="15"/>
      <c r="I980" s="97"/>
      <c r="J980" s="97"/>
      <c r="K980" s="97"/>
      <c r="L980" s="15"/>
    </row>
    <row r="981" spans="2:12" x14ac:dyDescent="0.3">
      <c r="B981" s="15"/>
      <c r="C981" s="15"/>
      <c r="D981" s="15"/>
      <c r="E981" s="15"/>
      <c r="F981" s="15"/>
      <c r="G981" s="15"/>
      <c r="H981" s="15"/>
      <c r="I981" s="97"/>
      <c r="J981" s="97"/>
      <c r="K981" s="97"/>
      <c r="L981" s="15"/>
    </row>
    <row r="982" spans="2:12" x14ac:dyDescent="0.3">
      <c r="B982" s="15"/>
      <c r="C982" s="15"/>
      <c r="D982" s="15"/>
      <c r="E982" s="15"/>
      <c r="F982" s="15"/>
      <c r="G982" s="15"/>
      <c r="H982" s="15"/>
      <c r="I982" s="97"/>
      <c r="J982" s="97"/>
      <c r="K982" s="97"/>
      <c r="L982" s="15"/>
    </row>
    <row r="983" spans="2:12" x14ac:dyDescent="0.3">
      <c r="B983" s="15"/>
      <c r="C983" s="15"/>
      <c r="D983" s="15"/>
      <c r="E983" s="15"/>
      <c r="F983" s="15"/>
      <c r="G983" s="15"/>
      <c r="H983" s="15"/>
      <c r="I983" s="97"/>
      <c r="J983" s="97"/>
      <c r="K983" s="97"/>
      <c r="L983" s="15"/>
    </row>
    <row r="984" spans="2:12" x14ac:dyDescent="0.3">
      <c r="B984" s="15"/>
      <c r="C984" s="15"/>
      <c r="D984" s="15"/>
      <c r="E984" s="15"/>
      <c r="F984" s="15"/>
      <c r="G984" s="15"/>
      <c r="H984" s="15"/>
      <c r="I984" s="97"/>
      <c r="J984" s="97"/>
      <c r="K984" s="97"/>
      <c r="L984" s="15"/>
    </row>
    <row r="985" spans="2:12" x14ac:dyDescent="0.3">
      <c r="B985" s="15"/>
      <c r="C985" s="15"/>
      <c r="D985" s="15"/>
      <c r="E985" s="15"/>
      <c r="F985" s="15"/>
      <c r="G985" s="15"/>
      <c r="H985" s="15"/>
      <c r="I985" s="97"/>
      <c r="J985" s="97"/>
      <c r="K985" s="97"/>
      <c r="L985" s="15"/>
    </row>
    <row r="986" spans="2:12" x14ac:dyDescent="0.3">
      <c r="B986" s="15"/>
      <c r="C986" s="15"/>
      <c r="D986" s="15"/>
      <c r="E986" s="15"/>
      <c r="F986" s="15"/>
      <c r="G986" s="15"/>
      <c r="H986" s="15"/>
      <c r="I986" s="97"/>
      <c r="J986" s="97"/>
      <c r="K986" s="97"/>
      <c r="L986" s="15"/>
    </row>
    <row r="987" spans="2:12" x14ac:dyDescent="0.3">
      <c r="B987" s="15"/>
      <c r="C987" s="15"/>
      <c r="D987" s="15"/>
      <c r="E987" s="15"/>
      <c r="F987" s="15"/>
      <c r="G987" s="15"/>
      <c r="H987" s="15"/>
      <c r="I987" s="97"/>
      <c r="J987" s="97"/>
      <c r="K987" s="97"/>
      <c r="L987" s="15"/>
    </row>
    <row r="988" spans="2:12" x14ac:dyDescent="0.3">
      <c r="B988" s="15"/>
      <c r="C988" s="15"/>
      <c r="D988" s="15"/>
      <c r="E988" s="15"/>
      <c r="F988" s="15"/>
      <c r="G988" s="15"/>
      <c r="H988" s="15"/>
      <c r="I988" s="97"/>
      <c r="J988" s="97"/>
      <c r="K988" s="97"/>
      <c r="L988" s="15"/>
    </row>
    <row r="989" spans="2:12" x14ac:dyDescent="0.3">
      <c r="B989" s="15"/>
      <c r="C989" s="15"/>
      <c r="D989" s="15"/>
      <c r="E989" s="15"/>
      <c r="F989" s="15"/>
      <c r="G989" s="15"/>
      <c r="H989" s="15"/>
      <c r="I989" s="97"/>
      <c r="J989" s="97"/>
      <c r="K989" s="97"/>
      <c r="L989" s="15"/>
    </row>
    <row r="990" spans="2:12" x14ac:dyDescent="0.3">
      <c r="B990" s="15"/>
      <c r="C990" s="15"/>
      <c r="D990" s="15"/>
      <c r="E990" s="15"/>
      <c r="F990" s="15"/>
      <c r="G990" s="15"/>
      <c r="H990" s="15"/>
      <c r="I990" s="97"/>
      <c r="J990" s="97"/>
      <c r="K990" s="97"/>
      <c r="L990" s="15"/>
    </row>
    <row r="991" spans="2:12" x14ac:dyDescent="0.3">
      <c r="B991" s="15"/>
      <c r="C991" s="15"/>
      <c r="D991" s="15"/>
      <c r="E991" s="15"/>
      <c r="F991" s="15"/>
      <c r="G991" s="15"/>
      <c r="H991" s="15"/>
      <c r="I991" s="97"/>
      <c r="J991" s="97"/>
      <c r="K991" s="97"/>
      <c r="L991" s="15"/>
    </row>
    <row r="992" spans="2:12" x14ac:dyDescent="0.3">
      <c r="B992" s="15"/>
      <c r="C992" s="15"/>
      <c r="D992" s="15"/>
      <c r="E992" s="15"/>
      <c r="F992" s="15"/>
      <c r="G992" s="15"/>
      <c r="H992" s="15"/>
      <c r="I992" s="97"/>
      <c r="J992" s="97"/>
      <c r="K992" s="97"/>
      <c r="L992" s="15"/>
    </row>
    <row r="993" spans="2:12" x14ac:dyDescent="0.3">
      <c r="B993" s="15"/>
      <c r="C993" s="15"/>
      <c r="D993" s="15"/>
      <c r="E993" s="15"/>
      <c r="F993" s="15"/>
      <c r="G993" s="15"/>
      <c r="H993" s="15"/>
      <c r="I993" s="97"/>
      <c r="J993" s="97"/>
      <c r="K993" s="97"/>
      <c r="L993" s="15"/>
    </row>
    <row r="994" spans="2:12" x14ac:dyDescent="0.3">
      <c r="B994" s="15"/>
      <c r="C994" s="15"/>
      <c r="D994" s="15"/>
      <c r="E994" s="15"/>
      <c r="F994" s="15"/>
      <c r="G994" s="15"/>
      <c r="H994" s="15"/>
      <c r="I994" s="97"/>
      <c r="J994" s="97"/>
      <c r="K994" s="97"/>
      <c r="L994" s="15"/>
    </row>
    <row r="995" spans="2:12" x14ac:dyDescent="0.3">
      <c r="B995" s="15"/>
      <c r="C995" s="15"/>
      <c r="D995" s="15"/>
      <c r="E995" s="15"/>
      <c r="F995" s="15"/>
      <c r="G995" s="15"/>
      <c r="H995" s="15"/>
      <c r="I995" s="97"/>
      <c r="J995" s="97"/>
      <c r="K995" s="97"/>
      <c r="L995" s="15"/>
    </row>
    <row r="996" spans="2:12" x14ac:dyDescent="0.3">
      <c r="B996" s="15"/>
      <c r="C996" s="15"/>
      <c r="D996" s="15"/>
      <c r="E996" s="15"/>
      <c r="F996" s="15"/>
      <c r="G996" s="15"/>
      <c r="H996" s="15"/>
      <c r="I996" s="97"/>
      <c r="J996" s="97"/>
      <c r="K996" s="97"/>
      <c r="L996" s="15"/>
    </row>
    <row r="997" spans="2:12" x14ac:dyDescent="0.3">
      <c r="B997" s="15"/>
      <c r="C997" s="15"/>
      <c r="D997" s="15"/>
      <c r="E997" s="15"/>
      <c r="F997" s="15"/>
      <c r="G997" s="15"/>
      <c r="H997" s="15"/>
      <c r="I997" s="97"/>
      <c r="J997" s="97"/>
      <c r="K997" s="97"/>
      <c r="L997" s="15"/>
    </row>
    <row r="998" spans="2:12" x14ac:dyDescent="0.3">
      <c r="B998" s="15"/>
      <c r="C998" s="15"/>
      <c r="D998" s="15"/>
      <c r="E998" s="15"/>
      <c r="F998" s="15"/>
      <c r="G998" s="15"/>
      <c r="H998" s="15"/>
      <c r="I998" s="97"/>
      <c r="J998" s="97"/>
      <c r="K998" s="97"/>
      <c r="L998" s="15"/>
    </row>
    <row r="999" spans="2:12" x14ac:dyDescent="0.3">
      <c r="B999" s="15"/>
      <c r="C999" s="15"/>
      <c r="D999" s="15"/>
      <c r="E999" s="15"/>
      <c r="F999" s="15"/>
      <c r="G999" s="15"/>
      <c r="H999" s="15"/>
      <c r="I999" s="97"/>
      <c r="J999" s="97"/>
      <c r="K999" s="97"/>
      <c r="L999" s="15"/>
    </row>
    <row r="1000" spans="2:12" x14ac:dyDescent="0.3">
      <c r="B1000" s="15"/>
      <c r="C1000" s="15"/>
      <c r="D1000" s="15"/>
      <c r="E1000" s="15"/>
      <c r="F1000" s="15"/>
      <c r="G1000" s="15"/>
      <c r="H1000" s="15"/>
      <c r="I1000" s="97"/>
      <c r="J1000" s="97"/>
      <c r="K1000" s="97"/>
      <c r="L1000" s="15"/>
    </row>
    <row r="1001" spans="2:12" x14ac:dyDescent="0.3">
      <c r="B1001" s="15"/>
      <c r="C1001" s="15"/>
      <c r="D1001" s="15"/>
      <c r="E1001" s="15"/>
      <c r="F1001" s="15"/>
      <c r="G1001" s="15"/>
      <c r="H1001" s="15"/>
      <c r="I1001" s="97"/>
      <c r="J1001" s="97"/>
      <c r="K1001" s="97"/>
      <c r="L1001" s="15"/>
    </row>
    <row r="1002" spans="2:12" x14ac:dyDescent="0.3">
      <c r="B1002" s="15"/>
      <c r="C1002" s="15"/>
      <c r="D1002" s="15"/>
      <c r="E1002" s="15"/>
      <c r="F1002" s="15"/>
      <c r="G1002" s="15"/>
      <c r="H1002" s="15"/>
      <c r="I1002" s="97"/>
      <c r="J1002" s="97"/>
      <c r="K1002" s="97"/>
      <c r="L1002" s="15"/>
    </row>
    <row r="1003" spans="2:12" x14ac:dyDescent="0.3">
      <c r="B1003" s="15"/>
      <c r="C1003" s="15"/>
      <c r="D1003" s="15"/>
      <c r="E1003" s="15"/>
      <c r="F1003" s="15"/>
      <c r="G1003" s="15"/>
      <c r="H1003" s="15"/>
      <c r="I1003" s="97"/>
      <c r="J1003" s="97"/>
      <c r="K1003" s="97"/>
      <c r="L1003" s="15"/>
    </row>
    <row r="1004" spans="2:12" x14ac:dyDescent="0.3">
      <c r="B1004" s="15"/>
      <c r="C1004" s="15"/>
      <c r="D1004" s="15"/>
      <c r="E1004" s="15"/>
      <c r="F1004" s="15"/>
      <c r="G1004" s="15"/>
      <c r="H1004" s="15"/>
      <c r="I1004" s="97"/>
      <c r="J1004" s="97"/>
      <c r="K1004" s="97"/>
      <c r="L1004" s="15"/>
    </row>
    <row r="1005" spans="2:12" x14ac:dyDescent="0.3">
      <c r="B1005" s="15"/>
      <c r="C1005" s="15"/>
      <c r="D1005" s="15"/>
      <c r="E1005" s="15"/>
      <c r="F1005" s="15"/>
      <c r="G1005" s="15"/>
      <c r="H1005" s="15"/>
      <c r="I1005" s="97"/>
      <c r="J1005" s="97"/>
      <c r="K1005" s="97"/>
      <c r="L1005" s="15"/>
    </row>
    <row r="1006" spans="2:12" x14ac:dyDescent="0.3">
      <c r="B1006" s="15"/>
      <c r="C1006" s="15"/>
      <c r="D1006" s="15"/>
      <c r="E1006" s="15"/>
      <c r="F1006" s="15"/>
      <c r="G1006" s="15"/>
      <c r="H1006" s="15"/>
      <c r="I1006" s="97"/>
      <c r="J1006" s="97"/>
      <c r="K1006" s="97"/>
      <c r="L1006" s="15"/>
    </row>
    <row r="1007" spans="2:12" x14ac:dyDescent="0.3">
      <c r="B1007" s="15"/>
      <c r="C1007" s="15"/>
      <c r="D1007" s="15"/>
      <c r="E1007" s="15"/>
      <c r="F1007" s="15"/>
      <c r="G1007" s="15"/>
      <c r="H1007" s="15"/>
      <c r="I1007" s="97"/>
      <c r="J1007" s="97"/>
      <c r="K1007" s="97"/>
      <c r="L1007" s="15"/>
    </row>
    <row r="1008" spans="2:12" x14ac:dyDescent="0.3">
      <c r="B1008" s="15"/>
      <c r="C1008" s="15"/>
      <c r="D1008" s="15"/>
      <c r="E1008" s="15"/>
      <c r="F1008" s="15"/>
      <c r="G1008" s="15"/>
      <c r="H1008" s="15"/>
      <c r="I1008" s="97"/>
      <c r="J1008" s="97"/>
      <c r="K1008" s="97"/>
      <c r="L1008" s="15"/>
    </row>
    <row r="1009" spans="2:12" x14ac:dyDescent="0.3">
      <c r="B1009" s="15"/>
      <c r="C1009" s="15"/>
      <c r="D1009" s="15"/>
      <c r="E1009" s="15"/>
      <c r="F1009" s="15"/>
      <c r="G1009" s="15"/>
      <c r="H1009" s="15"/>
      <c r="I1009" s="97"/>
      <c r="J1009" s="97"/>
      <c r="K1009" s="97"/>
      <c r="L1009" s="15"/>
    </row>
    <row r="1010" spans="2:12" x14ac:dyDescent="0.3">
      <c r="B1010" s="15"/>
      <c r="C1010" s="15"/>
      <c r="D1010" s="15"/>
      <c r="E1010" s="15"/>
      <c r="F1010" s="15"/>
      <c r="G1010" s="15"/>
      <c r="H1010" s="15"/>
      <c r="I1010" s="97"/>
      <c r="J1010" s="97"/>
      <c r="K1010" s="97"/>
      <c r="L1010" s="15"/>
    </row>
    <row r="1011" spans="2:12" x14ac:dyDescent="0.3">
      <c r="B1011" s="15"/>
      <c r="C1011" s="15"/>
      <c r="D1011" s="15"/>
      <c r="E1011" s="15"/>
      <c r="F1011" s="15"/>
      <c r="G1011" s="15"/>
      <c r="H1011" s="15"/>
      <c r="I1011" s="97"/>
      <c r="J1011" s="97"/>
      <c r="K1011" s="97"/>
      <c r="L1011" s="15"/>
    </row>
    <row r="1012" spans="2:12" x14ac:dyDescent="0.3">
      <c r="B1012" s="15"/>
      <c r="C1012" s="15"/>
      <c r="D1012" s="15"/>
      <c r="E1012" s="15"/>
      <c r="F1012" s="15"/>
      <c r="G1012" s="15"/>
      <c r="H1012" s="15"/>
      <c r="I1012" s="97"/>
      <c r="J1012" s="97"/>
      <c r="K1012" s="97"/>
      <c r="L1012" s="15"/>
    </row>
    <row r="1013" spans="2:12" x14ac:dyDescent="0.3">
      <c r="B1013" s="15"/>
      <c r="C1013" s="15"/>
      <c r="D1013" s="15"/>
      <c r="E1013" s="15"/>
      <c r="F1013" s="15"/>
      <c r="G1013" s="15"/>
      <c r="H1013" s="15"/>
      <c r="I1013" s="97"/>
      <c r="J1013" s="97"/>
      <c r="K1013" s="97"/>
      <c r="L1013" s="15"/>
    </row>
    <row r="1014" spans="2:12" x14ac:dyDescent="0.3">
      <c r="B1014" s="15"/>
      <c r="C1014" s="15"/>
      <c r="D1014" s="15"/>
      <c r="E1014" s="15"/>
      <c r="F1014" s="15"/>
      <c r="G1014" s="15"/>
      <c r="H1014" s="15"/>
      <c r="I1014" s="97"/>
      <c r="J1014" s="97"/>
      <c r="K1014" s="97"/>
      <c r="L1014" s="15"/>
    </row>
    <row r="1015" spans="2:12" x14ac:dyDescent="0.3">
      <c r="B1015" s="15"/>
      <c r="C1015" s="15"/>
      <c r="D1015" s="15"/>
      <c r="E1015" s="15"/>
      <c r="F1015" s="15"/>
      <c r="G1015" s="15"/>
      <c r="H1015" s="15"/>
      <c r="I1015" s="97"/>
      <c r="J1015" s="97"/>
      <c r="K1015" s="97"/>
      <c r="L1015" s="15"/>
    </row>
    <row r="1016" spans="2:12" x14ac:dyDescent="0.3">
      <c r="B1016" s="15"/>
      <c r="C1016" s="15"/>
      <c r="D1016" s="15"/>
      <c r="E1016" s="15"/>
      <c r="F1016" s="15"/>
      <c r="G1016" s="15"/>
      <c r="H1016" s="15"/>
      <c r="I1016" s="97"/>
      <c r="J1016" s="97"/>
      <c r="K1016" s="97"/>
      <c r="L1016" s="15"/>
    </row>
    <row r="1017" spans="2:12" x14ac:dyDescent="0.3">
      <c r="B1017" s="15"/>
      <c r="C1017" s="15"/>
      <c r="D1017" s="15"/>
      <c r="E1017" s="15"/>
      <c r="F1017" s="15"/>
      <c r="G1017" s="15"/>
      <c r="H1017" s="15"/>
      <c r="I1017" s="97"/>
      <c r="J1017" s="97"/>
      <c r="K1017" s="97"/>
      <c r="L1017" s="15"/>
    </row>
    <row r="1018" spans="2:12" x14ac:dyDescent="0.3">
      <c r="B1018" s="15"/>
      <c r="C1018" s="15"/>
      <c r="D1018" s="15"/>
      <c r="E1018" s="15"/>
      <c r="F1018" s="15"/>
      <c r="G1018" s="15"/>
      <c r="H1018" s="15"/>
      <c r="I1018" s="97"/>
      <c r="J1018" s="97"/>
      <c r="K1018" s="97"/>
      <c r="L1018" s="15"/>
    </row>
    <row r="1019" spans="2:12" x14ac:dyDescent="0.3">
      <c r="B1019" s="15"/>
      <c r="C1019" s="15"/>
      <c r="D1019" s="15"/>
      <c r="E1019" s="15"/>
      <c r="F1019" s="15"/>
      <c r="G1019" s="15"/>
      <c r="H1019" s="15"/>
      <c r="I1019" s="97"/>
      <c r="J1019" s="97"/>
      <c r="K1019" s="97"/>
      <c r="L1019" s="15"/>
    </row>
    <row r="1020" spans="2:12" x14ac:dyDescent="0.3">
      <c r="B1020" s="15"/>
      <c r="C1020" s="15"/>
      <c r="D1020" s="15"/>
      <c r="E1020" s="15"/>
      <c r="F1020" s="15"/>
      <c r="G1020" s="15"/>
      <c r="H1020" s="15"/>
      <c r="I1020" s="97"/>
      <c r="J1020" s="97"/>
      <c r="K1020" s="97"/>
      <c r="L1020" s="15"/>
    </row>
    <row r="1021" spans="2:12" x14ac:dyDescent="0.3">
      <c r="B1021" s="15"/>
      <c r="C1021" s="15"/>
      <c r="D1021" s="15"/>
      <c r="E1021" s="15"/>
      <c r="F1021" s="15"/>
      <c r="G1021" s="15"/>
      <c r="H1021" s="15"/>
      <c r="I1021" s="97"/>
      <c r="J1021" s="97"/>
      <c r="K1021" s="97"/>
      <c r="L1021" s="15"/>
    </row>
    <row r="1022" spans="2:12" x14ac:dyDescent="0.3">
      <c r="B1022" s="15"/>
      <c r="C1022" s="15"/>
      <c r="D1022" s="15"/>
      <c r="E1022" s="15"/>
      <c r="F1022" s="15"/>
      <c r="G1022" s="15"/>
      <c r="H1022" s="15"/>
      <c r="I1022" s="97"/>
      <c r="J1022" s="97"/>
      <c r="K1022" s="97"/>
      <c r="L1022" s="15"/>
    </row>
    <row r="1023" spans="2:12" x14ac:dyDescent="0.3">
      <c r="B1023" s="15"/>
      <c r="C1023" s="15"/>
      <c r="D1023" s="15"/>
      <c r="E1023" s="15"/>
      <c r="F1023" s="15"/>
      <c r="G1023" s="15"/>
      <c r="H1023" s="15"/>
      <c r="I1023" s="97"/>
      <c r="J1023" s="97"/>
      <c r="K1023" s="97"/>
      <c r="L1023" s="15"/>
    </row>
    <row r="1024" spans="2:12" x14ac:dyDescent="0.3">
      <c r="B1024" s="15"/>
      <c r="C1024" s="15"/>
      <c r="D1024" s="15"/>
      <c r="E1024" s="15"/>
      <c r="F1024" s="15"/>
      <c r="G1024" s="15"/>
      <c r="H1024" s="15"/>
      <c r="I1024" s="97"/>
      <c r="J1024" s="97"/>
      <c r="K1024" s="97"/>
      <c r="L1024" s="15"/>
    </row>
    <row r="1025" spans="2:12" x14ac:dyDescent="0.3">
      <c r="B1025" s="15"/>
      <c r="C1025" s="15"/>
      <c r="D1025" s="15"/>
      <c r="E1025" s="15"/>
      <c r="F1025" s="15"/>
      <c r="G1025" s="15"/>
      <c r="H1025" s="15"/>
      <c r="I1025" s="97"/>
      <c r="J1025" s="97"/>
      <c r="K1025" s="97"/>
      <c r="L1025" s="15"/>
    </row>
    <row r="1026" spans="2:12" x14ac:dyDescent="0.3">
      <c r="B1026" s="15"/>
      <c r="C1026" s="15"/>
      <c r="D1026" s="15"/>
      <c r="E1026" s="15"/>
      <c r="F1026" s="15"/>
      <c r="G1026" s="15"/>
      <c r="H1026" s="15"/>
      <c r="I1026" s="97"/>
      <c r="J1026" s="97"/>
      <c r="K1026" s="97"/>
      <c r="L1026" s="15"/>
    </row>
    <row r="1027" spans="2:12" x14ac:dyDescent="0.3">
      <c r="B1027" s="15"/>
      <c r="C1027" s="15"/>
      <c r="D1027" s="15"/>
      <c r="E1027" s="15"/>
      <c r="F1027" s="15"/>
      <c r="G1027" s="15"/>
      <c r="H1027" s="15"/>
      <c r="I1027" s="97"/>
      <c r="J1027" s="97"/>
      <c r="K1027" s="97"/>
      <c r="L1027" s="15"/>
    </row>
    <row r="1028" spans="2:12" x14ac:dyDescent="0.3">
      <c r="B1028" s="15"/>
      <c r="C1028" s="15"/>
      <c r="D1028" s="15"/>
      <c r="E1028" s="15"/>
      <c r="F1028" s="15"/>
      <c r="G1028" s="15"/>
      <c r="H1028" s="15"/>
      <c r="I1028" s="97"/>
      <c r="J1028" s="97"/>
      <c r="K1028" s="97"/>
      <c r="L1028" s="15"/>
    </row>
    <row r="1029" spans="2:12" x14ac:dyDescent="0.3">
      <c r="B1029" s="15"/>
      <c r="C1029" s="15"/>
      <c r="D1029" s="15"/>
      <c r="E1029" s="15"/>
      <c r="F1029" s="15"/>
      <c r="G1029" s="15"/>
      <c r="H1029" s="15"/>
      <c r="I1029" s="97"/>
      <c r="J1029" s="97"/>
      <c r="K1029" s="97"/>
      <c r="L1029" s="15"/>
    </row>
    <row r="1030" spans="2:12" x14ac:dyDescent="0.3">
      <c r="B1030" s="15"/>
      <c r="C1030" s="15"/>
      <c r="D1030" s="15"/>
      <c r="E1030" s="15"/>
      <c r="F1030" s="15"/>
      <c r="G1030" s="15"/>
      <c r="H1030" s="15"/>
      <c r="I1030" s="97"/>
      <c r="J1030" s="97"/>
      <c r="K1030" s="97"/>
      <c r="L1030" s="15"/>
    </row>
    <row r="1031" spans="2:12" x14ac:dyDescent="0.3">
      <c r="B1031" s="15"/>
      <c r="C1031" s="15"/>
      <c r="D1031" s="15"/>
      <c r="E1031" s="15"/>
      <c r="F1031" s="15"/>
      <c r="G1031" s="15"/>
      <c r="H1031" s="15"/>
      <c r="I1031" s="97"/>
      <c r="J1031" s="97"/>
      <c r="K1031" s="97"/>
      <c r="L1031" s="15"/>
    </row>
    <row r="1032" spans="2:12" x14ac:dyDescent="0.3">
      <c r="B1032" s="15"/>
      <c r="C1032" s="15"/>
      <c r="D1032" s="15"/>
      <c r="E1032" s="15"/>
      <c r="F1032" s="15"/>
      <c r="G1032" s="15"/>
      <c r="H1032" s="15"/>
      <c r="I1032" s="97"/>
      <c r="J1032" s="97"/>
      <c r="K1032" s="97"/>
      <c r="L1032" s="15"/>
    </row>
    <row r="1033" spans="2:12" x14ac:dyDescent="0.3">
      <c r="B1033" s="15"/>
      <c r="C1033" s="15"/>
      <c r="D1033" s="15"/>
      <c r="E1033" s="15"/>
      <c r="F1033" s="15"/>
      <c r="G1033" s="15"/>
      <c r="H1033" s="15"/>
      <c r="I1033" s="97"/>
      <c r="J1033" s="97"/>
      <c r="K1033" s="97"/>
      <c r="L1033" s="15"/>
    </row>
    <row r="1034" spans="2:12" x14ac:dyDescent="0.3">
      <c r="B1034" s="15"/>
      <c r="C1034" s="15"/>
      <c r="D1034" s="15"/>
      <c r="E1034" s="15"/>
      <c r="F1034" s="15"/>
      <c r="G1034" s="15"/>
      <c r="H1034" s="15"/>
      <c r="I1034" s="97"/>
      <c r="J1034" s="97"/>
      <c r="K1034" s="97"/>
      <c r="L1034" s="15"/>
    </row>
    <row r="1035" spans="2:12" x14ac:dyDescent="0.3">
      <c r="B1035" s="15"/>
      <c r="C1035" s="15"/>
      <c r="D1035" s="15"/>
      <c r="E1035" s="15"/>
      <c r="F1035" s="15"/>
      <c r="G1035" s="15"/>
      <c r="H1035" s="15"/>
      <c r="I1035" s="97"/>
      <c r="J1035" s="97"/>
      <c r="K1035" s="97"/>
      <c r="L1035" s="15"/>
    </row>
    <row r="1036" spans="2:12" x14ac:dyDescent="0.3">
      <c r="B1036" s="15"/>
      <c r="C1036" s="15"/>
      <c r="D1036" s="15"/>
      <c r="E1036" s="15"/>
      <c r="F1036" s="15"/>
      <c r="G1036" s="15"/>
      <c r="H1036" s="15"/>
      <c r="I1036" s="97"/>
      <c r="J1036" s="97"/>
      <c r="K1036" s="97"/>
      <c r="L1036" s="15"/>
    </row>
    <row r="1037" spans="2:12" x14ac:dyDescent="0.3">
      <c r="B1037" s="15"/>
      <c r="C1037" s="15"/>
      <c r="D1037" s="15"/>
      <c r="E1037" s="15"/>
      <c r="F1037" s="15"/>
      <c r="G1037" s="15"/>
      <c r="H1037" s="15"/>
      <c r="I1037" s="97"/>
      <c r="J1037" s="97"/>
      <c r="K1037" s="97"/>
      <c r="L1037" s="15"/>
    </row>
    <row r="1038" spans="2:12" x14ac:dyDescent="0.3">
      <c r="B1038" s="15"/>
      <c r="C1038" s="15"/>
      <c r="D1038" s="15"/>
      <c r="E1038" s="15"/>
      <c r="F1038" s="15"/>
      <c r="G1038" s="15"/>
      <c r="H1038" s="15"/>
      <c r="I1038" s="97"/>
      <c r="J1038" s="97"/>
      <c r="K1038" s="97"/>
      <c r="L1038" s="15"/>
    </row>
    <row r="1039" spans="2:12" x14ac:dyDescent="0.3">
      <c r="B1039" s="15"/>
      <c r="C1039" s="15"/>
      <c r="D1039" s="15"/>
      <c r="E1039" s="15"/>
      <c r="F1039" s="15"/>
      <c r="G1039" s="15"/>
      <c r="H1039" s="15"/>
      <c r="I1039" s="97"/>
      <c r="J1039" s="97"/>
      <c r="K1039" s="97"/>
      <c r="L1039" s="15"/>
    </row>
    <row r="1040" spans="2:12" x14ac:dyDescent="0.3">
      <c r="B1040" s="15"/>
      <c r="C1040" s="15"/>
      <c r="D1040" s="15"/>
      <c r="E1040" s="15"/>
      <c r="F1040" s="15"/>
      <c r="G1040" s="15"/>
      <c r="H1040" s="15"/>
      <c r="I1040" s="97"/>
      <c r="J1040" s="97"/>
      <c r="K1040" s="97"/>
      <c r="L1040" s="15"/>
    </row>
    <row r="1041" spans="2:12" x14ac:dyDescent="0.3">
      <c r="B1041" s="15"/>
      <c r="C1041" s="15"/>
      <c r="D1041" s="15"/>
      <c r="E1041" s="15"/>
      <c r="F1041" s="15"/>
      <c r="G1041" s="15"/>
      <c r="H1041" s="15"/>
      <c r="I1041" s="97"/>
      <c r="J1041" s="97"/>
      <c r="K1041" s="97"/>
      <c r="L1041" s="15"/>
    </row>
    <row r="1042" spans="2:12" x14ac:dyDescent="0.3">
      <c r="B1042" s="15"/>
      <c r="C1042" s="15"/>
      <c r="D1042" s="15"/>
      <c r="E1042" s="15"/>
      <c r="F1042" s="15"/>
      <c r="G1042" s="15"/>
      <c r="H1042" s="15"/>
      <c r="I1042" s="97"/>
      <c r="J1042" s="97"/>
      <c r="K1042" s="97"/>
      <c r="L1042" s="15"/>
    </row>
    <row r="1043" spans="2:12" x14ac:dyDescent="0.3">
      <c r="B1043" s="15"/>
      <c r="C1043" s="15"/>
      <c r="D1043" s="15"/>
      <c r="E1043" s="15"/>
      <c r="F1043" s="15"/>
      <c r="G1043" s="15"/>
      <c r="H1043" s="15"/>
      <c r="I1043" s="97"/>
      <c r="J1043" s="97"/>
      <c r="K1043" s="97"/>
      <c r="L1043" s="15"/>
    </row>
    <row r="1044" spans="2:12" x14ac:dyDescent="0.3">
      <c r="B1044" s="15"/>
      <c r="C1044" s="15"/>
      <c r="D1044" s="15"/>
      <c r="E1044" s="15"/>
      <c r="F1044" s="15"/>
      <c r="G1044" s="15"/>
      <c r="H1044" s="15"/>
      <c r="I1044" s="97"/>
      <c r="J1044" s="97"/>
      <c r="K1044" s="97"/>
      <c r="L1044" s="15"/>
    </row>
    <row r="1045" spans="2:12" x14ac:dyDescent="0.3">
      <c r="B1045" s="15"/>
      <c r="C1045" s="15"/>
      <c r="D1045" s="15"/>
      <c r="E1045" s="15"/>
      <c r="F1045" s="15"/>
      <c r="G1045" s="15"/>
      <c r="H1045" s="15"/>
      <c r="I1045" s="97"/>
      <c r="J1045" s="97"/>
      <c r="K1045" s="97"/>
      <c r="L1045" s="15"/>
    </row>
    <row r="1046" spans="2:12" x14ac:dyDescent="0.3">
      <c r="B1046" s="15"/>
      <c r="C1046" s="15"/>
      <c r="D1046" s="15"/>
      <c r="E1046" s="15"/>
      <c r="F1046" s="15"/>
      <c r="G1046" s="15"/>
      <c r="H1046" s="15"/>
      <c r="I1046" s="97"/>
      <c r="J1046" s="97"/>
      <c r="K1046" s="97"/>
      <c r="L1046" s="15"/>
    </row>
    <row r="1047" spans="2:12" x14ac:dyDescent="0.3">
      <c r="B1047" s="15"/>
      <c r="C1047" s="15"/>
      <c r="D1047" s="15"/>
      <c r="E1047" s="15"/>
      <c r="F1047" s="15"/>
      <c r="G1047" s="15"/>
      <c r="H1047" s="15"/>
      <c r="I1047" s="97"/>
      <c r="J1047" s="97"/>
      <c r="K1047" s="97"/>
      <c r="L1047" s="15"/>
    </row>
    <row r="1048" spans="2:12" x14ac:dyDescent="0.3">
      <c r="B1048" s="15"/>
      <c r="C1048" s="15"/>
      <c r="D1048" s="15"/>
      <c r="E1048" s="15"/>
      <c r="F1048" s="15"/>
      <c r="G1048" s="15"/>
      <c r="H1048" s="15"/>
      <c r="I1048" s="97"/>
      <c r="J1048" s="97"/>
      <c r="K1048" s="97"/>
      <c r="L1048" s="15"/>
    </row>
    <row r="1049" spans="2:12" x14ac:dyDescent="0.3">
      <c r="B1049" s="15"/>
      <c r="C1049" s="15"/>
      <c r="D1049" s="15"/>
      <c r="E1049" s="15"/>
      <c r="F1049" s="15"/>
      <c r="G1049" s="15"/>
      <c r="H1049" s="15"/>
      <c r="I1049" s="97"/>
      <c r="J1049" s="97"/>
      <c r="K1049" s="97"/>
      <c r="L1049" s="15"/>
    </row>
    <row r="1050" spans="2:12" x14ac:dyDescent="0.3">
      <c r="B1050" s="15"/>
      <c r="C1050" s="15"/>
      <c r="D1050" s="15"/>
      <c r="E1050" s="15"/>
      <c r="F1050" s="15"/>
      <c r="G1050" s="15"/>
      <c r="H1050" s="15"/>
      <c r="I1050" s="97"/>
      <c r="J1050" s="97"/>
      <c r="K1050" s="97"/>
      <c r="L1050" s="15"/>
    </row>
    <row r="1051" spans="2:12" x14ac:dyDescent="0.3">
      <c r="B1051" s="15"/>
      <c r="C1051" s="15"/>
      <c r="D1051" s="15"/>
      <c r="E1051" s="15"/>
      <c r="F1051" s="15"/>
      <c r="G1051" s="15"/>
      <c r="H1051" s="15"/>
      <c r="I1051" s="97"/>
      <c r="J1051" s="97"/>
      <c r="K1051" s="97"/>
      <c r="L1051" s="15"/>
    </row>
    <row r="1052" spans="2:12" x14ac:dyDescent="0.3">
      <c r="B1052" s="15"/>
      <c r="C1052" s="15"/>
      <c r="D1052" s="15"/>
      <c r="E1052" s="15"/>
      <c r="F1052" s="15"/>
      <c r="G1052" s="15"/>
      <c r="H1052" s="15"/>
      <c r="I1052" s="97"/>
      <c r="J1052" s="97"/>
      <c r="K1052" s="97"/>
      <c r="L1052" s="15"/>
    </row>
    <row r="1053" spans="2:12" x14ac:dyDescent="0.3">
      <c r="B1053" s="15"/>
      <c r="C1053" s="15"/>
      <c r="D1053" s="15"/>
      <c r="E1053" s="15"/>
      <c r="F1053" s="15"/>
      <c r="G1053" s="15"/>
      <c r="H1053" s="15"/>
      <c r="I1053" s="97"/>
      <c r="J1053" s="97"/>
      <c r="K1053" s="97"/>
      <c r="L1053" s="15"/>
    </row>
    <row r="1054" spans="2:12" x14ac:dyDescent="0.3">
      <c r="B1054" s="15"/>
      <c r="C1054" s="15"/>
      <c r="D1054" s="15"/>
      <c r="E1054" s="15"/>
      <c r="F1054" s="15"/>
      <c r="G1054" s="15"/>
      <c r="H1054" s="15"/>
      <c r="I1054" s="97"/>
      <c r="J1054" s="97"/>
      <c r="K1054" s="97"/>
      <c r="L1054" s="15"/>
    </row>
    <row r="1055" spans="2:12" x14ac:dyDescent="0.3">
      <c r="B1055" s="15"/>
      <c r="C1055" s="15"/>
      <c r="D1055" s="15"/>
      <c r="E1055" s="15"/>
      <c r="F1055" s="15"/>
      <c r="G1055" s="15"/>
      <c r="H1055" s="15"/>
      <c r="I1055" s="97"/>
      <c r="J1055" s="97"/>
      <c r="K1055" s="97"/>
      <c r="L1055" s="15"/>
    </row>
    <row r="1056" spans="2:12" x14ac:dyDescent="0.3">
      <c r="B1056" s="15"/>
      <c r="C1056" s="15"/>
      <c r="D1056" s="15"/>
      <c r="E1056" s="15"/>
      <c r="F1056" s="15"/>
      <c r="G1056" s="15"/>
      <c r="H1056" s="15"/>
      <c r="I1056" s="97"/>
      <c r="J1056" s="97"/>
      <c r="K1056" s="97"/>
      <c r="L1056" s="15"/>
    </row>
    <row r="1057" spans="2:12" x14ac:dyDescent="0.3">
      <c r="B1057" s="15"/>
      <c r="C1057" s="15"/>
      <c r="D1057" s="15"/>
      <c r="E1057" s="15"/>
      <c r="F1057" s="15"/>
      <c r="G1057" s="15"/>
      <c r="H1057" s="15"/>
      <c r="I1057" s="97"/>
      <c r="J1057" s="97"/>
      <c r="K1057" s="97"/>
      <c r="L1057" s="15"/>
    </row>
    <row r="1058" spans="2:12" x14ac:dyDescent="0.3">
      <c r="B1058" s="15"/>
      <c r="C1058" s="15"/>
      <c r="D1058" s="15"/>
      <c r="E1058" s="15"/>
      <c r="F1058" s="15"/>
      <c r="G1058" s="15"/>
      <c r="H1058" s="15"/>
      <c r="I1058" s="97"/>
      <c r="J1058" s="97"/>
      <c r="K1058" s="97"/>
      <c r="L1058" s="15"/>
    </row>
    <row r="1059" spans="2:12" x14ac:dyDescent="0.3">
      <c r="B1059" s="15"/>
      <c r="C1059" s="15"/>
      <c r="D1059" s="15"/>
      <c r="E1059" s="15"/>
      <c r="F1059" s="15"/>
      <c r="G1059" s="15"/>
      <c r="H1059" s="15"/>
      <c r="I1059" s="97"/>
      <c r="J1059" s="97"/>
      <c r="K1059" s="97"/>
      <c r="L1059" s="15"/>
    </row>
    <row r="1060" spans="2:12" x14ac:dyDescent="0.3">
      <c r="B1060" s="15"/>
      <c r="C1060" s="15"/>
      <c r="D1060" s="15"/>
      <c r="E1060" s="15"/>
      <c r="F1060" s="15"/>
      <c r="G1060" s="15"/>
      <c r="H1060" s="15"/>
      <c r="I1060" s="97"/>
      <c r="J1060" s="97"/>
      <c r="K1060" s="97"/>
      <c r="L1060" s="15"/>
    </row>
    <row r="1061" spans="2:12" x14ac:dyDescent="0.3">
      <c r="B1061" s="15"/>
      <c r="C1061" s="15"/>
      <c r="D1061" s="15"/>
      <c r="E1061" s="15"/>
      <c r="F1061" s="15"/>
      <c r="G1061" s="15"/>
      <c r="H1061" s="15"/>
      <c r="I1061" s="97"/>
      <c r="J1061" s="97"/>
      <c r="K1061" s="97"/>
      <c r="L1061" s="15"/>
    </row>
    <row r="1062" spans="2:12" x14ac:dyDescent="0.3">
      <c r="B1062" s="15"/>
      <c r="C1062" s="15"/>
      <c r="D1062" s="15"/>
      <c r="E1062" s="15"/>
      <c r="F1062" s="15"/>
      <c r="G1062" s="15"/>
      <c r="H1062" s="15"/>
      <c r="I1062" s="97"/>
      <c r="J1062" s="97"/>
      <c r="K1062" s="97"/>
      <c r="L1062" s="15"/>
    </row>
    <row r="1063" spans="2:12" x14ac:dyDescent="0.3">
      <c r="B1063" s="15"/>
      <c r="C1063" s="15"/>
      <c r="D1063" s="15"/>
      <c r="E1063" s="15"/>
      <c r="F1063" s="15"/>
      <c r="G1063" s="15"/>
      <c r="H1063" s="15"/>
      <c r="I1063" s="97"/>
      <c r="J1063" s="97"/>
      <c r="K1063" s="97"/>
      <c r="L1063" s="15"/>
    </row>
    <row r="1064" spans="2:12" x14ac:dyDescent="0.3">
      <c r="B1064" s="15"/>
      <c r="C1064" s="15"/>
      <c r="D1064" s="15"/>
      <c r="E1064" s="15"/>
      <c r="F1064" s="15"/>
      <c r="G1064" s="15"/>
      <c r="H1064" s="15"/>
      <c r="I1064" s="97"/>
      <c r="J1064" s="97"/>
      <c r="K1064" s="97"/>
      <c r="L1064" s="15"/>
    </row>
    <row r="1065" spans="2:12" x14ac:dyDescent="0.3">
      <c r="B1065" s="15"/>
      <c r="C1065" s="15"/>
      <c r="D1065" s="15"/>
      <c r="E1065" s="15"/>
      <c r="F1065" s="15"/>
      <c r="G1065" s="15"/>
      <c r="H1065" s="15"/>
      <c r="I1065" s="97"/>
      <c r="J1065" s="97"/>
      <c r="K1065" s="97"/>
      <c r="L1065" s="15"/>
    </row>
    <row r="1066" spans="2:12" x14ac:dyDescent="0.3">
      <c r="B1066" s="15"/>
      <c r="C1066" s="15"/>
      <c r="D1066" s="15"/>
      <c r="E1066" s="15"/>
      <c r="F1066" s="15"/>
      <c r="G1066" s="15"/>
      <c r="H1066" s="15"/>
      <c r="I1066" s="97"/>
      <c r="J1066" s="97"/>
      <c r="K1066" s="97"/>
      <c r="L1066" s="15"/>
    </row>
    <row r="1067" spans="2:12" x14ac:dyDescent="0.3">
      <c r="B1067" s="15"/>
      <c r="C1067" s="15"/>
      <c r="D1067" s="15"/>
      <c r="E1067" s="15"/>
      <c r="F1067" s="15"/>
      <c r="G1067" s="15"/>
      <c r="H1067" s="15"/>
      <c r="I1067" s="97"/>
      <c r="J1067" s="97"/>
      <c r="K1067" s="97"/>
      <c r="L1067" s="15"/>
    </row>
    <row r="1068" spans="2:12" x14ac:dyDescent="0.3">
      <c r="B1068" s="15"/>
      <c r="C1068" s="15"/>
      <c r="D1068" s="15"/>
      <c r="E1068" s="15"/>
      <c r="F1068" s="15"/>
      <c r="G1068" s="15"/>
      <c r="H1068" s="15"/>
      <c r="I1068" s="97"/>
      <c r="J1068" s="97"/>
      <c r="K1068" s="97"/>
      <c r="L1068" s="15"/>
    </row>
    <row r="1069" spans="2:12" x14ac:dyDescent="0.3">
      <c r="B1069" s="15"/>
      <c r="C1069" s="15"/>
      <c r="D1069" s="15"/>
      <c r="E1069" s="15"/>
      <c r="F1069" s="15"/>
      <c r="G1069" s="15"/>
      <c r="H1069" s="15"/>
      <c r="I1069" s="97"/>
      <c r="J1069" s="97"/>
      <c r="K1069" s="97"/>
      <c r="L1069" s="15"/>
    </row>
    <row r="1070" spans="2:12" x14ac:dyDescent="0.3">
      <c r="B1070" s="15"/>
      <c r="C1070" s="15"/>
      <c r="D1070" s="15"/>
      <c r="E1070" s="15"/>
      <c r="F1070" s="15"/>
      <c r="G1070" s="15"/>
      <c r="H1070" s="15"/>
      <c r="I1070" s="97"/>
      <c r="J1070" s="97"/>
      <c r="K1070" s="97"/>
      <c r="L1070" s="15"/>
    </row>
    <row r="1071" spans="2:12" x14ac:dyDescent="0.3">
      <c r="B1071" s="15"/>
      <c r="C1071" s="15"/>
      <c r="D1071" s="15"/>
      <c r="E1071" s="15"/>
      <c r="F1071" s="15"/>
      <c r="G1071" s="15"/>
      <c r="H1071" s="15"/>
      <c r="I1071" s="97"/>
      <c r="J1071" s="97"/>
      <c r="K1071" s="97"/>
      <c r="L1071" s="15"/>
    </row>
    <row r="1072" spans="2:12" x14ac:dyDescent="0.3">
      <c r="B1072" s="15"/>
      <c r="C1072" s="15"/>
      <c r="D1072" s="15"/>
      <c r="E1072" s="15"/>
      <c r="F1072" s="15"/>
      <c r="G1072" s="15"/>
      <c r="H1072" s="15"/>
      <c r="I1072" s="97"/>
      <c r="J1072" s="97"/>
      <c r="K1072" s="97"/>
      <c r="L1072" s="15"/>
    </row>
    <row r="1073" spans="2:12" x14ac:dyDescent="0.3">
      <c r="B1073" s="15"/>
      <c r="C1073" s="15"/>
      <c r="D1073" s="15"/>
      <c r="E1073" s="15"/>
      <c r="F1073" s="15"/>
      <c r="G1073" s="15"/>
      <c r="H1073" s="15"/>
      <c r="I1073" s="97"/>
      <c r="J1073" s="97"/>
      <c r="K1073" s="97"/>
      <c r="L1073" s="15"/>
    </row>
    <row r="1074" spans="2:12" x14ac:dyDescent="0.3">
      <c r="B1074" s="15"/>
      <c r="C1074" s="15"/>
      <c r="D1074" s="15"/>
      <c r="E1074" s="15"/>
      <c r="F1074" s="15"/>
      <c r="G1074" s="15"/>
      <c r="H1074" s="15"/>
      <c r="I1074" s="97"/>
      <c r="J1074" s="97"/>
      <c r="K1074" s="97"/>
      <c r="L1074" s="15"/>
    </row>
    <row r="1075" spans="2:12" x14ac:dyDescent="0.3">
      <c r="B1075" s="15"/>
      <c r="C1075" s="15"/>
      <c r="D1075" s="15"/>
      <c r="E1075" s="15"/>
      <c r="F1075" s="15"/>
      <c r="G1075" s="15"/>
      <c r="H1075" s="15"/>
      <c r="I1075" s="97"/>
      <c r="J1075" s="97"/>
      <c r="K1075" s="97"/>
      <c r="L1075" s="15"/>
    </row>
    <row r="1076" spans="2:12" x14ac:dyDescent="0.3">
      <c r="B1076" s="15"/>
      <c r="C1076" s="15"/>
      <c r="D1076" s="15"/>
      <c r="E1076" s="15"/>
      <c r="F1076" s="15"/>
      <c r="G1076" s="15"/>
      <c r="H1076" s="15"/>
      <c r="I1076" s="97"/>
      <c r="J1076" s="97"/>
      <c r="K1076" s="97"/>
      <c r="L1076" s="15"/>
    </row>
    <row r="1077" spans="2:12" x14ac:dyDescent="0.3">
      <c r="B1077" s="15"/>
      <c r="C1077" s="15"/>
      <c r="D1077" s="15"/>
      <c r="E1077" s="15"/>
      <c r="F1077" s="15"/>
      <c r="G1077" s="15"/>
      <c r="H1077" s="15"/>
      <c r="I1077" s="97"/>
      <c r="J1077" s="97"/>
      <c r="K1077" s="97"/>
      <c r="L1077" s="15"/>
    </row>
    <row r="1078" spans="2:12" x14ac:dyDescent="0.3">
      <c r="B1078" s="15"/>
      <c r="C1078" s="15"/>
      <c r="D1078" s="15"/>
      <c r="E1078" s="15"/>
      <c r="F1078" s="15"/>
      <c r="G1078" s="15"/>
      <c r="H1078" s="15"/>
      <c r="I1078" s="97"/>
      <c r="J1078" s="97"/>
      <c r="K1078" s="97"/>
      <c r="L1078" s="15"/>
    </row>
    <row r="1079" spans="2:12" x14ac:dyDescent="0.3">
      <c r="B1079" s="15"/>
      <c r="C1079" s="15"/>
      <c r="D1079" s="15"/>
      <c r="E1079" s="15"/>
      <c r="F1079" s="15"/>
      <c r="G1079" s="15"/>
      <c r="H1079" s="15"/>
      <c r="I1079" s="97"/>
      <c r="J1079" s="97"/>
      <c r="K1079" s="97"/>
      <c r="L1079" s="15"/>
    </row>
    <row r="1080" spans="2:12" x14ac:dyDescent="0.3">
      <c r="B1080" s="15"/>
      <c r="C1080" s="15"/>
      <c r="D1080" s="15"/>
      <c r="E1080" s="15"/>
      <c r="F1080" s="15"/>
      <c r="G1080" s="15"/>
      <c r="H1080" s="15"/>
      <c r="I1080" s="97"/>
      <c r="J1080" s="97"/>
      <c r="K1080" s="97"/>
      <c r="L1080" s="15"/>
    </row>
    <row r="1081" spans="2:12" x14ac:dyDescent="0.3">
      <c r="B1081" s="15"/>
      <c r="C1081" s="15"/>
      <c r="D1081" s="15"/>
      <c r="E1081" s="15"/>
      <c r="F1081" s="15"/>
      <c r="G1081" s="15"/>
      <c r="H1081" s="15"/>
      <c r="I1081" s="97"/>
      <c r="J1081" s="97"/>
      <c r="K1081" s="97"/>
      <c r="L1081" s="15"/>
    </row>
    <row r="1082" spans="2:12" x14ac:dyDescent="0.3">
      <c r="B1082" s="15"/>
      <c r="C1082" s="15"/>
      <c r="D1082" s="15"/>
      <c r="E1082" s="15"/>
      <c r="F1082" s="15"/>
      <c r="G1082" s="15"/>
      <c r="H1082" s="15"/>
      <c r="I1082" s="97"/>
      <c r="J1082" s="97"/>
      <c r="K1082" s="97"/>
      <c r="L1082" s="15"/>
    </row>
    <row r="1083" spans="2:12" x14ac:dyDescent="0.3">
      <c r="B1083" s="15"/>
      <c r="C1083" s="15"/>
      <c r="D1083" s="15"/>
      <c r="E1083" s="15"/>
      <c r="F1083" s="15"/>
      <c r="G1083" s="15"/>
      <c r="H1083" s="15"/>
      <c r="I1083" s="97"/>
      <c r="J1083" s="97"/>
      <c r="K1083" s="97"/>
      <c r="L1083" s="15"/>
    </row>
    <row r="1084" spans="2:12" x14ac:dyDescent="0.3">
      <c r="B1084" s="15"/>
      <c r="C1084" s="15"/>
      <c r="D1084" s="15"/>
      <c r="E1084" s="15"/>
      <c r="F1084" s="15"/>
      <c r="G1084" s="15"/>
      <c r="H1084" s="15"/>
      <c r="I1084" s="97"/>
      <c r="J1084" s="97"/>
      <c r="K1084" s="97"/>
      <c r="L1084" s="15"/>
    </row>
    <row r="1085" spans="2:12" x14ac:dyDescent="0.3">
      <c r="B1085" s="15"/>
      <c r="C1085" s="15"/>
      <c r="D1085" s="15"/>
      <c r="E1085" s="15"/>
      <c r="F1085" s="15"/>
      <c r="G1085" s="15"/>
      <c r="H1085" s="15"/>
      <c r="I1085" s="97"/>
      <c r="J1085" s="97"/>
      <c r="K1085" s="97"/>
      <c r="L1085" s="15"/>
    </row>
    <row r="1086" spans="2:12" x14ac:dyDescent="0.3">
      <c r="B1086" s="15"/>
      <c r="C1086" s="15"/>
      <c r="D1086" s="15"/>
      <c r="E1086" s="15"/>
      <c r="F1086" s="15"/>
      <c r="G1086" s="15"/>
      <c r="H1086" s="15"/>
      <c r="I1086" s="97"/>
      <c r="J1086" s="97"/>
      <c r="K1086" s="97"/>
      <c r="L1086" s="15"/>
    </row>
    <row r="1087" spans="2:12" x14ac:dyDescent="0.3">
      <c r="B1087" s="15"/>
      <c r="C1087" s="15"/>
      <c r="D1087" s="15"/>
      <c r="E1087" s="15"/>
      <c r="F1087" s="15"/>
      <c r="G1087" s="15"/>
      <c r="H1087" s="15"/>
      <c r="I1087" s="97"/>
      <c r="J1087" s="97"/>
      <c r="K1087" s="97"/>
      <c r="L1087" s="15"/>
    </row>
    <row r="1088" spans="2:12" x14ac:dyDescent="0.3">
      <c r="B1088" s="15"/>
      <c r="C1088" s="15"/>
      <c r="D1088" s="15"/>
      <c r="E1088" s="15"/>
      <c r="F1088" s="15"/>
      <c r="G1088" s="15"/>
      <c r="H1088" s="15"/>
      <c r="I1088" s="97"/>
      <c r="J1088" s="97"/>
      <c r="K1088" s="97"/>
      <c r="L1088" s="15"/>
    </row>
    <row r="1089" spans="2:12" x14ac:dyDescent="0.3">
      <c r="B1089" s="15"/>
      <c r="C1089" s="15"/>
      <c r="D1089" s="15"/>
      <c r="E1089" s="15"/>
      <c r="F1089" s="15"/>
      <c r="G1089" s="15"/>
      <c r="H1089" s="15"/>
      <c r="I1089" s="97"/>
      <c r="J1089" s="97"/>
      <c r="K1089" s="97"/>
      <c r="L1089" s="15"/>
    </row>
    <row r="1090" spans="2:12" x14ac:dyDescent="0.3">
      <c r="B1090" s="15"/>
      <c r="C1090" s="15"/>
      <c r="D1090" s="15"/>
      <c r="E1090" s="15"/>
      <c r="F1090" s="15"/>
      <c r="G1090" s="15"/>
      <c r="H1090" s="15"/>
      <c r="I1090" s="97"/>
      <c r="J1090" s="97"/>
      <c r="K1090" s="97"/>
      <c r="L1090" s="15"/>
    </row>
    <row r="1091" spans="2:12" x14ac:dyDescent="0.3">
      <c r="B1091" s="15"/>
      <c r="C1091" s="15"/>
      <c r="D1091" s="15"/>
      <c r="E1091" s="15"/>
      <c r="F1091" s="15"/>
      <c r="G1091" s="15"/>
      <c r="H1091" s="15"/>
      <c r="I1091" s="97"/>
      <c r="J1091" s="97"/>
      <c r="K1091" s="97"/>
      <c r="L1091" s="15"/>
    </row>
    <row r="1092" spans="2:12" x14ac:dyDescent="0.3">
      <c r="B1092" s="15"/>
      <c r="C1092" s="15"/>
      <c r="D1092" s="15"/>
      <c r="E1092" s="15"/>
      <c r="F1092" s="15"/>
      <c r="G1092" s="15"/>
      <c r="H1092" s="15"/>
      <c r="I1092" s="97"/>
      <c r="J1092" s="97"/>
      <c r="K1092" s="97"/>
      <c r="L1092" s="15"/>
    </row>
    <row r="1093" spans="2:12" x14ac:dyDescent="0.3">
      <c r="B1093" s="15"/>
      <c r="C1093" s="15"/>
      <c r="D1093" s="15"/>
      <c r="E1093" s="15"/>
      <c r="F1093" s="15"/>
      <c r="G1093" s="15"/>
      <c r="H1093" s="15"/>
      <c r="I1093" s="97"/>
      <c r="J1093" s="97"/>
      <c r="K1093" s="97"/>
      <c r="L1093" s="15"/>
    </row>
    <row r="1094" spans="2:12" x14ac:dyDescent="0.3">
      <c r="B1094" s="15"/>
      <c r="C1094" s="15"/>
      <c r="D1094" s="15"/>
      <c r="E1094" s="15"/>
      <c r="F1094" s="15"/>
      <c r="G1094" s="15"/>
      <c r="H1094" s="15"/>
      <c r="I1094" s="97"/>
      <c r="J1094" s="97"/>
      <c r="K1094" s="97"/>
      <c r="L1094" s="15"/>
    </row>
    <row r="1095" spans="2:12" x14ac:dyDescent="0.3">
      <c r="B1095" s="15"/>
      <c r="C1095" s="15"/>
      <c r="D1095" s="15"/>
      <c r="E1095" s="15"/>
      <c r="F1095" s="15"/>
      <c r="G1095" s="15"/>
      <c r="H1095" s="15"/>
      <c r="I1095" s="97"/>
      <c r="J1095" s="97"/>
      <c r="K1095" s="97"/>
      <c r="L1095" s="15"/>
    </row>
    <row r="1096" spans="2:12" x14ac:dyDescent="0.3">
      <c r="B1096" s="15"/>
      <c r="C1096" s="15"/>
      <c r="D1096" s="15"/>
      <c r="E1096" s="15"/>
      <c r="F1096" s="15"/>
      <c r="G1096" s="15"/>
      <c r="H1096" s="15"/>
      <c r="I1096" s="97"/>
      <c r="J1096" s="97"/>
      <c r="K1096" s="97"/>
      <c r="L1096" s="15"/>
    </row>
    <row r="1097" spans="2:12" x14ac:dyDescent="0.3">
      <c r="B1097" s="15"/>
      <c r="C1097" s="15"/>
      <c r="D1097" s="15"/>
      <c r="E1097" s="15"/>
      <c r="F1097" s="15"/>
      <c r="G1097" s="15"/>
      <c r="H1097" s="15"/>
      <c r="I1097" s="97"/>
      <c r="J1097" s="97"/>
      <c r="K1097" s="97"/>
      <c r="L1097" s="15"/>
    </row>
    <row r="1098" spans="2:12" x14ac:dyDescent="0.3">
      <c r="B1098" s="15"/>
      <c r="C1098" s="15"/>
      <c r="D1098" s="15"/>
      <c r="E1098" s="15"/>
      <c r="F1098" s="15"/>
      <c r="G1098" s="15"/>
      <c r="H1098" s="15"/>
      <c r="I1098" s="97"/>
      <c r="J1098" s="97"/>
      <c r="K1098" s="97"/>
      <c r="L1098" s="15"/>
    </row>
    <row r="1099" spans="2:12" x14ac:dyDescent="0.3">
      <c r="B1099" s="15"/>
      <c r="C1099" s="15"/>
      <c r="D1099" s="15"/>
      <c r="E1099" s="15"/>
      <c r="F1099" s="15"/>
      <c r="G1099" s="15"/>
      <c r="H1099" s="15"/>
      <c r="I1099" s="97"/>
      <c r="J1099" s="97"/>
      <c r="K1099" s="97"/>
      <c r="L1099" s="15"/>
    </row>
    <row r="1100" spans="2:12" x14ac:dyDescent="0.3">
      <c r="B1100" s="15"/>
      <c r="C1100" s="15"/>
      <c r="D1100" s="15"/>
      <c r="E1100" s="15"/>
      <c r="F1100" s="15"/>
      <c r="G1100" s="15"/>
      <c r="H1100" s="15"/>
      <c r="I1100" s="97"/>
      <c r="J1100" s="97"/>
      <c r="K1100" s="97"/>
      <c r="L1100" s="15"/>
    </row>
    <row r="1101" spans="2:12" x14ac:dyDescent="0.3">
      <c r="B1101" s="15"/>
      <c r="C1101" s="15"/>
      <c r="D1101" s="15"/>
      <c r="E1101" s="15"/>
      <c r="F1101" s="15"/>
      <c r="G1101" s="15"/>
      <c r="H1101" s="15"/>
      <c r="I1101" s="97"/>
      <c r="J1101" s="97"/>
      <c r="K1101" s="97"/>
      <c r="L1101" s="15"/>
    </row>
    <row r="1102" spans="2:12" x14ac:dyDescent="0.3">
      <c r="B1102" s="15"/>
      <c r="C1102" s="15"/>
      <c r="D1102" s="15"/>
      <c r="E1102" s="15"/>
      <c r="F1102" s="15"/>
      <c r="G1102" s="15"/>
      <c r="H1102" s="15"/>
      <c r="I1102" s="97"/>
      <c r="J1102" s="97"/>
      <c r="K1102" s="97"/>
      <c r="L1102" s="15"/>
    </row>
    <row r="1103" spans="2:12" x14ac:dyDescent="0.3">
      <c r="B1103" s="15"/>
      <c r="C1103" s="15"/>
      <c r="D1103" s="15"/>
      <c r="E1103" s="15"/>
      <c r="F1103" s="15"/>
      <c r="G1103" s="15"/>
      <c r="H1103" s="15"/>
      <c r="I1103" s="97"/>
      <c r="J1103" s="97"/>
      <c r="K1103" s="97"/>
      <c r="L1103" s="15"/>
    </row>
    <row r="1104" spans="2:12" x14ac:dyDescent="0.3">
      <c r="B1104" s="15"/>
      <c r="C1104" s="15"/>
      <c r="D1104" s="15"/>
      <c r="E1104" s="15"/>
      <c r="F1104" s="15"/>
      <c r="G1104" s="15"/>
      <c r="H1104" s="15"/>
      <c r="I1104" s="97"/>
      <c r="J1104" s="97"/>
      <c r="K1104" s="97"/>
      <c r="L1104" s="15"/>
    </row>
    <row r="1105" spans="2:12" x14ac:dyDescent="0.3">
      <c r="B1105" s="15"/>
      <c r="C1105" s="15"/>
      <c r="D1105" s="15"/>
      <c r="E1105" s="15"/>
      <c r="F1105" s="15"/>
      <c r="G1105" s="15"/>
      <c r="H1105" s="15"/>
      <c r="I1105" s="97"/>
      <c r="J1105" s="97"/>
      <c r="K1105" s="97"/>
      <c r="L1105" s="15"/>
    </row>
    <row r="1106" spans="2:12" x14ac:dyDescent="0.3">
      <c r="B1106" s="15"/>
      <c r="C1106" s="15"/>
      <c r="D1106" s="15"/>
      <c r="E1106" s="15"/>
      <c r="F1106" s="15"/>
      <c r="G1106" s="15"/>
      <c r="H1106" s="15"/>
      <c r="I1106" s="97"/>
      <c r="J1106" s="97"/>
      <c r="K1106" s="97"/>
      <c r="L1106" s="15"/>
    </row>
    <row r="1107" spans="2:12" x14ac:dyDescent="0.3">
      <c r="I1107" s="26"/>
      <c r="J1107" s="26"/>
      <c r="K1107" s="26"/>
    </row>
    <row r="1108" spans="2:12" x14ac:dyDescent="0.3">
      <c r="I1108" s="26"/>
      <c r="J1108" s="26"/>
      <c r="K1108" s="26"/>
    </row>
    <row r="1109" spans="2:12" x14ac:dyDescent="0.3">
      <c r="I1109" s="26"/>
      <c r="J1109" s="26"/>
      <c r="K1109" s="26"/>
    </row>
    <row r="1110" spans="2:12" x14ac:dyDescent="0.3">
      <c r="I1110" s="26"/>
      <c r="J1110" s="26"/>
      <c r="K1110" s="26"/>
    </row>
    <row r="1111" spans="2:12" x14ac:dyDescent="0.3">
      <c r="I1111" s="26"/>
      <c r="J1111" s="26"/>
      <c r="K1111" s="26"/>
    </row>
    <row r="1112" spans="2:12" x14ac:dyDescent="0.3">
      <c r="I1112" s="26"/>
      <c r="J1112" s="26"/>
      <c r="K1112" s="26"/>
    </row>
    <row r="1113" spans="2:12" x14ac:dyDescent="0.3">
      <c r="I1113" s="26"/>
      <c r="J1113" s="26"/>
      <c r="K1113" s="26"/>
    </row>
    <row r="1114" spans="2:12" x14ac:dyDescent="0.3">
      <c r="I1114" s="26"/>
      <c r="J1114" s="26"/>
      <c r="K1114" s="26"/>
    </row>
    <row r="1115" spans="2:12" x14ac:dyDescent="0.3">
      <c r="I1115" s="26"/>
      <c r="J1115" s="26"/>
      <c r="K1115" s="26"/>
    </row>
    <row r="1116" spans="2:12" x14ac:dyDescent="0.3">
      <c r="I1116" s="26"/>
      <c r="J1116" s="26"/>
      <c r="K1116" s="26"/>
    </row>
    <row r="1117" spans="2:12" x14ac:dyDescent="0.3">
      <c r="I1117" s="26"/>
      <c r="J1117" s="26"/>
      <c r="K1117" s="26"/>
    </row>
    <row r="1118" spans="2:12" x14ac:dyDescent="0.3">
      <c r="I1118" s="26"/>
      <c r="J1118" s="26"/>
      <c r="K1118" s="26"/>
    </row>
    <row r="1119" spans="2:12" x14ac:dyDescent="0.3">
      <c r="I1119" s="26"/>
      <c r="J1119" s="26"/>
      <c r="K1119" s="26"/>
    </row>
    <row r="1120" spans="2:12" x14ac:dyDescent="0.3">
      <c r="I1120" s="26"/>
      <c r="J1120" s="26"/>
      <c r="K1120" s="26"/>
    </row>
    <row r="1121" spans="9:11" x14ac:dyDescent="0.3">
      <c r="I1121" s="26"/>
      <c r="J1121" s="26"/>
      <c r="K1121" s="26"/>
    </row>
    <row r="1122" spans="9:11" x14ac:dyDescent="0.3">
      <c r="I1122" s="26"/>
      <c r="J1122" s="26"/>
      <c r="K1122" s="26"/>
    </row>
    <row r="1123" spans="9:11" x14ac:dyDescent="0.3">
      <c r="I1123" s="26"/>
      <c r="J1123" s="26"/>
      <c r="K1123" s="26"/>
    </row>
    <row r="1124" spans="9:11" x14ac:dyDescent="0.3">
      <c r="I1124" s="26"/>
      <c r="J1124" s="26"/>
      <c r="K1124" s="26"/>
    </row>
    <row r="1125" spans="9:11" x14ac:dyDescent="0.3">
      <c r="I1125" s="26"/>
      <c r="J1125" s="26"/>
      <c r="K1125" s="26"/>
    </row>
    <row r="1126" spans="9:11" x14ac:dyDescent="0.3">
      <c r="I1126" s="26"/>
      <c r="J1126" s="26"/>
      <c r="K1126" s="26"/>
    </row>
    <row r="1127" spans="9:11" x14ac:dyDescent="0.3">
      <c r="I1127" s="26"/>
      <c r="J1127" s="26"/>
      <c r="K1127" s="26"/>
    </row>
    <row r="1128" spans="9:11" x14ac:dyDescent="0.3">
      <c r="I1128" s="26"/>
      <c r="J1128" s="26"/>
      <c r="K1128" s="26"/>
    </row>
    <row r="1129" spans="9:11" x14ac:dyDescent="0.3">
      <c r="I1129" s="26"/>
      <c r="J1129" s="26"/>
      <c r="K1129" s="26"/>
    </row>
    <row r="1130" spans="9:11" x14ac:dyDescent="0.3">
      <c r="I1130" s="26"/>
      <c r="J1130" s="26"/>
      <c r="K1130" s="26"/>
    </row>
    <row r="1131" spans="9:11" x14ac:dyDescent="0.3">
      <c r="I1131" s="26"/>
      <c r="J1131" s="26"/>
      <c r="K1131" s="26"/>
    </row>
    <row r="1132" spans="9:11" x14ac:dyDescent="0.3">
      <c r="I1132" s="26"/>
      <c r="J1132" s="26"/>
      <c r="K1132" s="26"/>
    </row>
    <row r="1133" spans="9:11" x14ac:dyDescent="0.3">
      <c r="I1133" s="26"/>
      <c r="J1133" s="26"/>
      <c r="K1133" s="26"/>
    </row>
    <row r="1134" spans="9:11" x14ac:dyDescent="0.3">
      <c r="I1134" s="26"/>
      <c r="J1134" s="26"/>
      <c r="K1134" s="26"/>
    </row>
    <row r="1135" spans="9:11" x14ac:dyDescent="0.3">
      <c r="I1135" s="26"/>
      <c r="J1135" s="26"/>
      <c r="K1135" s="26"/>
    </row>
    <row r="1136" spans="9:11" x14ac:dyDescent="0.3">
      <c r="I1136" s="26"/>
      <c r="J1136" s="26"/>
      <c r="K1136" s="26"/>
    </row>
    <row r="1137" spans="9:11" x14ac:dyDescent="0.3">
      <c r="I1137" s="26"/>
      <c r="J1137" s="26"/>
      <c r="K1137" s="26"/>
    </row>
    <row r="1138" spans="9:11" x14ac:dyDescent="0.3">
      <c r="I1138" s="26"/>
      <c r="J1138" s="26"/>
      <c r="K1138" s="26"/>
    </row>
    <row r="1139" spans="9:11" x14ac:dyDescent="0.3">
      <c r="I1139" s="26"/>
      <c r="J1139" s="26"/>
      <c r="K1139" s="26"/>
    </row>
    <row r="1140" spans="9:11" x14ac:dyDescent="0.3">
      <c r="I1140" s="26"/>
      <c r="J1140" s="26"/>
      <c r="K1140" s="26"/>
    </row>
    <row r="1141" spans="9:11" x14ac:dyDescent="0.3">
      <c r="I1141" s="26"/>
      <c r="J1141" s="26"/>
      <c r="K1141" s="26"/>
    </row>
    <row r="1142" spans="9:11" x14ac:dyDescent="0.3">
      <c r="I1142" s="26"/>
      <c r="J1142" s="26"/>
      <c r="K1142" s="26"/>
    </row>
    <row r="1143" spans="9:11" x14ac:dyDescent="0.3">
      <c r="I1143" s="26"/>
      <c r="J1143" s="26"/>
      <c r="K1143" s="26"/>
    </row>
    <row r="1144" spans="9:11" x14ac:dyDescent="0.3">
      <c r="I1144" s="26"/>
      <c r="J1144" s="26"/>
      <c r="K1144" s="26"/>
    </row>
    <row r="1145" spans="9:11" x14ac:dyDescent="0.3">
      <c r="I1145" s="26"/>
      <c r="J1145" s="26"/>
      <c r="K1145" s="26"/>
    </row>
    <row r="1146" spans="9:11" x14ac:dyDescent="0.3">
      <c r="I1146" s="26"/>
      <c r="J1146" s="26"/>
      <c r="K1146" s="26"/>
    </row>
    <row r="1147" spans="9:11" x14ac:dyDescent="0.3">
      <c r="I1147" s="26"/>
      <c r="J1147" s="26"/>
      <c r="K1147" s="26"/>
    </row>
    <row r="1148" spans="9:11" x14ac:dyDescent="0.3">
      <c r="I1148" s="26"/>
      <c r="J1148" s="26"/>
      <c r="K1148" s="26"/>
    </row>
    <row r="1149" spans="9:11" x14ac:dyDescent="0.3">
      <c r="I1149" s="26"/>
      <c r="J1149" s="26"/>
      <c r="K1149" s="26"/>
    </row>
    <row r="1150" spans="9:11" x14ac:dyDescent="0.3">
      <c r="I1150" s="26"/>
      <c r="J1150" s="26"/>
      <c r="K1150" s="26"/>
    </row>
    <row r="1151" spans="9:11" x14ac:dyDescent="0.3">
      <c r="I1151" s="26"/>
      <c r="J1151" s="26"/>
      <c r="K1151" s="26"/>
    </row>
    <row r="1152" spans="9:11" x14ac:dyDescent="0.3">
      <c r="I1152" s="26"/>
      <c r="J1152" s="26"/>
      <c r="K1152" s="26"/>
    </row>
    <row r="1153" spans="9:11" x14ac:dyDescent="0.3">
      <c r="I1153" s="26"/>
      <c r="J1153" s="26"/>
      <c r="K1153" s="26"/>
    </row>
    <row r="1154" spans="9:11" x14ac:dyDescent="0.3">
      <c r="I1154" s="26"/>
      <c r="J1154" s="26"/>
      <c r="K1154" s="26"/>
    </row>
    <row r="1155" spans="9:11" x14ac:dyDescent="0.3">
      <c r="I1155" s="26"/>
      <c r="J1155" s="26"/>
      <c r="K1155" s="26"/>
    </row>
    <row r="1156" spans="9:11" x14ac:dyDescent="0.3">
      <c r="I1156" s="26"/>
      <c r="J1156" s="26"/>
      <c r="K1156" s="26"/>
    </row>
    <row r="1157" spans="9:11" x14ac:dyDescent="0.3">
      <c r="I1157" s="26"/>
      <c r="J1157" s="26"/>
      <c r="K1157" s="26"/>
    </row>
    <row r="1158" spans="9:11" x14ac:dyDescent="0.3">
      <c r="I1158" s="26"/>
      <c r="J1158" s="26"/>
      <c r="K1158" s="26"/>
    </row>
    <row r="1159" spans="9:11" x14ac:dyDescent="0.3">
      <c r="I1159" s="26"/>
      <c r="J1159" s="26"/>
      <c r="K1159" s="26"/>
    </row>
    <row r="1160" spans="9:11" x14ac:dyDescent="0.3">
      <c r="I1160" s="26"/>
      <c r="J1160" s="26"/>
      <c r="K1160" s="26"/>
    </row>
    <row r="1161" spans="9:11" x14ac:dyDescent="0.3">
      <c r="I1161" s="26"/>
      <c r="J1161" s="26"/>
      <c r="K1161" s="26"/>
    </row>
    <row r="1162" spans="9:11" x14ac:dyDescent="0.3">
      <c r="I1162" s="26"/>
      <c r="J1162" s="26"/>
      <c r="K1162" s="26"/>
    </row>
    <row r="1163" spans="9:11" x14ac:dyDescent="0.3">
      <c r="I1163" s="26"/>
      <c r="J1163" s="26"/>
      <c r="K1163" s="26"/>
    </row>
    <row r="1164" spans="9:11" x14ac:dyDescent="0.3">
      <c r="I1164" s="26"/>
      <c r="J1164" s="26"/>
      <c r="K1164" s="26"/>
    </row>
    <row r="1165" spans="9:11" x14ac:dyDescent="0.3">
      <c r="I1165" s="26"/>
      <c r="J1165" s="26"/>
      <c r="K1165" s="26"/>
    </row>
    <row r="1166" spans="9:11" x14ac:dyDescent="0.3">
      <c r="I1166" s="26"/>
      <c r="J1166" s="26"/>
      <c r="K1166" s="26"/>
    </row>
    <row r="1167" spans="9:11" x14ac:dyDescent="0.3">
      <c r="I1167" s="26"/>
      <c r="J1167" s="26"/>
      <c r="K1167" s="26"/>
    </row>
    <row r="1168" spans="9:11" x14ac:dyDescent="0.3">
      <c r="I1168" s="26"/>
      <c r="J1168" s="26"/>
      <c r="K1168" s="26"/>
    </row>
    <row r="1169" spans="9:11" x14ac:dyDescent="0.3">
      <c r="I1169" s="26"/>
      <c r="J1169" s="26"/>
      <c r="K1169" s="26"/>
    </row>
    <row r="1170" spans="9:11" x14ac:dyDescent="0.3">
      <c r="I1170" s="26"/>
      <c r="J1170" s="26"/>
      <c r="K1170" s="26"/>
    </row>
    <row r="1171" spans="9:11" x14ac:dyDescent="0.3">
      <c r="I1171" s="26"/>
      <c r="J1171" s="26"/>
      <c r="K1171" s="26"/>
    </row>
    <row r="1172" spans="9:11" x14ac:dyDescent="0.3">
      <c r="I1172" s="26"/>
      <c r="J1172" s="26"/>
      <c r="K1172" s="26"/>
    </row>
    <row r="1173" spans="9:11" x14ac:dyDescent="0.3">
      <c r="I1173" s="26"/>
      <c r="J1173" s="26"/>
      <c r="K1173" s="26"/>
    </row>
    <row r="1174" spans="9:11" x14ac:dyDescent="0.3">
      <c r="I1174" s="26"/>
      <c r="J1174" s="26"/>
      <c r="K1174" s="26"/>
    </row>
    <row r="1175" spans="9:11" x14ac:dyDescent="0.3">
      <c r="I1175" s="26"/>
      <c r="J1175" s="26"/>
      <c r="K1175" s="26"/>
    </row>
    <row r="1176" spans="9:11" x14ac:dyDescent="0.3">
      <c r="I1176" s="26"/>
      <c r="J1176" s="26"/>
      <c r="K1176" s="26"/>
    </row>
    <row r="1177" spans="9:11" x14ac:dyDescent="0.3">
      <c r="I1177" s="26"/>
      <c r="J1177" s="26"/>
      <c r="K1177" s="26"/>
    </row>
    <row r="1178" spans="9:11" x14ac:dyDescent="0.3">
      <c r="I1178" s="26"/>
      <c r="J1178" s="26"/>
      <c r="K1178" s="26"/>
    </row>
    <row r="1179" spans="9:11" x14ac:dyDescent="0.3">
      <c r="I1179" s="26"/>
      <c r="J1179" s="26"/>
      <c r="K1179" s="26"/>
    </row>
    <row r="1180" spans="9:11" x14ac:dyDescent="0.3">
      <c r="I1180" s="26"/>
      <c r="J1180" s="26"/>
      <c r="K1180" s="26"/>
    </row>
    <row r="1181" spans="9:11" x14ac:dyDescent="0.3">
      <c r="I1181" s="26"/>
      <c r="J1181" s="26"/>
      <c r="K1181" s="26"/>
    </row>
    <row r="1182" spans="9:11" x14ac:dyDescent="0.3">
      <c r="I1182" s="26"/>
      <c r="J1182" s="26"/>
      <c r="K1182" s="26"/>
    </row>
    <row r="1183" spans="9:11" x14ac:dyDescent="0.3">
      <c r="I1183" s="26"/>
      <c r="J1183" s="26"/>
      <c r="K1183" s="26"/>
    </row>
    <row r="1184" spans="9:11" x14ac:dyDescent="0.3">
      <c r="I1184" s="26"/>
      <c r="J1184" s="26"/>
      <c r="K1184" s="26"/>
    </row>
    <row r="1185" spans="9:11" x14ac:dyDescent="0.3">
      <c r="I1185" s="26"/>
      <c r="J1185" s="26"/>
      <c r="K1185" s="26"/>
    </row>
    <row r="1186" spans="9:11" x14ac:dyDescent="0.3">
      <c r="I1186" s="26"/>
      <c r="J1186" s="26"/>
      <c r="K1186" s="26"/>
    </row>
    <row r="1187" spans="9:11" x14ac:dyDescent="0.3">
      <c r="I1187" s="26"/>
      <c r="J1187" s="26"/>
      <c r="K1187" s="26"/>
    </row>
    <row r="1188" spans="9:11" x14ac:dyDescent="0.3">
      <c r="I1188" s="26"/>
      <c r="J1188" s="26"/>
      <c r="K1188" s="26"/>
    </row>
    <row r="1189" spans="9:11" x14ac:dyDescent="0.3">
      <c r="I1189" s="26"/>
      <c r="J1189" s="26"/>
      <c r="K1189" s="26"/>
    </row>
    <row r="1190" spans="9:11" x14ac:dyDescent="0.3">
      <c r="I1190" s="26"/>
      <c r="J1190" s="26"/>
      <c r="K1190" s="26"/>
    </row>
    <row r="1191" spans="9:11" x14ac:dyDescent="0.3">
      <c r="I1191" s="26"/>
      <c r="J1191" s="26"/>
      <c r="K1191" s="26"/>
    </row>
    <row r="1192" spans="9:11" x14ac:dyDescent="0.3">
      <c r="I1192" s="26"/>
      <c r="J1192" s="26"/>
      <c r="K1192" s="26"/>
    </row>
    <row r="1193" spans="9:11" x14ac:dyDescent="0.3">
      <c r="I1193" s="26"/>
      <c r="J1193" s="26"/>
      <c r="K1193" s="26"/>
    </row>
    <row r="1194" spans="9:11" x14ac:dyDescent="0.3">
      <c r="I1194" s="26"/>
      <c r="J1194" s="26"/>
      <c r="K1194" s="26"/>
    </row>
    <row r="1195" spans="9:11" x14ac:dyDescent="0.3">
      <c r="I1195" s="26"/>
      <c r="J1195" s="26"/>
      <c r="K1195" s="26"/>
    </row>
    <row r="1196" spans="9:11" x14ac:dyDescent="0.3">
      <c r="I1196" s="26"/>
      <c r="J1196" s="26"/>
      <c r="K1196" s="26"/>
    </row>
    <row r="1197" spans="9:11" x14ac:dyDescent="0.3">
      <c r="I1197" s="26"/>
      <c r="J1197" s="26"/>
      <c r="K1197" s="26"/>
    </row>
    <row r="1198" spans="9:11" x14ac:dyDescent="0.3">
      <c r="I1198" s="26"/>
      <c r="J1198" s="26"/>
      <c r="K1198" s="26"/>
    </row>
    <row r="1199" spans="9:11" x14ac:dyDescent="0.3">
      <c r="I1199" s="26"/>
      <c r="J1199" s="26"/>
      <c r="K1199" s="26"/>
    </row>
    <row r="1200" spans="9:11" x14ac:dyDescent="0.3">
      <c r="I1200" s="26"/>
      <c r="J1200" s="26"/>
      <c r="K1200" s="26"/>
    </row>
    <row r="1201" spans="9:11" x14ac:dyDescent="0.3">
      <c r="I1201" s="26"/>
      <c r="J1201" s="26"/>
      <c r="K1201" s="26"/>
    </row>
    <row r="1202" spans="9:11" x14ac:dyDescent="0.3">
      <c r="I1202" s="26"/>
      <c r="J1202" s="26"/>
      <c r="K1202" s="26"/>
    </row>
    <row r="1203" spans="9:11" x14ac:dyDescent="0.3">
      <c r="I1203" s="26"/>
      <c r="J1203" s="26"/>
      <c r="K1203" s="26"/>
    </row>
    <row r="1204" spans="9:11" x14ac:dyDescent="0.3">
      <c r="I1204" s="26"/>
      <c r="J1204" s="26"/>
      <c r="K1204" s="26"/>
    </row>
    <row r="1205" spans="9:11" x14ac:dyDescent="0.3">
      <c r="I1205" s="26"/>
      <c r="J1205" s="26"/>
      <c r="K1205" s="26"/>
    </row>
    <row r="1206" spans="9:11" x14ac:dyDescent="0.3">
      <c r="I1206" s="26"/>
      <c r="J1206" s="26"/>
      <c r="K1206" s="26"/>
    </row>
    <row r="1207" spans="9:11" x14ac:dyDescent="0.3">
      <c r="I1207" s="26"/>
      <c r="J1207" s="26"/>
      <c r="K1207" s="26"/>
    </row>
    <row r="1208" spans="9:11" x14ac:dyDescent="0.3">
      <c r="I1208" s="26"/>
      <c r="J1208" s="26"/>
      <c r="K1208" s="26"/>
    </row>
    <row r="1209" spans="9:11" x14ac:dyDescent="0.3">
      <c r="I1209" s="26"/>
      <c r="J1209" s="26"/>
      <c r="K1209" s="26"/>
    </row>
    <row r="1210" spans="9:11" x14ac:dyDescent="0.3">
      <c r="I1210" s="26"/>
      <c r="J1210" s="26"/>
      <c r="K1210" s="26"/>
    </row>
    <row r="1211" spans="9:11" x14ac:dyDescent="0.3">
      <c r="I1211" s="26"/>
      <c r="J1211" s="26"/>
      <c r="K1211" s="26"/>
    </row>
    <row r="1212" spans="9:11" x14ac:dyDescent="0.3">
      <c r="I1212" s="26"/>
      <c r="J1212" s="26"/>
      <c r="K1212" s="26"/>
    </row>
    <row r="1213" spans="9:11" x14ac:dyDescent="0.3">
      <c r="I1213" s="26"/>
      <c r="J1213" s="26"/>
      <c r="K1213" s="26"/>
    </row>
    <row r="1214" spans="9:11" x14ac:dyDescent="0.3">
      <c r="I1214" s="26"/>
      <c r="J1214" s="26"/>
      <c r="K1214" s="26"/>
    </row>
    <row r="1215" spans="9:11" x14ac:dyDescent="0.3">
      <c r="I1215" s="26"/>
      <c r="J1215" s="26"/>
      <c r="K1215" s="26"/>
    </row>
    <row r="1216" spans="9:11" x14ac:dyDescent="0.3">
      <c r="I1216" s="26"/>
      <c r="J1216" s="26"/>
      <c r="K1216" s="26"/>
    </row>
    <row r="1217" spans="9:11" x14ac:dyDescent="0.3">
      <c r="I1217" s="26"/>
      <c r="J1217" s="26"/>
      <c r="K1217" s="26"/>
    </row>
    <row r="1218" spans="9:11" x14ac:dyDescent="0.3">
      <c r="I1218" s="26"/>
      <c r="J1218" s="26"/>
      <c r="K1218" s="26"/>
    </row>
    <row r="1219" spans="9:11" x14ac:dyDescent="0.3">
      <c r="I1219" s="26"/>
      <c r="J1219" s="26"/>
      <c r="K1219" s="26"/>
    </row>
    <row r="1220" spans="9:11" x14ac:dyDescent="0.3">
      <c r="I1220" s="26"/>
      <c r="J1220" s="26"/>
      <c r="K1220" s="26"/>
    </row>
    <row r="1221" spans="9:11" x14ac:dyDescent="0.3">
      <c r="I1221" s="26"/>
      <c r="J1221" s="26"/>
      <c r="K1221" s="26"/>
    </row>
    <row r="1222" spans="9:11" x14ac:dyDescent="0.3">
      <c r="I1222" s="26"/>
      <c r="J1222" s="26"/>
      <c r="K1222" s="26"/>
    </row>
    <row r="1223" spans="9:11" x14ac:dyDescent="0.3">
      <c r="I1223" s="26"/>
      <c r="J1223" s="26"/>
      <c r="K1223" s="26"/>
    </row>
    <row r="1224" spans="9:11" x14ac:dyDescent="0.3">
      <c r="I1224" s="26"/>
      <c r="J1224" s="26"/>
      <c r="K1224" s="26"/>
    </row>
    <row r="1225" spans="9:11" x14ac:dyDescent="0.3">
      <c r="I1225" s="26"/>
      <c r="J1225" s="26"/>
      <c r="K1225" s="26"/>
    </row>
    <row r="1226" spans="9:11" x14ac:dyDescent="0.3">
      <c r="I1226" s="26"/>
      <c r="J1226" s="26"/>
      <c r="K1226" s="26"/>
    </row>
    <row r="1227" spans="9:11" x14ac:dyDescent="0.3">
      <c r="I1227" s="26"/>
      <c r="J1227" s="26"/>
      <c r="K1227" s="26"/>
    </row>
    <row r="1228" spans="9:11" x14ac:dyDescent="0.3">
      <c r="I1228" s="26"/>
      <c r="J1228" s="26"/>
      <c r="K1228" s="26"/>
    </row>
    <row r="1229" spans="9:11" x14ac:dyDescent="0.3">
      <c r="I1229" s="26"/>
      <c r="J1229" s="26"/>
      <c r="K1229" s="26"/>
    </row>
    <row r="1230" spans="9:11" x14ac:dyDescent="0.3">
      <c r="I1230" s="26"/>
      <c r="J1230" s="26"/>
      <c r="K1230" s="26"/>
    </row>
    <row r="1231" spans="9:11" x14ac:dyDescent="0.3">
      <c r="I1231" s="26"/>
      <c r="J1231" s="26"/>
      <c r="K1231" s="26"/>
    </row>
    <row r="1232" spans="9:11" x14ac:dyDescent="0.3">
      <c r="I1232" s="26"/>
      <c r="J1232" s="26"/>
      <c r="K1232" s="26"/>
    </row>
    <row r="1233" spans="9:11" x14ac:dyDescent="0.3">
      <c r="I1233" s="26"/>
      <c r="J1233" s="26"/>
      <c r="K1233" s="26"/>
    </row>
    <row r="1234" spans="9:11" x14ac:dyDescent="0.3">
      <c r="I1234" s="26"/>
      <c r="J1234" s="26"/>
      <c r="K1234" s="26"/>
    </row>
    <row r="1235" spans="9:11" x14ac:dyDescent="0.3">
      <c r="I1235" s="26"/>
      <c r="J1235" s="26"/>
      <c r="K1235" s="26"/>
    </row>
    <row r="1236" spans="9:11" x14ac:dyDescent="0.3">
      <c r="I1236" s="26"/>
      <c r="J1236" s="26"/>
      <c r="K1236" s="26"/>
    </row>
    <row r="1237" spans="9:11" x14ac:dyDescent="0.3">
      <c r="I1237" s="26"/>
      <c r="J1237" s="26"/>
      <c r="K1237" s="26"/>
    </row>
    <row r="1238" spans="9:11" x14ac:dyDescent="0.3">
      <c r="I1238" s="26"/>
      <c r="J1238" s="26"/>
      <c r="K1238" s="26"/>
    </row>
    <row r="1239" spans="9:11" x14ac:dyDescent="0.3">
      <c r="I1239" s="26"/>
      <c r="J1239" s="26"/>
      <c r="K1239" s="26"/>
    </row>
    <row r="1240" spans="9:11" x14ac:dyDescent="0.3">
      <c r="I1240" s="26"/>
      <c r="J1240" s="26"/>
      <c r="K1240" s="26"/>
    </row>
    <row r="1241" spans="9:11" x14ac:dyDescent="0.3">
      <c r="I1241" s="26"/>
      <c r="J1241" s="26"/>
      <c r="K1241" s="26"/>
    </row>
    <row r="1242" spans="9:11" x14ac:dyDescent="0.3">
      <c r="I1242" s="26"/>
      <c r="J1242" s="26"/>
      <c r="K1242" s="26"/>
    </row>
    <row r="1243" spans="9:11" x14ac:dyDescent="0.3">
      <c r="I1243" s="26"/>
      <c r="J1243" s="26"/>
      <c r="K1243" s="26"/>
    </row>
    <row r="1244" spans="9:11" x14ac:dyDescent="0.3">
      <c r="I1244" s="26"/>
      <c r="J1244" s="26"/>
      <c r="K1244" s="26"/>
    </row>
    <row r="1245" spans="9:11" x14ac:dyDescent="0.3">
      <c r="I1245" s="26"/>
      <c r="J1245" s="26"/>
      <c r="K1245" s="26"/>
    </row>
    <row r="1246" spans="9:11" x14ac:dyDescent="0.3">
      <c r="I1246" s="26"/>
      <c r="J1246" s="26"/>
      <c r="K1246" s="26"/>
    </row>
    <row r="1247" spans="9:11" x14ac:dyDescent="0.3">
      <c r="I1247" s="26"/>
      <c r="J1247" s="26"/>
      <c r="K1247" s="26"/>
    </row>
    <row r="1248" spans="9:11" x14ac:dyDescent="0.3">
      <c r="I1248" s="26"/>
      <c r="J1248" s="26"/>
      <c r="K1248" s="26"/>
    </row>
    <row r="1249" spans="9:11" x14ac:dyDescent="0.3">
      <c r="I1249" s="26"/>
      <c r="J1249" s="26"/>
      <c r="K1249" s="26"/>
    </row>
    <row r="1250" spans="9:11" x14ac:dyDescent="0.3">
      <c r="I1250" s="26"/>
      <c r="J1250" s="26"/>
      <c r="K1250" s="26"/>
    </row>
    <row r="1251" spans="9:11" x14ac:dyDescent="0.3">
      <c r="I1251" s="26"/>
      <c r="J1251" s="26"/>
      <c r="K1251" s="26"/>
    </row>
    <row r="1252" spans="9:11" x14ac:dyDescent="0.3">
      <c r="I1252" s="26"/>
      <c r="J1252" s="26"/>
      <c r="K1252" s="26"/>
    </row>
    <row r="1253" spans="9:11" x14ac:dyDescent="0.3">
      <c r="I1253" s="26"/>
      <c r="J1253" s="26"/>
      <c r="K1253" s="26"/>
    </row>
    <row r="1254" spans="9:11" x14ac:dyDescent="0.3">
      <c r="I1254" s="26"/>
      <c r="J1254" s="26"/>
      <c r="K1254" s="26"/>
    </row>
    <row r="1255" spans="9:11" x14ac:dyDescent="0.3">
      <c r="I1255" s="26"/>
      <c r="J1255" s="26"/>
      <c r="K1255" s="26"/>
    </row>
    <row r="1256" spans="9:11" x14ac:dyDescent="0.3">
      <c r="I1256" s="26"/>
      <c r="J1256" s="26"/>
      <c r="K1256" s="26"/>
    </row>
    <row r="1257" spans="9:11" x14ac:dyDescent="0.3">
      <c r="I1257" s="26"/>
      <c r="J1257" s="26"/>
      <c r="K1257" s="26"/>
    </row>
    <row r="1258" spans="9:11" x14ac:dyDescent="0.3">
      <c r="I1258" s="26"/>
      <c r="J1258" s="26"/>
      <c r="K1258" s="26"/>
    </row>
    <row r="1259" spans="9:11" x14ac:dyDescent="0.3">
      <c r="I1259" s="26"/>
      <c r="J1259" s="26"/>
      <c r="K1259" s="26"/>
    </row>
    <row r="1260" spans="9:11" x14ac:dyDescent="0.3">
      <c r="I1260" s="26"/>
      <c r="J1260" s="26"/>
      <c r="K1260" s="26"/>
    </row>
    <row r="1261" spans="9:11" x14ac:dyDescent="0.3">
      <c r="I1261" s="26"/>
      <c r="J1261" s="26"/>
      <c r="K1261" s="26"/>
    </row>
    <row r="1262" spans="9:11" x14ac:dyDescent="0.3">
      <c r="I1262" s="26"/>
      <c r="J1262" s="26"/>
      <c r="K1262" s="26"/>
    </row>
    <row r="1263" spans="9:11" x14ac:dyDescent="0.3">
      <c r="I1263" s="26"/>
      <c r="J1263" s="26"/>
      <c r="K1263" s="26"/>
    </row>
    <row r="1264" spans="9:11" x14ac:dyDescent="0.3">
      <c r="I1264" s="26"/>
      <c r="J1264" s="26"/>
      <c r="K1264" s="26"/>
    </row>
    <row r="1265" spans="9:11" x14ac:dyDescent="0.3">
      <c r="I1265" s="26"/>
      <c r="J1265" s="26"/>
      <c r="K1265" s="26"/>
    </row>
    <row r="1266" spans="9:11" x14ac:dyDescent="0.3">
      <c r="I1266" s="26"/>
      <c r="J1266" s="26"/>
      <c r="K1266" s="26"/>
    </row>
    <row r="1267" spans="9:11" x14ac:dyDescent="0.3">
      <c r="I1267" s="26"/>
      <c r="J1267" s="26"/>
      <c r="K1267" s="26"/>
    </row>
    <row r="1268" spans="9:11" x14ac:dyDescent="0.3">
      <c r="I1268" s="26"/>
      <c r="J1268" s="26"/>
      <c r="K1268" s="26"/>
    </row>
    <row r="1269" spans="9:11" x14ac:dyDescent="0.3">
      <c r="I1269" s="26"/>
      <c r="J1269" s="26"/>
      <c r="K1269" s="26"/>
    </row>
    <row r="1270" spans="9:11" x14ac:dyDescent="0.3">
      <c r="I1270" s="26"/>
      <c r="J1270" s="26"/>
      <c r="K1270" s="26"/>
    </row>
    <row r="1271" spans="9:11" x14ac:dyDescent="0.3">
      <c r="I1271" s="26"/>
      <c r="J1271" s="26"/>
      <c r="K1271" s="26"/>
    </row>
    <row r="1272" spans="9:11" x14ac:dyDescent="0.3">
      <c r="I1272" s="26"/>
      <c r="J1272" s="26"/>
      <c r="K1272" s="26"/>
    </row>
    <row r="1273" spans="9:11" x14ac:dyDescent="0.3">
      <c r="I1273" s="26"/>
      <c r="J1273" s="26"/>
      <c r="K1273" s="26"/>
    </row>
    <row r="1274" spans="9:11" x14ac:dyDescent="0.3">
      <c r="I1274" s="26"/>
      <c r="J1274" s="26"/>
      <c r="K1274" s="26"/>
    </row>
    <row r="1275" spans="9:11" x14ac:dyDescent="0.3">
      <c r="I1275" s="26"/>
      <c r="J1275" s="26"/>
      <c r="K1275" s="26"/>
    </row>
    <row r="1276" spans="9:11" x14ac:dyDescent="0.3">
      <c r="I1276" s="26"/>
      <c r="J1276" s="26"/>
      <c r="K1276" s="26"/>
    </row>
    <row r="1277" spans="9:11" x14ac:dyDescent="0.3">
      <c r="I1277" s="26"/>
      <c r="J1277" s="26"/>
      <c r="K1277" s="26"/>
    </row>
    <row r="1278" spans="9:11" x14ac:dyDescent="0.3">
      <c r="I1278" s="26"/>
      <c r="J1278" s="26"/>
      <c r="K1278" s="26"/>
    </row>
    <row r="1279" spans="9:11" x14ac:dyDescent="0.3">
      <c r="I1279" s="26"/>
      <c r="J1279" s="26"/>
      <c r="K1279" s="26"/>
    </row>
    <row r="1280" spans="9:11" x14ac:dyDescent="0.3">
      <c r="I1280" s="26"/>
      <c r="J1280" s="26"/>
      <c r="K1280" s="26"/>
    </row>
    <row r="1281" spans="9:11" x14ac:dyDescent="0.3">
      <c r="I1281" s="26"/>
      <c r="J1281" s="26"/>
      <c r="K1281" s="26"/>
    </row>
    <row r="1282" spans="9:11" x14ac:dyDescent="0.3">
      <c r="I1282" s="26"/>
      <c r="J1282" s="26"/>
      <c r="K1282" s="26"/>
    </row>
    <row r="1283" spans="9:11" x14ac:dyDescent="0.3">
      <c r="I1283" s="26"/>
      <c r="J1283" s="26"/>
      <c r="K1283" s="26"/>
    </row>
    <row r="1284" spans="9:11" x14ac:dyDescent="0.3">
      <c r="I1284" s="26"/>
      <c r="J1284" s="26"/>
      <c r="K1284" s="26"/>
    </row>
    <row r="1285" spans="9:11" x14ac:dyDescent="0.3">
      <c r="I1285" s="26"/>
      <c r="J1285" s="26"/>
      <c r="K1285" s="26"/>
    </row>
    <row r="1286" spans="9:11" x14ac:dyDescent="0.3">
      <c r="I1286" s="26"/>
      <c r="J1286" s="26"/>
      <c r="K1286" s="26"/>
    </row>
    <row r="1287" spans="9:11" x14ac:dyDescent="0.3">
      <c r="I1287" s="26"/>
      <c r="J1287" s="26"/>
      <c r="K1287" s="26"/>
    </row>
    <row r="1288" spans="9:11" x14ac:dyDescent="0.3">
      <c r="I1288" s="26"/>
      <c r="J1288" s="26"/>
      <c r="K1288" s="26"/>
    </row>
    <row r="1289" spans="9:11" x14ac:dyDescent="0.3">
      <c r="I1289" s="26"/>
      <c r="J1289" s="26"/>
      <c r="K1289" s="26"/>
    </row>
    <row r="1290" spans="9:11" x14ac:dyDescent="0.3">
      <c r="I1290" s="26"/>
      <c r="J1290" s="26"/>
      <c r="K1290" s="26"/>
    </row>
    <row r="1291" spans="9:11" x14ac:dyDescent="0.3">
      <c r="I1291" s="26"/>
      <c r="J1291" s="26"/>
      <c r="K1291" s="26"/>
    </row>
    <row r="1292" spans="9:11" x14ac:dyDescent="0.3">
      <c r="I1292" s="26"/>
      <c r="J1292" s="26"/>
      <c r="K1292" s="26"/>
    </row>
    <row r="1293" spans="9:11" x14ac:dyDescent="0.3">
      <c r="I1293" s="26"/>
      <c r="J1293" s="26"/>
      <c r="K1293" s="26"/>
    </row>
    <row r="1294" spans="9:11" x14ac:dyDescent="0.3">
      <c r="I1294" s="26"/>
      <c r="J1294" s="26"/>
      <c r="K1294" s="26"/>
    </row>
    <row r="1295" spans="9:11" x14ac:dyDescent="0.3">
      <c r="I1295" s="26"/>
      <c r="J1295" s="26"/>
      <c r="K1295" s="26"/>
    </row>
    <row r="1296" spans="9:11" x14ac:dyDescent="0.3">
      <c r="I1296" s="26"/>
      <c r="J1296" s="26"/>
      <c r="K1296" s="26"/>
    </row>
    <row r="1297" spans="9:11" x14ac:dyDescent="0.3">
      <c r="I1297" s="26"/>
      <c r="J1297" s="26"/>
      <c r="K1297" s="26"/>
    </row>
    <row r="1298" spans="9:11" x14ac:dyDescent="0.3">
      <c r="I1298" s="26"/>
      <c r="J1298" s="26"/>
      <c r="K1298" s="26"/>
    </row>
    <row r="1299" spans="9:11" x14ac:dyDescent="0.3">
      <c r="I1299" s="26"/>
      <c r="J1299" s="26"/>
      <c r="K1299" s="26"/>
    </row>
    <row r="1300" spans="9:11" x14ac:dyDescent="0.3">
      <c r="I1300" s="26"/>
      <c r="J1300" s="26"/>
      <c r="K1300" s="26"/>
    </row>
    <row r="1301" spans="9:11" x14ac:dyDescent="0.3">
      <c r="I1301" s="26"/>
      <c r="J1301" s="26"/>
      <c r="K1301" s="26"/>
    </row>
    <row r="1302" spans="9:11" x14ac:dyDescent="0.3">
      <c r="I1302" s="26"/>
      <c r="J1302" s="26"/>
      <c r="K1302" s="26"/>
    </row>
    <row r="1303" spans="9:11" x14ac:dyDescent="0.3">
      <c r="I1303" s="26"/>
      <c r="J1303" s="26"/>
      <c r="K1303" s="26"/>
    </row>
    <row r="1304" spans="9:11" x14ac:dyDescent="0.3">
      <c r="I1304" s="26"/>
      <c r="J1304" s="26"/>
      <c r="K1304" s="26"/>
    </row>
    <row r="1305" spans="9:11" x14ac:dyDescent="0.3">
      <c r="I1305" s="26"/>
      <c r="J1305" s="26"/>
      <c r="K1305" s="26"/>
    </row>
    <row r="1306" spans="9:11" x14ac:dyDescent="0.3">
      <c r="I1306" s="26"/>
      <c r="J1306" s="26"/>
      <c r="K1306" s="26"/>
    </row>
    <row r="1307" spans="9:11" x14ac:dyDescent="0.3">
      <c r="I1307" s="26"/>
      <c r="J1307" s="26"/>
      <c r="K1307" s="26"/>
    </row>
    <row r="1308" spans="9:11" x14ac:dyDescent="0.3">
      <c r="I1308" s="26"/>
      <c r="J1308" s="26"/>
      <c r="K1308" s="26"/>
    </row>
    <row r="1309" spans="9:11" x14ac:dyDescent="0.3">
      <c r="I1309" s="26"/>
      <c r="J1309" s="26"/>
      <c r="K1309" s="26"/>
    </row>
    <row r="1310" spans="9:11" x14ac:dyDescent="0.3">
      <c r="I1310" s="26"/>
      <c r="J1310" s="26"/>
      <c r="K1310" s="26"/>
    </row>
    <row r="1311" spans="9:11" x14ac:dyDescent="0.3">
      <c r="I1311" s="26"/>
      <c r="J1311" s="26"/>
      <c r="K1311" s="26"/>
    </row>
    <row r="1312" spans="9:11" x14ac:dyDescent="0.3">
      <c r="I1312" s="26"/>
      <c r="J1312" s="26"/>
      <c r="K1312" s="26"/>
    </row>
    <row r="1313" spans="9:11" x14ac:dyDescent="0.3">
      <c r="I1313" s="26"/>
      <c r="J1313" s="26"/>
      <c r="K1313" s="26"/>
    </row>
    <row r="1314" spans="9:11" x14ac:dyDescent="0.3">
      <c r="I1314" s="26"/>
      <c r="J1314" s="26"/>
      <c r="K1314" s="26"/>
    </row>
    <row r="1315" spans="9:11" x14ac:dyDescent="0.3">
      <c r="I1315" s="26"/>
      <c r="J1315" s="26"/>
      <c r="K1315" s="26"/>
    </row>
    <row r="1316" spans="9:11" x14ac:dyDescent="0.3">
      <c r="I1316" s="26"/>
      <c r="J1316" s="26"/>
      <c r="K1316" s="26"/>
    </row>
    <row r="1317" spans="9:11" x14ac:dyDescent="0.3">
      <c r="I1317" s="26"/>
      <c r="J1317" s="26"/>
      <c r="K1317" s="26"/>
    </row>
    <row r="1318" spans="9:11" x14ac:dyDescent="0.3">
      <c r="I1318" s="26"/>
      <c r="J1318" s="26"/>
      <c r="K1318" s="26"/>
    </row>
    <row r="1319" spans="9:11" x14ac:dyDescent="0.3">
      <c r="I1319" s="26"/>
      <c r="J1319" s="26"/>
      <c r="K1319" s="26"/>
    </row>
    <row r="1320" spans="9:11" x14ac:dyDescent="0.3">
      <c r="I1320" s="26"/>
      <c r="J1320" s="26"/>
      <c r="K1320" s="26"/>
    </row>
    <row r="1321" spans="9:11" x14ac:dyDescent="0.3">
      <c r="I1321" s="26"/>
      <c r="J1321" s="26"/>
      <c r="K1321" s="26"/>
    </row>
    <row r="1322" spans="9:11" x14ac:dyDescent="0.3">
      <c r="I1322" s="26"/>
      <c r="J1322" s="26"/>
      <c r="K1322" s="26"/>
    </row>
    <row r="1323" spans="9:11" x14ac:dyDescent="0.3">
      <c r="I1323" s="26"/>
      <c r="J1323" s="26"/>
      <c r="K1323" s="26"/>
    </row>
    <row r="1324" spans="9:11" x14ac:dyDescent="0.3">
      <c r="I1324" s="26"/>
      <c r="J1324" s="26"/>
      <c r="K1324" s="26"/>
    </row>
    <row r="1325" spans="9:11" x14ac:dyDescent="0.3">
      <c r="I1325" s="26"/>
      <c r="J1325" s="26"/>
      <c r="K1325" s="26"/>
    </row>
    <row r="1326" spans="9:11" x14ac:dyDescent="0.3">
      <c r="I1326" s="26"/>
      <c r="J1326" s="26"/>
      <c r="K1326" s="26"/>
    </row>
    <row r="1327" spans="9:11" x14ac:dyDescent="0.3">
      <c r="I1327" s="26"/>
      <c r="J1327" s="26"/>
      <c r="K1327" s="26"/>
    </row>
    <row r="1328" spans="9:11" x14ac:dyDescent="0.3">
      <c r="I1328" s="26"/>
      <c r="J1328" s="26"/>
      <c r="K1328" s="26"/>
    </row>
    <row r="1329" spans="9:11" x14ac:dyDescent="0.3">
      <c r="I1329" s="26"/>
      <c r="J1329" s="26"/>
      <c r="K1329" s="26"/>
    </row>
    <row r="1330" spans="9:11" x14ac:dyDescent="0.3">
      <c r="I1330" s="26"/>
      <c r="J1330" s="26"/>
      <c r="K1330" s="26"/>
    </row>
    <row r="1331" spans="9:11" x14ac:dyDescent="0.3">
      <c r="I1331" s="26"/>
      <c r="J1331" s="26"/>
      <c r="K1331" s="26"/>
    </row>
    <row r="1332" spans="9:11" x14ac:dyDescent="0.3">
      <c r="I1332" s="26"/>
      <c r="J1332" s="26"/>
      <c r="K1332" s="26"/>
    </row>
    <row r="1333" spans="9:11" x14ac:dyDescent="0.3">
      <c r="I1333" s="26"/>
      <c r="J1333" s="26"/>
      <c r="K1333" s="26"/>
    </row>
    <row r="1334" spans="9:11" x14ac:dyDescent="0.3">
      <c r="I1334" s="26"/>
      <c r="J1334" s="26"/>
      <c r="K1334" s="26"/>
    </row>
    <row r="1335" spans="9:11" x14ac:dyDescent="0.3">
      <c r="I1335" s="26"/>
      <c r="J1335" s="26"/>
      <c r="K1335" s="26"/>
    </row>
    <row r="1336" spans="9:11" x14ac:dyDescent="0.3">
      <c r="I1336" s="26"/>
      <c r="J1336" s="26"/>
      <c r="K1336" s="26"/>
    </row>
    <row r="1337" spans="9:11" x14ac:dyDescent="0.3">
      <c r="I1337" s="26"/>
      <c r="J1337" s="26"/>
      <c r="K1337" s="26"/>
    </row>
    <row r="1338" spans="9:11" x14ac:dyDescent="0.3">
      <c r="I1338" s="26"/>
      <c r="J1338" s="26"/>
      <c r="K1338" s="26"/>
    </row>
    <row r="1339" spans="9:11" x14ac:dyDescent="0.3">
      <c r="I1339" s="26"/>
      <c r="J1339" s="26"/>
      <c r="K1339" s="26"/>
    </row>
    <row r="1340" spans="9:11" x14ac:dyDescent="0.3">
      <c r="I1340" s="26"/>
      <c r="J1340" s="26"/>
      <c r="K1340" s="26"/>
    </row>
    <row r="1341" spans="9:11" x14ac:dyDescent="0.3">
      <c r="I1341" s="26"/>
      <c r="J1341" s="26"/>
      <c r="K1341" s="26"/>
    </row>
    <row r="1342" spans="9:11" x14ac:dyDescent="0.3">
      <c r="I1342" s="26"/>
      <c r="J1342" s="26"/>
      <c r="K1342" s="26"/>
    </row>
    <row r="1343" spans="9:11" x14ac:dyDescent="0.3">
      <c r="I1343" s="26"/>
      <c r="J1343" s="26"/>
      <c r="K1343" s="26"/>
    </row>
    <row r="1344" spans="9:11" x14ac:dyDescent="0.3">
      <c r="I1344" s="26"/>
      <c r="J1344" s="26"/>
      <c r="K1344" s="26"/>
    </row>
    <row r="1345" spans="9:11" x14ac:dyDescent="0.3">
      <c r="I1345" s="26"/>
      <c r="J1345" s="26"/>
      <c r="K1345" s="26"/>
    </row>
    <row r="1346" spans="9:11" x14ac:dyDescent="0.3">
      <c r="I1346" s="26"/>
      <c r="J1346" s="26"/>
      <c r="K1346" s="26"/>
    </row>
    <row r="1347" spans="9:11" x14ac:dyDescent="0.3">
      <c r="I1347" s="26"/>
      <c r="J1347" s="26"/>
      <c r="K1347" s="26"/>
    </row>
    <row r="1348" spans="9:11" x14ac:dyDescent="0.3">
      <c r="I1348" s="26"/>
      <c r="J1348" s="26"/>
      <c r="K1348" s="26"/>
    </row>
    <row r="1349" spans="9:11" x14ac:dyDescent="0.3">
      <c r="I1349" s="26"/>
      <c r="J1349" s="26"/>
      <c r="K1349" s="26"/>
    </row>
    <row r="1350" spans="9:11" x14ac:dyDescent="0.3">
      <c r="I1350" s="26"/>
      <c r="J1350" s="26"/>
      <c r="K1350" s="26"/>
    </row>
    <row r="1351" spans="9:11" x14ac:dyDescent="0.3">
      <c r="I1351" s="26"/>
      <c r="J1351" s="26"/>
      <c r="K1351" s="26"/>
    </row>
    <row r="1352" spans="9:11" x14ac:dyDescent="0.3">
      <c r="I1352" s="26"/>
      <c r="J1352" s="26"/>
      <c r="K1352" s="26"/>
    </row>
    <row r="1353" spans="9:11" x14ac:dyDescent="0.3">
      <c r="I1353" s="26"/>
      <c r="J1353" s="26"/>
      <c r="K1353" s="26"/>
    </row>
    <row r="1354" spans="9:11" x14ac:dyDescent="0.3">
      <c r="I1354" s="26"/>
      <c r="J1354" s="26"/>
      <c r="K1354" s="26"/>
    </row>
    <row r="1355" spans="9:11" x14ac:dyDescent="0.3">
      <c r="I1355" s="26"/>
      <c r="J1355" s="26"/>
      <c r="K1355" s="26"/>
    </row>
    <row r="1356" spans="9:11" x14ac:dyDescent="0.3">
      <c r="I1356" s="26"/>
      <c r="J1356" s="26"/>
      <c r="K1356" s="26"/>
    </row>
    <row r="1357" spans="9:11" x14ac:dyDescent="0.3">
      <c r="I1357" s="26"/>
      <c r="J1357" s="26"/>
      <c r="K1357" s="26"/>
    </row>
    <row r="1358" spans="9:11" x14ac:dyDescent="0.3">
      <c r="I1358" s="26"/>
      <c r="J1358" s="26"/>
      <c r="K1358" s="26"/>
    </row>
    <row r="1359" spans="9:11" x14ac:dyDescent="0.3">
      <c r="I1359" s="26"/>
      <c r="J1359" s="26"/>
      <c r="K1359" s="26"/>
    </row>
    <row r="1360" spans="9:11" x14ac:dyDescent="0.3">
      <c r="I1360" s="26"/>
      <c r="J1360" s="26"/>
      <c r="K1360" s="26"/>
    </row>
    <row r="1361" spans="9:11" x14ac:dyDescent="0.3">
      <c r="I1361" s="26"/>
      <c r="J1361" s="26"/>
      <c r="K1361" s="26"/>
    </row>
    <row r="1362" spans="9:11" x14ac:dyDescent="0.3">
      <c r="I1362" s="26"/>
      <c r="J1362" s="26"/>
      <c r="K1362" s="26"/>
    </row>
    <row r="1363" spans="9:11" x14ac:dyDescent="0.3">
      <c r="I1363" s="26"/>
      <c r="J1363" s="26"/>
      <c r="K1363" s="26"/>
    </row>
    <row r="1364" spans="9:11" x14ac:dyDescent="0.3">
      <c r="I1364" s="26"/>
      <c r="J1364" s="26"/>
      <c r="K1364" s="26"/>
    </row>
    <row r="1365" spans="9:11" x14ac:dyDescent="0.3">
      <c r="I1365" s="26"/>
      <c r="J1365" s="26"/>
      <c r="K1365" s="26"/>
    </row>
    <row r="1366" spans="9:11" x14ac:dyDescent="0.3">
      <c r="I1366" s="26"/>
      <c r="J1366" s="26"/>
      <c r="K1366" s="26"/>
    </row>
    <row r="1367" spans="9:11" x14ac:dyDescent="0.3">
      <c r="I1367" s="26"/>
      <c r="J1367" s="26"/>
      <c r="K1367" s="26"/>
    </row>
    <row r="1368" spans="9:11" x14ac:dyDescent="0.3">
      <c r="I1368" s="26"/>
      <c r="J1368" s="26"/>
      <c r="K1368" s="26"/>
    </row>
    <row r="1369" spans="9:11" x14ac:dyDescent="0.3">
      <c r="I1369" s="26"/>
      <c r="J1369" s="26"/>
      <c r="K1369" s="26"/>
    </row>
    <row r="1370" spans="9:11" x14ac:dyDescent="0.3">
      <c r="I1370" s="26"/>
      <c r="J1370" s="26"/>
      <c r="K1370" s="26"/>
    </row>
    <row r="1371" spans="9:11" x14ac:dyDescent="0.3">
      <c r="I1371" s="26"/>
      <c r="J1371" s="26"/>
      <c r="K1371" s="26"/>
    </row>
    <row r="1372" spans="9:11" x14ac:dyDescent="0.3">
      <c r="I1372" s="26"/>
      <c r="J1372" s="26"/>
      <c r="K1372" s="26"/>
    </row>
    <row r="1373" spans="9:11" x14ac:dyDescent="0.3">
      <c r="I1373" s="26"/>
      <c r="J1373" s="26"/>
      <c r="K1373" s="26"/>
    </row>
    <row r="1374" spans="9:11" x14ac:dyDescent="0.3">
      <c r="I1374" s="26"/>
      <c r="J1374" s="26"/>
      <c r="K1374" s="26"/>
    </row>
    <row r="1375" spans="9:11" x14ac:dyDescent="0.3">
      <c r="I1375" s="26"/>
      <c r="J1375" s="26"/>
      <c r="K1375" s="26"/>
    </row>
    <row r="1376" spans="9:11" x14ac:dyDescent="0.3">
      <c r="I1376" s="26"/>
      <c r="J1376" s="26"/>
      <c r="K1376" s="26"/>
    </row>
    <row r="1377" spans="9:11" x14ac:dyDescent="0.3">
      <c r="I1377" s="26"/>
      <c r="J1377" s="26"/>
      <c r="K1377" s="26"/>
    </row>
    <row r="1378" spans="9:11" x14ac:dyDescent="0.3">
      <c r="I1378" s="26"/>
      <c r="J1378" s="26"/>
      <c r="K1378" s="26"/>
    </row>
    <row r="1379" spans="9:11" x14ac:dyDescent="0.3">
      <c r="I1379" s="26"/>
      <c r="J1379" s="26"/>
      <c r="K1379" s="26"/>
    </row>
    <row r="1380" spans="9:11" x14ac:dyDescent="0.3">
      <c r="I1380" s="26"/>
      <c r="J1380" s="26"/>
      <c r="K1380" s="26"/>
    </row>
    <row r="1381" spans="9:11" x14ac:dyDescent="0.3">
      <c r="I1381" s="26"/>
      <c r="J1381" s="26"/>
      <c r="K1381" s="26"/>
    </row>
    <row r="1382" spans="9:11" x14ac:dyDescent="0.3">
      <c r="I1382" s="26"/>
      <c r="J1382" s="26"/>
      <c r="K1382" s="26"/>
    </row>
    <row r="1383" spans="9:11" x14ac:dyDescent="0.3">
      <c r="I1383" s="26"/>
      <c r="J1383" s="26"/>
      <c r="K1383" s="26"/>
    </row>
    <row r="1384" spans="9:11" x14ac:dyDescent="0.3">
      <c r="I1384" s="26"/>
      <c r="J1384" s="26"/>
      <c r="K1384" s="26"/>
    </row>
    <row r="1385" spans="9:11" x14ac:dyDescent="0.3">
      <c r="I1385" s="26"/>
      <c r="J1385" s="26"/>
      <c r="K1385" s="26"/>
    </row>
    <row r="1386" spans="9:11" x14ac:dyDescent="0.3">
      <c r="I1386" s="26"/>
      <c r="J1386" s="26"/>
      <c r="K1386" s="26"/>
    </row>
    <row r="1387" spans="9:11" x14ac:dyDescent="0.3">
      <c r="I1387" s="26"/>
      <c r="J1387" s="26"/>
      <c r="K1387" s="26"/>
    </row>
    <row r="1388" spans="9:11" x14ac:dyDescent="0.3">
      <c r="I1388" s="26"/>
      <c r="J1388" s="26"/>
      <c r="K1388" s="26"/>
    </row>
    <row r="1389" spans="9:11" x14ac:dyDescent="0.3">
      <c r="I1389" s="26"/>
      <c r="J1389" s="26"/>
      <c r="K1389" s="26"/>
    </row>
    <row r="1390" spans="9:11" x14ac:dyDescent="0.3">
      <c r="I1390" s="26"/>
      <c r="J1390" s="26"/>
      <c r="K1390" s="26"/>
    </row>
    <row r="1391" spans="9:11" x14ac:dyDescent="0.3">
      <c r="I1391" s="26"/>
      <c r="J1391" s="26"/>
      <c r="K1391" s="26"/>
    </row>
    <row r="1392" spans="9:11" x14ac:dyDescent="0.3">
      <c r="I1392" s="26"/>
      <c r="J1392" s="26"/>
      <c r="K1392" s="26"/>
    </row>
    <row r="1393" spans="9:11" x14ac:dyDescent="0.3">
      <c r="I1393" s="26"/>
      <c r="J1393" s="26"/>
      <c r="K1393" s="26"/>
    </row>
    <row r="1394" spans="9:11" x14ac:dyDescent="0.3">
      <c r="I1394" s="26"/>
      <c r="J1394" s="26"/>
      <c r="K1394" s="26"/>
    </row>
    <row r="1395" spans="9:11" x14ac:dyDescent="0.3">
      <c r="I1395" s="26"/>
      <c r="J1395" s="26"/>
      <c r="K1395" s="26"/>
    </row>
    <row r="1396" spans="9:11" x14ac:dyDescent="0.3">
      <c r="I1396" s="26"/>
      <c r="J1396" s="26"/>
      <c r="K1396" s="26"/>
    </row>
    <row r="1397" spans="9:11" x14ac:dyDescent="0.3">
      <c r="I1397" s="26"/>
      <c r="J1397" s="26"/>
      <c r="K1397" s="26"/>
    </row>
    <row r="1398" spans="9:11" x14ac:dyDescent="0.3">
      <c r="I1398" s="26"/>
      <c r="J1398" s="26"/>
      <c r="K1398" s="26"/>
    </row>
    <row r="1399" spans="9:11" x14ac:dyDescent="0.3">
      <c r="I1399" s="26"/>
      <c r="J1399" s="26"/>
      <c r="K1399" s="26"/>
    </row>
    <row r="1400" spans="9:11" x14ac:dyDescent="0.3">
      <c r="I1400" s="26"/>
      <c r="J1400" s="26"/>
      <c r="K1400" s="26"/>
    </row>
    <row r="1401" spans="9:11" x14ac:dyDescent="0.3">
      <c r="I1401" s="26"/>
      <c r="J1401" s="26"/>
      <c r="K1401" s="26"/>
    </row>
    <row r="1402" spans="9:11" x14ac:dyDescent="0.3">
      <c r="I1402" s="26"/>
      <c r="J1402" s="26"/>
      <c r="K1402" s="26"/>
    </row>
    <row r="1403" spans="9:11" x14ac:dyDescent="0.3">
      <c r="I1403" s="26"/>
      <c r="J1403" s="26"/>
      <c r="K1403" s="26"/>
    </row>
    <row r="1404" spans="9:11" x14ac:dyDescent="0.3">
      <c r="I1404" s="26"/>
      <c r="J1404" s="26"/>
      <c r="K1404" s="26"/>
    </row>
    <row r="1405" spans="9:11" x14ac:dyDescent="0.3">
      <c r="I1405" s="26"/>
      <c r="J1405" s="26"/>
      <c r="K1405" s="26"/>
    </row>
    <row r="1406" spans="9:11" x14ac:dyDescent="0.3">
      <c r="I1406" s="26"/>
      <c r="J1406" s="26"/>
      <c r="K1406" s="26"/>
    </row>
    <row r="1407" spans="9:11" x14ac:dyDescent="0.3">
      <c r="I1407" s="26"/>
      <c r="J1407" s="26"/>
      <c r="K1407" s="26"/>
    </row>
    <row r="1408" spans="9:11" x14ac:dyDescent="0.3">
      <c r="I1408" s="26"/>
      <c r="J1408" s="26"/>
      <c r="K1408" s="26"/>
    </row>
    <row r="1409" spans="9:11" x14ac:dyDescent="0.3">
      <c r="I1409" s="26"/>
      <c r="J1409" s="26"/>
      <c r="K1409" s="26"/>
    </row>
    <row r="1410" spans="9:11" x14ac:dyDescent="0.3">
      <c r="I1410" s="26"/>
      <c r="J1410" s="26"/>
      <c r="K1410" s="26"/>
    </row>
    <row r="1411" spans="9:11" x14ac:dyDescent="0.3">
      <c r="I1411" s="26"/>
      <c r="J1411" s="26"/>
      <c r="K1411" s="26"/>
    </row>
    <row r="1412" spans="9:11" x14ac:dyDescent="0.3">
      <c r="I1412" s="26"/>
      <c r="J1412" s="26"/>
      <c r="K1412" s="26"/>
    </row>
    <row r="1413" spans="9:11" x14ac:dyDescent="0.3">
      <c r="I1413" s="26"/>
      <c r="J1413" s="26"/>
      <c r="K1413" s="26"/>
    </row>
    <row r="1414" spans="9:11" x14ac:dyDescent="0.3">
      <c r="I1414" s="26"/>
      <c r="J1414" s="26"/>
      <c r="K1414" s="26"/>
    </row>
    <row r="1415" spans="9:11" x14ac:dyDescent="0.3">
      <c r="I1415" s="26"/>
      <c r="J1415" s="26"/>
      <c r="K1415" s="26"/>
    </row>
    <row r="1416" spans="9:11" x14ac:dyDescent="0.3">
      <c r="I1416" s="26"/>
      <c r="J1416" s="26"/>
      <c r="K1416" s="26"/>
    </row>
    <row r="1417" spans="9:11" x14ac:dyDescent="0.3">
      <c r="I1417" s="26"/>
      <c r="J1417" s="26"/>
      <c r="K1417" s="26"/>
    </row>
    <row r="1418" spans="9:11" x14ac:dyDescent="0.3">
      <c r="I1418" s="26"/>
      <c r="J1418" s="26"/>
      <c r="K1418" s="26"/>
    </row>
    <row r="1419" spans="9:11" x14ac:dyDescent="0.3">
      <c r="I1419" s="26"/>
      <c r="J1419" s="26"/>
      <c r="K1419" s="26"/>
    </row>
    <row r="1420" spans="9:11" x14ac:dyDescent="0.3">
      <c r="I1420" s="26"/>
      <c r="J1420" s="26"/>
      <c r="K1420" s="26"/>
    </row>
    <row r="1421" spans="9:11" x14ac:dyDescent="0.3">
      <c r="I1421" s="26"/>
      <c r="J1421" s="26"/>
      <c r="K1421" s="26"/>
    </row>
    <row r="1422" spans="9:11" x14ac:dyDescent="0.3">
      <c r="I1422" s="26"/>
      <c r="J1422" s="26"/>
      <c r="K1422" s="26"/>
    </row>
    <row r="1423" spans="9:11" x14ac:dyDescent="0.3">
      <c r="I1423" s="26"/>
      <c r="J1423" s="26"/>
      <c r="K1423" s="26"/>
    </row>
    <row r="1424" spans="9:11" x14ac:dyDescent="0.3">
      <c r="I1424" s="26"/>
      <c r="J1424" s="26"/>
      <c r="K1424" s="26"/>
    </row>
    <row r="1425" spans="9:11" x14ac:dyDescent="0.3">
      <c r="I1425" s="26"/>
      <c r="J1425" s="26"/>
      <c r="K1425" s="26"/>
    </row>
    <row r="1426" spans="9:11" x14ac:dyDescent="0.3">
      <c r="I1426" s="26"/>
      <c r="J1426" s="26"/>
      <c r="K1426" s="26"/>
    </row>
    <row r="1427" spans="9:11" x14ac:dyDescent="0.3">
      <c r="I1427" s="26"/>
      <c r="J1427" s="26"/>
      <c r="K1427" s="26"/>
    </row>
    <row r="1428" spans="9:11" x14ac:dyDescent="0.3">
      <c r="I1428" s="26"/>
      <c r="J1428" s="26"/>
      <c r="K1428" s="26"/>
    </row>
    <row r="1429" spans="9:11" x14ac:dyDescent="0.3">
      <c r="I1429" s="26"/>
      <c r="J1429" s="26"/>
      <c r="K1429" s="26"/>
    </row>
    <row r="1430" spans="9:11" x14ac:dyDescent="0.3">
      <c r="I1430" s="26"/>
      <c r="J1430" s="26"/>
      <c r="K1430" s="26"/>
    </row>
    <row r="1431" spans="9:11" x14ac:dyDescent="0.3">
      <c r="I1431" s="26"/>
      <c r="J1431" s="26"/>
      <c r="K1431" s="26"/>
    </row>
    <row r="1432" spans="9:11" x14ac:dyDescent="0.3">
      <c r="I1432" s="26"/>
      <c r="J1432" s="26"/>
      <c r="K1432" s="26"/>
    </row>
    <row r="1433" spans="9:11" x14ac:dyDescent="0.3">
      <c r="I1433" s="26"/>
      <c r="J1433" s="26"/>
      <c r="K1433" s="26"/>
    </row>
    <row r="1434" spans="9:11" x14ac:dyDescent="0.3">
      <c r="I1434" s="26"/>
      <c r="J1434" s="26"/>
      <c r="K1434" s="26"/>
    </row>
    <row r="1435" spans="9:11" x14ac:dyDescent="0.3">
      <c r="I1435" s="26"/>
      <c r="J1435" s="26"/>
      <c r="K1435" s="26"/>
    </row>
    <row r="1436" spans="9:11" x14ac:dyDescent="0.3">
      <c r="I1436" s="26"/>
      <c r="J1436" s="26"/>
      <c r="K1436" s="26"/>
    </row>
    <row r="1437" spans="9:11" x14ac:dyDescent="0.3">
      <c r="I1437" s="26"/>
      <c r="J1437" s="26"/>
      <c r="K1437" s="26"/>
    </row>
    <row r="1438" spans="9:11" x14ac:dyDescent="0.3">
      <c r="I1438" s="26"/>
      <c r="J1438" s="26"/>
      <c r="K1438" s="26"/>
    </row>
    <row r="1439" spans="9:11" x14ac:dyDescent="0.3">
      <c r="I1439" s="26"/>
      <c r="J1439" s="26"/>
      <c r="K1439" s="26"/>
    </row>
    <row r="1440" spans="9:11" x14ac:dyDescent="0.3">
      <c r="I1440" s="26"/>
      <c r="J1440" s="26"/>
      <c r="K1440" s="26"/>
    </row>
    <row r="1441" spans="9:11" x14ac:dyDescent="0.3">
      <c r="I1441" s="26"/>
      <c r="J1441" s="26"/>
      <c r="K1441" s="26"/>
    </row>
    <row r="1442" spans="9:11" x14ac:dyDescent="0.3">
      <c r="I1442" s="26"/>
      <c r="J1442" s="26"/>
      <c r="K1442" s="26"/>
    </row>
    <row r="1443" spans="9:11" x14ac:dyDescent="0.3">
      <c r="I1443" s="26"/>
      <c r="J1443" s="26"/>
      <c r="K1443" s="26"/>
    </row>
    <row r="1444" spans="9:11" x14ac:dyDescent="0.3">
      <c r="I1444" s="26"/>
      <c r="J1444" s="26"/>
      <c r="K1444" s="26"/>
    </row>
    <row r="1445" spans="9:11" x14ac:dyDescent="0.3">
      <c r="I1445" s="26"/>
      <c r="J1445" s="26"/>
      <c r="K1445" s="26"/>
    </row>
    <row r="1446" spans="9:11" x14ac:dyDescent="0.3">
      <c r="I1446" s="26"/>
      <c r="J1446" s="26"/>
      <c r="K1446" s="26"/>
    </row>
    <row r="1447" spans="9:11" x14ac:dyDescent="0.3">
      <c r="I1447" s="26"/>
      <c r="J1447" s="26"/>
      <c r="K1447" s="26"/>
    </row>
    <row r="1448" spans="9:11" x14ac:dyDescent="0.3">
      <c r="I1448" s="26"/>
      <c r="J1448" s="26"/>
      <c r="K1448" s="26"/>
    </row>
    <row r="1449" spans="9:11" x14ac:dyDescent="0.3">
      <c r="I1449" s="26"/>
      <c r="J1449" s="26"/>
      <c r="K1449" s="26"/>
    </row>
    <row r="1450" spans="9:11" x14ac:dyDescent="0.3">
      <c r="I1450" s="26"/>
      <c r="J1450" s="26"/>
      <c r="K1450" s="26"/>
    </row>
    <row r="1451" spans="9:11" x14ac:dyDescent="0.3">
      <c r="I1451" s="26"/>
      <c r="J1451" s="26"/>
      <c r="K1451" s="26"/>
    </row>
    <row r="1452" spans="9:11" x14ac:dyDescent="0.3">
      <c r="I1452" s="26"/>
      <c r="J1452" s="26"/>
      <c r="K1452" s="26"/>
    </row>
    <row r="1453" spans="9:11" x14ac:dyDescent="0.3">
      <c r="I1453" s="26"/>
      <c r="J1453" s="26"/>
      <c r="K1453" s="26"/>
    </row>
    <row r="1454" spans="9:11" x14ac:dyDescent="0.3">
      <c r="I1454" s="26"/>
      <c r="J1454" s="26"/>
      <c r="K1454" s="26"/>
    </row>
    <row r="1455" spans="9:11" x14ac:dyDescent="0.3">
      <c r="I1455" s="26"/>
      <c r="J1455" s="26"/>
      <c r="K1455" s="26"/>
    </row>
    <row r="1456" spans="9:11" x14ac:dyDescent="0.3">
      <c r="I1456" s="26"/>
      <c r="J1456" s="26"/>
      <c r="K1456" s="26"/>
    </row>
    <row r="1457" spans="9:11" x14ac:dyDescent="0.3">
      <c r="I1457" s="26"/>
      <c r="J1457" s="26"/>
      <c r="K1457" s="26"/>
    </row>
    <row r="1458" spans="9:11" x14ac:dyDescent="0.3">
      <c r="I1458" s="26"/>
      <c r="J1458" s="26"/>
      <c r="K1458" s="26"/>
    </row>
    <row r="1459" spans="9:11" x14ac:dyDescent="0.3">
      <c r="I1459" s="26"/>
      <c r="J1459" s="26"/>
      <c r="K1459" s="26"/>
    </row>
    <row r="1460" spans="9:11" x14ac:dyDescent="0.3">
      <c r="I1460" s="26"/>
      <c r="J1460" s="26"/>
      <c r="K1460" s="26"/>
    </row>
    <row r="1461" spans="9:11" x14ac:dyDescent="0.3">
      <c r="I1461" s="26"/>
      <c r="J1461" s="26"/>
      <c r="K1461" s="26"/>
    </row>
    <row r="1462" spans="9:11" x14ac:dyDescent="0.3">
      <c r="I1462" s="26"/>
      <c r="J1462" s="26"/>
      <c r="K1462" s="26"/>
    </row>
    <row r="1463" spans="9:11" x14ac:dyDescent="0.3">
      <c r="I1463" s="26"/>
      <c r="J1463" s="26"/>
      <c r="K1463" s="26"/>
    </row>
    <row r="1464" spans="9:11" x14ac:dyDescent="0.3">
      <c r="I1464" s="26"/>
      <c r="J1464" s="26"/>
      <c r="K1464" s="26"/>
    </row>
    <row r="1465" spans="9:11" x14ac:dyDescent="0.3">
      <c r="I1465" s="26"/>
      <c r="J1465" s="26"/>
      <c r="K1465" s="26"/>
    </row>
    <row r="1466" spans="9:11" x14ac:dyDescent="0.3">
      <c r="I1466" s="26"/>
      <c r="J1466" s="26"/>
      <c r="K1466" s="26"/>
    </row>
    <row r="1467" spans="9:11" x14ac:dyDescent="0.3">
      <c r="I1467" s="26"/>
      <c r="J1467" s="26"/>
      <c r="K1467" s="26"/>
    </row>
    <row r="1468" spans="9:11" x14ac:dyDescent="0.3">
      <c r="I1468" s="26"/>
      <c r="J1468" s="26"/>
      <c r="K1468" s="26"/>
    </row>
    <row r="1469" spans="9:11" x14ac:dyDescent="0.3">
      <c r="I1469" s="26"/>
      <c r="J1469" s="26"/>
      <c r="K1469" s="26"/>
    </row>
    <row r="1470" spans="9:11" x14ac:dyDescent="0.3">
      <c r="I1470" s="26"/>
      <c r="J1470" s="26"/>
      <c r="K1470" s="26"/>
    </row>
    <row r="1471" spans="9:11" x14ac:dyDescent="0.3">
      <c r="I1471" s="26"/>
      <c r="J1471" s="26"/>
      <c r="K1471" s="26"/>
    </row>
    <row r="1472" spans="9:11" x14ac:dyDescent="0.3">
      <c r="I1472" s="26"/>
      <c r="J1472" s="26"/>
      <c r="K1472" s="26"/>
    </row>
    <row r="1473" spans="9:11" x14ac:dyDescent="0.3">
      <c r="I1473" s="26"/>
      <c r="J1473" s="26"/>
      <c r="K1473" s="26"/>
    </row>
    <row r="1474" spans="9:11" x14ac:dyDescent="0.3">
      <c r="I1474" s="26"/>
      <c r="J1474" s="26"/>
      <c r="K1474" s="26"/>
    </row>
    <row r="1475" spans="9:11" x14ac:dyDescent="0.3">
      <c r="I1475" s="26"/>
      <c r="J1475" s="26"/>
      <c r="K1475" s="26"/>
    </row>
    <row r="1476" spans="9:11" x14ac:dyDescent="0.3">
      <c r="I1476" s="26"/>
      <c r="J1476" s="26"/>
      <c r="K1476" s="26"/>
    </row>
    <row r="1477" spans="9:11" x14ac:dyDescent="0.3">
      <c r="I1477" s="26"/>
      <c r="J1477" s="26"/>
      <c r="K1477" s="26"/>
    </row>
    <row r="1478" spans="9:11" x14ac:dyDescent="0.3">
      <c r="I1478" s="26"/>
      <c r="J1478" s="26"/>
      <c r="K1478" s="26"/>
    </row>
    <row r="1479" spans="9:11" x14ac:dyDescent="0.3">
      <c r="I1479" s="26"/>
      <c r="J1479" s="26"/>
      <c r="K1479" s="26"/>
    </row>
    <row r="1480" spans="9:11" x14ac:dyDescent="0.3">
      <c r="I1480" s="26"/>
      <c r="J1480" s="26"/>
      <c r="K1480" s="26"/>
    </row>
    <row r="1481" spans="9:11" x14ac:dyDescent="0.3">
      <c r="I1481" s="26"/>
      <c r="J1481" s="26"/>
      <c r="K1481" s="26"/>
    </row>
    <row r="1482" spans="9:11" x14ac:dyDescent="0.3">
      <c r="I1482" s="26"/>
      <c r="J1482" s="26"/>
      <c r="K1482" s="26"/>
    </row>
    <row r="1483" spans="9:11" x14ac:dyDescent="0.3">
      <c r="I1483" s="26"/>
      <c r="J1483" s="26"/>
      <c r="K1483" s="26"/>
    </row>
    <row r="1484" spans="9:11" x14ac:dyDescent="0.3">
      <c r="I1484" s="26"/>
      <c r="J1484" s="26"/>
      <c r="K1484" s="26"/>
    </row>
    <row r="1485" spans="9:11" x14ac:dyDescent="0.3">
      <c r="I1485" s="26"/>
      <c r="J1485" s="26"/>
      <c r="K1485" s="26"/>
    </row>
    <row r="1486" spans="9:11" x14ac:dyDescent="0.3">
      <c r="I1486" s="26"/>
      <c r="J1486" s="26"/>
      <c r="K1486" s="26"/>
    </row>
    <row r="1487" spans="9:11" x14ac:dyDescent="0.3">
      <c r="I1487" s="26"/>
      <c r="J1487" s="26"/>
      <c r="K1487" s="26"/>
    </row>
    <row r="1488" spans="9:11" x14ac:dyDescent="0.3">
      <c r="I1488" s="26"/>
      <c r="J1488" s="26"/>
      <c r="K1488" s="26"/>
    </row>
    <row r="1489" spans="9:11" x14ac:dyDescent="0.3">
      <c r="I1489" s="26"/>
      <c r="J1489" s="26"/>
      <c r="K1489" s="26"/>
    </row>
    <row r="1490" spans="9:11" x14ac:dyDescent="0.3">
      <c r="I1490" s="26"/>
      <c r="J1490" s="26"/>
      <c r="K1490" s="26"/>
    </row>
    <row r="1491" spans="9:11" x14ac:dyDescent="0.3">
      <c r="I1491" s="26"/>
      <c r="J1491" s="26"/>
      <c r="K1491" s="26"/>
    </row>
    <row r="1492" spans="9:11" x14ac:dyDescent="0.3">
      <c r="I1492" s="26"/>
      <c r="J1492" s="26"/>
      <c r="K1492" s="26"/>
    </row>
    <row r="1493" spans="9:11" x14ac:dyDescent="0.3">
      <c r="I1493" s="26"/>
      <c r="J1493" s="26"/>
      <c r="K1493" s="26"/>
    </row>
    <row r="1494" spans="9:11" x14ac:dyDescent="0.3">
      <c r="I1494" s="26"/>
      <c r="J1494" s="26"/>
      <c r="K1494" s="26"/>
    </row>
    <row r="1495" spans="9:11" x14ac:dyDescent="0.3">
      <c r="I1495" s="26"/>
      <c r="J1495" s="26"/>
      <c r="K1495" s="26"/>
    </row>
    <row r="1496" spans="9:11" x14ac:dyDescent="0.3">
      <c r="I1496" s="26"/>
      <c r="J1496" s="26"/>
      <c r="K1496" s="26"/>
    </row>
    <row r="1497" spans="9:11" x14ac:dyDescent="0.3">
      <c r="I1497" s="26"/>
      <c r="J1497" s="26"/>
      <c r="K1497" s="26"/>
    </row>
    <row r="1498" spans="9:11" x14ac:dyDescent="0.3">
      <c r="I1498" s="26"/>
      <c r="J1498" s="26"/>
      <c r="K1498" s="26"/>
    </row>
    <row r="1499" spans="9:11" x14ac:dyDescent="0.3">
      <c r="I1499" s="26"/>
      <c r="J1499" s="26"/>
      <c r="K1499" s="26"/>
    </row>
    <row r="1500" spans="9:11" x14ac:dyDescent="0.3">
      <c r="I1500" s="26"/>
      <c r="J1500" s="26"/>
      <c r="K1500" s="26"/>
    </row>
    <row r="1501" spans="9:11" x14ac:dyDescent="0.3">
      <c r="I1501" s="26"/>
      <c r="J1501" s="26"/>
      <c r="K1501" s="26"/>
    </row>
    <row r="1502" spans="9:11" x14ac:dyDescent="0.3">
      <c r="I1502" s="26"/>
      <c r="J1502" s="26"/>
      <c r="K1502" s="26"/>
    </row>
    <row r="1503" spans="9:11" x14ac:dyDescent="0.3">
      <c r="I1503" s="26"/>
      <c r="J1503" s="26"/>
      <c r="K1503" s="26"/>
    </row>
    <row r="1504" spans="9:11" x14ac:dyDescent="0.3">
      <c r="I1504" s="26"/>
      <c r="J1504" s="26"/>
      <c r="K1504" s="26"/>
    </row>
    <row r="1505" spans="9:11" x14ac:dyDescent="0.3">
      <c r="I1505" s="26"/>
      <c r="J1505" s="26"/>
      <c r="K1505" s="26"/>
    </row>
    <row r="1506" spans="9:11" x14ac:dyDescent="0.3">
      <c r="I1506" s="26"/>
      <c r="J1506" s="26"/>
      <c r="K1506" s="26"/>
    </row>
    <row r="1507" spans="9:11" x14ac:dyDescent="0.3">
      <c r="I1507" s="26"/>
      <c r="J1507" s="26"/>
      <c r="K1507" s="26"/>
    </row>
    <row r="1508" spans="9:11" x14ac:dyDescent="0.3">
      <c r="I1508" s="26"/>
      <c r="J1508" s="26"/>
      <c r="K1508" s="26"/>
    </row>
    <row r="1509" spans="9:11" x14ac:dyDescent="0.3">
      <c r="I1509" s="26"/>
      <c r="J1509" s="26"/>
      <c r="K1509" s="26"/>
    </row>
    <row r="1510" spans="9:11" x14ac:dyDescent="0.3">
      <c r="I1510" s="26"/>
      <c r="J1510" s="26"/>
      <c r="K1510" s="26"/>
    </row>
    <row r="1511" spans="9:11" x14ac:dyDescent="0.3">
      <c r="I1511" s="26"/>
      <c r="J1511" s="26"/>
      <c r="K1511" s="26"/>
    </row>
    <row r="1512" spans="9:11" x14ac:dyDescent="0.3">
      <c r="I1512" s="26"/>
      <c r="J1512" s="26"/>
      <c r="K1512" s="26"/>
    </row>
    <row r="1513" spans="9:11" x14ac:dyDescent="0.3">
      <c r="I1513" s="26"/>
      <c r="J1513" s="26"/>
      <c r="K1513" s="26"/>
    </row>
    <row r="1514" spans="9:11" x14ac:dyDescent="0.3">
      <c r="I1514" s="26"/>
      <c r="J1514" s="26"/>
      <c r="K1514" s="26"/>
    </row>
    <row r="1515" spans="9:11" x14ac:dyDescent="0.3">
      <c r="I1515" s="26"/>
      <c r="J1515" s="26"/>
      <c r="K1515" s="26"/>
    </row>
    <row r="1516" spans="9:11" x14ac:dyDescent="0.3">
      <c r="I1516" s="26"/>
      <c r="J1516" s="26"/>
      <c r="K1516" s="26"/>
    </row>
    <row r="1517" spans="9:11" x14ac:dyDescent="0.3">
      <c r="I1517" s="26"/>
      <c r="J1517" s="26"/>
      <c r="K1517" s="26"/>
    </row>
    <row r="1518" spans="9:11" x14ac:dyDescent="0.3">
      <c r="I1518" s="26"/>
      <c r="J1518" s="26"/>
      <c r="K1518" s="26"/>
    </row>
    <row r="1519" spans="9:11" x14ac:dyDescent="0.3">
      <c r="I1519" s="26"/>
      <c r="J1519" s="26"/>
      <c r="K1519" s="26"/>
    </row>
    <row r="1520" spans="9:11" x14ac:dyDescent="0.3">
      <c r="I1520" s="26"/>
      <c r="J1520" s="26"/>
      <c r="K1520" s="26"/>
    </row>
    <row r="1521" spans="9:11" x14ac:dyDescent="0.3">
      <c r="I1521" s="26"/>
      <c r="J1521" s="26"/>
      <c r="K1521" s="26"/>
    </row>
    <row r="1522" spans="9:11" x14ac:dyDescent="0.3">
      <c r="I1522" s="26"/>
      <c r="J1522" s="26"/>
      <c r="K1522" s="26"/>
    </row>
    <row r="1523" spans="9:11" x14ac:dyDescent="0.3">
      <c r="I1523" s="26"/>
      <c r="J1523" s="26"/>
      <c r="K1523" s="26"/>
    </row>
    <row r="1524" spans="9:11" x14ac:dyDescent="0.3">
      <c r="I1524" s="26"/>
      <c r="J1524" s="26"/>
      <c r="K1524" s="26"/>
    </row>
    <row r="1525" spans="9:11" x14ac:dyDescent="0.3">
      <c r="I1525" s="26"/>
      <c r="J1525" s="26"/>
      <c r="K1525" s="26"/>
    </row>
    <row r="1526" spans="9:11" x14ac:dyDescent="0.3">
      <c r="I1526" s="26"/>
      <c r="J1526" s="26"/>
      <c r="K1526" s="26"/>
    </row>
    <row r="1527" spans="9:11" x14ac:dyDescent="0.3">
      <c r="I1527" s="26"/>
      <c r="J1527" s="26"/>
      <c r="K1527" s="26"/>
    </row>
    <row r="1528" spans="9:11" x14ac:dyDescent="0.3">
      <c r="I1528" s="26"/>
      <c r="J1528" s="26"/>
      <c r="K1528" s="2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99B64-9FC4-4D34-AA33-99B159FA0A50}">
  <dimension ref="A1:L1528"/>
  <sheetViews>
    <sheetView zoomScale="80" zoomScaleNormal="80" workbookViewId="0">
      <selection activeCell="Y5" sqref="Y5"/>
    </sheetView>
  </sheetViews>
  <sheetFormatPr defaultRowHeight="14.4" x14ac:dyDescent="0.3"/>
  <cols>
    <col min="4" max="4" width="10.88671875" customWidth="1"/>
  </cols>
  <sheetData>
    <row r="1" spans="1:12" ht="18" x14ac:dyDescent="0.35">
      <c r="A1" s="96" t="s">
        <v>67</v>
      </c>
    </row>
    <row r="2" spans="1:12" x14ac:dyDescent="0.3">
      <c r="C2" t="s">
        <v>14</v>
      </c>
    </row>
    <row r="3" spans="1:12" x14ac:dyDescent="0.3">
      <c r="B3" t="s">
        <v>13</v>
      </c>
      <c r="C3" s="6" t="s">
        <v>15</v>
      </c>
      <c r="D3" t="s">
        <v>25</v>
      </c>
      <c r="E3" t="s">
        <v>16</v>
      </c>
      <c r="F3" s="20" t="s">
        <v>15</v>
      </c>
      <c r="G3" s="20" t="s">
        <v>15</v>
      </c>
      <c r="H3" s="20" t="s">
        <v>15</v>
      </c>
      <c r="I3" t="s">
        <v>15</v>
      </c>
      <c r="J3" t="s">
        <v>15</v>
      </c>
      <c r="K3" t="s">
        <v>33</v>
      </c>
    </row>
    <row r="4" spans="1:12" x14ac:dyDescent="0.3">
      <c r="C4" t="s">
        <v>23</v>
      </c>
      <c r="F4" s="10" t="s">
        <v>23</v>
      </c>
      <c r="G4" s="11" t="s">
        <v>23</v>
      </c>
      <c r="H4" s="12" t="s">
        <v>23</v>
      </c>
      <c r="I4" t="s">
        <v>26</v>
      </c>
      <c r="J4" t="s">
        <v>26</v>
      </c>
      <c r="K4" t="s">
        <v>26</v>
      </c>
    </row>
    <row r="5" spans="1:12" x14ac:dyDescent="0.3">
      <c r="B5" t="s">
        <v>27</v>
      </c>
      <c r="C5" s="6" t="s">
        <v>14</v>
      </c>
      <c r="D5" s="6" t="s">
        <v>24</v>
      </c>
      <c r="E5" t="s">
        <v>26</v>
      </c>
      <c r="F5" s="10" t="s">
        <v>28</v>
      </c>
      <c r="G5" s="13">
        <v>0.5</v>
      </c>
      <c r="H5" s="12" t="s">
        <v>31</v>
      </c>
      <c r="I5" t="s">
        <v>28</v>
      </c>
      <c r="J5" s="27">
        <v>0.5</v>
      </c>
      <c r="K5" t="s">
        <v>31</v>
      </c>
    </row>
    <row r="6" spans="1:12" x14ac:dyDescent="0.3">
      <c r="B6">
        <v>0</v>
      </c>
      <c r="D6">
        <v>0</v>
      </c>
      <c r="F6" s="14">
        <v>0</v>
      </c>
      <c r="G6" s="15">
        <v>0</v>
      </c>
      <c r="H6" s="16">
        <v>0</v>
      </c>
      <c r="I6" s="23">
        <v>0</v>
      </c>
      <c r="J6">
        <v>0</v>
      </c>
      <c r="K6">
        <v>0</v>
      </c>
      <c r="L6">
        <f>J6-I6</f>
        <v>0</v>
      </c>
    </row>
    <row r="7" spans="1:12" x14ac:dyDescent="0.3">
      <c r="B7">
        <v>1</v>
      </c>
      <c r="D7">
        <v>235</v>
      </c>
      <c r="E7" s="9">
        <f>C7*1000/D7</f>
        <v>0</v>
      </c>
      <c r="F7" s="14">
        <v>0.4955</v>
      </c>
      <c r="G7" s="15">
        <v>1.887</v>
      </c>
      <c r="H7" s="16">
        <v>3.1520000000000001</v>
      </c>
      <c r="I7" s="26">
        <v>6.2790000000000002E-12</v>
      </c>
      <c r="J7" s="26">
        <v>1.2290000000000001E-10</v>
      </c>
      <c r="K7" s="26">
        <v>6.5849999999999997E-8</v>
      </c>
      <c r="L7">
        <f t="shared" ref="L7:L48" si="0">J7-I7</f>
        <v>1.1662100000000002E-10</v>
      </c>
    </row>
    <row r="8" spans="1:12" x14ac:dyDescent="0.3">
      <c r="B8">
        <v>2</v>
      </c>
      <c r="D8">
        <v>235</v>
      </c>
      <c r="E8" s="9">
        <f t="shared" ref="E8:E48" si="1">C8*1000/D8</f>
        <v>0</v>
      </c>
      <c r="F8" s="14">
        <v>0.98839999999999995</v>
      </c>
      <c r="G8" s="15">
        <v>3.76</v>
      </c>
      <c r="H8" s="16">
        <v>6.2560000000000002</v>
      </c>
      <c r="I8" s="26">
        <v>3.6499999999999998E-10</v>
      </c>
      <c r="J8" s="26">
        <v>6.7670000000000003E-9</v>
      </c>
      <c r="K8" s="26">
        <v>2.9629999999999998E-6</v>
      </c>
      <c r="L8">
        <f t="shared" si="0"/>
        <v>6.402E-9</v>
      </c>
    </row>
    <row r="9" spans="1:12" x14ac:dyDescent="0.3">
      <c r="B9">
        <v>3</v>
      </c>
      <c r="D9">
        <v>235</v>
      </c>
      <c r="E9" s="9">
        <f t="shared" si="1"/>
        <v>0</v>
      </c>
      <c r="F9" s="14">
        <v>1.4790000000000001</v>
      </c>
      <c r="G9" s="15">
        <v>5.62</v>
      </c>
      <c r="H9" s="16">
        <v>9.3109999999999999</v>
      </c>
      <c r="I9" s="26">
        <v>5.6670000000000004E-9</v>
      </c>
      <c r="J9" s="26">
        <v>9.9589999999999994E-8</v>
      </c>
      <c r="K9" s="26">
        <v>3.5840000000000002E-5</v>
      </c>
      <c r="L9">
        <f t="shared" si="0"/>
        <v>9.3922999999999987E-8</v>
      </c>
    </row>
    <row r="10" spans="1:12" x14ac:dyDescent="0.3">
      <c r="B10">
        <v>4</v>
      </c>
      <c r="D10">
        <v>235</v>
      </c>
      <c r="E10" s="9">
        <f t="shared" si="1"/>
        <v>0</v>
      </c>
      <c r="F10" s="14">
        <v>1.966</v>
      </c>
      <c r="G10" s="15">
        <v>7.4649999999999999</v>
      </c>
      <c r="H10" s="16">
        <v>12.32</v>
      </c>
      <c r="I10" s="26">
        <v>4.4990000000000001E-8</v>
      </c>
      <c r="J10" s="26">
        <v>7.5040000000000005E-7</v>
      </c>
      <c r="K10">
        <v>2.232E-4</v>
      </c>
      <c r="L10">
        <f t="shared" si="0"/>
        <v>7.0541000000000001E-7</v>
      </c>
    </row>
    <row r="11" spans="1:12" x14ac:dyDescent="0.3">
      <c r="B11">
        <v>5</v>
      </c>
      <c r="D11">
        <v>235</v>
      </c>
      <c r="E11" s="9">
        <f t="shared" si="1"/>
        <v>0</v>
      </c>
      <c r="F11" s="14">
        <v>2.4510000000000001</v>
      </c>
      <c r="G11" s="15">
        <v>9.298</v>
      </c>
      <c r="H11" s="16">
        <v>15.28</v>
      </c>
      <c r="I11" s="26">
        <v>2.3650000000000001E-7</v>
      </c>
      <c r="J11" s="26">
        <v>3.7459999999999998E-6</v>
      </c>
      <c r="K11">
        <v>9.2599999999999996E-4</v>
      </c>
      <c r="L11">
        <f t="shared" si="0"/>
        <v>3.5094999999999996E-6</v>
      </c>
    </row>
    <row r="12" spans="1:12" x14ac:dyDescent="0.3">
      <c r="B12">
        <v>6</v>
      </c>
      <c r="D12">
        <v>235</v>
      </c>
      <c r="E12" s="9">
        <f t="shared" si="1"/>
        <v>0</v>
      </c>
      <c r="F12" s="14">
        <v>2.9340000000000002</v>
      </c>
      <c r="G12" s="15">
        <v>11.12</v>
      </c>
      <c r="H12" s="16">
        <v>18.190000000000001</v>
      </c>
      <c r="I12" s="26">
        <v>9.3829999999999998E-7</v>
      </c>
      <c r="J12" s="26">
        <v>1.413E-5</v>
      </c>
      <c r="K12">
        <v>2.9190000000000002E-3</v>
      </c>
      <c r="L12">
        <f t="shared" si="0"/>
        <v>1.3191700000000001E-5</v>
      </c>
    </row>
    <row r="13" spans="1:12" x14ac:dyDescent="0.3">
      <c r="B13">
        <v>7</v>
      </c>
      <c r="D13">
        <v>235</v>
      </c>
      <c r="E13" s="9">
        <f t="shared" si="1"/>
        <v>0</v>
      </c>
      <c r="F13" s="14">
        <v>3.4140000000000001</v>
      </c>
      <c r="G13" s="15">
        <v>12.92</v>
      </c>
      <c r="H13" s="16">
        <v>21.06</v>
      </c>
      <c r="I13" s="26">
        <v>3.0350000000000002E-6</v>
      </c>
      <c r="J13" s="26">
        <v>4.3479999999999997E-5</v>
      </c>
      <c r="K13">
        <v>7.5449999999999996E-3</v>
      </c>
      <c r="L13">
        <f t="shared" si="0"/>
        <v>4.0444999999999996E-5</v>
      </c>
    </row>
    <row r="14" spans="1:12" x14ac:dyDescent="0.3">
      <c r="B14">
        <v>8</v>
      </c>
      <c r="D14">
        <v>235</v>
      </c>
      <c r="E14" s="9">
        <f t="shared" si="1"/>
        <v>0</v>
      </c>
      <c r="F14" s="14">
        <v>3.891</v>
      </c>
      <c r="G14" s="15">
        <v>14.71</v>
      </c>
      <c r="H14" s="16">
        <v>23.89</v>
      </c>
      <c r="I14" s="26">
        <v>8.4030000000000007E-6</v>
      </c>
      <c r="J14">
        <v>1.1459999999999999E-4</v>
      </c>
      <c r="K14">
        <v>1.6799999999999999E-2</v>
      </c>
      <c r="L14">
        <f t="shared" si="0"/>
        <v>1.0619699999999999E-4</v>
      </c>
    </row>
    <row r="15" spans="1:12" x14ac:dyDescent="0.3">
      <c r="B15">
        <v>9</v>
      </c>
      <c r="D15">
        <v>235</v>
      </c>
      <c r="E15" s="9">
        <f t="shared" si="1"/>
        <v>0</v>
      </c>
      <c r="F15" s="14">
        <v>4.3659999999999997</v>
      </c>
      <c r="G15" s="15">
        <v>16.489999999999998</v>
      </c>
      <c r="H15" s="16">
        <v>26.67</v>
      </c>
      <c r="I15" s="26">
        <v>2.0590000000000001E-5</v>
      </c>
      <c r="J15">
        <v>2.6640000000000002E-4</v>
      </c>
      <c r="K15">
        <v>3.3309999999999999E-2</v>
      </c>
      <c r="L15">
        <f t="shared" si="0"/>
        <v>2.4581000000000001E-4</v>
      </c>
    </row>
    <row r="16" spans="1:12" x14ac:dyDescent="0.3">
      <c r="B16">
        <v>10</v>
      </c>
      <c r="D16">
        <v>235</v>
      </c>
      <c r="E16" s="9">
        <f t="shared" si="1"/>
        <v>0</v>
      </c>
      <c r="F16" s="14">
        <v>4.8380000000000001</v>
      </c>
      <c r="G16" s="15">
        <v>18.260000000000002</v>
      </c>
      <c r="H16" s="16">
        <v>29.41</v>
      </c>
      <c r="I16" s="26">
        <v>4.5739999999999999E-5</v>
      </c>
      <c r="J16">
        <v>5.5960000000000005E-4</v>
      </c>
      <c r="K16">
        <v>6.019E-2</v>
      </c>
      <c r="L16">
        <f t="shared" si="0"/>
        <v>5.138600000000001E-4</v>
      </c>
    </row>
    <row r="17" spans="2:12" x14ac:dyDescent="0.3">
      <c r="B17">
        <v>11</v>
      </c>
      <c r="D17">
        <v>235</v>
      </c>
      <c r="E17" s="9">
        <f t="shared" si="1"/>
        <v>0</v>
      </c>
      <c r="F17" s="14">
        <v>5.3070000000000004</v>
      </c>
      <c r="G17" s="15">
        <v>20.010000000000002</v>
      </c>
      <c r="H17" s="16">
        <v>32.1</v>
      </c>
      <c r="I17" s="26">
        <v>9.3659999999999994E-5</v>
      </c>
      <c r="J17">
        <v>1.085E-3</v>
      </c>
      <c r="K17">
        <v>0.1009</v>
      </c>
      <c r="L17">
        <f t="shared" si="0"/>
        <v>9.9134000000000006E-4</v>
      </c>
    </row>
    <row r="18" spans="2:12" x14ac:dyDescent="0.3">
      <c r="B18">
        <v>12</v>
      </c>
      <c r="D18">
        <v>235</v>
      </c>
      <c r="E18" s="9">
        <f t="shared" si="1"/>
        <v>0</v>
      </c>
      <c r="F18" s="14">
        <v>5.774</v>
      </c>
      <c r="G18" s="15">
        <v>21.75</v>
      </c>
      <c r="H18" s="16">
        <v>34.75</v>
      </c>
      <c r="I18">
        <v>1.7919999999999999E-4</v>
      </c>
      <c r="J18">
        <v>1.9680000000000001E-3</v>
      </c>
      <c r="K18">
        <v>0.1588</v>
      </c>
      <c r="L18">
        <f t="shared" si="0"/>
        <v>1.7888000000000001E-3</v>
      </c>
    </row>
    <row r="19" spans="2:12" x14ac:dyDescent="0.3">
      <c r="B19">
        <v>13</v>
      </c>
      <c r="D19">
        <v>235</v>
      </c>
      <c r="E19" s="9">
        <f t="shared" si="1"/>
        <v>0</v>
      </c>
      <c r="F19" s="14">
        <v>6.2389999999999999</v>
      </c>
      <c r="G19" s="15">
        <v>23.48</v>
      </c>
      <c r="H19" s="16">
        <v>37.36</v>
      </c>
      <c r="I19">
        <v>3.2360000000000001E-4</v>
      </c>
      <c r="J19">
        <v>3.3709999999999999E-3</v>
      </c>
      <c r="K19">
        <v>0.23730000000000001</v>
      </c>
      <c r="L19">
        <f t="shared" si="0"/>
        <v>3.0474E-3</v>
      </c>
    </row>
    <row r="20" spans="2:12" x14ac:dyDescent="0.3">
      <c r="B20">
        <v>14</v>
      </c>
      <c r="D20">
        <v>235</v>
      </c>
      <c r="E20" s="9">
        <f t="shared" si="1"/>
        <v>0</v>
      </c>
      <c r="F20" s="14">
        <v>6.7009999999999996</v>
      </c>
      <c r="G20" s="15">
        <v>25.19</v>
      </c>
      <c r="H20" s="16">
        <v>39.93</v>
      </c>
      <c r="I20">
        <v>5.5599999999999996E-4</v>
      </c>
      <c r="J20">
        <v>5.535E-3</v>
      </c>
      <c r="K20">
        <v>0.3392</v>
      </c>
      <c r="L20">
        <f t="shared" si="0"/>
        <v>4.9789999999999999E-3</v>
      </c>
    </row>
    <row r="21" spans="2:12" x14ac:dyDescent="0.3">
      <c r="B21">
        <v>15</v>
      </c>
      <c r="D21">
        <v>235</v>
      </c>
      <c r="E21" s="9">
        <f t="shared" si="1"/>
        <v>0</v>
      </c>
      <c r="F21" s="14">
        <v>7.16</v>
      </c>
      <c r="G21" s="15">
        <v>26.9</v>
      </c>
      <c r="H21" s="16">
        <v>42.53</v>
      </c>
      <c r="I21">
        <v>9.1509999999999996E-4</v>
      </c>
      <c r="J21">
        <v>8.7419999999999998E-3</v>
      </c>
      <c r="K21">
        <v>0.4667</v>
      </c>
      <c r="L21">
        <f t="shared" si="0"/>
        <v>7.8268999999999995E-3</v>
      </c>
    </row>
    <row r="22" spans="2:12" x14ac:dyDescent="0.3">
      <c r="B22">
        <v>16</v>
      </c>
      <c r="D22">
        <v>235</v>
      </c>
      <c r="E22" s="9">
        <f t="shared" si="1"/>
        <v>0</v>
      </c>
      <c r="F22" s="14">
        <v>7.617</v>
      </c>
      <c r="G22" s="15">
        <v>28.58</v>
      </c>
      <c r="H22" s="16">
        <v>45.22</v>
      </c>
      <c r="I22">
        <v>1.4499999999999999E-3</v>
      </c>
      <c r="J22">
        <v>1.3310000000000001E-2</v>
      </c>
      <c r="K22">
        <v>0.62160000000000004</v>
      </c>
      <c r="L22">
        <f t="shared" si="0"/>
        <v>1.1860000000000001E-2</v>
      </c>
    </row>
    <row r="23" spans="2:12" x14ac:dyDescent="0.3">
      <c r="B23">
        <v>17</v>
      </c>
      <c r="D23">
        <v>235</v>
      </c>
      <c r="E23" s="9">
        <f t="shared" si="1"/>
        <v>0</v>
      </c>
      <c r="F23" s="14">
        <v>8.0719999999999992</v>
      </c>
      <c r="G23" s="15">
        <v>30.26</v>
      </c>
      <c r="H23" s="16">
        <v>47.88</v>
      </c>
      <c r="I23">
        <v>2.2230000000000001E-3</v>
      </c>
      <c r="J23">
        <v>1.9599999999999999E-2</v>
      </c>
      <c r="K23">
        <v>0.80449999999999999</v>
      </c>
      <c r="L23">
        <f t="shared" si="0"/>
        <v>1.7377E-2</v>
      </c>
    </row>
    <row r="24" spans="2:12" x14ac:dyDescent="0.3">
      <c r="B24">
        <v>18</v>
      </c>
      <c r="D24">
        <v>235</v>
      </c>
      <c r="E24" s="9">
        <f t="shared" si="1"/>
        <v>0</v>
      </c>
      <c r="F24" s="14">
        <v>8.5229999999999997</v>
      </c>
      <c r="G24" s="15">
        <v>31.92</v>
      </c>
      <c r="H24" s="16">
        <v>50.52</v>
      </c>
      <c r="I24">
        <v>3.3080000000000002E-3</v>
      </c>
      <c r="J24">
        <v>2.8060000000000002E-2</v>
      </c>
      <c r="K24">
        <v>1.016</v>
      </c>
      <c r="L24">
        <f t="shared" si="0"/>
        <v>2.4752000000000003E-2</v>
      </c>
    </row>
    <row r="25" spans="2:12" x14ac:dyDescent="0.3">
      <c r="B25">
        <v>19</v>
      </c>
      <c r="D25">
        <v>235</v>
      </c>
      <c r="E25" s="9">
        <f t="shared" si="1"/>
        <v>0</v>
      </c>
      <c r="F25" s="14">
        <v>8.9719999999999995</v>
      </c>
      <c r="G25" s="15">
        <v>33.57</v>
      </c>
      <c r="H25" s="16">
        <v>53.15</v>
      </c>
      <c r="I25">
        <v>4.7939999999999997E-3</v>
      </c>
      <c r="J25">
        <v>3.9140000000000001E-2</v>
      </c>
      <c r="K25">
        <v>1.2549999999999999</v>
      </c>
      <c r="L25">
        <f t="shared" si="0"/>
        <v>3.4346000000000002E-2</v>
      </c>
    </row>
    <row r="26" spans="2:12" x14ac:dyDescent="0.3">
      <c r="B26">
        <v>20</v>
      </c>
      <c r="D26">
        <v>235</v>
      </c>
      <c r="E26" s="9">
        <f t="shared" si="1"/>
        <v>0</v>
      </c>
      <c r="F26" s="14">
        <v>9.4179999999999993</v>
      </c>
      <c r="G26" s="15">
        <v>35.21</v>
      </c>
      <c r="H26" s="16">
        <v>55.76</v>
      </c>
      <c r="I26">
        <v>6.7840000000000001E-3</v>
      </c>
      <c r="J26">
        <v>5.3339999999999999E-2</v>
      </c>
      <c r="K26">
        <v>1.52</v>
      </c>
      <c r="L26">
        <f t="shared" si="0"/>
        <v>4.6556E-2</v>
      </c>
    </row>
    <row r="27" spans="2:12" x14ac:dyDescent="0.3">
      <c r="B27">
        <v>21</v>
      </c>
      <c r="D27">
        <v>235</v>
      </c>
      <c r="E27" s="9">
        <f t="shared" si="1"/>
        <v>0</v>
      </c>
      <c r="F27" s="14">
        <v>9.8610000000000007</v>
      </c>
      <c r="G27" s="15">
        <v>36.83</v>
      </c>
      <c r="H27" s="16">
        <v>58.34</v>
      </c>
      <c r="I27">
        <v>9.3939999999999996E-3</v>
      </c>
      <c r="J27">
        <v>7.1340000000000001E-2</v>
      </c>
      <c r="K27">
        <v>1.81</v>
      </c>
      <c r="L27">
        <f t="shared" si="0"/>
        <v>6.1946000000000001E-2</v>
      </c>
    </row>
    <row r="28" spans="2:12" x14ac:dyDescent="0.3">
      <c r="B28">
        <v>22</v>
      </c>
      <c r="D28">
        <v>235</v>
      </c>
      <c r="E28" s="9">
        <f t="shared" si="1"/>
        <v>0</v>
      </c>
      <c r="F28" s="14">
        <v>10.3</v>
      </c>
      <c r="G28" s="15">
        <v>38.44</v>
      </c>
      <c r="H28" s="16">
        <v>60.91</v>
      </c>
      <c r="I28">
        <v>1.2760000000000001E-2</v>
      </c>
      <c r="J28">
        <v>9.3759999999999996E-2</v>
      </c>
      <c r="K28">
        <v>2.1230000000000002</v>
      </c>
      <c r="L28">
        <f t="shared" si="0"/>
        <v>8.0999999999999989E-2</v>
      </c>
    </row>
    <row r="29" spans="2:12" x14ac:dyDescent="0.3">
      <c r="B29">
        <v>23</v>
      </c>
      <c r="D29">
        <v>235</v>
      </c>
      <c r="E29" s="9">
        <f t="shared" si="1"/>
        <v>0</v>
      </c>
      <c r="F29" s="14">
        <v>10.74</v>
      </c>
      <c r="G29" s="15">
        <v>40.04</v>
      </c>
      <c r="H29" s="16">
        <v>63.47</v>
      </c>
      <c r="I29">
        <v>1.702E-2</v>
      </c>
      <c r="J29">
        <v>0.1211</v>
      </c>
      <c r="K29">
        <v>2.4550000000000001</v>
      </c>
      <c r="L29">
        <f t="shared" si="0"/>
        <v>0.10408000000000001</v>
      </c>
    </row>
    <row r="30" spans="2:12" x14ac:dyDescent="0.3">
      <c r="B30">
        <v>24</v>
      </c>
      <c r="D30">
        <v>235</v>
      </c>
      <c r="E30" s="9">
        <f t="shared" si="1"/>
        <v>0</v>
      </c>
      <c r="F30" s="14">
        <v>11.17</v>
      </c>
      <c r="G30" s="15">
        <v>41.62</v>
      </c>
      <c r="H30" s="16">
        <v>66</v>
      </c>
      <c r="I30">
        <v>2.2329999999999999E-2</v>
      </c>
      <c r="J30">
        <v>0.154</v>
      </c>
      <c r="K30">
        <v>2.8050000000000002</v>
      </c>
      <c r="L30">
        <f t="shared" si="0"/>
        <v>0.13167000000000001</v>
      </c>
    </row>
    <row r="31" spans="2:12" x14ac:dyDescent="0.3">
      <c r="B31">
        <v>25</v>
      </c>
      <c r="D31">
        <v>235</v>
      </c>
      <c r="E31" s="9">
        <f t="shared" si="1"/>
        <v>0</v>
      </c>
      <c r="F31" s="14">
        <v>11.6</v>
      </c>
      <c r="G31" s="15">
        <v>43.18</v>
      </c>
      <c r="H31" s="16">
        <v>68.510000000000005</v>
      </c>
      <c r="I31">
        <v>2.8879999999999999E-2</v>
      </c>
      <c r="J31">
        <v>0.19309999999999999</v>
      </c>
      <c r="K31">
        <v>3.17</v>
      </c>
      <c r="L31">
        <f t="shared" si="0"/>
        <v>0.16422</v>
      </c>
    </row>
    <row r="32" spans="2:12" x14ac:dyDescent="0.3">
      <c r="B32">
        <v>26</v>
      </c>
      <c r="D32">
        <v>235</v>
      </c>
      <c r="E32" s="9">
        <f t="shared" si="1"/>
        <v>0</v>
      </c>
      <c r="F32" s="14">
        <v>12.03</v>
      </c>
      <c r="G32" s="15">
        <v>44.73</v>
      </c>
      <c r="H32" s="16">
        <v>71.010000000000005</v>
      </c>
      <c r="I32">
        <v>3.6830000000000002E-2</v>
      </c>
      <c r="J32">
        <v>0.23830000000000001</v>
      </c>
      <c r="K32">
        <v>3.5459999999999998</v>
      </c>
      <c r="L32">
        <f t="shared" si="0"/>
        <v>0.20147000000000001</v>
      </c>
    </row>
    <row r="33" spans="2:12" x14ac:dyDescent="0.3">
      <c r="B33">
        <v>27</v>
      </c>
      <c r="D33">
        <v>235</v>
      </c>
      <c r="E33" s="9">
        <f t="shared" si="1"/>
        <v>0</v>
      </c>
      <c r="F33" s="14">
        <v>12.45</v>
      </c>
      <c r="G33" s="15">
        <v>46.27</v>
      </c>
      <c r="H33" s="16">
        <v>73.48</v>
      </c>
      <c r="I33">
        <v>4.6370000000000001E-2</v>
      </c>
      <c r="J33">
        <v>0.28989999999999999</v>
      </c>
      <c r="K33">
        <v>3.931</v>
      </c>
      <c r="L33">
        <f t="shared" si="0"/>
        <v>0.24353</v>
      </c>
    </row>
    <row r="34" spans="2:12" x14ac:dyDescent="0.3">
      <c r="B34">
        <v>28</v>
      </c>
      <c r="D34">
        <v>235</v>
      </c>
      <c r="E34" s="9">
        <f t="shared" si="1"/>
        <v>0</v>
      </c>
      <c r="F34" s="14">
        <v>12.87</v>
      </c>
      <c r="G34" s="15">
        <v>47.79</v>
      </c>
      <c r="H34" s="16">
        <v>75.94</v>
      </c>
      <c r="I34">
        <v>5.7700000000000001E-2</v>
      </c>
      <c r="J34">
        <v>0.34760000000000002</v>
      </c>
      <c r="K34">
        <v>4.3220000000000001</v>
      </c>
      <c r="L34">
        <f t="shared" si="0"/>
        <v>0.28990000000000005</v>
      </c>
    </row>
    <row r="35" spans="2:12" x14ac:dyDescent="0.3">
      <c r="B35">
        <v>29</v>
      </c>
      <c r="D35">
        <v>235</v>
      </c>
      <c r="E35" s="9">
        <f t="shared" si="1"/>
        <v>0</v>
      </c>
      <c r="F35" s="14">
        <v>13.29</v>
      </c>
      <c r="G35" s="15">
        <v>49.29</v>
      </c>
      <c r="H35" s="16">
        <v>78.38</v>
      </c>
      <c r="I35">
        <v>7.1010000000000004E-2</v>
      </c>
      <c r="J35">
        <v>0.41210000000000002</v>
      </c>
      <c r="K35">
        <v>4.7169999999999996</v>
      </c>
      <c r="L35">
        <f t="shared" si="0"/>
        <v>0.34109</v>
      </c>
    </row>
    <row r="36" spans="2:12" x14ac:dyDescent="0.3">
      <c r="B36">
        <v>30</v>
      </c>
      <c r="D36">
        <v>235</v>
      </c>
      <c r="E36" s="9">
        <f t="shared" si="1"/>
        <v>0</v>
      </c>
      <c r="F36" s="14">
        <v>13.7</v>
      </c>
      <c r="G36" s="15">
        <v>50.78</v>
      </c>
      <c r="H36" s="16">
        <v>80.790000000000006</v>
      </c>
      <c r="I36">
        <v>8.6069999999999994E-2</v>
      </c>
      <c r="J36">
        <v>0.4839</v>
      </c>
      <c r="K36">
        <v>5.1130000000000004</v>
      </c>
      <c r="L36">
        <f t="shared" si="0"/>
        <v>0.39783000000000002</v>
      </c>
    </row>
    <row r="37" spans="2:12" x14ac:dyDescent="0.3">
      <c r="B37">
        <v>31</v>
      </c>
      <c r="D37">
        <v>235</v>
      </c>
      <c r="E37" s="9">
        <f t="shared" si="1"/>
        <v>0</v>
      </c>
      <c r="F37" s="14">
        <v>14.11</v>
      </c>
      <c r="G37" s="15">
        <v>52.21</v>
      </c>
      <c r="H37" s="16">
        <v>83.19</v>
      </c>
      <c r="I37">
        <v>0.10340000000000001</v>
      </c>
      <c r="J37">
        <v>0.56330000000000002</v>
      </c>
      <c r="K37">
        <v>5.5069999999999997</v>
      </c>
      <c r="L37">
        <f t="shared" si="0"/>
        <v>0.45990000000000003</v>
      </c>
    </row>
    <row r="38" spans="2:12" x14ac:dyDescent="0.3">
      <c r="B38">
        <v>32</v>
      </c>
      <c r="D38">
        <v>235</v>
      </c>
      <c r="E38" s="9">
        <f t="shared" si="1"/>
        <v>0</v>
      </c>
      <c r="F38" s="14">
        <v>14.51</v>
      </c>
      <c r="G38" s="15">
        <v>53.6</v>
      </c>
      <c r="H38" s="16">
        <v>85.57</v>
      </c>
      <c r="I38">
        <v>0.123</v>
      </c>
      <c r="J38">
        <v>0.65039999999999998</v>
      </c>
      <c r="K38">
        <v>5.899</v>
      </c>
      <c r="L38">
        <f t="shared" si="0"/>
        <v>0.52739999999999998</v>
      </c>
    </row>
    <row r="39" spans="2:12" x14ac:dyDescent="0.3">
      <c r="B39">
        <v>33</v>
      </c>
      <c r="D39">
        <v>235</v>
      </c>
      <c r="E39" s="9">
        <f t="shared" si="1"/>
        <v>0</v>
      </c>
      <c r="F39" s="14">
        <v>14.91</v>
      </c>
      <c r="G39" s="15">
        <v>54.96</v>
      </c>
      <c r="H39" s="16">
        <v>87.92</v>
      </c>
      <c r="I39">
        <v>0.14530000000000001</v>
      </c>
      <c r="J39">
        <v>0.74539999999999995</v>
      </c>
      <c r="K39">
        <v>6.2850000000000001</v>
      </c>
      <c r="L39">
        <f t="shared" si="0"/>
        <v>0.60009999999999997</v>
      </c>
    </row>
    <row r="40" spans="2:12" x14ac:dyDescent="0.3">
      <c r="B40">
        <v>34</v>
      </c>
      <c r="D40">
        <v>235</v>
      </c>
      <c r="E40" s="9">
        <f t="shared" si="1"/>
        <v>0</v>
      </c>
      <c r="F40" s="14">
        <v>15.3</v>
      </c>
      <c r="G40" s="15">
        <v>56.31</v>
      </c>
      <c r="H40" s="16">
        <v>90.26</v>
      </c>
      <c r="I40">
        <v>0.17019999999999999</v>
      </c>
      <c r="J40">
        <v>0.84819999999999995</v>
      </c>
      <c r="K40">
        <v>6.6639999999999997</v>
      </c>
      <c r="L40">
        <f t="shared" si="0"/>
        <v>0.67799999999999994</v>
      </c>
    </row>
    <row r="41" spans="2:12" x14ac:dyDescent="0.3">
      <c r="B41">
        <v>35</v>
      </c>
      <c r="D41">
        <v>235</v>
      </c>
      <c r="E41" s="9">
        <f t="shared" si="1"/>
        <v>0</v>
      </c>
      <c r="F41" s="14">
        <v>15.69</v>
      </c>
      <c r="G41" s="15">
        <v>57.63</v>
      </c>
      <c r="H41" s="16">
        <v>92.57</v>
      </c>
      <c r="I41">
        <v>0.19800000000000001</v>
      </c>
      <c r="J41">
        <v>0.95889999999999997</v>
      </c>
      <c r="K41">
        <v>7.0359999999999996</v>
      </c>
      <c r="L41">
        <f t="shared" si="0"/>
        <v>0.76089999999999991</v>
      </c>
    </row>
    <row r="42" spans="2:12" x14ac:dyDescent="0.3">
      <c r="B42">
        <v>36</v>
      </c>
      <c r="D42">
        <v>235</v>
      </c>
      <c r="E42" s="9">
        <f t="shared" si="1"/>
        <v>0</v>
      </c>
      <c r="F42" s="14">
        <v>16.07</v>
      </c>
      <c r="G42" s="15">
        <v>58.92</v>
      </c>
      <c r="H42" s="16">
        <v>94.86</v>
      </c>
      <c r="I42">
        <v>0.2288</v>
      </c>
      <c r="J42">
        <v>1.081</v>
      </c>
      <c r="K42">
        <v>7.3979999999999997</v>
      </c>
      <c r="L42">
        <f t="shared" si="0"/>
        <v>0.85219999999999996</v>
      </c>
    </row>
    <row r="43" spans="2:12" x14ac:dyDescent="0.3">
      <c r="B43">
        <v>37</v>
      </c>
      <c r="D43">
        <v>235</v>
      </c>
      <c r="E43" s="9">
        <f t="shared" si="1"/>
        <v>0</v>
      </c>
      <c r="F43" s="14">
        <v>16.45</v>
      </c>
      <c r="G43" s="15">
        <v>60.17</v>
      </c>
      <c r="H43" s="16">
        <v>97.13</v>
      </c>
      <c r="I43">
        <v>0.26269999999999999</v>
      </c>
      <c r="J43">
        <v>1.2130000000000001</v>
      </c>
      <c r="K43">
        <v>7.7510000000000003</v>
      </c>
      <c r="L43">
        <f t="shared" si="0"/>
        <v>0.95030000000000014</v>
      </c>
    </row>
    <row r="44" spans="2:12" x14ac:dyDescent="0.3">
      <c r="B44">
        <v>38</v>
      </c>
      <c r="D44">
        <v>235</v>
      </c>
      <c r="E44" s="9">
        <f t="shared" si="1"/>
        <v>0</v>
      </c>
      <c r="F44" s="14">
        <v>16.82</v>
      </c>
      <c r="G44" s="15">
        <v>61.34</v>
      </c>
      <c r="H44" s="16">
        <v>99.38</v>
      </c>
      <c r="I44">
        <v>0.2999</v>
      </c>
      <c r="J44">
        <v>1.355</v>
      </c>
      <c r="K44">
        <v>8.0920000000000005</v>
      </c>
      <c r="L44">
        <f t="shared" si="0"/>
        <v>1.0550999999999999</v>
      </c>
    </row>
    <row r="45" spans="2:12" x14ac:dyDescent="0.3">
      <c r="B45">
        <v>39</v>
      </c>
      <c r="D45">
        <v>235</v>
      </c>
      <c r="E45" s="9">
        <f t="shared" si="1"/>
        <v>0</v>
      </c>
      <c r="F45" s="14">
        <v>17.190000000000001</v>
      </c>
      <c r="G45" s="15">
        <v>62.48</v>
      </c>
      <c r="H45" s="16">
        <v>101.6</v>
      </c>
      <c r="I45">
        <v>0.34039999999999998</v>
      </c>
      <c r="J45">
        <v>1.5049999999999999</v>
      </c>
      <c r="K45">
        <v>8.4220000000000006</v>
      </c>
      <c r="L45">
        <f t="shared" si="0"/>
        <v>1.1645999999999999</v>
      </c>
    </row>
    <row r="46" spans="2:12" x14ac:dyDescent="0.3">
      <c r="B46">
        <v>40</v>
      </c>
      <c r="D46">
        <v>235</v>
      </c>
      <c r="E46" s="9">
        <f t="shared" si="1"/>
        <v>0</v>
      </c>
      <c r="F46" s="14">
        <v>17.55</v>
      </c>
      <c r="G46" s="15">
        <v>63.59</v>
      </c>
      <c r="H46" s="16">
        <v>103.8</v>
      </c>
      <c r="I46">
        <v>0.38429999999999997</v>
      </c>
      <c r="J46">
        <v>1.669</v>
      </c>
      <c r="K46">
        <v>8.7390000000000008</v>
      </c>
      <c r="L46">
        <f t="shared" si="0"/>
        <v>1.2847</v>
      </c>
    </row>
    <row r="47" spans="2:12" x14ac:dyDescent="0.3">
      <c r="B47">
        <v>41</v>
      </c>
      <c r="D47">
        <v>235</v>
      </c>
      <c r="E47" s="9">
        <f t="shared" si="1"/>
        <v>0</v>
      </c>
      <c r="F47" s="14">
        <v>17.899999999999999</v>
      </c>
      <c r="G47" s="15">
        <v>64.64</v>
      </c>
      <c r="H47" s="16">
        <v>106</v>
      </c>
      <c r="I47">
        <v>0.43169999999999997</v>
      </c>
      <c r="J47">
        <v>1.8440000000000001</v>
      </c>
      <c r="K47">
        <v>9.0440000000000005</v>
      </c>
      <c r="L47">
        <f t="shared" si="0"/>
        <v>1.4123000000000001</v>
      </c>
    </row>
    <row r="48" spans="2:12" x14ac:dyDescent="0.3">
      <c r="B48">
        <v>42</v>
      </c>
      <c r="D48">
        <v>235</v>
      </c>
      <c r="E48" s="9">
        <f t="shared" si="1"/>
        <v>0</v>
      </c>
      <c r="F48" s="14">
        <v>18.25</v>
      </c>
      <c r="G48" s="15">
        <v>65.77</v>
      </c>
      <c r="H48" s="16">
        <v>108.1</v>
      </c>
      <c r="I48">
        <v>0.48270000000000002</v>
      </c>
      <c r="J48">
        <v>2.02</v>
      </c>
      <c r="K48">
        <v>9.3369999999999997</v>
      </c>
      <c r="L48">
        <f t="shared" si="0"/>
        <v>1.5373000000000001</v>
      </c>
    </row>
    <row r="49" spans="2:11" x14ac:dyDescent="0.3">
      <c r="B49" t="s">
        <v>17</v>
      </c>
      <c r="F49" s="14"/>
      <c r="G49" s="15"/>
      <c r="H49" s="16"/>
      <c r="I49">
        <v>0.53720000000000001</v>
      </c>
      <c r="J49">
        <v>2.1880000000000002</v>
      </c>
      <c r="K49">
        <v>9.6170000000000009</v>
      </c>
    </row>
    <row r="50" spans="2:11" x14ac:dyDescent="0.3">
      <c r="F50" s="14"/>
      <c r="G50" s="15"/>
      <c r="H50" s="16"/>
      <c r="I50">
        <v>0.59540000000000004</v>
      </c>
      <c r="J50">
        <v>2.3780000000000001</v>
      </c>
      <c r="K50">
        <v>9.8849999999999998</v>
      </c>
    </row>
    <row r="51" spans="2:11" x14ac:dyDescent="0.3">
      <c r="F51" s="14"/>
      <c r="G51" s="15"/>
      <c r="H51" s="16"/>
      <c r="I51">
        <v>0.65720000000000001</v>
      </c>
      <c r="J51">
        <v>2.5750000000000002</v>
      </c>
      <c r="K51">
        <v>10.14</v>
      </c>
    </row>
    <row r="52" spans="2:11" x14ac:dyDescent="0.3">
      <c r="F52" s="14"/>
      <c r="G52" s="15"/>
      <c r="H52" s="16"/>
      <c r="I52">
        <v>0.72260000000000002</v>
      </c>
      <c r="J52">
        <v>2.778</v>
      </c>
      <c r="K52">
        <v>10.38</v>
      </c>
    </row>
    <row r="53" spans="2:11" x14ac:dyDescent="0.3">
      <c r="F53" s="14"/>
      <c r="G53" s="15"/>
      <c r="H53" s="16"/>
      <c r="I53">
        <v>0.79169999999999996</v>
      </c>
      <c r="J53">
        <v>2.984</v>
      </c>
      <c r="K53">
        <v>10.61</v>
      </c>
    </row>
    <row r="54" spans="2:11" x14ac:dyDescent="0.3">
      <c r="F54" s="14"/>
      <c r="G54" s="15"/>
      <c r="H54" s="16"/>
      <c r="I54">
        <v>0.86429999999999996</v>
      </c>
      <c r="J54">
        <v>3.1909999999999998</v>
      </c>
      <c r="K54">
        <v>10.89</v>
      </c>
    </row>
    <row r="55" spans="2:11" x14ac:dyDescent="0.3">
      <c r="F55" s="14"/>
      <c r="G55" s="15"/>
      <c r="H55" s="16"/>
      <c r="I55">
        <v>0.9405</v>
      </c>
      <c r="J55">
        <v>3.4159999999999999</v>
      </c>
      <c r="K55">
        <v>11.29</v>
      </c>
    </row>
    <row r="56" spans="2:11" x14ac:dyDescent="0.3">
      <c r="F56" s="17"/>
      <c r="G56" s="18"/>
      <c r="H56" s="19"/>
      <c r="I56">
        <v>1.02</v>
      </c>
      <c r="J56">
        <v>3.6459999999999999</v>
      </c>
      <c r="K56">
        <v>11.69</v>
      </c>
    </row>
    <row r="57" spans="2:11" x14ac:dyDescent="0.3">
      <c r="I57">
        <v>1.103</v>
      </c>
      <c r="J57">
        <v>3.8820000000000001</v>
      </c>
      <c r="K57">
        <v>12.08</v>
      </c>
    </row>
    <row r="58" spans="2:11" x14ac:dyDescent="0.3">
      <c r="I58">
        <v>1.19</v>
      </c>
      <c r="J58">
        <v>4.0960000000000001</v>
      </c>
      <c r="K58">
        <v>12.46</v>
      </c>
    </row>
    <row r="59" spans="2:11" x14ac:dyDescent="0.3">
      <c r="I59">
        <v>1.28</v>
      </c>
      <c r="J59">
        <v>4.2960000000000003</v>
      </c>
      <c r="K59">
        <v>12.82</v>
      </c>
    </row>
    <row r="60" spans="2:11" x14ac:dyDescent="0.3">
      <c r="I60">
        <v>1.3720000000000001</v>
      </c>
      <c r="J60">
        <v>4.4960000000000004</v>
      </c>
      <c r="K60">
        <v>13.18</v>
      </c>
    </row>
    <row r="61" spans="2:11" x14ac:dyDescent="0.3">
      <c r="I61">
        <v>1.468</v>
      </c>
      <c r="J61">
        <v>4.7480000000000002</v>
      </c>
      <c r="K61">
        <v>13.53</v>
      </c>
    </row>
    <row r="62" spans="2:11" x14ac:dyDescent="0.3">
      <c r="I62">
        <v>1.5669999999999999</v>
      </c>
      <c r="J62">
        <v>5.008</v>
      </c>
      <c r="K62">
        <v>13.86</v>
      </c>
    </row>
    <row r="63" spans="2:11" x14ac:dyDescent="0.3">
      <c r="I63">
        <v>1.669</v>
      </c>
      <c r="J63">
        <v>5.2489999999999997</v>
      </c>
      <c r="K63">
        <v>14.19</v>
      </c>
    </row>
    <row r="64" spans="2:11" x14ac:dyDescent="0.3">
      <c r="I64">
        <v>1.774</v>
      </c>
      <c r="J64">
        <v>5.4630000000000001</v>
      </c>
      <c r="K64">
        <v>14.51</v>
      </c>
    </row>
    <row r="65" spans="9:11" x14ac:dyDescent="0.3">
      <c r="I65">
        <v>1.881</v>
      </c>
      <c r="J65">
        <v>5.6760000000000002</v>
      </c>
      <c r="K65">
        <v>14.81</v>
      </c>
    </row>
    <row r="66" spans="9:11" x14ac:dyDescent="0.3">
      <c r="I66">
        <v>1.99</v>
      </c>
      <c r="J66">
        <v>5.8869999999999996</v>
      </c>
      <c r="K66">
        <v>15.1</v>
      </c>
    </row>
    <row r="67" spans="9:11" x14ac:dyDescent="0.3">
      <c r="I67">
        <v>2.1019999999999999</v>
      </c>
      <c r="J67">
        <v>6.0979999999999999</v>
      </c>
      <c r="K67">
        <v>15.39</v>
      </c>
    </row>
    <row r="68" spans="9:11" x14ac:dyDescent="0.3">
      <c r="I68">
        <v>2.2160000000000002</v>
      </c>
      <c r="J68">
        <v>6.306</v>
      </c>
      <c r="K68">
        <v>15.66</v>
      </c>
    </row>
    <row r="69" spans="9:11" x14ac:dyDescent="0.3">
      <c r="I69">
        <v>2.323</v>
      </c>
      <c r="J69">
        <v>6.5229999999999997</v>
      </c>
      <c r="K69">
        <v>15.92</v>
      </c>
    </row>
    <row r="70" spans="9:11" x14ac:dyDescent="0.3">
      <c r="I70">
        <v>2.4300000000000002</v>
      </c>
      <c r="J70">
        <v>6.7469999999999999</v>
      </c>
      <c r="K70">
        <v>16.170000000000002</v>
      </c>
    </row>
    <row r="71" spans="9:11" x14ac:dyDescent="0.3">
      <c r="I71">
        <v>2.5390000000000001</v>
      </c>
      <c r="J71">
        <v>6.968</v>
      </c>
      <c r="K71">
        <v>16.41</v>
      </c>
    </row>
    <row r="72" spans="9:11" x14ac:dyDescent="0.3">
      <c r="I72">
        <v>2.6480000000000001</v>
      </c>
      <c r="J72">
        <v>7.1879999999999997</v>
      </c>
      <c r="K72">
        <v>16.649999999999999</v>
      </c>
    </row>
    <row r="73" spans="9:11" x14ac:dyDescent="0.3">
      <c r="I73">
        <v>2.758</v>
      </c>
      <c r="J73">
        <v>7.38</v>
      </c>
      <c r="K73">
        <v>16.87</v>
      </c>
    </row>
    <row r="74" spans="9:11" x14ac:dyDescent="0.3">
      <c r="I74">
        <v>2.8679999999999999</v>
      </c>
      <c r="J74">
        <v>7.5250000000000004</v>
      </c>
      <c r="K74">
        <v>17.079999999999998</v>
      </c>
    </row>
    <row r="75" spans="9:11" x14ac:dyDescent="0.3">
      <c r="I75">
        <v>2.9790000000000001</v>
      </c>
      <c r="J75">
        <v>7.7009999999999996</v>
      </c>
      <c r="K75">
        <v>17.29</v>
      </c>
    </row>
    <row r="76" spans="9:11" x14ac:dyDescent="0.3">
      <c r="I76">
        <v>3.09</v>
      </c>
      <c r="J76">
        <v>7.8890000000000002</v>
      </c>
      <c r="K76">
        <v>17.48</v>
      </c>
    </row>
    <row r="77" spans="9:11" x14ac:dyDescent="0.3">
      <c r="I77">
        <v>3.2010000000000001</v>
      </c>
      <c r="J77">
        <v>8.0730000000000004</v>
      </c>
      <c r="K77">
        <v>17.670000000000002</v>
      </c>
    </row>
    <row r="78" spans="9:11" x14ac:dyDescent="0.3">
      <c r="I78">
        <v>3.3130000000000002</v>
      </c>
      <c r="J78">
        <v>8.27</v>
      </c>
      <c r="K78">
        <v>17.84</v>
      </c>
    </row>
    <row r="79" spans="9:11" x14ac:dyDescent="0.3">
      <c r="I79">
        <v>3.4239999999999999</v>
      </c>
      <c r="J79">
        <v>8.4909999999999997</v>
      </c>
      <c r="K79">
        <v>18.010000000000002</v>
      </c>
    </row>
    <row r="80" spans="9:11" x14ac:dyDescent="0.3">
      <c r="I80">
        <v>3.5350000000000001</v>
      </c>
      <c r="J80">
        <v>8.7059999999999995</v>
      </c>
      <c r="K80">
        <v>18.16</v>
      </c>
    </row>
    <row r="81" spans="9:11" x14ac:dyDescent="0.3">
      <c r="I81">
        <v>3.645</v>
      </c>
      <c r="J81">
        <v>8.9420000000000002</v>
      </c>
      <c r="K81">
        <v>18.3</v>
      </c>
    </row>
    <row r="82" spans="9:11" x14ac:dyDescent="0.3">
      <c r="I82">
        <v>3.7549999999999999</v>
      </c>
      <c r="J82">
        <v>9.1839999999999993</v>
      </c>
      <c r="K82">
        <v>18.420000000000002</v>
      </c>
    </row>
    <row r="83" spans="9:11" x14ac:dyDescent="0.3">
      <c r="I83">
        <v>3.8650000000000002</v>
      </c>
      <c r="J83">
        <v>9.4250000000000007</v>
      </c>
      <c r="K83">
        <v>18.53</v>
      </c>
    </row>
    <row r="84" spans="9:11" x14ac:dyDescent="0.3">
      <c r="I84">
        <v>3.9740000000000002</v>
      </c>
      <c r="J84">
        <v>9.6129999999999995</v>
      </c>
      <c r="K84">
        <v>18.62</v>
      </c>
    </row>
    <row r="85" spans="9:11" x14ac:dyDescent="0.3">
      <c r="I85">
        <v>4.0819999999999999</v>
      </c>
      <c r="J85">
        <v>9.7919999999999998</v>
      </c>
      <c r="K85">
        <v>18.690000000000001</v>
      </c>
    </row>
    <row r="86" spans="9:11" x14ac:dyDescent="0.3">
      <c r="I86">
        <v>4.1890000000000001</v>
      </c>
      <c r="J86">
        <v>9.9659999999999993</v>
      </c>
      <c r="K86">
        <v>18.739999999999998</v>
      </c>
    </row>
    <row r="87" spans="9:11" x14ac:dyDescent="0.3">
      <c r="I87">
        <v>4.2949999999999999</v>
      </c>
      <c r="J87">
        <v>10.130000000000001</v>
      </c>
      <c r="K87">
        <v>18.760000000000002</v>
      </c>
    </row>
    <row r="88" spans="9:11" x14ac:dyDescent="0.3">
      <c r="I88">
        <v>4.4000000000000004</v>
      </c>
      <c r="J88">
        <v>10.3</v>
      </c>
      <c r="K88">
        <v>18.75</v>
      </c>
    </row>
    <row r="89" spans="9:11" x14ac:dyDescent="0.3">
      <c r="I89">
        <v>4.5039999999999996</v>
      </c>
      <c r="J89">
        <v>10.45</v>
      </c>
      <c r="K89">
        <v>18.73</v>
      </c>
    </row>
    <row r="90" spans="9:11" x14ac:dyDescent="0.3">
      <c r="I90">
        <v>4.6070000000000002</v>
      </c>
      <c r="J90">
        <v>10.56</v>
      </c>
      <c r="K90">
        <v>18.670000000000002</v>
      </c>
    </row>
    <row r="91" spans="9:11" x14ac:dyDescent="0.3">
      <c r="I91">
        <v>4.7080000000000002</v>
      </c>
      <c r="J91">
        <v>10.61</v>
      </c>
      <c r="K91">
        <v>18.579999999999998</v>
      </c>
    </row>
    <row r="92" spans="9:11" x14ac:dyDescent="0.3">
      <c r="I92">
        <v>4.8070000000000004</v>
      </c>
      <c r="J92">
        <v>10.64</v>
      </c>
      <c r="K92">
        <v>18.47</v>
      </c>
    </row>
    <row r="93" spans="9:11" x14ac:dyDescent="0.3">
      <c r="I93">
        <v>4.9039999999999999</v>
      </c>
      <c r="J93">
        <v>10.7</v>
      </c>
      <c r="K93">
        <v>18.559999999999999</v>
      </c>
    </row>
    <row r="94" spans="9:11" x14ac:dyDescent="0.3">
      <c r="I94">
        <v>5</v>
      </c>
      <c r="J94">
        <v>10.75</v>
      </c>
      <c r="K94">
        <v>18.72</v>
      </c>
    </row>
    <row r="95" spans="9:11" x14ac:dyDescent="0.3">
      <c r="I95">
        <v>5.093</v>
      </c>
      <c r="J95">
        <v>10.81</v>
      </c>
      <c r="K95">
        <v>18.87</v>
      </c>
    </row>
    <row r="96" spans="9:11" x14ac:dyDescent="0.3">
      <c r="I96">
        <v>5.1840000000000002</v>
      </c>
      <c r="J96">
        <v>10.86</v>
      </c>
      <c r="K96">
        <v>19.02</v>
      </c>
    </row>
    <row r="97" spans="9:11" x14ac:dyDescent="0.3">
      <c r="I97">
        <v>5.2720000000000002</v>
      </c>
      <c r="J97">
        <v>10.9</v>
      </c>
      <c r="K97">
        <v>19.16</v>
      </c>
    </row>
    <row r="98" spans="9:11" x14ac:dyDescent="0.3">
      <c r="I98">
        <v>5.3570000000000002</v>
      </c>
      <c r="J98">
        <v>10.8</v>
      </c>
      <c r="K98">
        <v>19.3</v>
      </c>
    </row>
    <row r="99" spans="9:11" x14ac:dyDescent="0.3">
      <c r="I99">
        <v>5.4390000000000001</v>
      </c>
      <c r="J99">
        <v>10.8</v>
      </c>
      <c r="K99">
        <v>19.43</v>
      </c>
    </row>
    <row r="100" spans="9:11" x14ac:dyDescent="0.3">
      <c r="I100">
        <v>5.5190000000000001</v>
      </c>
      <c r="J100">
        <v>10.64</v>
      </c>
      <c r="K100">
        <v>19.559999999999999</v>
      </c>
    </row>
    <row r="101" spans="9:11" x14ac:dyDescent="0.3">
      <c r="I101">
        <v>5.5940000000000003</v>
      </c>
      <c r="J101">
        <v>10.53</v>
      </c>
      <c r="K101">
        <v>19.68</v>
      </c>
    </row>
    <row r="102" spans="9:11" x14ac:dyDescent="0.3">
      <c r="I102">
        <v>5.6660000000000004</v>
      </c>
      <c r="J102">
        <v>10.51</v>
      </c>
      <c r="K102">
        <v>19.8</v>
      </c>
    </row>
    <row r="103" spans="9:11" x14ac:dyDescent="0.3">
      <c r="I103">
        <v>5.7350000000000003</v>
      </c>
      <c r="J103">
        <v>10.4</v>
      </c>
      <c r="K103">
        <v>19.91</v>
      </c>
    </row>
    <row r="104" spans="9:11" x14ac:dyDescent="0.3">
      <c r="I104">
        <v>5.7990000000000004</v>
      </c>
      <c r="J104">
        <v>10.37</v>
      </c>
      <c r="K104">
        <v>20.010000000000002</v>
      </c>
    </row>
    <row r="105" spans="9:11" x14ac:dyDescent="0.3">
      <c r="I105">
        <v>5.86</v>
      </c>
      <c r="J105">
        <v>10.37</v>
      </c>
      <c r="K105">
        <v>20.100000000000001</v>
      </c>
    </row>
    <row r="106" spans="9:11" x14ac:dyDescent="0.3">
      <c r="I106">
        <v>5.9160000000000004</v>
      </c>
      <c r="J106">
        <v>10.34</v>
      </c>
      <c r="K106">
        <v>20.190000000000001</v>
      </c>
    </row>
    <row r="107" spans="9:11" x14ac:dyDescent="0.3">
      <c r="I107">
        <v>5.9669999999999996</v>
      </c>
      <c r="J107">
        <v>10.29</v>
      </c>
      <c r="K107">
        <v>20.27</v>
      </c>
    </row>
    <row r="108" spans="9:11" x14ac:dyDescent="0.3">
      <c r="I108">
        <v>6.0140000000000002</v>
      </c>
      <c r="J108">
        <v>10.25</v>
      </c>
      <c r="K108">
        <v>20.329999999999998</v>
      </c>
    </row>
    <row r="109" spans="9:11" x14ac:dyDescent="0.3">
      <c r="I109">
        <v>6.0570000000000004</v>
      </c>
      <c r="J109">
        <v>10.199999999999999</v>
      </c>
      <c r="K109">
        <v>20.39</v>
      </c>
    </row>
    <row r="110" spans="9:11" x14ac:dyDescent="0.3">
      <c r="I110">
        <v>6.0949999999999998</v>
      </c>
      <c r="J110">
        <v>10.1</v>
      </c>
      <c r="K110">
        <v>20.43</v>
      </c>
    </row>
    <row r="111" spans="9:11" x14ac:dyDescent="0.3">
      <c r="I111">
        <v>5.899</v>
      </c>
      <c r="J111">
        <v>9.952</v>
      </c>
      <c r="K111">
        <v>20.46</v>
      </c>
    </row>
    <row r="112" spans="9:11" x14ac:dyDescent="0.3">
      <c r="I112">
        <v>5.6660000000000004</v>
      </c>
      <c r="J112">
        <v>9.8580000000000005</v>
      </c>
      <c r="K112">
        <v>20.48</v>
      </c>
    </row>
    <row r="113" spans="9:11" x14ac:dyDescent="0.3">
      <c r="I113">
        <v>5.44</v>
      </c>
      <c r="J113">
        <v>9.734</v>
      </c>
      <c r="K113">
        <v>20.48</v>
      </c>
    </row>
    <row r="114" spans="9:11" x14ac:dyDescent="0.3">
      <c r="I114">
        <v>5.22</v>
      </c>
      <c r="J114">
        <v>9.5380000000000003</v>
      </c>
      <c r="K114">
        <v>20.46</v>
      </c>
    </row>
    <row r="115" spans="9:11" x14ac:dyDescent="0.3">
      <c r="I115">
        <v>5.0069999999999997</v>
      </c>
      <c r="J115">
        <v>9.3780000000000001</v>
      </c>
      <c r="K115">
        <v>20.43</v>
      </c>
    </row>
    <row r="116" spans="9:11" x14ac:dyDescent="0.3">
      <c r="I116">
        <v>4.8</v>
      </c>
      <c r="J116">
        <v>9.2880000000000003</v>
      </c>
      <c r="K116">
        <v>20.38</v>
      </c>
    </row>
    <row r="117" spans="9:11" x14ac:dyDescent="0.3">
      <c r="I117">
        <v>4.5999999999999996</v>
      </c>
      <c r="J117">
        <v>9.2140000000000004</v>
      </c>
      <c r="K117">
        <v>20.3</v>
      </c>
    </row>
    <row r="118" spans="9:11" x14ac:dyDescent="0.3">
      <c r="I118">
        <v>4.4059999999999997</v>
      </c>
      <c r="J118">
        <v>9.0410000000000004</v>
      </c>
      <c r="K118">
        <v>20.22</v>
      </c>
    </row>
    <row r="119" spans="9:11" x14ac:dyDescent="0.3">
      <c r="I119">
        <v>4.218</v>
      </c>
      <c r="J119">
        <v>8.8789999999999996</v>
      </c>
      <c r="K119">
        <v>20.11</v>
      </c>
    </row>
    <row r="120" spans="9:11" x14ac:dyDescent="0.3">
      <c r="I120">
        <v>4.0369999999999999</v>
      </c>
      <c r="J120">
        <v>8.8209999999999997</v>
      </c>
      <c r="K120">
        <v>19.98</v>
      </c>
    </row>
    <row r="121" spans="9:11" x14ac:dyDescent="0.3">
      <c r="I121">
        <v>3.8620000000000001</v>
      </c>
      <c r="J121">
        <v>8.7650000000000006</v>
      </c>
      <c r="K121">
        <v>19.829999999999998</v>
      </c>
    </row>
    <row r="122" spans="9:11" x14ac:dyDescent="0.3">
      <c r="I122">
        <v>3.6930000000000001</v>
      </c>
      <c r="J122">
        <v>8.6270000000000007</v>
      </c>
      <c r="K122">
        <v>19.670000000000002</v>
      </c>
    </row>
    <row r="123" spans="9:11" x14ac:dyDescent="0.3">
      <c r="I123">
        <v>3.53</v>
      </c>
      <c r="J123">
        <v>8.5210000000000008</v>
      </c>
      <c r="K123">
        <v>19.489999999999998</v>
      </c>
    </row>
    <row r="124" spans="9:11" x14ac:dyDescent="0.3">
      <c r="I124">
        <v>3.3740000000000001</v>
      </c>
      <c r="J124">
        <v>8.4529999999999994</v>
      </c>
      <c r="K124">
        <v>19.29</v>
      </c>
    </row>
    <row r="125" spans="9:11" x14ac:dyDescent="0.3">
      <c r="I125">
        <v>3.2229999999999999</v>
      </c>
      <c r="J125">
        <v>8.32</v>
      </c>
      <c r="K125">
        <v>19.07</v>
      </c>
    </row>
    <row r="126" spans="9:11" x14ac:dyDescent="0.3">
      <c r="I126">
        <v>3.0779999999999998</v>
      </c>
      <c r="J126">
        <v>8.173</v>
      </c>
      <c r="K126">
        <v>18.84</v>
      </c>
    </row>
    <row r="127" spans="9:11" x14ac:dyDescent="0.3">
      <c r="I127">
        <v>2.9380000000000002</v>
      </c>
      <c r="J127">
        <v>8.0559999999999992</v>
      </c>
      <c r="K127">
        <v>18.59</v>
      </c>
    </row>
    <row r="128" spans="9:11" x14ac:dyDescent="0.3">
      <c r="I128">
        <v>2.8039999999999998</v>
      </c>
      <c r="J128">
        <v>7.9489999999999998</v>
      </c>
      <c r="K128">
        <v>18.329999999999998</v>
      </c>
    </row>
    <row r="129" spans="9:11" x14ac:dyDescent="0.3">
      <c r="I129">
        <v>2.6760000000000002</v>
      </c>
      <c r="J129">
        <v>7.8</v>
      </c>
      <c r="K129">
        <v>18.05</v>
      </c>
    </row>
    <row r="130" spans="9:11" x14ac:dyDescent="0.3">
      <c r="I130">
        <v>2.552</v>
      </c>
      <c r="J130">
        <v>7.7119999999999997</v>
      </c>
      <c r="K130">
        <v>17.760000000000002</v>
      </c>
    </row>
    <row r="131" spans="9:11" x14ac:dyDescent="0.3">
      <c r="I131">
        <v>2.4340000000000002</v>
      </c>
      <c r="J131">
        <v>7.5990000000000002</v>
      </c>
      <c r="K131">
        <v>17.46</v>
      </c>
    </row>
    <row r="132" spans="9:11" x14ac:dyDescent="0.3">
      <c r="I132">
        <v>2.3199999999999998</v>
      </c>
      <c r="J132">
        <v>7.4859999999999998</v>
      </c>
      <c r="K132">
        <v>17.149999999999999</v>
      </c>
    </row>
    <row r="133" spans="9:11" x14ac:dyDescent="0.3">
      <c r="I133">
        <v>2.2109999999999999</v>
      </c>
      <c r="J133">
        <v>7.3339999999999996</v>
      </c>
      <c r="K133">
        <v>16.829999999999998</v>
      </c>
    </row>
    <row r="134" spans="9:11" x14ac:dyDescent="0.3">
      <c r="I134">
        <v>2.1070000000000002</v>
      </c>
      <c r="J134">
        <v>7.2380000000000004</v>
      </c>
      <c r="K134">
        <v>16.5</v>
      </c>
    </row>
    <row r="135" spans="9:11" x14ac:dyDescent="0.3">
      <c r="I135">
        <v>2.0070000000000001</v>
      </c>
      <c r="J135">
        <v>7.1079999999999997</v>
      </c>
      <c r="K135">
        <v>16.3</v>
      </c>
    </row>
    <row r="136" spans="9:11" x14ac:dyDescent="0.3">
      <c r="I136">
        <v>1.911</v>
      </c>
      <c r="J136">
        <v>6.9829999999999997</v>
      </c>
      <c r="K136">
        <v>16.21</v>
      </c>
    </row>
    <row r="137" spans="9:11" x14ac:dyDescent="0.3">
      <c r="I137">
        <v>1.82</v>
      </c>
      <c r="J137">
        <v>6.8390000000000004</v>
      </c>
      <c r="K137">
        <v>16.11</v>
      </c>
    </row>
    <row r="138" spans="9:11" x14ac:dyDescent="0.3">
      <c r="I138">
        <v>1.7330000000000001</v>
      </c>
      <c r="J138">
        <v>6.71</v>
      </c>
      <c r="K138">
        <v>16</v>
      </c>
    </row>
    <row r="139" spans="9:11" x14ac:dyDescent="0.3">
      <c r="I139">
        <v>1.649</v>
      </c>
      <c r="J139">
        <v>6.5389999999999997</v>
      </c>
      <c r="K139">
        <v>15.87</v>
      </c>
    </row>
    <row r="140" spans="9:11" x14ac:dyDescent="0.3">
      <c r="I140">
        <v>1.569</v>
      </c>
      <c r="J140">
        <v>6.3710000000000004</v>
      </c>
      <c r="K140">
        <v>15.74</v>
      </c>
    </row>
    <row r="141" spans="9:11" x14ac:dyDescent="0.3">
      <c r="I141">
        <v>1.4930000000000001</v>
      </c>
      <c r="J141">
        <v>6.2050000000000001</v>
      </c>
      <c r="K141">
        <v>15.6</v>
      </c>
    </row>
    <row r="142" spans="9:11" x14ac:dyDescent="0.3">
      <c r="I142">
        <v>1.42</v>
      </c>
      <c r="J142">
        <v>6.0579999999999998</v>
      </c>
      <c r="K142">
        <v>15.45</v>
      </c>
    </row>
    <row r="143" spans="9:11" x14ac:dyDescent="0.3">
      <c r="I143">
        <v>1.3460000000000001</v>
      </c>
      <c r="J143">
        <v>5.9210000000000003</v>
      </c>
      <c r="K143">
        <v>15.29</v>
      </c>
    </row>
    <row r="144" spans="9:11" x14ac:dyDescent="0.3">
      <c r="I144">
        <v>1.276</v>
      </c>
      <c r="J144">
        <v>5.8029999999999999</v>
      </c>
      <c r="K144">
        <v>15.12</v>
      </c>
    </row>
    <row r="145" spans="9:11" x14ac:dyDescent="0.3">
      <c r="I145">
        <v>1.2090000000000001</v>
      </c>
      <c r="J145">
        <v>5.7240000000000002</v>
      </c>
      <c r="K145">
        <v>14.95</v>
      </c>
    </row>
    <row r="146" spans="9:11" x14ac:dyDescent="0.3">
      <c r="I146">
        <v>1.145</v>
      </c>
      <c r="J146">
        <v>5.6440000000000001</v>
      </c>
      <c r="K146">
        <v>14.77</v>
      </c>
    </row>
    <row r="147" spans="9:11" x14ac:dyDescent="0.3">
      <c r="I147">
        <v>1.085</v>
      </c>
      <c r="J147">
        <v>5.5229999999999997</v>
      </c>
      <c r="K147">
        <v>14.58</v>
      </c>
    </row>
    <row r="148" spans="9:11" x14ac:dyDescent="0.3">
      <c r="I148">
        <v>1.0269999999999999</v>
      </c>
      <c r="J148">
        <v>5.3689999999999998</v>
      </c>
      <c r="K148">
        <v>14.38</v>
      </c>
    </row>
    <row r="149" spans="9:11" x14ac:dyDescent="0.3">
      <c r="I149">
        <v>0.97270000000000001</v>
      </c>
      <c r="J149">
        <v>5.1970000000000001</v>
      </c>
      <c r="K149">
        <v>14.18</v>
      </c>
    </row>
    <row r="150" spans="9:11" x14ac:dyDescent="0.3">
      <c r="I150">
        <v>0.92090000000000005</v>
      </c>
      <c r="J150">
        <v>5.0190000000000001</v>
      </c>
      <c r="K150">
        <v>13.97</v>
      </c>
    </row>
    <row r="151" spans="9:11" x14ac:dyDescent="0.3">
      <c r="I151">
        <v>0.87180000000000002</v>
      </c>
      <c r="J151">
        <v>4.8739999999999997</v>
      </c>
      <c r="K151">
        <v>13.76</v>
      </c>
    </row>
    <row r="152" spans="9:11" x14ac:dyDescent="0.3">
      <c r="I152">
        <v>0.82520000000000004</v>
      </c>
      <c r="J152">
        <v>4.75</v>
      </c>
      <c r="K152">
        <v>13.54</v>
      </c>
    </row>
    <row r="153" spans="9:11" x14ac:dyDescent="0.3">
      <c r="I153">
        <v>0.78100000000000003</v>
      </c>
      <c r="J153">
        <v>4.6280000000000001</v>
      </c>
      <c r="K153">
        <v>13.32</v>
      </c>
    </row>
    <row r="154" spans="9:11" x14ac:dyDescent="0.3">
      <c r="I154">
        <v>0.73899999999999999</v>
      </c>
      <c r="J154">
        <v>4.4950000000000001</v>
      </c>
      <c r="K154">
        <v>13.1</v>
      </c>
    </row>
    <row r="155" spans="9:11" x14ac:dyDescent="0.3">
      <c r="I155">
        <v>0.69920000000000004</v>
      </c>
      <c r="J155">
        <v>4.3600000000000003</v>
      </c>
      <c r="K155">
        <v>12.87</v>
      </c>
    </row>
    <row r="156" spans="9:11" x14ac:dyDescent="0.3">
      <c r="I156">
        <v>0.66149999999999998</v>
      </c>
      <c r="J156">
        <v>4.2270000000000003</v>
      </c>
      <c r="K156">
        <v>12.64</v>
      </c>
    </row>
    <row r="157" spans="9:11" x14ac:dyDescent="0.3">
      <c r="I157">
        <v>0.62570000000000003</v>
      </c>
      <c r="J157">
        <v>4.0970000000000004</v>
      </c>
      <c r="K157">
        <v>12.4</v>
      </c>
    </row>
    <row r="158" spans="9:11" x14ac:dyDescent="0.3">
      <c r="I158">
        <v>0.58750000000000002</v>
      </c>
      <c r="J158">
        <v>3.9849999999999999</v>
      </c>
      <c r="K158">
        <v>12.17</v>
      </c>
    </row>
    <row r="159" spans="9:11" x14ac:dyDescent="0.3">
      <c r="I159">
        <v>0.54490000000000005</v>
      </c>
      <c r="J159">
        <v>3.9049999999999998</v>
      </c>
      <c r="K159">
        <v>11.93</v>
      </c>
    </row>
    <row r="160" spans="9:11" x14ac:dyDescent="0.3">
      <c r="I160">
        <v>0.50529999999999997</v>
      </c>
      <c r="J160">
        <v>3.8260000000000001</v>
      </c>
      <c r="K160">
        <v>11.7</v>
      </c>
    </row>
    <row r="161" spans="9:11" x14ac:dyDescent="0.3">
      <c r="I161">
        <v>0.46850000000000003</v>
      </c>
      <c r="J161">
        <v>3.6970000000000001</v>
      </c>
      <c r="K161">
        <v>11.46</v>
      </c>
    </row>
    <row r="162" spans="9:11" x14ac:dyDescent="0.3">
      <c r="I162">
        <v>0.43430000000000002</v>
      </c>
      <c r="J162">
        <v>3.5720000000000001</v>
      </c>
      <c r="K162">
        <v>11.22</v>
      </c>
    </row>
    <row r="163" spans="9:11" x14ac:dyDescent="0.3">
      <c r="I163">
        <v>0.40250000000000002</v>
      </c>
      <c r="J163">
        <v>3.45</v>
      </c>
      <c r="K163">
        <v>10.98</v>
      </c>
    </row>
    <row r="164" spans="9:11" x14ac:dyDescent="0.3">
      <c r="I164">
        <v>0.373</v>
      </c>
      <c r="J164">
        <v>3.3319999999999999</v>
      </c>
      <c r="K164">
        <v>10.75</v>
      </c>
    </row>
    <row r="165" spans="9:11" x14ac:dyDescent="0.3">
      <c r="I165">
        <v>0.34549999999999997</v>
      </c>
      <c r="J165">
        <v>3.2160000000000002</v>
      </c>
      <c r="K165">
        <v>10.51</v>
      </c>
    </row>
    <row r="166" spans="9:11" x14ac:dyDescent="0.3">
      <c r="I166">
        <v>0.3201</v>
      </c>
      <c r="J166">
        <v>3.1139999999999999</v>
      </c>
      <c r="K166">
        <v>10.27</v>
      </c>
    </row>
    <row r="167" spans="9:11" x14ac:dyDescent="0.3">
      <c r="I167">
        <v>0.29649999999999999</v>
      </c>
      <c r="J167">
        <v>3.0390000000000001</v>
      </c>
      <c r="K167">
        <v>10.039999999999999</v>
      </c>
    </row>
    <row r="168" spans="9:11" x14ac:dyDescent="0.3">
      <c r="I168">
        <v>0.27450000000000002</v>
      </c>
      <c r="J168">
        <v>2.9649999999999999</v>
      </c>
      <c r="K168">
        <v>9.8070000000000004</v>
      </c>
    </row>
    <row r="169" spans="9:11" x14ac:dyDescent="0.3">
      <c r="I169">
        <v>0.25419999999999998</v>
      </c>
      <c r="J169">
        <v>2.8929999999999998</v>
      </c>
      <c r="K169">
        <v>9.5760000000000005</v>
      </c>
    </row>
    <row r="170" spans="9:11" x14ac:dyDescent="0.3">
      <c r="I170">
        <v>0.2354</v>
      </c>
      <c r="J170">
        <v>2.8210000000000002</v>
      </c>
      <c r="K170">
        <v>9.3469999999999995</v>
      </c>
    </row>
    <row r="171" spans="9:11" x14ac:dyDescent="0.3">
      <c r="I171">
        <v>0.21790000000000001</v>
      </c>
      <c r="J171">
        <v>2.746</v>
      </c>
      <c r="K171">
        <v>9.1199999999999992</v>
      </c>
    </row>
    <row r="172" spans="9:11" x14ac:dyDescent="0.3">
      <c r="I172">
        <v>0.20169999999999999</v>
      </c>
      <c r="J172">
        <v>2.65</v>
      </c>
      <c r="K172">
        <v>8.8960000000000008</v>
      </c>
    </row>
    <row r="173" spans="9:11" x14ac:dyDescent="0.3">
      <c r="I173">
        <v>0.18659999999999999</v>
      </c>
      <c r="J173">
        <v>2.5539999999999998</v>
      </c>
      <c r="K173">
        <v>8.6739999999999995</v>
      </c>
    </row>
    <row r="174" spans="9:11" x14ac:dyDescent="0.3">
      <c r="I174">
        <v>0.17269999999999999</v>
      </c>
      <c r="J174">
        <v>2.4500000000000002</v>
      </c>
      <c r="K174">
        <v>8.4540000000000006</v>
      </c>
    </row>
    <row r="175" spans="9:11" x14ac:dyDescent="0.3">
      <c r="I175">
        <v>0.1598</v>
      </c>
      <c r="J175">
        <v>2.35</v>
      </c>
      <c r="K175">
        <v>8.2379999999999995</v>
      </c>
    </row>
    <row r="176" spans="9:11" x14ac:dyDescent="0.3">
      <c r="I176">
        <v>0.14779999999999999</v>
      </c>
      <c r="J176">
        <v>2.254</v>
      </c>
      <c r="K176">
        <v>8.0239999999999991</v>
      </c>
    </row>
    <row r="177" spans="9:11" x14ac:dyDescent="0.3">
      <c r="I177">
        <v>0.1368</v>
      </c>
      <c r="J177">
        <v>2.1789999999999998</v>
      </c>
      <c r="K177">
        <v>7.8140000000000001</v>
      </c>
    </row>
    <row r="178" spans="9:11" x14ac:dyDescent="0.3">
      <c r="I178">
        <v>0.1265</v>
      </c>
      <c r="J178">
        <v>2.1110000000000002</v>
      </c>
      <c r="K178">
        <v>7.6070000000000002</v>
      </c>
    </row>
    <row r="179" spans="9:11" x14ac:dyDescent="0.3">
      <c r="I179">
        <v>0.11700000000000001</v>
      </c>
      <c r="J179">
        <v>2.0459999999999998</v>
      </c>
      <c r="K179">
        <v>7.4029999999999996</v>
      </c>
    </row>
    <row r="180" spans="9:11" x14ac:dyDescent="0.3">
      <c r="I180">
        <v>0.1082</v>
      </c>
      <c r="J180">
        <v>1.9810000000000001</v>
      </c>
      <c r="K180">
        <v>7.2030000000000003</v>
      </c>
    </row>
    <row r="181" spans="9:11" x14ac:dyDescent="0.3">
      <c r="I181">
        <v>0.10009999999999999</v>
      </c>
      <c r="J181">
        <v>1.9059999999999999</v>
      </c>
      <c r="K181">
        <v>7.0060000000000002</v>
      </c>
    </row>
    <row r="182" spans="9:11" x14ac:dyDescent="0.3">
      <c r="I182">
        <v>9.2549999999999993E-2</v>
      </c>
      <c r="J182">
        <v>1.8360000000000001</v>
      </c>
      <c r="K182">
        <v>6.8129999999999997</v>
      </c>
    </row>
    <row r="183" spans="9:11" x14ac:dyDescent="0.3">
      <c r="I183">
        <v>8.5569999999999993E-2</v>
      </c>
      <c r="J183">
        <v>1.7689999999999999</v>
      </c>
      <c r="K183">
        <v>6.6230000000000002</v>
      </c>
    </row>
    <row r="184" spans="9:11" x14ac:dyDescent="0.3">
      <c r="I184">
        <v>7.9119999999999996E-2</v>
      </c>
      <c r="J184">
        <v>1.7030000000000001</v>
      </c>
      <c r="K184">
        <v>6.4370000000000003</v>
      </c>
    </row>
    <row r="185" spans="9:11" x14ac:dyDescent="0.3">
      <c r="I185">
        <v>7.3139999999999997E-2</v>
      </c>
      <c r="J185">
        <v>1.64</v>
      </c>
      <c r="K185">
        <v>6.2539999999999996</v>
      </c>
    </row>
    <row r="186" spans="9:11" x14ac:dyDescent="0.3">
      <c r="I186">
        <v>6.762E-2</v>
      </c>
      <c r="J186">
        <v>1.579</v>
      </c>
      <c r="K186">
        <v>6.0759999999999996</v>
      </c>
    </row>
    <row r="187" spans="9:11" x14ac:dyDescent="0.3">
      <c r="I187">
        <v>6.25E-2</v>
      </c>
      <c r="J187">
        <v>1.524</v>
      </c>
      <c r="K187">
        <v>5.9</v>
      </c>
    </row>
    <row r="188" spans="9:11" x14ac:dyDescent="0.3">
      <c r="I188">
        <v>5.7770000000000002E-2</v>
      </c>
      <c r="J188">
        <v>1.474</v>
      </c>
      <c r="K188">
        <v>5.7290000000000001</v>
      </c>
    </row>
    <row r="189" spans="9:11" x14ac:dyDescent="0.3">
      <c r="I189">
        <v>5.3400000000000003E-2</v>
      </c>
      <c r="J189">
        <v>1.4259999999999999</v>
      </c>
      <c r="K189">
        <v>5.5609999999999999</v>
      </c>
    </row>
    <row r="190" spans="9:11" x14ac:dyDescent="0.3">
      <c r="I190">
        <v>4.9349999999999998E-2</v>
      </c>
      <c r="J190">
        <v>1.379</v>
      </c>
      <c r="K190">
        <v>5.3979999999999997</v>
      </c>
    </row>
    <row r="191" spans="9:11" x14ac:dyDescent="0.3">
      <c r="I191">
        <v>4.5609999999999998E-2</v>
      </c>
      <c r="J191">
        <v>1.3340000000000001</v>
      </c>
      <c r="K191">
        <v>5.2370000000000001</v>
      </c>
    </row>
    <row r="192" spans="9:11" x14ac:dyDescent="0.3">
      <c r="I192">
        <v>4.215E-2</v>
      </c>
      <c r="J192">
        <v>1.29</v>
      </c>
      <c r="K192">
        <v>5.0810000000000004</v>
      </c>
    </row>
    <row r="193" spans="9:11" x14ac:dyDescent="0.3">
      <c r="I193">
        <v>3.8949999999999999E-2</v>
      </c>
      <c r="J193">
        <v>1.2470000000000001</v>
      </c>
      <c r="K193">
        <v>4.9279999999999999</v>
      </c>
    </row>
    <row r="194" spans="9:11" x14ac:dyDescent="0.3">
      <c r="I194">
        <v>3.5990000000000001E-2</v>
      </c>
      <c r="J194">
        <v>1.206</v>
      </c>
      <c r="K194">
        <v>4.7789999999999999</v>
      </c>
    </row>
    <row r="195" spans="9:11" x14ac:dyDescent="0.3">
      <c r="I195">
        <v>3.3259999999999998E-2</v>
      </c>
      <c r="J195">
        <v>1.1659999999999999</v>
      </c>
      <c r="K195">
        <v>4.633</v>
      </c>
    </row>
    <row r="196" spans="9:11" x14ac:dyDescent="0.3">
      <c r="I196">
        <v>3.073E-2</v>
      </c>
      <c r="J196">
        <v>1.127</v>
      </c>
      <c r="K196">
        <v>4.4909999999999997</v>
      </c>
    </row>
    <row r="197" spans="9:11" x14ac:dyDescent="0.3">
      <c r="I197">
        <v>2.8389999999999999E-2</v>
      </c>
      <c r="J197">
        <v>1.089</v>
      </c>
      <c r="K197">
        <v>4.3529999999999998</v>
      </c>
    </row>
    <row r="198" spans="9:11" x14ac:dyDescent="0.3">
      <c r="I198">
        <v>2.623E-2</v>
      </c>
      <c r="J198">
        <v>1.0529999999999999</v>
      </c>
      <c r="K198">
        <v>4.218</v>
      </c>
    </row>
    <row r="199" spans="9:11" x14ac:dyDescent="0.3">
      <c r="I199">
        <v>2.4230000000000002E-2</v>
      </c>
      <c r="J199">
        <v>1.018</v>
      </c>
      <c r="K199">
        <v>4.0869999999999997</v>
      </c>
    </row>
    <row r="200" spans="9:11" x14ac:dyDescent="0.3">
      <c r="I200">
        <v>2.239E-2</v>
      </c>
      <c r="J200">
        <v>0.98129999999999995</v>
      </c>
      <c r="K200">
        <v>3.9590000000000001</v>
      </c>
    </row>
    <row r="201" spans="9:11" x14ac:dyDescent="0.3">
      <c r="I201">
        <v>2.068E-2</v>
      </c>
      <c r="J201">
        <v>0.94769999999999999</v>
      </c>
      <c r="K201">
        <v>3.8340000000000001</v>
      </c>
    </row>
    <row r="202" spans="9:11" x14ac:dyDescent="0.3">
      <c r="I202">
        <v>1.9099999999999999E-2</v>
      </c>
      <c r="J202">
        <v>0.91649999999999998</v>
      </c>
      <c r="K202">
        <v>3.7130000000000001</v>
      </c>
    </row>
    <row r="203" spans="9:11" x14ac:dyDescent="0.3">
      <c r="I203">
        <v>1.7649999999999999E-2</v>
      </c>
      <c r="J203">
        <v>0.88600000000000001</v>
      </c>
      <c r="K203">
        <v>3.5950000000000002</v>
      </c>
    </row>
    <row r="204" spans="9:11" x14ac:dyDescent="0.3">
      <c r="I204">
        <v>1.6299999999999999E-2</v>
      </c>
      <c r="J204">
        <v>0.85150000000000003</v>
      </c>
      <c r="K204">
        <v>3.48</v>
      </c>
    </row>
    <row r="205" spans="9:11" x14ac:dyDescent="0.3">
      <c r="I205">
        <v>1.5049999999999999E-2</v>
      </c>
      <c r="J205">
        <v>0.81820000000000004</v>
      </c>
      <c r="K205">
        <v>3.3679999999999999</v>
      </c>
    </row>
    <row r="206" spans="9:11" x14ac:dyDescent="0.3">
      <c r="I206">
        <v>1.3899999999999999E-2</v>
      </c>
      <c r="J206">
        <v>0.7863</v>
      </c>
      <c r="K206">
        <v>3.26</v>
      </c>
    </row>
    <row r="207" spans="9:11" x14ac:dyDescent="0.3">
      <c r="I207">
        <v>1.2840000000000001E-2</v>
      </c>
      <c r="J207">
        <v>0.75549999999999995</v>
      </c>
      <c r="K207">
        <v>3.1539999999999999</v>
      </c>
    </row>
    <row r="208" spans="9:11" x14ac:dyDescent="0.3">
      <c r="I208">
        <v>1.1860000000000001E-2</v>
      </c>
      <c r="J208">
        <v>0.7258</v>
      </c>
      <c r="K208">
        <v>3.052</v>
      </c>
    </row>
    <row r="209" spans="9:11" x14ac:dyDescent="0.3">
      <c r="I209">
        <v>1.095E-2</v>
      </c>
      <c r="J209">
        <v>0.69799999999999995</v>
      </c>
      <c r="K209">
        <v>2.952</v>
      </c>
    </row>
    <row r="210" spans="9:11" x14ac:dyDescent="0.3">
      <c r="I210">
        <v>1.0120000000000001E-2</v>
      </c>
      <c r="J210">
        <v>0.67179999999999995</v>
      </c>
      <c r="K210">
        <v>2.855</v>
      </c>
    </row>
    <row r="211" spans="9:11" x14ac:dyDescent="0.3">
      <c r="I211">
        <v>9.3430000000000006E-3</v>
      </c>
      <c r="J211">
        <v>0.64659999999999995</v>
      </c>
      <c r="K211">
        <v>2.762</v>
      </c>
    </row>
    <row r="212" spans="9:11" x14ac:dyDescent="0.3">
      <c r="I212">
        <v>8.6280000000000003E-3</v>
      </c>
      <c r="J212">
        <v>0.62229999999999996</v>
      </c>
      <c r="K212">
        <v>2.67</v>
      </c>
    </row>
    <row r="213" spans="9:11" x14ac:dyDescent="0.3">
      <c r="I213">
        <v>7.9679999999999994E-3</v>
      </c>
      <c r="J213">
        <v>0.5988</v>
      </c>
      <c r="K213">
        <v>2.5819999999999999</v>
      </c>
    </row>
    <row r="214" spans="9:11" x14ac:dyDescent="0.3">
      <c r="I214">
        <v>7.358E-3</v>
      </c>
      <c r="J214">
        <v>0.57620000000000005</v>
      </c>
      <c r="K214">
        <v>2.496</v>
      </c>
    </row>
    <row r="215" spans="9:11" x14ac:dyDescent="0.3">
      <c r="I215">
        <v>6.7949999999999998E-3</v>
      </c>
      <c r="J215">
        <v>0.5544</v>
      </c>
      <c r="K215">
        <v>2.4129999999999998</v>
      </c>
    </row>
    <row r="216" spans="9:11" x14ac:dyDescent="0.3">
      <c r="I216">
        <v>6.2750000000000002E-3</v>
      </c>
      <c r="J216">
        <v>0.53349999999999997</v>
      </c>
      <c r="K216">
        <v>2.3319999999999999</v>
      </c>
    </row>
    <row r="217" spans="9:11" x14ac:dyDescent="0.3">
      <c r="I217">
        <v>5.7939999999999997E-3</v>
      </c>
      <c r="J217">
        <v>0.51319999999999999</v>
      </c>
      <c r="K217">
        <v>2.254</v>
      </c>
    </row>
    <row r="218" spans="9:11" x14ac:dyDescent="0.3">
      <c r="I218">
        <v>5.3499999999999997E-3</v>
      </c>
      <c r="J218">
        <v>0.49380000000000002</v>
      </c>
      <c r="K218">
        <v>2.1779999999999999</v>
      </c>
    </row>
    <row r="219" spans="9:11" x14ac:dyDescent="0.3">
      <c r="I219">
        <v>4.9399999999999999E-3</v>
      </c>
      <c r="J219">
        <v>0.47499999999999998</v>
      </c>
      <c r="K219">
        <v>2.1040000000000001</v>
      </c>
    </row>
    <row r="220" spans="9:11" x14ac:dyDescent="0.3">
      <c r="I220">
        <v>4.561E-3</v>
      </c>
      <c r="J220">
        <v>0.45689999999999997</v>
      </c>
      <c r="K220">
        <v>2.0329999999999999</v>
      </c>
    </row>
    <row r="221" spans="9:11" x14ac:dyDescent="0.3">
      <c r="I221">
        <v>4.2119999999999996E-3</v>
      </c>
      <c r="J221">
        <v>0.4395</v>
      </c>
      <c r="K221">
        <v>1.964</v>
      </c>
    </row>
    <row r="222" spans="9:11" x14ac:dyDescent="0.3">
      <c r="I222">
        <v>3.8890000000000001E-3</v>
      </c>
      <c r="J222">
        <v>0.42270000000000002</v>
      </c>
      <c r="K222">
        <v>1.897</v>
      </c>
    </row>
    <row r="223" spans="9:11" x14ac:dyDescent="0.3">
      <c r="I223">
        <v>3.591E-3</v>
      </c>
      <c r="J223">
        <v>0.40660000000000002</v>
      </c>
      <c r="K223">
        <v>1.8320000000000001</v>
      </c>
    </row>
    <row r="224" spans="9:11" x14ac:dyDescent="0.3">
      <c r="I224">
        <v>3.3149999999999998E-3</v>
      </c>
      <c r="J224">
        <v>0.39100000000000001</v>
      </c>
      <c r="K224">
        <v>1.77</v>
      </c>
    </row>
    <row r="225" spans="9:11" x14ac:dyDescent="0.3">
      <c r="I225">
        <v>3.0609999999999999E-3</v>
      </c>
      <c r="J225">
        <v>0.37609999999999999</v>
      </c>
      <c r="K225">
        <v>1.7090000000000001</v>
      </c>
    </row>
    <row r="226" spans="9:11" x14ac:dyDescent="0.3">
      <c r="I226">
        <v>2.826E-3</v>
      </c>
      <c r="J226">
        <v>0.36159999999999998</v>
      </c>
      <c r="K226">
        <v>1.65</v>
      </c>
    </row>
    <row r="227" spans="9:11" x14ac:dyDescent="0.3">
      <c r="I227">
        <v>2.6090000000000002E-3</v>
      </c>
      <c r="J227">
        <v>0.3478</v>
      </c>
      <c r="K227">
        <v>1.593</v>
      </c>
    </row>
    <row r="228" spans="9:11" x14ac:dyDescent="0.3">
      <c r="I228">
        <v>2.4090000000000001E-3</v>
      </c>
      <c r="J228">
        <v>0.33439999999999998</v>
      </c>
      <c r="K228">
        <v>1.538</v>
      </c>
    </row>
    <row r="229" spans="9:11" x14ac:dyDescent="0.3">
      <c r="I229">
        <v>2.2239999999999998E-3</v>
      </c>
      <c r="J229">
        <v>0.32150000000000001</v>
      </c>
      <c r="K229">
        <v>1.4850000000000001</v>
      </c>
    </row>
    <row r="230" spans="9:11" x14ac:dyDescent="0.3">
      <c r="I230">
        <v>2.0530000000000001E-3</v>
      </c>
      <c r="J230">
        <v>0.30919999999999997</v>
      </c>
      <c r="K230">
        <v>1.4330000000000001</v>
      </c>
    </row>
    <row r="231" spans="9:11" x14ac:dyDescent="0.3">
      <c r="I231">
        <v>1.8959999999999999E-3</v>
      </c>
      <c r="J231">
        <v>0.29720000000000002</v>
      </c>
      <c r="K231">
        <v>1.383</v>
      </c>
    </row>
    <row r="232" spans="9:11" x14ac:dyDescent="0.3">
      <c r="I232">
        <v>1.75E-3</v>
      </c>
      <c r="J232">
        <v>0.2858</v>
      </c>
      <c r="K232">
        <v>1.335</v>
      </c>
    </row>
    <row r="233" spans="9:11" x14ac:dyDescent="0.3">
      <c r="I233">
        <v>1.616E-3</v>
      </c>
      <c r="J233">
        <v>0.2747</v>
      </c>
      <c r="K233">
        <v>1.288</v>
      </c>
    </row>
    <row r="234" spans="9:11" x14ac:dyDescent="0.3">
      <c r="I234">
        <v>1.4920000000000001E-3</v>
      </c>
      <c r="J234">
        <v>0.2641</v>
      </c>
      <c r="K234">
        <v>1.2430000000000001</v>
      </c>
    </row>
    <row r="235" spans="9:11" x14ac:dyDescent="0.3">
      <c r="I235">
        <v>1.377E-3</v>
      </c>
      <c r="J235">
        <v>0.25390000000000001</v>
      </c>
      <c r="K235">
        <v>1.1990000000000001</v>
      </c>
    </row>
    <row r="236" spans="9:11" x14ac:dyDescent="0.3">
      <c r="I236">
        <v>1.271E-3</v>
      </c>
      <c r="J236">
        <v>0.24410000000000001</v>
      </c>
      <c r="K236">
        <v>1.157</v>
      </c>
    </row>
    <row r="237" spans="9:11" x14ac:dyDescent="0.3">
      <c r="I237">
        <v>1.1739999999999999E-3</v>
      </c>
      <c r="J237">
        <v>0.2346</v>
      </c>
      <c r="K237">
        <v>1.1160000000000001</v>
      </c>
    </row>
    <row r="238" spans="9:11" x14ac:dyDescent="0.3">
      <c r="I238">
        <v>1.083E-3</v>
      </c>
      <c r="J238">
        <v>0.22550000000000001</v>
      </c>
      <c r="K238">
        <v>1.077</v>
      </c>
    </row>
    <row r="239" spans="9:11" x14ac:dyDescent="0.3">
      <c r="I239">
        <v>1E-3</v>
      </c>
      <c r="J239">
        <v>0.2167</v>
      </c>
      <c r="K239">
        <v>1.0389999999999999</v>
      </c>
    </row>
    <row r="240" spans="9:11" x14ac:dyDescent="0.3">
      <c r="I240">
        <v>9.2330000000000005E-4</v>
      </c>
      <c r="J240">
        <v>0.20830000000000001</v>
      </c>
      <c r="K240">
        <v>1.002</v>
      </c>
    </row>
    <row r="241" spans="9:11" x14ac:dyDescent="0.3">
      <c r="I241">
        <v>8.5240000000000001E-4</v>
      </c>
      <c r="J241">
        <v>0.20019999999999999</v>
      </c>
      <c r="K241">
        <v>0.96640000000000004</v>
      </c>
    </row>
    <row r="242" spans="9:11" x14ac:dyDescent="0.3">
      <c r="I242">
        <v>7.8689999999999999E-4</v>
      </c>
      <c r="J242">
        <v>0.19239999999999999</v>
      </c>
      <c r="K242">
        <v>0.93200000000000005</v>
      </c>
    </row>
    <row r="243" spans="9:11" x14ac:dyDescent="0.3">
      <c r="I243">
        <v>7.2639999999999998E-4</v>
      </c>
      <c r="J243">
        <v>0.18490000000000001</v>
      </c>
      <c r="K243">
        <v>0.89880000000000004</v>
      </c>
    </row>
    <row r="244" spans="9:11" x14ac:dyDescent="0.3">
      <c r="I244">
        <v>6.7049999999999998E-4</v>
      </c>
      <c r="J244">
        <v>0.1777</v>
      </c>
      <c r="K244">
        <v>0.86670000000000003</v>
      </c>
    </row>
    <row r="245" spans="9:11" x14ac:dyDescent="0.3">
      <c r="I245">
        <v>6.1899999999999998E-4</v>
      </c>
      <c r="J245">
        <v>0.17080000000000001</v>
      </c>
      <c r="K245">
        <v>0.83579999999999999</v>
      </c>
    </row>
    <row r="246" spans="9:11" x14ac:dyDescent="0.3">
      <c r="I246">
        <v>5.7140000000000001E-4</v>
      </c>
      <c r="J246">
        <v>0.1641</v>
      </c>
      <c r="K246">
        <v>0.80579999999999996</v>
      </c>
    </row>
    <row r="247" spans="9:11" x14ac:dyDescent="0.3">
      <c r="I247">
        <v>5.2749999999999997E-4</v>
      </c>
      <c r="J247">
        <v>0.15770000000000001</v>
      </c>
      <c r="K247">
        <v>0.77690000000000003</v>
      </c>
    </row>
    <row r="248" spans="9:11" x14ac:dyDescent="0.3">
      <c r="I248">
        <v>4.8690000000000002E-4</v>
      </c>
      <c r="J248">
        <v>0.1515</v>
      </c>
      <c r="K248">
        <v>0.749</v>
      </c>
    </row>
    <row r="249" spans="9:11" x14ac:dyDescent="0.3">
      <c r="I249">
        <v>4.4949999999999998E-4</v>
      </c>
      <c r="J249">
        <v>0.14560000000000001</v>
      </c>
      <c r="K249">
        <v>0.72209999999999996</v>
      </c>
    </row>
    <row r="250" spans="9:11" x14ac:dyDescent="0.3">
      <c r="I250">
        <v>4.149E-4</v>
      </c>
      <c r="J250">
        <v>0.1399</v>
      </c>
      <c r="K250">
        <v>0.69830000000000003</v>
      </c>
    </row>
    <row r="251" spans="9:11" x14ac:dyDescent="0.3">
      <c r="I251">
        <v>3.8299999999999999E-4</v>
      </c>
      <c r="J251">
        <v>0.13439999999999999</v>
      </c>
      <c r="K251">
        <v>0.67559999999999998</v>
      </c>
    </row>
    <row r="252" spans="9:11" x14ac:dyDescent="0.3">
      <c r="I252">
        <v>3.5349999999999997E-4</v>
      </c>
      <c r="J252">
        <v>0.12920000000000001</v>
      </c>
      <c r="K252">
        <v>0.65359999999999996</v>
      </c>
    </row>
    <row r="253" spans="9:11" x14ac:dyDescent="0.3">
      <c r="I253">
        <v>3.2630000000000002E-4</v>
      </c>
      <c r="J253">
        <v>0.1241</v>
      </c>
      <c r="K253">
        <v>0.63229999999999997</v>
      </c>
    </row>
    <row r="254" spans="9:11" x14ac:dyDescent="0.3">
      <c r="I254">
        <v>3.012E-4</v>
      </c>
      <c r="J254">
        <v>0.1192</v>
      </c>
      <c r="K254">
        <v>0.61160000000000003</v>
      </c>
    </row>
    <row r="255" spans="9:11" x14ac:dyDescent="0.3">
      <c r="I255">
        <v>2.7809999999999998E-4</v>
      </c>
      <c r="J255">
        <v>0.1145</v>
      </c>
      <c r="K255">
        <v>0.59160000000000001</v>
      </c>
    </row>
    <row r="256" spans="9:11" x14ac:dyDescent="0.3">
      <c r="I256">
        <v>2.5670000000000001E-4</v>
      </c>
      <c r="J256">
        <v>0.11</v>
      </c>
      <c r="K256">
        <v>0.57230000000000003</v>
      </c>
    </row>
    <row r="257" spans="9:11" x14ac:dyDescent="0.3">
      <c r="I257">
        <v>2.3690000000000001E-4</v>
      </c>
      <c r="J257">
        <v>0.1057</v>
      </c>
      <c r="K257">
        <v>0.55349999999999999</v>
      </c>
    </row>
    <row r="258" spans="9:11" x14ac:dyDescent="0.3">
      <c r="I258">
        <v>2.187E-4</v>
      </c>
      <c r="J258">
        <v>0.1016</v>
      </c>
      <c r="K258">
        <v>0.5353</v>
      </c>
    </row>
    <row r="259" spans="9:11" x14ac:dyDescent="0.3">
      <c r="I259">
        <v>2.019E-4</v>
      </c>
      <c r="J259">
        <v>9.6829999999999999E-2</v>
      </c>
      <c r="K259">
        <v>0.51770000000000005</v>
      </c>
    </row>
    <row r="260" spans="9:11" x14ac:dyDescent="0.3">
      <c r="I260">
        <v>1.863E-4</v>
      </c>
      <c r="J260">
        <v>9.2310000000000003E-2</v>
      </c>
      <c r="K260">
        <v>0.50060000000000004</v>
      </c>
    </row>
    <row r="261" spans="9:11" x14ac:dyDescent="0.3">
      <c r="I261">
        <v>1.7200000000000001E-4</v>
      </c>
      <c r="J261">
        <v>8.7999999999999995E-2</v>
      </c>
      <c r="K261">
        <v>0.48409999999999997</v>
      </c>
    </row>
    <row r="262" spans="9:11" x14ac:dyDescent="0.3">
      <c r="I262">
        <v>1.5880000000000001E-4</v>
      </c>
      <c r="J262">
        <v>8.4000000000000005E-2</v>
      </c>
      <c r="K262">
        <v>0.46810000000000002</v>
      </c>
    </row>
    <row r="263" spans="9:11" x14ac:dyDescent="0.3">
      <c r="I263">
        <v>1.4660000000000001E-4</v>
      </c>
      <c r="J263">
        <v>8.0769999999999995E-2</v>
      </c>
      <c r="K263">
        <v>0.45269999999999999</v>
      </c>
    </row>
    <row r="264" spans="9:11" x14ac:dyDescent="0.3">
      <c r="I264">
        <v>1.3530000000000001E-4</v>
      </c>
      <c r="J264">
        <v>7.7679999999999999E-2</v>
      </c>
      <c r="K264">
        <v>0.43769999999999998</v>
      </c>
    </row>
    <row r="265" spans="9:11" x14ac:dyDescent="0.3">
      <c r="I265">
        <v>1.249E-4</v>
      </c>
      <c r="J265">
        <v>7.4690000000000006E-2</v>
      </c>
      <c r="K265">
        <v>0.42320000000000002</v>
      </c>
    </row>
    <row r="266" spans="9:11" x14ac:dyDescent="0.3">
      <c r="I266">
        <v>1.153E-4</v>
      </c>
      <c r="J266">
        <v>7.1830000000000005E-2</v>
      </c>
      <c r="K266">
        <v>0.40910000000000002</v>
      </c>
    </row>
    <row r="267" spans="9:11" x14ac:dyDescent="0.3">
      <c r="I267">
        <v>1.064E-4</v>
      </c>
      <c r="J267">
        <v>6.9070000000000006E-2</v>
      </c>
      <c r="K267">
        <v>0.39560000000000001</v>
      </c>
    </row>
    <row r="268" spans="9:11" x14ac:dyDescent="0.3">
      <c r="I268" s="26">
        <v>9.8200000000000002E-5</v>
      </c>
      <c r="J268">
        <v>6.6409999999999997E-2</v>
      </c>
      <c r="K268">
        <v>0.38240000000000002</v>
      </c>
    </row>
    <row r="269" spans="9:11" x14ac:dyDescent="0.3">
      <c r="I269" s="26">
        <v>9.064E-5</v>
      </c>
      <c r="J269">
        <v>6.386E-2</v>
      </c>
      <c r="K269">
        <v>0.36969999999999997</v>
      </c>
    </row>
    <row r="270" spans="9:11" x14ac:dyDescent="0.3">
      <c r="I270" s="26">
        <v>8.3670000000000004E-5</v>
      </c>
      <c r="J270">
        <v>6.1400000000000003E-2</v>
      </c>
      <c r="K270">
        <v>0.3574</v>
      </c>
    </row>
    <row r="271" spans="9:11" x14ac:dyDescent="0.3">
      <c r="I271" s="26">
        <v>7.7230000000000004E-5</v>
      </c>
      <c r="J271">
        <v>5.9040000000000002E-2</v>
      </c>
      <c r="K271">
        <v>0.34539999999999998</v>
      </c>
    </row>
    <row r="272" spans="9:11" x14ac:dyDescent="0.3">
      <c r="I272" s="26">
        <v>7.1279999999999995E-5</v>
      </c>
      <c r="J272">
        <v>5.6770000000000001E-2</v>
      </c>
      <c r="K272">
        <v>0.33389999999999997</v>
      </c>
    </row>
    <row r="273" spans="9:11" x14ac:dyDescent="0.3">
      <c r="I273" s="26">
        <v>6.58E-5</v>
      </c>
      <c r="J273">
        <v>5.4579999999999997E-2</v>
      </c>
      <c r="K273">
        <v>0.32269999999999999</v>
      </c>
    </row>
    <row r="274" spans="9:11" x14ac:dyDescent="0.3">
      <c r="I274" s="26">
        <v>6.0730000000000003E-5</v>
      </c>
      <c r="J274">
        <v>5.2479999999999999E-2</v>
      </c>
      <c r="K274">
        <v>0.31190000000000001</v>
      </c>
    </row>
    <row r="275" spans="9:11" x14ac:dyDescent="0.3">
      <c r="I275" s="26">
        <v>5.6060000000000002E-5</v>
      </c>
      <c r="J275">
        <v>5.0450000000000002E-2</v>
      </c>
      <c r="K275">
        <v>0.30149999999999999</v>
      </c>
    </row>
    <row r="276" spans="9:11" x14ac:dyDescent="0.3">
      <c r="I276" s="26">
        <v>5.1740000000000003E-5</v>
      </c>
      <c r="J276">
        <v>4.8509999999999998E-2</v>
      </c>
      <c r="K276">
        <v>0.29139999999999999</v>
      </c>
    </row>
    <row r="277" spans="9:11" x14ac:dyDescent="0.3">
      <c r="I277" s="26">
        <v>4.7759999999999997E-5</v>
      </c>
      <c r="J277">
        <v>4.6640000000000001E-2</v>
      </c>
      <c r="K277">
        <v>0.28160000000000002</v>
      </c>
    </row>
    <row r="278" spans="9:11" x14ac:dyDescent="0.3">
      <c r="I278" s="26">
        <v>4.4079999999999998E-5</v>
      </c>
      <c r="J278">
        <v>4.4839999999999998E-2</v>
      </c>
      <c r="K278">
        <v>0.2722</v>
      </c>
    </row>
    <row r="279" spans="9:11" x14ac:dyDescent="0.3">
      <c r="I279" s="26">
        <v>4.0689999999999998E-5</v>
      </c>
      <c r="J279">
        <v>4.3110000000000002E-2</v>
      </c>
      <c r="K279">
        <v>0.26300000000000001</v>
      </c>
    </row>
    <row r="280" spans="9:11" x14ac:dyDescent="0.3">
      <c r="I280" s="26">
        <v>3.756E-5</v>
      </c>
      <c r="J280">
        <v>4.1439999999999998E-2</v>
      </c>
      <c r="K280">
        <v>0.25419999999999998</v>
      </c>
    </row>
    <row r="281" spans="9:11" x14ac:dyDescent="0.3">
      <c r="I281" s="26">
        <v>3.4669999999999998E-5</v>
      </c>
      <c r="J281">
        <v>3.984E-2</v>
      </c>
      <c r="K281">
        <v>0.24560000000000001</v>
      </c>
    </row>
    <row r="282" spans="9:11" x14ac:dyDescent="0.3">
      <c r="I282" s="26">
        <v>3.1999999999999999E-5</v>
      </c>
      <c r="J282">
        <v>3.8300000000000001E-2</v>
      </c>
      <c r="K282">
        <v>0.23730000000000001</v>
      </c>
    </row>
    <row r="283" spans="9:11" x14ac:dyDescent="0.3">
      <c r="I283" s="26">
        <v>2.953E-5</v>
      </c>
      <c r="J283">
        <v>3.6819999999999999E-2</v>
      </c>
      <c r="K283">
        <v>0.2293</v>
      </c>
    </row>
    <row r="284" spans="9:11" x14ac:dyDescent="0.3">
      <c r="I284" s="26">
        <v>2.726E-5</v>
      </c>
      <c r="J284">
        <v>3.5400000000000001E-2</v>
      </c>
      <c r="K284">
        <v>0.22159999999999999</v>
      </c>
    </row>
    <row r="285" spans="9:11" x14ac:dyDescent="0.3">
      <c r="I285" s="26">
        <v>2.516E-5</v>
      </c>
      <c r="J285">
        <v>3.4029999999999998E-2</v>
      </c>
      <c r="K285">
        <v>0.21410000000000001</v>
      </c>
    </row>
    <row r="286" spans="9:11" x14ac:dyDescent="0.3">
      <c r="I286" s="26">
        <v>2.3220000000000001E-5</v>
      </c>
      <c r="J286">
        <v>3.2710000000000003E-2</v>
      </c>
      <c r="K286">
        <v>0.2069</v>
      </c>
    </row>
    <row r="287" spans="9:11" x14ac:dyDescent="0.3">
      <c r="I287" s="26">
        <v>2.1440000000000001E-5</v>
      </c>
      <c r="J287">
        <v>3.1449999999999999E-2</v>
      </c>
      <c r="K287">
        <v>0.19989999999999999</v>
      </c>
    </row>
    <row r="288" spans="9:11" x14ac:dyDescent="0.3">
      <c r="I288" s="26">
        <v>1.9789999999999999E-5</v>
      </c>
      <c r="J288">
        <v>3.0210000000000001E-2</v>
      </c>
      <c r="K288">
        <v>0.19309999999999999</v>
      </c>
    </row>
    <row r="289" spans="9:11" x14ac:dyDescent="0.3">
      <c r="I289" s="26">
        <v>1.8260000000000001E-5</v>
      </c>
      <c r="J289">
        <v>2.9010000000000001E-2</v>
      </c>
      <c r="K289">
        <v>0.18659999999999999</v>
      </c>
    </row>
    <row r="290" spans="9:11" x14ac:dyDescent="0.3">
      <c r="I290" s="26">
        <v>1.6860000000000001E-5</v>
      </c>
      <c r="J290">
        <v>2.785E-2</v>
      </c>
      <c r="K290">
        <v>0.1802</v>
      </c>
    </row>
    <row r="291" spans="9:11" x14ac:dyDescent="0.3">
      <c r="I291" s="26">
        <v>1.556E-5</v>
      </c>
      <c r="J291">
        <v>2.673E-2</v>
      </c>
      <c r="K291">
        <v>0.1741</v>
      </c>
    </row>
    <row r="292" spans="9:11" x14ac:dyDescent="0.3">
      <c r="I292" s="26">
        <v>1.436E-5</v>
      </c>
      <c r="J292">
        <v>2.5600000000000001E-2</v>
      </c>
      <c r="K292">
        <v>0.16819999999999999</v>
      </c>
    </row>
    <row r="293" spans="9:11" x14ac:dyDescent="0.3">
      <c r="I293" s="26">
        <v>1.326E-5</v>
      </c>
      <c r="J293">
        <v>2.453E-2</v>
      </c>
      <c r="K293">
        <v>0.16250000000000001</v>
      </c>
    </row>
    <row r="294" spans="9:11" x14ac:dyDescent="0.3">
      <c r="I294" s="26">
        <v>1.223E-5</v>
      </c>
      <c r="J294">
        <v>2.349E-2</v>
      </c>
      <c r="K294">
        <v>0.157</v>
      </c>
    </row>
    <row r="295" spans="9:11" x14ac:dyDescent="0.3">
      <c r="I295" s="26">
        <v>1.129E-5</v>
      </c>
      <c r="J295">
        <v>2.2499999999999999E-2</v>
      </c>
      <c r="K295">
        <v>0.15160000000000001</v>
      </c>
    </row>
    <row r="296" spans="9:11" x14ac:dyDescent="0.3">
      <c r="I296" s="26">
        <v>1.042E-5</v>
      </c>
      <c r="J296">
        <v>2.155E-2</v>
      </c>
      <c r="K296">
        <v>0.14649999999999999</v>
      </c>
    </row>
    <row r="297" spans="9:11" x14ac:dyDescent="0.3">
      <c r="I297" s="26">
        <v>9.6209999999999999E-6</v>
      </c>
      <c r="J297">
        <v>2.0650000000000002E-2</v>
      </c>
      <c r="K297">
        <v>0.14149999999999999</v>
      </c>
    </row>
    <row r="298" spans="9:11" x14ac:dyDescent="0.3">
      <c r="I298" s="26">
        <v>8.8799999999999997E-6</v>
      </c>
      <c r="J298">
        <v>1.9779999999999999E-2</v>
      </c>
      <c r="K298">
        <v>0.13669999999999999</v>
      </c>
    </row>
    <row r="299" spans="9:11" x14ac:dyDescent="0.3">
      <c r="I299" s="26">
        <v>8.1960000000000008E-6</v>
      </c>
      <c r="J299">
        <v>1.8939999999999999E-2</v>
      </c>
      <c r="K299">
        <v>0.13200000000000001</v>
      </c>
    </row>
    <row r="300" spans="9:11" x14ac:dyDescent="0.3">
      <c r="I300" s="26">
        <v>7.5650000000000004E-6</v>
      </c>
      <c r="J300">
        <v>1.8200000000000001E-2</v>
      </c>
      <c r="K300">
        <v>0.1275</v>
      </c>
    </row>
    <row r="301" spans="9:11" x14ac:dyDescent="0.3">
      <c r="I301" s="26">
        <v>6.9829999999999999E-6</v>
      </c>
      <c r="J301">
        <v>1.7510000000000001E-2</v>
      </c>
      <c r="K301">
        <v>0.1231</v>
      </c>
    </row>
    <row r="302" spans="9:11" x14ac:dyDescent="0.3">
      <c r="I302" s="26">
        <v>6.4450000000000001E-6</v>
      </c>
      <c r="J302">
        <v>1.6840000000000001E-2</v>
      </c>
      <c r="K302">
        <v>0.11890000000000001</v>
      </c>
    </row>
    <row r="303" spans="9:11" x14ac:dyDescent="0.3">
      <c r="I303" s="26">
        <v>5.9490000000000001E-6</v>
      </c>
      <c r="J303">
        <v>1.6199999999999999E-2</v>
      </c>
      <c r="K303">
        <v>0.1149</v>
      </c>
    </row>
    <row r="304" spans="9:11" x14ac:dyDescent="0.3">
      <c r="I304" s="26">
        <v>5.4909999999999996E-6</v>
      </c>
      <c r="J304">
        <v>1.559E-2</v>
      </c>
      <c r="K304">
        <v>0.1109</v>
      </c>
    </row>
    <row r="305" spans="9:11" x14ac:dyDescent="0.3">
      <c r="I305" s="26">
        <v>5.0679999999999996E-6</v>
      </c>
      <c r="J305">
        <v>1.499E-2</v>
      </c>
      <c r="K305">
        <v>0.1071</v>
      </c>
    </row>
    <row r="306" spans="9:11" x14ac:dyDescent="0.3">
      <c r="I306" s="26">
        <v>4.6779999999999999E-6</v>
      </c>
      <c r="J306">
        <v>1.4420000000000001E-2</v>
      </c>
      <c r="K306">
        <v>0.1037</v>
      </c>
    </row>
    <row r="307" spans="9:11" x14ac:dyDescent="0.3">
      <c r="I307" s="26">
        <v>4.3170000000000003E-6</v>
      </c>
      <c r="J307">
        <v>1.387E-2</v>
      </c>
      <c r="K307">
        <v>0.10059999999999999</v>
      </c>
    </row>
    <row r="308" spans="9:11" x14ac:dyDescent="0.3">
      <c r="I308" s="26">
        <v>3.985E-6</v>
      </c>
      <c r="J308">
        <v>1.3339999999999999E-2</v>
      </c>
      <c r="K308">
        <v>9.7619999999999998E-2</v>
      </c>
    </row>
    <row r="309" spans="9:11" x14ac:dyDescent="0.3">
      <c r="I309" s="26">
        <v>3.6780000000000002E-6</v>
      </c>
      <c r="J309">
        <v>1.2840000000000001E-2</v>
      </c>
      <c r="K309">
        <v>9.4700000000000006E-2</v>
      </c>
    </row>
    <row r="310" spans="9:11" x14ac:dyDescent="0.3">
      <c r="I310" s="26">
        <v>3.3950000000000001E-6</v>
      </c>
      <c r="J310">
        <v>1.2330000000000001E-2</v>
      </c>
      <c r="K310">
        <v>9.1869999999999993E-2</v>
      </c>
    </row>
    <row r="311" spans="9:11" x14ac:dyDescent="0.3">
      <c r="I311" s="26">
        <v>3.1329999999999999E-6</v>
      </c>
      <c r="J311">
        <v>1.183E-2</v>
      </c>
      <c r="K311">
        <v>8.9120000000000005E-2</v>
      </c>
    </row>
    <row r="312" spans="9:11" x14ac:dyDescent="0.3">
      <c r="I312" s="26">
        <v>2.892E-6</v>
      </c>
      <c r="J312">
        <v>1.136E-2</v>
      </c>
      <c r="K312">
        <v>8.6459999999999995E-2</v>
      </c>
    </row>
    <row r="313" spans="9:11" x14ac:dyDescent="0.3">
      <c r="I313" s="26">
        <v>2.6690000000000002E-6</v>
      </c>
      <c r="J313">
        <v>1.09E-2</v>
      </c>
      <c r="K313">
        <v>8.387E-2</v>
      </c>
    </row>
    <row r="314" spans="9:11" x14ac:dyDescent="0.3">
      <c r="I314" s="26">
        <v>2.464E-6</v>
      </c>
      <c r="J314">
        <v>1.047E-2</v>
      </c>
      <c r="K314">
        <v>8.1360000000000002E-2</v>
      </c>
    </row>
    <row r="315" spans="9:11" x14ac:dyDescent="0.3">
      <c r="I315" s="26">
        <v>2.2740000000000002E-6</v>
      </c>
      <c r="J315">
        <v>1.005E-2</v>
      </c>
      <c r="K315">
        <v>7.8920000000000004E-2</v>
      </c>
    </row>
    <row r="316" spans="9:11" x14ac:dyDescent="0.3">
      <c r="I316" s="26">
        <v>2.0990000000000001E-6</v>
      </c>
      <c r="J316">
        <v>9.6460000000000001E-3</v>
      </c>
      <c r="K316">
        <v>7.6560000000000003E-2</v>
      </c>
    </row>
    <row r="317" spans="9:11" x14ac:dyDescent="0.3">
      <c r="I317" s="26">
        <v>1.9369999999999998E-6</v>
      </c>
      <c r="J317">
        <v>9.2599999999999991E-3</v>
      </c>
      <c r="K317">
        <v>7.4260000000000007E-2</v>
      </c>
    </row>
    <row r="318" spans="9:11" x14ac:dyDescent="0.3">
      <c r="I318" s="26">
        <v>1.7880000000000001E-6</v>
      </c>
      <c r="J318">
        <v>8.8889999999999993E-3</v>
      </c>
      <c r="K318">
        <v>7.2040000000000007E-2</v>
      </c>
    </row>
    <row r="319" spans="9:11" x14ac:dyDescent="0.3">
      <c r="I319" s="26">
        <v>1.6500000000000001E-6</v>
      </c>
      <c r="J319">
        <v>8.5319999999999997E-3</v>
      </c>
      <c r="K319">
        <v>6.9879999999999998E-2</v>
      </c>
    </row>
    <row r="320" spans="9:11" x14ac:dyDescent="0.3">
      <c r="I320" s="26">
        <v>1.5230000000000001E-6</v>
      </c>
      <c r="J320">
        <v>8.1899999999999994E-3</v>
      </c>
      <c r="K320">
        <v>6.7780000000000007E-2</v>
      </c>
    </row>
    <row r="321" spans="9:11" x14ac:dyDescent="0.3">
      <c r="I321" s="26">
        <v>1.406E-6</v>
      </c>
      <c r="J321">
        <v>7.8619999999999992E-3</v>
      </c>
      <c r="K321">
        <v>6.5740000000000007E-2</v>
      </c>
    </row>
    <row r="322" spans="9:11" x14ac:dyDescent="0.3">
      <c r="I322" s="26">
        <v>1.2979999999999999E-6</v>
      </c>
      <c r="J322">
        <v>7.5469999999999999E-3</v>
      </c>
      <c r="K322">
        <v>6.3769999999999993E-2</v>
      </c>
    </row>
    <row r="323" spans="9:11" x14ac:dyDescent="0.3">
      <c r="I323" s="26">
        <v>1.198E-6</v>
      </c>
      <c r="J323">
        <v>7.2439999999999996E-3</v>
      </c>
      <c r="K323">
        <v>6.1850000000000002E-2</v>
      </c>
    </row>
    <row r="324" spans="9:11" x14ac:dyDescent="0.3">
      <c r="I324" s="26">
        <v>1.1060000000000001E-6</v>
      </c>
      <c r="J324">
        <v>6.9540000000000001E-3</v>
      </c>
      <c r="K324">
        <v>5.9990000000000002E-2</v>
      </c>
    </row>
    <row r="325" spans="9:11" x14ac:dyDescent="0.3">
      <c r="I325" s="26">
        <v>1.02E-6</v>
      </c>
      <c r="J325">
        <v>6.6750000000000004E-3</v>
      </c>
      <c r="K325">
        <v>5.8189999999999999E-2</v>
      </c>
    </row>
    <row r="326" spans="9:11" x14ac:dyDescent="0.3">
      <c r="I326" s="26">
        <v>9.4190000000000004E-7</v>
      </c>
      <c r="J326">
        <v>6.4070000000000004E-3</v>
      </c>
      <c r="K326">
        <v>5.6439999999999997E-2</v>
      </c>
    </row>
    <row r="327" spans="9:11" x14ac:dyDescent="0.3">
      <c r="I327" s="26">
        <v>8.6929999999999998E-7</v>
      </c>
      <c r="J327">
        <v>6.1500000000000001E-3</v>
      </c>
      <c r="K327">
        <v>5.4739999999999997E-2</v>
      </c>
    </row>
    <row r="328" spans="9:11" x14ac:dyDescent="0.3">
      <c r="I328" s="26">
        <v>8.0240000000000004E-7</v>
      </c>
      <c r="J328">
        <v>5.9030000000000003E-3</v>
      </c>
      <c r="K328">
        <v>5.3089999999999998E-2</v>
      </c>
    </row>
    <row r="329" spans="9:11" x14ac:dyDescent="0.3">
      <c r="I329" s="26">
        <v>7.4059999999999995E-7</v>
      </c>
      <c r="J329">
        <v>5.666E-3</v>
      </c>
      <c r="K329">
        <v>5.1490000000000001E-2</v>
      </c>
    </row>
    <row r="330" spans="9:11" x14ac:dyDescent="0.3">
      <c r="I330" s="26">
        <v>6.8360000000000001E-7</v>
      </c>
      <c r="J330">
        <v>5.4390000000000003E-3</v>
      </c>
      <c r="K330">
        <v>4.9939999999999998E-2</v>
      </c>
    </row>
    <row r="331" spans="9:11" x14ac:dyDescent="0.3">
      <c r="I331" s="26">
        <v>6.3089999999999996E-7</v>
      </c>
      <c r="J331">
        <v>5.2209999999999999E-3</v>
      </c>
      <c r="K331">
        <v>4.8430000000000001E-2</v>
      </c>
    </row>
    <row r="332" spans="9:11" x14ac:dyDescent="0.3">
      <c r="I332" s="26">
        <v>5.8230000000000002E-7</v>
      </c>
      <c r="J332">
        <v>5.0109999999999998E-3</v>
      </c>
      <c r="K332">
        <v>4.6969999999999998E-2</v>
      </c>
    </row>
    <row r="333" spans="9:11" x14ac:dyDescent="0.3">
      <c r="I333" s="26">
        <v>5.3750000000000004E-7</v>
      </c>
      <c r="J333">
        <v>4.81E-3</v>
      </c>
      <c r="K333">
        <v>4.5560000000000003E-2</v>
      </c>
    </row>
    <row r="334" spans="9:11" x14ac:dyDescent="0.3">
      <c r="I334" s="26">
        <v>4.961E-7</v>
      </c>
      <c r="J334">
        <v>4.6169999999999996E-3</v>
      </c>
      <c r="K334">
        <v>4.4179999999999997E-2</v>
      </c>
    </row>
    <row r="335" spans="9:11" x14ac:dyDescent="0.3">
      <c r="I335" s="26">
        <v>4.5789999999999999E-7</v>
      </c>
      <c r="J335">
        <v>4.431E-3</v>
      </c>
      <c r="K335">
        <v>4.2849999999999999E-2</v>
      </c>
    </row>
    <row r="336" spans="9:11" x14ac:dyDescent="0.3">
      <c r="I336" s="26">
        <v>4.2259999999999999E-7</v>
      </c>
      <c r="J336">
        <v>4.2529999999999998E-3</v>
      </c>
      <c r="K336">
        <v>4.1549999999999997E-2</v>
      </c>
    </row>
    <row r="337" spans="9:11" x14ac:dyDescent="0.3">
      <c r="I337" s="26">
        <v>3.9009999999999998E-7</v>
      </c>
      <c r="J337">
        <v>4.0759999999999998E-3</v>
      </c>
      <c r="K337">
        <v>4.0300000000000002E-2</v>
      </c>
    </row>
    <row r="338" spans="9:11" x14ac:dyDescent="0.3">
      <c r="I338" s="26">
        <v>3.5999999999999999E-7</v>
      </c>
      <c r="J338">
        <v>3.9060000000000002E-3</v>
      </c>
      <c r="K338">
        <v>3.9079999999999997E-2</v>
      </c>
    </row>
    <row r="339" spans="9:11" x14ac:dyDescent="0.3">
      <c r="I339" s="26">
        <v>3.3229999999999998E-7</v>
      </c>
      <c r="J339">
        <v>3.7429999999999998E-3</v>
      </c>
      <c r="K339">
        <v>3.7900000000000003E-2</v>
      </c>
    </row>
    <row r="340" spans="9:11" x14ac:dyDescent="0.3">
      <c r="I340" s="26">
        <v>3.0670000000000001E-7</v>
      </c>
      <c r="J340">
        <v>3.5869999999999999E-3</v>
      </c>
      <c r="K340">
        <v>3.6749999999999998E-2</v>
      </c>
    </row>
    <row r="341" spans="9:11" x14ac:dyDescent="0.3">
      <c r="I341" s="26">
        <v>2.8309999999999999E-7</v>
      </c>
      <c r="J341">
        <v>3.437E-3</v>
      </c>
      <c r="K341">
        <v>3.5639999999999998E-2</v>
      </c>
    </row>
    <row r="342" spans="9:11" x14ac:dyDescent="0.3">
      <c r="I342" s="26">
        <v>2.6129999999999999E-7</v>
      </c>
      <c r="J342">
        <v>3.2940000000000001E-3</v>
      </c>
      <c r="K342">
        <v>3.456E-2</v>
      </c>
    </row>
    <row r="343" spans="9:11" x14ac:dyDescent="0.3">
      <c r="I343" s="26">
        <v>2.4120000000000002E-7</v>
      </c>
      <c r="J343">
        <v>3.1570000000000001E-3</v>
      </c>
      <c r="K343">
        <v>3.3520000000000001E-2</v>
      </c>
    </row>
    <row r="344" spans="9:11" x14ac:dyDescent="0.3">
      <c r="I344" s="26">
        <v>2.2259999999999999E-7</v>
      </c>
      <c r="J344">
        <v>3.0249999999999999E-3</v>
      </c>
      <c r="K344">
        <v>3.2500000000000001E-2</v>
      </c>
    </row>
    <row r="345" spans="9:11" x14ac:dyDescent="0.3">
      <c r="I345" s="26">
        <v>2.0550000000000001E-7</v>
      </c>
      <c r="J345">
        <v>2.8990000000000001E-3</v>
      </c>
      <c r="K345">
        <v>3.1519999999999999E-2</v>
      </c>
    </row>
    <row r="346" spans="9:11" x14ac:dyDescent="0.3">
      <c r="I346" s="26">
        <v>1.896E-7</v>
      </c>
      <c r="J346">
        <v>2.7780000000000001E-3</v>
      </c>
      <c r="K346">
        <v>3.056E-2</v>
      </c>
    </row>
    <row r="347" spans="9:11" x14ac:dyDescent="0.3">
      <c r="I347" s="26">
        <v>1.7499999999999999E-7</v>
      </c>
      <c r="J347">
        <v>2.6619999999999999E-3</v>
      </c>
      <c r="K347">
        <v>2.964E-2</v>
      </c>
    </row>
    <row r="348" spans="9:11" x14ac:dyDescent="0.3">
      <c r="I348" s="26">
        <v>1.6159999999999999E-7</v>
      </c>
      <c r="J348">
        <v>2.5509999999999999E-3</v>
      </c>
      <c r="K348">
        <v>2.8740000000000002E-2</v>
      </c>
    </row>
    <row r="349" spans="9:11" x14ac:dyDescent="0.3">
      <c r="I349" s="26">
        <v>1.4910000000000001E-7</v>
      </c>
      <c r="J349">
        <v>2.444E-3</v>
      </c>
      <c r="K349">
        <v>2.7869999999999999E-2</v>
      </c>
    </row>
    <row r="350" spans="9:11" x14ac:dyDescent="0.3">
      <c r="I350" s="26">
        <v>1.3759999999999999E-7</v>
      </c>
      <c r="J350">
        <v>2.3419999999999999E-3</v>
      </c>
      <c r="K350">
        <v>2.7019999999999999E-2</v>
      </c>
    </row>
    <row r="351" spans="9:11" x14ac:dyDescent="0.3">
      <c r="I351" s="26">
        <v>1.2700000000000001E-7</v>
      </c>
      <c r="J351">
        <v>2.245E-3</v>
      </c>
      <c r="K351">
        <v>2.6200000000000001E-2</v>
      </c>
    </row>
    <row r="352" spans="9:11" x14ac:dyDescent="0.3">
      <c r="I352" s="26">
        <v>1.172E-7</v>
      </c>
      <c r="J352">
        <v>2.1510000000000001E-3</v>
      </c>
      <c r="K352">
        <v>2.5409999999999999E-2</v>
      </c>
    </row>
    <row r="353" spans="9:11" x14ac:dyDescent="0.3">
      <c r="I353" s="26">
        <v>1.082E-7</v>
      </c>
      <c r="J353">
        <v>2.0609999999999999E-3</v>
      </c>
      <c r="K353">
        <v>2.4639999999999999E-2</v>
      </c>
    </row>
    <row r="354" spans="9:11" x14ac:dyDescent="0.3">
      <c r="I354" s="26">
        <v>9.9880000000000005E-8</v>
      </c>
      <c r="J354">
        <v>1.9750000000000002E-3</v>
      </c>
      <c r="K354">
        <v>2.3890000000000002E-2</v>
      </c>
    </row>
    <row r="355" spans="9:11" x14ac:dyDescent="0.3">
      <c r="I355" s="26">
        <v>9.2189999999999994E-8</v>
      </c>
      <c r="J355">
        <v>1.8929999999999999E-3</v>
      </c>
      <c r="K355">
        <v>2.316E-2</v>
      </c>
    </row>
    <row r="356" spans="9:11" x14ac:dyDescent="0.3">
      <c r="I356" s="26">
        <v>8.5090000000000003E-8</v>
      </c>
      <c r="J356">
        <v>1.8140000000000001E-3</v>
      </c>
      <c r="K356">
        <v>2.2460000000000001E-2</v>
      </c>
    </row>
    <row r="357" spans="9:11" x14ac:dyDescent="0.3">
      <c r="I357" s="26">
        <v>7.8540000000000001E-8</v>
      </c>
      <c r="J357">
        <v>1.738E-3</v>
      </c>
      <c r="K357">
        <v>2.1780000000000001E-2</v>
      </c>
    </row>
    <row r="358" spans="9:11" x14ac:dyDescent="0.3">
      <c r="I358" s="26">
        <v>7.2489999999999996E-8</v>
      </c>
      <c r="J358">
        <v>1.665E-3</v>
      </c>
      <c r="K358">
        <v>2.112E-2</v>
      </c>
    </row>
    <row r="359" spans="9:11" x14ac:dyDescent="0.3">
      <c r="I359" s="26">
        <v>6.6909999999999995E-8</v>
      </c>
      <c r="J359">
        <v>1.596E-3</v>
      </c>
      <c r="K359">
        <v>2.0480000000000002E-2</v>
      </c>
    </row>
    <row r="360" spans="9:11" x14ac:dyDescent="0.3">
      <c r="I360" s="26">
        <v>6.1749999999999994E-8</v>
      </c>
      <c r="J360">
        <v>1.529E-3</v>
      </c>
      <c r="K360">
        <v>1.985E-2</v>
      </c>
    </row>
    <row r="361" spans="9:11" x14ac:dyDescent="0.3">
      <c r="I361" s="26">
        <v>5.7000000000000001E-8</v>
      </c>
      <c r="J361">
        <v>1.4649999999999999E-3</v>
      </c>
      <c r="K361">
        <v>1.925E-2</v>
      </c>
    </row>
    <row r="362" spans="9:11" x14ac:dyDescent="0.3">
      <c r="I362" s="26">
        <v>5.2609999999999999E-8</v>
      </c>
      <c r="J362">
        <v>1.4040000000000001E-3</v>
      </c>
      <c r="K362">
        <v>1.866E-2</v>
      </c>
    </row>
    <row r="363" spans="9:11" x14ac:dyDescent="0.3">
      <c r="I363" s="26">
        <v>4.8559999999999999E-8</v>
      </c>
      <c r="J363">
        <v>1.3450000000000001E-3</v>
      </c>
      <c r="K363">
        <v>1.8100000000000002E-2</v>
      </c>
    </row>
    <row r="364" spans="9:11" x14ac:dyDescent="0.3">
      <c r="I364" s="26">
        <v>4.482E-8</v>
      </c>
      <c r="J364">
        <v>1.289E-3</v>
      </c>
      <c r="K364">
        <v>1.755E-2</v>
      </c>
    </row>
    <row r="365" spans="9:11" x14ac:dyDescent="0.3">
      <c r="I365" s="26">
        <v>4.1360000000000001E-8</v>
      </c>
      <c r="J365">
        <v>1.235E-3</v>
      </c>
      <c r="K365">
        <v>1.7010000000000001E-2</v>
      </c>
    </row>
    <row r="366" spans="9:11" x14ac:dyDescent="0.3">
      <c r="I366" s="26">
        <v>3.8180000000000002E-8</v>
      </c>
      <c r="J366">
        <v>1.1839999999999999E-3</v>
      </c>
      <c r="K366">
        <v>1.6490000000000001E-2</v>
      </c>
    </row>
    <row r="367" spans="9:11" x14ac:dyDescent="0.3">
      <c r="I367" s="26">
        <v>3.5240000000000003E-8</v>
      </c>
      <c r="J367">
        <v>1.134E-3</v>
      </c>
      <c r="K367">
        <v>1.5990000000000001E-2</v>
      </c>
    </row>
    <row r="368" spans="9:11" x14ac:dyDescent="0.3">
      <c r="I368" s="26">
        <v>3.2520000000000003E-8</v>
      </c>
      <c r="J368">
        <v>1.0870000000000001E-3</v>
      </c>
      <c r="K368">
        <v>1.55E-2</v>
      </c>
    </row>
    <row r="369" spans="9:11" x14ac:dyDescent="0.3">
      <c r="I369" s="26">
        <v>3.002E-8</v>
      </c>
      <c r="J369">
        <v>1.041E-3</v>
      </c>
      <c r="K369">
        <v>1.503E-2</v>
      </c>
    </row>
    <row r="370" spans="9:11" x14ac:dyDescent="0.3">
      <c r="I370" s="26">
        <v>2.7710000000000001E-8</v>
      </c>
      <c r="J370">
        <v>9.9780000000000008E-4</v>
      </c>
      <c r="K370">
        <v>1.457E-2</v>
      </c>
    </row>
    <row r="371" spans="9:11" x14ac:dyDescent="0.3">
      <c r="I371" s="26">
        <v>2.557E-8</v>
      </c>
      <c r="J371">
        <v>9.5609999999999998E-4</v>
      </c>
      <c r="K371">
        <v>1.413E-2</v>
      </c>
    </row>
    <row r="372" spans="9:11" x14ac:dyDescent="0.3">
      <c r="I372" s="26">
        <v>2.36E-8</v>
      </c>
      <c r="J372">
        <v>9.1609999999999999E-4</v>
      </c>
      <c r="K372">
        <v>1.37E-2</v>
      </c>
    </row>
    <row r="373" spans="9:11" x14ac:dyDescent="0.3">
      <c r="I373" s="26">
        <v>2.1789999999999999E-8</v>
      </c>
      <c r="J373">
        <v>8.7779999999999998E-4</v>
      </c>
      <c r="K373">
        <v>1.328E-2</v>
      </c>
    </row>
    <row r="374" spans="9:11" x14ac:dyDescent="0.3">
      <c r="I374" s="26">
        <v>2.0109999999999999E-8</v>
      </c>
      <c r="J374">
        <v>8.4110000000000001E-4</v>
      </c>
      <c r="K374">
        <v>1.2880000000000001E-2</v>
      </c>
    </row>
    <row r="375" spans="9:11" x14ac:dyDescent="0.3">
      <c r="I375" s="26">
        <v>1.8559999999999999E-8</v>
      </c>
      <c r="J375">
        <v>8.0590000000000002E-4</v>
      </c>
      <c r="K375">
        <v>1.2489999999999999E-2</v>
      </c>
    </row>
    <row r="376" spans="9:11" x14ac:dyDescent="0.3">
      <c r="I376" s="26">
        <v>1.7129999999999999E-8</v>
      </c>
      <c r="J376">
        <v>7.7220000000000001E-4</v>
      </c>
      <c r="K376">
        <v>1.21E-2</v>
      </c>
    </row>
    <row r="377" spans="9:11" x14ac:dyDescent="0.3">
      <c r="I377" s="26">
        <v>1.5810000000000001E-8</v>
      </c>
      <c r="J377">
        <v>7.3999999999999999E-4</v>
      </c>
      <c r="K377">
        <v>1.174E-2</v>
      </c>
    </row>
    <row r="378" spans="9:11" x14ac:dyDescent="0.3">
      <c r="I378" s="26">
        <v>1.459E-8</v>
      </c>
      <c r="J378">
        <v>7.0899999999999999E-4</v>
      </c>
      <c r="K378">
        <v>1.1379999999999999E-2</v>
      </c>
    </row>
    <row r="379" spans="9:11" x14ac:dyDescent="0.3">
      <c r="I379" s="26">
        <v>1.3469999999999999E-8</v>
      </c>
      <c r="J379">
        <v>6.7940000000000003E-4</v>
      </c>
      <c r="K379">
        <v>1.103E-2</v>
      </c>
    </row>
    <row r="380" spans="9:11" x14ac:dyDescent="0.3">
      <c r="I380" s="26">
        <v>1.2429999999999999E-8</v>
      </c>
      <c r="J380">
        <v>6.5090000000000005E-4</v>
      </c>
      <c r="K380">
        <v>1.069E-2</v>
      </c>
    </row>
    <row r="381" spans="9:11" x14ac:dyDescent="0.3">
      <c r="I381" s="26">
        <v>1.1469999999999999E-8</v>
      </c>
      <c r="J381">
        <v>6.2370000000000004E-4</v>
      </c>
      <c r="K381">
        <v>1.0370000000000001E-2</v>
      </c>
    </row>
    <row r="382" spans="9:11" x14ac:dyDescent="0.3">
      <c r="I382" s="26">
        <v>1.0589999999999999E-8</v>
      </c>
      <c r="J382">
        <v>5.976E-4</v>
      </c>
      <c r="K382">
        <v>1.005E-2</v>
      </c>
    </row>
    <row r="383" spans="9:11" x14ac:dyDescent="0.3">
      <c r="I383" s="26">
        <v>9.7759999999999993E-9</v>
      </c>
      <c r="J383">
        <v>5.7260000000000004E-4</v>
      </c>
      <c r="K383">
        <v>9.7439999999999992E-3</v>
      </c>
    </row>
    <row r="384" spans="9:11" x14ac:dyDescent="0.3">
      <c r="I384" s="26">
        <v>9.0230000000000008E-9</v>
      </c>
      <c r="J384">
        <v>5.4869999999999995E-4</v>
      </c>
      <c r="K384">
        <v>9.4459999999999995E-3</v>
      </c>
    </row>
    <row r="385" spans="9:11" x14ac:dyDescent="0.3">
      <c r="I385" s="26">
        <v>8.3280000000000002E-9</v>
      </c>
      <c r="J385">
        <v>5.2570000000000004E-4</v>
      </c>
      <c r="K385">
        <v>9.1579999999999995E-3</v>
      </c>
    </row>
    <row r="386" spans="9:11" x14ac:dyDescent="0.3">
      <c r="I386" s="26">
        <v>7.6860000000000001E-9</v>
      </c>
      <c r="J386">
        <v>5.0370000000000005E-4</v>
      </c>
      <c r="K386">
        <v>8.8780000000000005E-3</v>
      </c>
    </row>
    <row r="387" spans="9:11" x14ac:dyDescent="0.3">
      <c r="I387" s="26">
        <v>7.0939999999999997E-9</v>
      </c>
      <c r="J387">
        <v>4.8260000000000002E-4</v>
      </c>
      <c r="K387">
        <v>8.6070000000000001E-3</v>
      </c>
    </row>
    <row r="388" spans="9:11" x14ac:dyDescent="0.3">
      <c r="I388" s="26">
        <v>6.5480000000000001E-9</v>
      </c>
      <c r="J388">
        <v>4.6250000000000002E-4</v>
      </c>
      <c r="K388">
        <v>8.3440000000000007E-3</v>
      </c>
    </row>
    <row r="389" spans="9:11" x14ac:dyDescent="0.3">
      <c r="I389" s="26">
        <v>6.0440000000000002E-9</v>
      </c>
      <c r="J389">
        <v>4.4309999999999998E-4</v>
      </c>
      <c r="K389">
        <v>8.0890000000000007E-3</v>
      </c>
    </row>
    <row r="390" spans="9:11" x14ac:dyDescent="0.3">
      <c r="I390" s="26">
        <v>5.5780000000000004E-9</v>
      </c>
      <c r="J390">
        <v>4.2460000000000002E-4</v>
      </c>
      <c r="K390">
        <v>7.842E-3</v>
      </c>
    </row>
    <row r="391" spans="9:11" x14ac:dyDescent="0.3">
      <c r="I391" s="26">
        <v>5.1490000000000003E-9</v>
      </c>
      <c r="J391">
        <v>4.0680000000000002E-4</v>
      </c>
      <c r="K391">
        <v>7.6020000000000003E-3</v>
      </c>
    </row>
    <row r="392" spans="9:11" x14ac:dyDescent="0.3">
      <c r="I392" s="26">
        <v>4.7520000000000001E-9</v>
      </c>
      <c r="J392">
        <v>3.8979999999999999E-4</v>
      </c>
      <c r="K392">
        <v>7.3699999999999998E-3</v>
      </c>
    </row>
    <row r="393" spans="9:11" x14ac:dyDescent="0.3">
      <c r="I393" s="26">
        <v>4.3860000000000004E-9</v>
      </c>
      <c r="J393">
        <v>3.7350000000000003E-4</v>
      </c>
      <c r="K393">
        <v>7.1440000000000002E-3</v>
      </c>
    </row>
    <row r="394" spans="9:11" x14ac:dyDescent="0.3">
      <c r="I394" s="26">
        <v>4.0480000000000001E-9</v>
      </c>
      <c r="J394">
        <v>3.5780000000000002E-4</v>
      </c>
      <c r="K394">
        <v>6.9259999999999999E-3</v>
      </c>
    </row>
    <row r="395" spans="9:11" x14ac:dyDescent="0.3">
      <c r="I395" s="26">
        <v>3.7369999999999998E-9</v>
      </c>
      <c r="J395">
        <v>3.4289999999999999E-4</v>
      </c>
      <c r="K395">
        <v>6.7140000000000003E-3</v>
      </c>
    </row>
    <row r="396" spans="9:11" x14ac:dyDescent="0.3">
      <c r="I396" s="26">
        <v>3.449E-9</v>
      </c>
      <c r="J396">
        <v>3.2850000000000002E-4</v>
      </c>
      <c r="K396">
        <v>6.509E-3</v>
      </c>
    </row>
    <row r="397" spans="9:11" x14ac:dyDescent="0.3">
      <c r="I397" s="26">
        <v>3.1829999999999999E-9</v>
      </c>
      <c r="J397">
        <v>3.1480000000000001E-4</v>
      </c>
      <c r="K397">
        <v>6.3099999999999996E-3</v>
      </c>
    </row>
    <row r="398" spans="9:11" x14ac:dyDescent="0.3">
      <c r="I398" s="26">
        <v>2.938E-9</v>
      </c>
      <c r="J398">
        <v>3.0160000000000001E-4</v>
      </c>
      <c r="K398">
        <v>6.1159999999999999E-3</v>
      </c>
    </row>
    <row r="399" spans="9:11" x14ac:dyDescent="0.3">
      <c r="I399" s="26">
        <v>2.7120000000000001E-9</v>
      </c>
      <c r="J399">
        <v>2.8899999999999998E-4</v>
      </c>
      <c r="K399">
        <v>5.9290000000000002E-3</v>
      </c>
    </row>
    <row r="400" spans="9:11" x14ac:dyDescent="0.3">
      <c r="I400" s="26">
        <v>2.5030000000000001E-9</v>
      </c>
      <c r="J400">
        <v>2.7690000000000001E-4</v>
      </c>
      <c r="K400">
        <v>5.7479999999999996E-3</v>
      </c>
    </row>
    <row r="401" spans="9:11" x14ac:dyDescent="0.3">
      <c r="I401" s="26">
        <v>2.3100000000000001E-9</v>
      </c>
      <c r="J401">
        <v>2.653E-4</v>
      </c>
      <c r="K401">
        <v>5.5719999999999997E-3</v>
      </c>
    </row>
    <row r="402" spans="9:11" x14ac:dyDescent="0.3">
      <c r="I402" s="26">
        <v>2.1320000000000001E-9</v>
      </c>
      <c r="J402">
        <v>2.542E-4</v>
      </c>
      <c r="K402">
        <v>5.4010000000000004E-3</v>
      </c>
    </row>
    <row r="403" spans="9:11" x14ac:dyDescent="0.3">
      <c r="I403" s="26">
        <v>1.9679999999999998E-9</v>
      </c>
      <c r="J403">
        <v>2.4350000000000001E-4</v>
      </c>
      <c r="K403">
        <v>5.2360000000000002E-3</v>
      </c>
    </row>
    <row r="404" spans="9:11" x14ac:dyDescent="0.3">
      <c r="I404" s="26">
        <v>1.8159999999999999E-9</v>
      </c>
      <c r="J404">
        <v>2.3330000000000001E-4</v>
      </c>
      <c r="K404">
        <v>5.0759999999999998E-3</v>
      </c>
    </row>
    <row r="405" spans="9:11" x14ac:dyDescent="0.3">
      <c r="I405" s="26">
        <v>1.6770000000000001E-9</v>
      </c>
      <c r="J405">
        <v>2.2359999999999999E-4</v>
      </c>
      <c r="K405">
        <v>4.9199999999999999E-3</v>
      </c>
    </row>
    <row r="406" spans="9:11" x14ac:dyDescent="0.3">
      <c r="I406" s="26">
        <v>1.5469999999999999E-9</v>
      </c>
      <c r="J406">
        <v>2.142E-4</v>
      </c>
      <c r="K406">
        <v>4.7699999999999999E-3</v>
      </c>
    </row>
    <row r="407" spans="9:11" x14ac:dyDescent="0.3">
      <c r="I407" s="26">
        <v>1.428E-9</v>
      </c>
      <c r="J407">
        <v>2.052E-4</v>
      </c>
      <c r="K407">
        <v>4.6230000000000004E-3</v>
      </c>
    </row>
    <row r="408" spans="9:11" x14ac:dyDescent="0.3">
      <c r="I408" s="26">
        <v>1.318E-9</v>
      </c>
      <c r="J408">
        <v>1.9660000000000001E-4</v>
      </c>
      <c r="K408">
        <v>4.4819999999999999E-3</v>
      </c>
    </row>
    <row r="409" spans="9:11" x14ac:dyDescent="0.3">
      <c r="I409" s="26">
        <v>1.217E-9</v>
      </c>
      <c r="J409">
        <v>1.884E-4</v>
      </c>
      <c r="K409">
        <v>4.3449999999999999E-3</v>
      </c>
    </row>
    <row r="410" spans="9:11" x14ac:dyDescent="0.3">
      <c r="I410" s="26">
        <v>1.1229999999999999E-9</v>
      </c>
      <c r="J410">
        <v>1.805E-4</v>
      </c>
      <c r="K410">
        <v>4.2110000000000003E-3</v>
      </c>
    </row>
    <row r="411" spans="9:11" x14ac:dyDescent="0.3">
      <c r="I411" s="26">
        <v>1.037E-9</v>
      </c>
      <c r="J411">
        <v>1.73E-4</v>
      </c>
      <c r="K411">
        <v>4.0819999999999997E-3</v>
      </c>
    </row>
    <row r="412" spans="9:11" x14ac:dyDescent="0.3">
      <c r="I412" s="26">
        <v>9.5670000000000002E-10</v>
      </c>
      <c r="J412">
        <v>1.6569999999999999E-4</v>
      </c>
      <c r="K412">
        <v>3.9569999999999996E-3</v>
      </c>
    </row>
    <row r="413" spans="9:11" x14ac:dyDescent="0.3">
      <c r="I413" s="26">
        <v>8.8299999999999995E-10</v>
      </c>
      <c r="J413">
        <v>1.5880000000000001E-4</v>
      </c>
      <c r="K413">
        <v>3.836E-3</v>
      </c>
    </row>
    <row r="414" spans="9:11" x14ac:dyDescent="0.3">
      <c r="I414" s="26">
        <v>8.1499999999999998E-10</v>
      </c>
      <c r="J414">
        <v>1.5210000000000001E-4</v>
      </c>
      <c r="K414">
        <v>3.718E-3</v>
      </c>
    </row>
    <row r="415" spans="9:11" x14ac:dyDescent="0.3">
      <c r="I415" s="26">
        <v>7.5229999999999998E-10</v>
      </c>
      <c r="J415">
        <v>1.4569999999999999E-4</v>
      </c>
      <c r="K415">
        <v>3.604E-3</v>
      </c>
    </row>
    <row r="416" spans="9:11" x14ac:dyDescent="0.3">
      <c r="I416" s="26">
        <v>6.9429999999999997E-10</v>
      </c>
      <c r="J416">
        <v>1.3960000000000001E-4</v>
      </c>
      <c r="K416">
        <v>3.4940000000000001E-3</v>
      </c>
    </row>
    <row r="417" spans="9:11" x14ac:dyDescent="0.3">
      <c r="I417" s="26">
        <v>6.4090000000000003E-10</v>
      </c>
      <c r="J417">
        <v>1.338E-4</v>
      </c>
      <c r="K417">
        <v>3.3869999999999998E-3</v>
      </c>
    </row>
    <row r="418" spans="9:11" x14ac:dyDescent="0.3">
      <c r="I418" s="26">
        <v>5.9149999999999997E-10</v>
      </c>
      <c r="J418">
        <v>1.282E-4</v>
      </c>
      <c r="K418">
        <v>3.2829999999999999E-3</v>
      </c>
    </row>
    <row r="419" spans="9:11" x14ac:dyDescent="0.3">
      <c r="I419" s="26">
        <v>5.4590000000000005E-10</v>
      </c>
      <c r="J419">
        <v>1.228E-4</v>
      </c>
      <c r="K419">
        <v>3.1819999999999999E-3</v>
      </c>
    </row>
    <row r="420" spans="9:11" x14ac:dyDescent="0.3">
      <c r="I420" s="26">
        <v>5.0389999999999999E-10</v>
      </c>
      <c r="J420">
        <v>1.177E-4</v>
      </c>
      <c r="K420">
        <v>3.0850000000000001E-3</v>
      </c>
    </row>
    <row r="421" spans="9:11" x14ac:dyDescent="0.3">
      <c r="I421" s="26">
        <v>4.6509999999999998E-10</v>
      </c>
      <c r="J421">
        <v>1.127E-4</v>
      </c>
      <c r="K421">
        <v>2.99E-3</v>
      </c>
    </row>
    <row r="422" spans="9:11" x14ac:dyDescent="0.3">
      <c r="I422" s="26">
        <v>4.2930000000000001E-10</v>
      </c>
      <c r="J422">
        <v>1.08E-4</v>
      </c>
      <c r="K422">
        <v>2.898E-3</v>
      </c>
    </row>
    <row r="423" spans="9:11" x14ac:dyDescent="0.3">
      <c r="I423" s="26">
        <v>3.9619999999999999E-10</v>
      </c>
      <c r="J423">
        <v>1.0349999999999999E-4</v>
      </c>
      <c r="K423">
        <v>2.8089999999999999E-3</v>
      </c>
    </row>
    <row r="424" spans="9:11" x14ac:dyDescent="0.3">
      <c r="I424" s="26">
        <v>3.6569999999999999E-10</v>
      </c>
      <c r="J424" s="26">
        <v>9.9160000000000006E-5</v>
      </c>
      <c r="K424">
        <v>2.7230000000000002E-3</v>
      </c>
    </row>
    <row r="425" spans="9:11" x14ac:dyDescent="0.3">
      <c r="I425" s="26">
        <v>3.3750000000000002E-10</v>
      </c>
      <c r="J425" s="26">
        <v>9.501E-5</v>
      </c>
      <c r="K425">
        <v>2.64E-3</v>
      </c>
    </row>
    <row r="426" spans="9:11" x14ac:dyDescent="0.3">
      <c r="I426" s="26">
        <v>3.1150000000000001E-10</v>
      </c>
      <c r="J426" s="26">
        <v>9.1030000000000001E-5</v>
      </c>
      <c r="K426">
        <v>2.5590000000000001E-3</v>
      </c>
    </row>
    <row r="427" spans="9:11" x14ac:dyDescent="0.3">
      <c r="I427" s="26">
        <v>2.8749999999999999E-10</v>
      </c>
      <c r="J427" s="26">
        <v>8.7219999999999995E-5</v>
      </c>
      <c r="K427">
        <v>2.48E-3</v>
      </c>
    </row>
    <row r="428" spans="9:11" x14ac:dyDescent="0.3">
      <c r="I428" s="26">
        <v>2.6539999999999998E-10</v>
      </c>
      <c r="J428" s="26">
        <v>8.3560000000000006E-5</v>
      </c>
      <c r="K428">
        <v>2.4039999999999999E-3</v>
      </c>
    </row>
    <row r="429" spans="9:11" x14ac:dyDescent="0.3">
      <c r="I429" s="26">
        <v>2.4499999999999998E-10</v>
      </c>
      <c r="J429" s="26">
        <v>8.0060000000000003E-5</v>
      </c>
      <c r="K429">
        <v>2.33E-3</v>
      </c>
    </row>
    <row r="430" spans="9:11" x14ac:dyDescent="0.3">
      <c r="I430" s="26">
        <v>2.261E-10</v>
      </c>
      <c r="J430" s="26">
        <v>7.6710000000000002E-5</v>
      </c>
      <c r="K430">
        <v>2.2590000000000002E-3</v>
      </c>
    </row>
    <row r="431" spans="9:11" x14ac:dyDescent="0.3">
      <c r="I431" s="26">
        <v>2.0869999999999999E-10</v>
      </c>
      <c r="J431" s="26">
        <v>7.3490000000000003E-5</v>
      </c>
      <c r="K431">
        <v>2.189E-3</v>
      </c>
    </row>
    <row r="432" spans="9:11" x14ac:dyDescent="0.3">
      <c r="I432" s="26">
        <v>1.9260000000000001E-10</v>
      </c>
      <c r="J432" s="26">
        <v>7.0409999999999998E-5</v>
      </c>
      <c r="K432">
        <v>2.1220000000000002E-3</v>
      </c>
    </row>
    <row r="433" spans="9:11" x14ac:dyDescent="0.3">
      <c r="I433" s="26">
        <v>1.778E-10</v>
      </c>
      <c r="J433" s="26">
        <v>6.7459999999999994E-5</v>
      </c>
      <c r="K433">
        <v>2.0569999999999998E-3</v>
      </c>
    </row>
    <row r="434" spans="9:11" x14ac:dyDescent="0.3">
      <c r="I434" s="26">
        <v>1.6410000000000001E-10</v>
      </c>
      <c r="J434" s="26">
        <v>6.4640000000000005E-5</v>
      </c>
      <c r="K434">
        <v>1.9940000000000001E-3</v>
      </c>
    </row>
    <row r="435" spans="9:11" x14ac:dyDescent="0.3">
      <c r="I435" s="26">
        <v>1.5139999999999999E-10</v>
      </c>
      <c r="J435" s="26">
        <v>6.1929999999999998E-5</v>
      </c>
      <c r="K435">
        <v>1.933E-3</v>
      </c>
    </row>
    <row r="436" spans="9:11" x14ac:dyDescent="0.3">
      <c r="I436" s="26">
        <v>1.398E-10</v>
      </c>
      <c r="J436" s="26">
        <v>5.9330000000000003E-5</v>
      </c>
      <c r="K436">
        <v>1.8730000000000001E-3</v>
      </c>
    </row>
    <row r="437" spans="9:11" x14ac:dyDescent="0.3">
      <c r="I437" s="26">
        <v>1.2899999999999999E-10</v>
      </c>
      <c r="J437" s="26">
        <v>5.6910000000000002E-5</v>
      </c>
      <c r="K437">
        <v>1.8159999999999999E-3</v>
      </c>
    </row>
    <row r="438" spans="9:11" x14ac:dyDescent="0.3">
      <c r="I438" s="26">
        <v>1.1910000000000001E-10</v>
      </c>
      <c r="J438" s="26">
        <v>5.4710000000000003E-5</v>
      </c>
      <c r="K438">
        <v>1.7600000000000001E-3</v>
      </c>
    </row>
    <row r="439" spans="9:11" x14ac:dyDescent="0.3">
      <c r="I439" s="26">
        <v>1.099E-10</v>
      </c>
      <c r="J439" s="26">
        <v>5.2590000000000003E-5</v>
      </c>
      <c r="K439">
        <v>1.7060000000000001E-3</v>
      </c>
    </row>
    <row r="440" spans="9:11" x14ac:dyDescent="0.3">
      <c r="I440" s="26">
        <v>1.0139999999999999E-10</v>
      </c>
      <c r="J440" s="26">
        <v>5.0559999999999997E-5</v>
      </c>
      <c r="K440">
        <v>1.6540000000000001E-3</v>
      </c>
    </row>
    <row r="441" spans="9:11" x14ac:dyDescent="0.3">
      <c r="I441" s="26">
        <v>9.3630000000000004E-11</v>
      </c>
      <c r="J441" s="26">
        <v>4.8600000000000002E-5</v>
      </c>
      <c r="K441">
        <v>1.603E-3</v>
      </c>
    </row>
    <row r="442" spans="9:11" x14ac:dyDescent="0.3">
      <c r="I442" s="26">
        <v>8.6419999999999997E-11</v>
      </c>
      <c r="J442" s="26">
        <v>4.672E-5</v>
      </c>
      <c r="K442">
        <v>1.5529999999999999E-3</v>
      </c>
    </row>
    <row r="443" spans="9:11" x14ac:dyDescent="0.3">
      <c r="I443" s="26">
        <v>7.977E-11</v>
      </c>
      <c r="J443" s="26">
        <v>4.4910000000000002E-5</v>
      </c>
      <c r="K443">
        <v>1.506E-3</v>
      </c>
    </row>
    <row r="444" spans="9:11" x14ac:dyDescent="0.3">
      <c r="I444" s="26">
        <v>7.362E-11</v>
      </c>
      <c r="J444" s="26">
        <v>4.3170000000000002E-5</v>
      </c>
      <c r="K444">
        <v>1.459E-3</v>
      </c>
    </row>
    <row r="445" spans="9:11" x14ac:dyDescent="0.3">
      <c r="I445" s="26">
        <v>6.7949999999999995E-11</v>
      </c>
      <c r="J445" s="26">
        <v>4.1499999999999999E-5</v>
      </c>
      <c r="K445">
        <v>1.415E-3</v>
      </c>
    </row>
    <row r="446" spans="9:11" x14ac:dyDescent="0.3">
      <c r="I446" s="26">
        <v>6.2720000000000004E-11</v>
      </c>
      <c r="J446" s="26">
        <v>3.9900000000000001E-5</v>
      </c>
      <c r="K446">
        <v>1.371E-3</v>
      </c>
    </row>
    <row r="447" spans="9:11" x14ac:dyDescent="0.3">
      <c r="I447" s="26">
        <v>5.789E-11</v>
      </c>
      <c r="J447" s="26">
        <v>3.8349999999999997E-5</v>
      </c>
      <c r="K447">
        <v>1.3290000000000001E-3</v>
      </c>
    </row>
    <row r="448" spans="9:11" x14ac:dyDescent="0.3">
      <c r="I448" s="26">
        <v>5.3430000000000003E-11</v>
      </c>
      <c r="J448" s="26">
        <v>3.6869999999999998E-5</v>
      </c>
      <c r="K448">
        <v>1.2880000000000001E-3</v>
      </c>
    </row>
    <row r="449" spans="9:11" x14ac:dyDescent="0.3">
      <c r="I449" s="26">
        <v>4.9319999999999997E-11</v>
      </c>
      <c r="J449" s="26">
        <v>3.5439999999999999E-5</v>
      </c>
      <c r="K449">
        <v>1.2489999999999999E-3</v>
      </c>
    </row>
    <row r="450" spans="9:11" x14ac:dyDescent="0.3">
      <c r="I450" s="26">
        <v>4.5520000000000002E-11</v>
      </c>
      <c r="J450" s="26">
        <v>3.4069999999999997E-5</v>
      </c>
      <c r="K450">
        <v>1.2099999999999999E-3</v>
      </c>
    </row>
    <row r="451" spans="9:11" x14ac:dyDescent="0.3">
      <c r="I451" s="26">
        <v>4.2009999999999999E-11</v>
      </c>
      <c r="J451" s="26">
        <v>3.2750000000000003E-5</v>
      </c>
      <c r="K451">
        <v>1.173E-3</v>
      </c>
    </row>
    <row r="452" spans="9:11" x14ac:dyDescent="0.3">
      <c r="I452" s="26">
        <v>3.8780000000000001E-11</v>
      </c>
      <c r="J452" s="26">
        <v>3.1489999999999998E-5</v>
      </c>
      <c r="K452">
        <v>1.137E-3</v>
      </c>
    </row>
    <row r="453" spans="9:11" x14ac:dyDescent="0.3">
      <c r="I453" s="26">
        <v>3.579E-11</v>
      </c>
      <c r="J453" s="26">
        <v>3.027E-5</v>
      </c>
      <c r="K453">
        <v>1.1019999999999999E-3</v>
      </c>
    </row>
    <row r="454" spans="9:11" x14ac:dyDescent="0.3">
      <c r="I454" s="26">
        <v>3.3030000000000001E-11</v>
      </c>
      <c r="J454" s="26">
        <v>2.9099999999999999E-5</v>
      </c>
      <c r="K454">
        <v>1.0679999999999999E-3</v>
      </c>
    </row>
    <row r="455" spans="9:11" x14ac:dyDescent="0.3">
      <c r="I455" s="26">
        <v>3.0490000000000003E-11</v>
      </c>
      <c r="J455" s="26">
        <v>2.7970000000000002E-5</v>
      </c>
      <c r="K455">
        <v>1.0349999999999999E-3</v>
      </c>
    </row>
    <row r="456" spans="9:11" x14ac:dyDescent="0.3">
      <c r="I456" s="26">
        <v>2.8139999999999999E-11</v>
      </c>
      <c r="J456" s="26">
        <v>2.6889999999999998E-5</v>
      </c>
      <c r="K456">
        <v>1.003E-3</v>
      </c>
    </row>
    <row r="457" spans="9:11" x14ac:dyDescent="0.3">
      <c r="I457" s="26">
        <v>2.5969999999999999E-11</v>
      </c>
      <c r="J457" s="26">
        <v>2.5850000000000002E-5</v>
      </c>
      <c r="K457">
        <v>9.7260000000000001E-4</v>
      </c>
    </row>
    <row r="458" spans="9:11" x14ac:dyDescent="0.3">
      <c r="I458" s="26">
        <v>2.3969999999999999E-11</v>
      </c>
      <c r="J458" s="26">
        <v>2.4850000000000001E-5</v>
      </c>
      <c r="K458">
        <v>9.4269999999999998E-4</v>
      </c>
    </row>
    <row r="459" spans="9:11" x14ac:dyDescent="0.3">
      <c r="I459" s="26">
        <v>2.2129999999999999E-11</v>
      </c>
      <c r="J459" s="26">
        <v>2.389E-5</v>
      </c>
      <c r="K459">
        <v>9.1370000000000004E-4</v>
      </c>
    </row>
    <row r="460" spans="9:11" x14ac:dyDescent="0.3">
      <c r="I460" s="26">
        <v>2.0419999999999999E-11</v>
      </c>
      <c r="J460" s="26">
        <v>2.296E-5</v>
      </c>
      <c r="K460">
        <v>8.8559999999999995E-4</v>
      </c>
    </row>
    <row r="461" spans="9:11" x14ac:dyDescent="0.3">
      <c r="I461" s="26">
        <v>1.8850000000000001E-11</v>
      </c>
      <c r="J461" s="26">
        <v>2.207E-5</v>
      </c>
      <c r="K461">
        <v>8.5829999999999999E-4</v>
      </c>
    </row>
    <row r="462" spans="9:11" x14ac:dyDescent="0.3">
      <c r="I462" s="26">
        <v>1.7399999999999999E-11</v>
      </c>
      <c r="J462" s="26">
        <v>2.122E-5</v>
      </c>
      <c r="K462">
        <v>8.319E-4</v>
      </c>
    </row>
    <row r="463" spans="9:11" x14ac:dyDescent="0.3">
      <c r="I463" s="26">
        <v>1.6060000000000001E-11</v>
      </c>
      <c r="J463" s="26">
        <v>2.0400000000000001E-5</v>
      </c>
      <c r="K463">
        <v>8.0630000000000003E-4</v>
      </c>
    </row>
    <row r="464" spans="9:11" x14ac:dyDescent="0.3">
      <c r="I464" s="26">
        <v>1.482E-11</v>
      </c>
      <c r="J464" s="26">
        <v>1.961E-5</v>
      </c>
      <c r="K464">
        <v>7.8149999999999997E-4</v>
      </c>
    </row>
    <row r="465" spans="9:11" x14ac:dyDescent="0.3">
      <c r="I465" s="26">
        <v>1.368E-11</v>
      </c>
      <c r="J465" s="26">
        <v>1.8850000000000001E-5</v>
      </c>
      <c r="K465">
        <v>7.5750000000000004E-4</v>
      </c>
    </row>
    <row r="466" spans="9:11" x14ac:dyDescent="0.3">
      <c r="I466" s="26">
        <v>1.2629999999999999E-11</v>
      </c>
      <c r="J466" s="26">
        <v>1.8119999999999999E-5</v>
      </c>
      <c r="K466">
        <v>7.3419999999999996E-4</v>
      </c>
    </row>
    <row r="467" spans="9:11" x14ac:dyDescent="0.3">
      <c r="I467" s="26">
        <v>1.165E-11</v>
      </c>
      <c r="J467" s="26">
        <v>1.7419999999999999E-5</v>
      </c>
      <c r="K467">
        <v>7.1159999999999995E-4</v>
      </c>
    </row>
    <row r="468" spans="9:11" x14ac:dyDescent="0.3">
      <c r="I468" s="26">
        <v>1.076E-11</v>
      </c>
      <c r="J468" s="26">
        <v>1.6739999999999999E-5</v>
      </c>
      <c r="K468">
        <v>6.8970000000000001E-4</v>
      </c>
    </row>
    <row r="469" spans="9:11" x14ac:dyDescent="0.3">
      <c r="I469" s="26">
        <v>9.9280000000000005E-12</v>
      </c>
      <c r="J469" s="26">
        <v>1.6099999999999998E-5</v>
      </c>
      <c r="K469">
        <v>6.6850000000000004E-4</v>
      </c>
    </row>
    <row r="470" spans="9:11" x14ac:dyDescent="0.3">
      <c r="I470" s="26">
        <v>9.1639999999999993E-12</v>
      </c>
      <c r="J470" s="26">
        <v>1.5469999999999999E-5</v>
      </c>
      <c r="K470">
        <v>6.4789999999999997E-4</v>
      </c>
    </row>
    <row r="471" spans="9:11" x14ac:dyDescent="0.3">
      <c r="I471" s="26">
        <v>8.4579999999999997E-12</v>
      </c>
      <c r="J471" s="26">
        <v>1.487E-5</v>
      </c>
      <c r="K471">
        <v>6.2799999999999998E-4</v>
      </c>
    </row>
    <row r="472" spans="9:11" x14ac:dyDescent="0.3">
      <c r="I472" s="26">
        <v>7.8070000000000002E-12</v>
      </c>
      <c r="J472" s="26">
        <v>1.43E-5</v>
      </c>
      <c r="K472">
        <v>6.087E-4</v>
      </c>
    </row>
    <row r="473" spans="9:11" x14ac:dyDescent="0.3">
      <c r="I473" s="26">
        <v>7.2050000000000001E-12</v>
      </c>
      <c r="J473" s="26">
        <v>1.3740000000000001E-5</v>
      </c>
      <c r="K473">
        <v>5.8989999999999997E-4</v>
      </c>
    </row>
    <row r="474" spans="9:11" x14ac:dyDescent="0.3">
      <c r="I474" s="26">
        <v>6.6500000000000001E-12</v>
      </c>
      <c r="J474" s="26">
        <v>1.3210000000000001E-5</v>
      </c>
      <c r="K474">
        <v>5.7180000000000002E-4</v>
      </c>
    </row>
    <row r="475" spans="9:11" x14ac:dyDescent="0.3">
      <c r="I475" s="26">
        <v>6.1379999999999999E-12</v>
      </c>
      <c r="J475" s="26">
        <v>1.27E-5</v>
      </c>
      <c r="K475">
        <v>5.5420000000000003E-4</v>
      </c>
    </row>
    <row r="476" spans="9:11" x14ac:dyDescent="0.3">
      <c r="I476" s="26">
        <v>5.6660000000000003E-12</v>
      </c>
      <c r="J476" s="26">
        <v>1.221E-5</v>
      </c>
      <c r="K476">
        <v>5.3709999999999999E-4</v>
      </c>
    </row>
    <row r="477" spans="9:11" x14ac:dyDescent="0.3">
      <c r="I477" s="26">
        <v>5.2289999999999996E-12</v>
      </c>
      <c r="J477" s="26">
        <v>1.1739999999999999E-5</v>
      </c>
      <c r="K477">
        <v>5.2059999999999997E-4</v>
      </c>
    </row>
    <row r="478" spans="9:11" x14ac:dyDescent="0.3">
      <c r="I478" s="26">
        <v>4.8259999999999998E-12</v>
      </c>
      <c r="J478" s="26">
        <v>1.128E-5</v>
      </c>
      <c r="K478">
        <v>5.0460000000000001E-4</v>
      </c>
    </row>
    <row r="479" spans="9:11" x14ac:dyDescent="0.3">
      <c r="I479" s="26">
        <v>4.4549999999999999E-12</v>
      </c>
      <c r="J479" s="26">
        <v>1.0849999999999999E-5</v>
      </c>
      <c r="K479">
        <v>4.8899999999999996E-4</v>
      </c>
    </row>
    <row r="480" spans="9:11" x14ac:dyDescent="0.3">
      <c r="I480" s="26">
        <v>4.1120000000000003E-12</v>
      </c>
      <c r="J480" s="26">
        <v>1.043E-5</v>
      </c>
      <c r="K480">
        <v>4.7399999999999997E-4</v>
      </c>
    </row>
    <row r="481" spans="9:11" x14ac:dyDescent="0.3">
      <c r="I481" s="26">
        <v>3.7949999999999999E-12</v>
      </c>
      <c r="J481" s="26">
        <v>1.0020000000000001E-5</v>
      </c>
      <c r="K481">
        <v>4.594E-4</v>
      </c>
    </row>
    <row r="482" spans="9:11" x14ac:dyDescent="0.3">
      <c r="I482" s="26">
        <v>3.5029999999999999E-12</v>
      </c>
      <c r="J482" s="26">
        <v>9.6339999999999996E-6</v>
      </c>
      <c r="K482">
        <v>4.4519999999999998E-4</v>
      </c>
    </row>
    <row r="483" spans="9:11" x14ac:dyDescent="0.3">
      <c r="I483" s="26">
        <v>3.2330000000000001E-12</v>
      </c>
      <c r="J483" s="26">
        <v>9.2609999999999999E-6</v>
      </c>
      <c r="K483">
        <v>4.3150000000000003E-4</v>
      </c>
    </row>
    <row r="484" spans="9:11" x14ac:dyDescent="0.3">
      <c r="I484" s="26">
        <v>2.9839999999999998E-12</v>
      </c>
      <c r="J484" s="26">
        <v>8.9020000000000005E-6</v>
      </c>
      <c r="K484">
        <v>4.1829999999999998E-4</v>
      </c>
    </row>
    <row r="485" spans="9:11" x14ac:dyDescent="0.3">
      <c r="I485" s="26">
        <v>2.7540000000000002E-12</v>
      </c>
      <c r="J485" s="26">
        <v>8.5580000000000001E-6</v>
      </c>
      <c r="K485">
        <v>4.0539999999999999E-4</v>
      </c>
    </row>
    <row r="486" spans="9:11" x14ac:dyDescent="0.3">
      <c r="I486" s="26">
        <v>2.5419999999999999E-12</v>
      </c>
      <c r="J486" s="26">
        <v>8.2260000000000005E-6</v>
      </c>
      <c r="K486">
        <v>3.9290000000000001E-4</v>
      </c>
    </row>
    <row r="487" spans="9:11" x14ac:dyDescent="0.3">
      <c r="I487" s="26">
        <v>2.3459999999999999E-12</v>
      </c>
      <c r="J487" s="26">
        <v>7.9079999999999995E-6</v>
      </c>
      <c r="K487">
        <v>3.8079999999999999E-4</v>
      </c>
    </row>
    <row r="488" spans="9:11" x14ac:dyDescent="0.3">
      <c r="I488" s="26">
        <v>2.1659999999999999E-12</v>
      </c>
      <c r="J488" s="26">
        <v>7.6020000000000002E-6</v>
      </c>
      <c r="K488">
        <v>3.6910000000000003E-4</v>
      </c>
    </row>
    <row r="489" spans="9:11" x14ac:dyDescent="0.3">
      <c r="I489" s="26">
        <v>1.9989999999999999E-12</v>
      </c>
      <c r="J489" s="26">
        <v>7.3080000000000002E-6</v>
      </c>
      <c r="K489">
        <v>3.5770000000000002E-4</v>
      </c>
    </row>
    <row r="490" spans="9:11" x14ac:dyDescent="0.3">
      <c r="I490" s="26">
        <v>1.8449999999999999E-12</v>
      </c>
      <c r="J490" s="26">
        <v>7.0249999999999997E-6</v>
      </c>
      <c r="K490">
        <v>3.4670000000000002E-4</v>
      </c>
    </row>
    <row r="491" spans="9:11" x14ac:dyDescent="0.3">
      <c r="I491" s="26">
        <v>1.7029999999999999E-12</v>
      </c>
      <c r="J491" s="26">
        <v>6.7530000000000004E-6</v>
      </c>
      <c r="K491">
        <v>3.3599999999999998E-4</v>
      </c>
    </row>
    <row r="492" spans="9:11" x14ac:dyDescent="0.3">
      <c r="I492" s="26">
        <v>1.572E-12</v>
      </c>
      <c r="J492" s="26">
        <v>6.477E-6</v>
      </c>
      <c r="K492">
        <v>3.257E-4</v>
      </c>
    </row>
    <row r="493" spans="9:11" x14ac:dyDescent="0.3">
      <c r="I493" s="26">
        <v>1.451E-12</v>
      </c>
      <c r="J493" s="26">
        <v>6.2060000000000004E-6</v>
      </c>
      <c r="K493">
        <v>3.1559999999999997E-4</v>
      </c>
    </row>
    <row r="494" spans="9:11" x14ac:dyDescent="0.3">
      <c r="I494" s="26">
        <v>1.3390000000000001E-12</v>
      </c>
      <c r="J494" s="26">
        <v>5.9460000000000003E-6</v>
      </c>
      <c r="K494">
        <v>3.0590000000000001E-4</v>
      </c>
    </row>
    <row r="495" spans="9:11" x14ac:dyDescent="0.3">
      <c r="I495" s="26">
        <v>1.236E-12</v>
      </c>
      <c r="J495" s="26">
        <v>5.6980000000000003E-6</v>
      </c>
      <c r="K495">
        <v>2.965E-4</v>
      </c>
    </row>
    <row r="496" spans="9:11" x14ac:dyDescent="0.3">
      <c r="I496" s="26">
        <v>1.1410000000000001E-12</v>
      </c>
      <c r="J496" s="26">
        <v>5.4589999999999997E-6</v>
      </c>
      <c r="K496">
        <v>2.8739999999999999E-4</v>
      </c>
    </row>
    <row r="497" spans="9:11" x14ac:dyDescent="0.3">
      <c r="I497" s="26">
        <v>1.0530000000000001E-12</v>
      </c>
      <c r="J497" s="26">
        <v>5.2310000000000004E-6</v>
      </c>
      <c r="K497">
        <v>2.7849999999999999E-4</v>
      </c>
    </row>
    <row r="498" spans="9:11" x14ac:dyDescent="0.3">
      <c r="I498" s="26">
        <v>9.7169999999999999E-13</v>
      </c>
      <c r="J498" s="26">
        <v>5.0119999999999996E-6</v>
      </c>
      <c r="K498">
        <v>2.699E-4</v>
      </c>
    </row>
    <row r="499" spans="9:11" x14ac:dyDescent="0.3">
      <c r="I499" s="26">
        <v>8.9679999999999998E-13</v>
      </c>
      <c r="J499" s="26">
        <v>4.8029999999999996E-6</v>
      </c>
      <c r="K499">
        <v>2.6160000000000002E-4</v>
      </c>
    </row>
    <row r="500" spans="9:11" x14ac:dyDescent="0.3">
      <c r="I500" s="26">
        <v>8.2779999999999997E-13</v>
      </c>
      <c r="J500" s="26">
        <v>4.6020000000000002E-6</v>
      </c>
      <c r="K500">
        <v>2.5359999999999998E-4</v>
      </c>
    </row>
    <row r="501" spans="9:11" x14ac:dyDescent="0.3">
      <c r="I501" s="26">
        <v>7.6399999999999998E-13</v>
      </c>
      <c r="J501" s="26">
        <v>4.4089999999999996E-6</v>
      </c>
      <c r="K501">
        <v>2.4570000000000001E-4</v>
      </c>
    </row>
    <row r="502" spans="9:11" x14ac:dyDescent="0.3">
      <c r="I502" s="26">
        <v>7.0519999999999996E-13</v>
      </c>
      <c r="J502" s="26">
        <v>4.2250000000000002E-6</v>
      </c>
      <c r="K502">
        <v>2.3819999999999999E-4</v>
      </c>
    </row>
    <row r="503" spans="9:11" x14ac:dyDescent="0.3">
      <c r="I503" s="26">
        <v>6.5089999999999998E-13</v>
      </c>
      <c r="J503" s="26">
        <v>4.048E-6</v>
      </c>
      <c r="K503">
        <v>2.308E-4</v>
      </c>
    </row>
    <row r="504" spans="9:11" x14ac:dyDescent="0.3">
      <c r="I504" s="26">
        <v>6.0069999999999995E-13</v>
      </c>
      <c r="J504" s="26">
        <v>3.8789999999999996E-6</v>
      </c>
      <c r="K504">
        <v>2.2369999999999999E-4</v>
      </c>
    </row>
    <row r="505" spans="9:11" x14ac:dyDescent="0.3">
      <c r="I505" s="26">
        <v>5.5450000000000001E-13</v>
      </c>
      <c r="J505" s="26">
        <v>3.7170000000000002E-6</v>
      </c>
      <c r="K505">
        <v>2.1680000000000001E-4</v>
      </c>
    </row>
    <row r="506" spans="9:11" x14ac:dyDescent="0.3">
      <c r="I506" s="26">
        <v>5.118E-13</v>
      </c>
      <c r="J506" s="26">
        <v>3.5609999999999999E-6</v>
      </c>
      <c r="K506">
        <v>2.1019999999999999E-4</v>
      </c>
    </row>
    <row r="507" spans="9:11" x14ac:dyDescent="0.3">
      <c r="I507" s="26">
        <v>4.7239999999999999E-13</v>
      </c>
      <c r="J507" s="26">
        <v>3.4120000000000001E-6</v>
      </c>
      <c r="K507">
        <v>2.0369999999999999E-4</v>
      </c>
    </row>
    <row r="508" spans="9:11" x14ac:dyDescent="0.3">
      <c r="I508" s="26">
        <v>4.3600000000000001E-13</v>
      </c>
      <c r="J508" s="26">
        <v>3.27E-6</v>
      </c>
      <c r="K508">
        <v>1.974E-4</v>
      </c>
    </row>
    <row r="509" spans="9:11" x14ac:dyDescent="0.3">
      <c r="I509" s="26">
        <v>4.0239999999999998E-13</v>
      </c>
      <c r="J509" s="26">
        <v>3.1329999999999999E-6</v>
      </c>
      <c r="K509">
        <v>1.9129999999999999E-4</v>
      </c>
    </row>
    <row r="510" spans="9:11" x14ac:dyDescent="0.3">
      <c r="I510" s="26">
        <v>3.7140000000000001E-13</v>
      </c>
      <c r="J510" s="26">
        <v>3.0019999999999998E-6</v>
      </c>
      <c r="K510">
        <v>1.8540000000000001E-4</v>
      </c>
    </row>
    <row r="511" spans="9:11" x14ac:dyDescent="0.3">
      <c r="I511" s="26">
        <v>3.4280000000000001E-13</v>
      </c>
      <c r="J511" s="26">
        <v>2.8760000000000001E-6</v>
      </c>
      <c r="K511">
        <v>1.797E-4</v>
      </c>
    </row>
    <row r="512" spans="9:11" x14ac:dyDescent="0.3">
      <c r="I512" s="26">
        <v>3.1639999999999999E-13</v>
      </c>
      <c r="J512" s="26">
        <v>2.756E-6</v>
      </c>
      <c r="K512">
        <v>1.7420000000000001E-4</v>
      </c>
    </row>
    <row r="513" spans="9:11" x14ac:dyDescent="0.3">
      <c r="I513" s="26">
        <v>2.9200000000000002E-13</v>
      </c>
      <c r="J513" s="26">
        <v>2.6410000000000002E-6</v>
      </c>
      <c r="K513">
        <v>1.6880000000000001E-4</v>
      </c>
    </row>
    <row r="514" spans="9:11" x14ac:dyDescent="0.3">
      <c r="I514" s="26">
        <v>2.6950000000000001E-13</v>
      </c>
      <c r="J514" s="26">
        <v>2.5299999999999999E-6</v>
      </c>
      <c r="K514">
        <v>1.6359999999999999E-4</v>
      </c>
    </row>
    <row r="515" spans="9:11" x14ac:dyDescent="0.3">
      <c r="I515" s="26">
        <v>2.4880000000000001E-13</v>
      </c>
      <c r="J515" s="26">
        <v>2.4279999999999999E-6</v>
      </c>
      <c r="K515">
        <v>1.5860000000000001E-4</v>
      </c>
    </row>
    <row r="516" spans="9:11" x14ac:dyDescent="0.3">
      <c r="I516" s="26">
        <v>2.296E-13</v>
      </c>
      <c r="J516" s="26">
        <v>2.3319999999999999E-6</v>
      </c>
      <c r="K516">
        <v>1.537E-4</v>
      </c>
    </row>
    <row r="517" spans="9:11" x14ac:dyDescent="0.3">
      <c r="I517" s="26">
        <v>2.1190000000000001E-13</v>
      </c>
      <c r="J517" s="26">
        <v>2.2400000000000002E-6</v>
      </c>
      <c r="K517">
        <v>1.4889999999999999E-4</v>
      </c>
    </row>
    <row r="518" spans="9:11" x14ac:dyDescent="0.3">
      <c r="I518" s="26">
        <v>1.9559999999999999E-13</v>
      </c>
      <c r="J518" s="26">
        <v>2.1509999999999998E-6</v>
      </c>
      <c r="K518">
        <v>1.4440000000000001E-4</v>
      </c>
    </row>
    <row r="519" spans="9:11" x14ac:dyDescent="0.3">
      <c r="I519" s="26">
        <v>1.8060000000000001E-13</v>
      </c>
      <c r="J519" s="26">
        <v>2.0660000000000002E-6</v>
      </c>
      <c r="K519">
        <v>1.3990000000000001E-4</v>
      </c>
    </row>
    <row r="520" spans="9:11" x14ac:dyDescent="0.3">
      <c r="I520" s="26">
        <v>1.6659999999999999E-13</v>
      </c>
      <c r="J520" s="26">
        <v>1.9850000000000001E-6</v>
      </c>
      <c r="K520">
        <v>1.3559999999999999E-4</v>
      </c>
    </row>
    <row r="521" spans="9:11" x14ac:dyDescent="0.3">
      <c r="I521" s="26">
        <v>1.5380000000000001E-13</v>
      </c>
      <c r="J521" s="26">
        <v>1.906E-6</v>
      </c>
      <c r="K521">
        <v>1.314E-4</v>
      </c>
    </row>
    <row r="522" spans="9:11" x14ac:dyDescent="0.3">
      <c r="I522" s="26">
        <v>1.42E-13</v>
      </c>
      <c r="J522" s="26">
        <v>1.8309999999999999E-6</v>
      </c>
      <c r="K522">
        <v>1.2740000000000001E-4</v>
      </c>
    </row>
    <row r="523" spans="9:11" x14ac:dyDescent="0.3">
      <c r="I523" s="26">
        <v>1.31E-13</v>
      </c>
      <c r="J523" s="26">
        <v>1.7579999999999999E-6</v>
      </c>
      <c r="K523">
        <v>1.2339999999999999E-4</v>
      </c>
    </row>
    <row r="524" spans="9:11" x14ac:dyDescent="0.3">
      <c r="I524" s="26">
        <v>1.2089999999999999E-13</v>
      </c>
      <c r="J524" s="26">
        <v>1.689E-6</v>
      </c>
      <c r="K524">
        <v>1.1959999999999999E-4</v>
      </c>
    </row>
    <row r="525" spans="9:11" x14ac:dyDescent="0.3">
      <c r="I525" s="26">
        <v>1.116E-13</v>
      </c>
      <c r="J525" s="26">
        <v>1.6220000000000001E-6</v>
      </c>
      <c r="K525">
        <v>1.159E-4</v>
      </c>
    </row>
    <row r="526" spans="9:11" x14ac:dyDescent="0.3">
      <c r="I526" s="26">
        <v>1.03E-13</v>
      </c>
      <c r="J526" s="26">
        <v>1.5579999999999999E-6</v>
      </c>
      <c r="K526">
        <v>1.1239999999999999E-4</v>
      </c>
    </row>
    <row r="527" spans="9:11" x14ac:dyDescent="0.3">
      <c r="I527" s="26">
        <v>9.5100000000000006E-14</v>
      </c>
      <c r="J527" s="26">
        <v>1.4959999999999999E-6</v>
      </c>
      <c r="K527">
        <v>1.089E-4</v>
      </c>
    </row>
    <row r="528" spans="9:11" x14ac:dyDescent="0.3">
      <c r="I528" s="26">
        <v>8.7770000000000001E-14</v>
      </c>
      <c r="J528" s="26">
        <v>1.437E-6</v>
      </c>
      <c r="K528">
        <v>1.0560000000000001E-4</v>
      </c>
    </row>
    <row r="529" spans="9:11" x14ac:dyDescent="0.3">
      <c r="I529" s="26">
        <v>8.101E-14</v>
      </c>
      <c r="J529" s="26">
        <v>1.3799999999999999E-6</v>
      </c>
      <c r="K529">
        <v>1.0230000000000001E-4</v>
      </c>
    </row>
    <row r="530" spans="9:11" x14ac:dyDescent="0.3">
      <c r="I530" s="26">
        <v>7.4770000000000006E-14</v>
      </c>
      <c r="J530" s="26">
        <v>1.325E-6</v>
      </c>
      <c r="K530" s="26">
        <v>9.9149999999999998E-5</v>
      </c>
    </row>
    <row r="531" spans="9:11" x14ac:dyDescent="0.3">
      <c r="I531" s="26">
        <v>6.9010000000000001E-14</v>
      </c>
      <c r="J531" s="26">
        <v>1.2729999999999999E-6</v>
      </c>
      <c r="K531" s="26">
        <v>9.6089999999999996E-5</v>
      </c>
    </row>
    <row r="532" spans="9:11" x14ac:dyDescent="0.3">
      <c r="I532" s="26">
        <v>6.3699999999999996E-14</v>
      </c>
      <c r="J532" s="26">
        <v>1.223E-6</v>
      </c>
      <c r="K532" s="26">
        <v>9.3129999999999998E-5</v>
      </c>
    </row>
    <row r="533" spans="9:11" x14ac:dyDescent="0.3">
      <c r="I533" s="26">
        <v>5.8789999999999995E-14</v>
      </c>
      <c r="J533" s="26">
        <v>1.1739999999999999E-6</v>
      </c>
      <c r="K533" s="26">
        <v>9.0260000000000007E-5</v>
      </c>
    </row>
    <row r="534" spans="9:11" x14ac:dyDescent="0.3">
      <c r="I534" s="26">
        <v>5.4269999999999999E-14</v>
      </c>
      <c r="J534" s="26">
        <v>1.128E-6</v>
      </c>
      <c r="K534" s="26">
        <v>8.7470000000000001E-5</v>
      </c>
    </row>
    <row r="535" spans="9:11" x14ac:dyDescent="0.3">
      <c r="I535" s="26">
        <v>5.0089999999999998E-14</v>
      </c>
      <c r="J535" s="26">
        <v>1.083E-6</v>
      </c>
      <c r="K535" s="26">
        <v>8.4779999999999998E-5</v>
      </c>
    </row>
    <row r="536" spans="9:11" x14ac:dyDescent="0.3">
      <c r="I536" s="26">
        <v>4.6230000000000002E-14</v>
      </c>
      <c r="J536" s="26">
        <v>1.04E-6</v>
      </c>
      <c r="K536" s="26">
        <v>8.2159999999999999E-5</v>
      </c>
    </row>
    <row r="537" spans="9:11" x14ac:dyDescent="0.3">
      <c r="I537" s="26">
        <v>4.2670000000000003E-14</v>
      </c>
      <c r="J537" s="26">
        <v>9.991000000000001E-7</v>
      </c>
      <c r="K537" s="26">
        <v>7.9629999999999995E-5</v>
      </c>
    </row>
    <row r="538" spans="9:11" x14ac:dyDescent="0.3">
      <c r="I538" s="26">
        <v>3.9379999999999999E-14</v>
      </c>
      <c r="J538" s="26">
        <v>9.596000000000001E-7</v>
      </c>
      <c r="K538" s="26">
        <v>7.7180000000000003E-5</v>
      </c>
    </row>
    <row r="539" spans="9:11" x14ac:dyDescent="0.3">
      <c r="I539" s="26">
        <v>3.6349999999999998E-14</v>
      </c>
      <c r="J539" s="26">
        <v>9.2159999999999999E-7</v>
      </c>
      <c r="K539" s="26">
        <v>7.4800000000000002E-5</v>
      </c>
    </row>
    <row r="540" spans="9:11" x14ac:dyDescent="0.3">
      <c r="I540" s="26">
        <v>3.355E-14</v>
      </c>
      <c r="J540" s="26">
        <v>8.8520000000000001E-7</v>
      </c>
      <c r="K540" s="26">
        <v>7.2490000000000006E-5</v>
      </c>
    </row>
    <row r="541" spans="9:11" x14ac:dyDescent="0.3">
      <c r="I541" s="26">
        <v>3.097E-14</v>
      </c>
      <c r="J541" s="26">
        <v>8.5010000000000002E-7</v>
      </c>
      <c r="K541" s="26">
        <v>7.0259999999999995E-5</v>
      </c>
    </row>
    <row r="542" spans="9:11" x14ac:dyDescent="0.3">
      <c r="I542" s="26">
        <v>2.8580000000000003E-14</v>
      </c>
      <c r="J542" s="26">
        <v>8.1650000000000004E-7</v>
      </c>
      <c r="K542" s="26">
        <v>6.8089999999999994E-5</v>
      </c>
    </row>
    <row r="543" spans="9:11" x14ac:dyDescent="0.3">
      <c r="I543" s="26">
        <v>2.638E-14</v>
      </c>
      <c r="J543" s="26">
        <v>7.8420000000000005E-7</v>
      </c>
      <c r="K543" s="26">
        <v>6.5989999999999997E-5</v>
      </c>
    </row>
    <row r="544" spans="9:11" x14ac:dyDescent="0.3">
      <c r="I544" s="26">
        <v>2.4349999999999998E-14</v>
      </c>
      <c r="J544" s="26">
        <v>7.5320000000000005E-7</v>
      </c>
      <c r="K544" s="26">
        <v>6.3960000000000004E-5</v>
      </c>
    </row>
    <row r="545" spans="9:11" x14ac:dyDescent="0.3">
      <c r="I545" s="26">
        <v>2.2470000000000001E-14</v>
      </c>
      <c r="J545" s="26">
        <v>7.2340000000000003E-7</v>
      </c>
      <c r="K545" s="26">
        <v>6.198E-5</v>
      </c>
    </row>
    <row r="546" spans="9:11" x14ac:dyDescent="0.3">
      <c r="I546" s="26">
        <v>2.0739999999999999E-14</v>
      </c>
      <c r="J546" s="26">
        <v>6.9469999999999999E-7</v>
      </c>
      <c r="K546" s="26">
        <v>6.0069999999999999E-5</v>
      </c>
    </row>
    <row r="547" spans="9:11" x14ac:dyDescent="0.3">
      <c r="I547" s="26">
        <v>1.9149999999999999E-14</v>
      </c>
      <c r="J547" s="26">
        <v>6.6730000000000005E-7</v>
      </c>
      <c r="K547" s="26">
        <v>5.8220000000000002E-5</v>
      </c>
    </row>
    <row r="548" spans="9:11" x14ac:dyDescent="0.3">
      <c r="I548" s="26">
        <v>1.7669999999999999E-14</v>
      </c>
      <c r="J548" s="26">
        <v>6.4089999999999998E-7</v>
      </c>
      <c r="K548" s="26">
        <v>5.6419999999999999E-5</v>
      </c>
    </row>
    <row r="549" spans="9:11" x14ac:dyDescent="0.3">
      <c r="I549" s="26">
        <v>1.6309999999999999E-14</v>
      </c>
      <c r="J549" s="26">
        <v>6.1549999999999997E-7</v>
      </c>
      <c r="K549" s="26">
        <v>5.469E-5</v>
      </c>
    </row>
    <row r="550" spans="9:11" x14ac:dyDescent="0.3">
      <c r="I550" s="26">
        <v>1.505E-14</v>
      </c>
      <c r="J550" s="26">
        <v>5.9110000000000005E-7</v>
      </c>
      <c r="K550" s="26">
        <v>5.3000000000000001E-5</v>
      </c>
    </row>
    <row r="551" spans="9:11" x14ac:dyDescent="0.3">
      <c r="I551" s="26">
        <v>1.389E-14</v>
      </c>
      <c r="J551" s="26">
        <v>5.6779999999999999E-7</v>
      </c>
      <c r="K551" s="26">
        <v>5.1360000000000003E-5</v>
      </c>
    </row>
    <row r="552" spans="9:11" x14ac:dyDescent="0.3">
      <c r="I552" s="26">
        <v>1.2819999999999999E-14</v>
      </c>
      <c r="J552" s="26">
        <v>5.4529999999999999E-7</v>
      </c>
      <c r="K552" s="26">
        <v>4.9780000000000001E-5</v>
      </c>
    </row>
    <row r="553" spans="9:11" x14ac:dyDescent="0.3">
      <c r="I553" s="26">
        <v>1.184E-14</v>
      </c>
      <c r="J553" s="26">
        <v>5.2369999999999996E-7</v>
      </c>
      <c r="K553" s="26">
        <v>4.8250000000000001E-5</v>
      </c>
    </row>
    <row r="554" spans="9:11" x14ac:dyDescent="0.3">
      <c r="I554" s="26">
        <v>1.0920000000000001E-14</v>
      </c>
      <c r="J554" s="26">
        <v>5.0299999999999999E-7</v>
      </c>
      <c r="K554" s="26">
        <v>4.676E-5</v>
      </c>
    </row>
    <row r="555" spans="9:11" x14ac:dyDescent="0.3">
      <c r="I555" s="26">
        <v>1.008E-14</v>
      </c>
      <c r="J555" s="26">
        <v>4.8309999999999998E-7</v>
      </c>
      <c r="K555" s="26">
        <v>4.532E-5</v>
      </c>
    </row>
    <row r="556" spans="9:11" x14ac:dyDescent="0.3">
      <c r="I556" s="26">
        <v>9.3070000000000008E-15</v>
      </c>
      <c r="J556" s="26">
        <v>4.6400000000000003E-7</v>
      </c>
      <c r="K556" s="26">
        <v>4.392E-5</v>
      </c>
    </row>
    <row r="557" spans="9:11" x14ac:dyDescent="0.3">
      <c r="I557" s="26">
        <v>8.5899999999999996E-15</v>
      </c>
      <c r="J557" s="26">
        <v>4.4560000000000002E-7</v>
      </c>
      <c r="K557" s="26">
        <v>4.2559999999999999E-5</v>
      </c>
    </row>
    <row r="558" spans="9:11" x14ac:dyDescent="0.3">
      <c r="I558" s="26">
        <v>7.9289999999999993E-15</v>
      </c>
      <c r="J558" s="26">
        <v>4.2800000000000002E-7</v>
      </c>
      <c r="K558" s="26">
        <v>4.125E-5</v>
      </c>
    </row>
    <row r="559" spans="9:11" x14ac:dyDescent="0.3">
      <c r="I559" s="26">
        <v>7.3179999999999994E-15</v>
      </c>
      <c r="J559" s="26">
        <v>4.1110000000000002E-7</v>
      </c>
      <c r="K559" s="26">
        <v>3.998E-5</v>
      </c>
    </row>
    <row r="560" spans="9:11" x14ac:dyDescent="0.3">
      <c r="I560" s="26">
        <v>6.7539999999999997E-15</v>
      </c>
      <c r="J560" s="26">
        <v>3.9480000000000001E-7</v>
      </c>
      <c r="K560" s="26">
        <v>3.875E-5</v>
      </c>
    </row>
    <row r="561" spans="9:11" x14ac:dyDescent="0.3">
      <c r="I561" s="26">
        <v>6.2339999999999999E-15</v>
      </c>
      <c r="J561" s="26">
        <v>3.7920000000000001E-7</v>
      </c>
      <c r="K561" s="26">
        <v>3.7549999999999998E-5</v>
      </c>
    </row>
    <row r="562" spans="9:11" x14ac:dyDescent="0.3">
      <c r="I562" s="26">
        <v>5.754E-15</v>
      </c>
      <c r="J562" s="26">
        <v>3.6419999999999999E-7</v>
      </c>
      <c r="K562" s="26">
        <v>3.6390000000000002E-5</v>
      </c>
    </row>
    <row r="563" spans="9:11" x14ac:dyDescent="0.3">
      <c r="I563" s="26">
        <v>5.3109999999999997E-15</v>
      </c>
      <c r="J563" s="26">
        <v>3.4980000000000002E-7</v>
      </c>
      <c r="K563" s="26">
        <v>3.5269999999999999E-5</v>
      </c>
    </row>
    <row r="564" spans="9:11" x14ac:dyDescent="0.3">
      <c r="I564" s="26">
        <v>4.9020000000000004E-15</v>
      </c>
      <c r="J564" s="26">
        <v>3.3560000000000001E-7</v>
      </c>
      <c r="K564" s="26">
        <v>3.4180000000000001E-5</v>
      </c>
    </row>
    <row r="565" spans="9:11" x14ac:dyDescent="0.3">
      <c r="I565" s="26">
        <v>4.5240000000000001E-15</v>
      </c>
      <c r="J565" s="26">
        <v>3.2189999999999999E-7</v>
      </c>
      <c r="K565" s="26">
        <v>3.3130000000000003E-5</v>
      </c>
    </row>
    <row r="566" spans="9:11" x14ac:dyDescent="0.3">
      <c r="I566" s="26">
        <v>4.176E-15</v>
      </c>
      <c r="J566" s="26">
        <v>3.087E-7</v>
      </c>
      <c r="K566" s="26">
        <v>3.2110000000000003E-5</v>
      </c>
    </row>
    <row r="567" spans="9:11" x14ac:dyDescent="0.3">
      <c r="I567" s="26">
        <v>3.8539999999999999E-15</v>
      </c>
      <c r="J567" s="26">
        <v>2.9610000000000001E-7</v>
      </c>
      <c r="K567" s="26">
        <v>3.112E-5</v>
      </c>
    </row>
    <row r="568" spans="9:11" x14ac:dyDescent="0.3">
      <c r="I568" s="26">
        <v>3.557E-15</v>
      </c>
      <c r="J568" s="26">
        <v>2.84E-7</v>
      </c>
      <c r="K568" s="26">
        <v>3.0159999999999999E-5</v>
      </c>
    </row>
    <row r="569" spans="9:11" x14ac:dyDescent="0.3">
      <c r="I569" s="26">
        <v>3.2829999999999999E-15</v>
      </c>
      <c r="J569" s="26">
        <v>2.7239999999999998E-7</v>
      </c>
      <c r="K569" s="26">
        <v>2.923E-5</v>
      </c>
    </row>
    <row r="570" spans="9:11" x14ac:dyDescent="0.3">
      <c r="I570" s="26">
        <v>3.0310000000000001E-15</v>
      </c>
      <c r="J570" s="26">
        <v>2.6119999999999998E-7</v>
      </c>
      <c r="K570" s="26">
        <v>2.8330000000000002E-5</v>
      </c>
    </row>
    <row r="571" spans="9:11" x14ac:dyDescent="0.3">
      <c r="I571" s="26">
        <v>2.7969999999999999E-15</v>
      </c>
      <c r="J571" s="26">
        <v>2.5050000000000003E-7</v>
      </c>
      <c r="K571" s="26">
        <v>2.745E-5</v>
      </c>
    </row>
    <row r="572" spans="9:11" x14ac:dyDescent="0.3">
      <c r="I572" s="26">
        <v>2.5820000000000001E-15</v>
      </c>
      <c r="J572" s="26">
        <v>2.403E-7</v>
      </c>
      <c r="K572" s="26">
        <v>2.6610000000000001E-5</v>
      </c>
    </row>
    <row r="573" spans="9:11" x14ac:dyDescent="0.3">
      <c r="I573" s="26">
        <v>2.3829999999999999E-15</v>
      </c>
      <c r="J573" s="26">
        <v>2.3050000000000001E-7</v>
      </c>
      <c r="K573" s="26">
        <v>2.5780000000000001E-5</v>
      </c>
    </row>
    <row r="574" spans="9:11" x14ac:dyDescent="0.3">
      <c r="I574" s="26">
        <v>2.199E-15</v>
      </c>
      <c r="J574" s="26">
        <v>2.2109999999999999E-7</v>
      </c>
      <c r="K574" s="26">
        <v>2.499E-5</v>
      </c>
    </row>
    <row r="575" spans="9:11" x14ac:dyDescent="0.3">
      <c r="I575" s="26">
        <v>2.0299999999999999E-15</v>
      </c>
      <c r="J575" s="26">
        <v>2.1199999999999999E-7</v>
      </c>
      <c r="K575" s="26">
        <v>2.4219999999999999E-5</v>
      </c>
    </row>
    <row r="576" spans="9:11" x14ac:dyDescent="0.3">
      <c r="I576" s="26">
        <v>1.8740000000000001E-15</v>
      </c>
      <c r="J576" s="26">
        <v>2.033E-7</v>
      </c>
      <c r="K576" s="26">
        <v>2.3470000000000001E-5</v>
      </c>
    </row>
    <row r="577" spans="9:11" x14ac:dyDescent="0.3">
      <c r="I577" s="26">
        <v>1.7290000000000001E-15</v>
      </c>
      <c r="J577" s="26">
        <v>1.9500000000000001E-7</v>
      </c>
      <c r="K577" s="26">
        <v>2.2750000000000001E-5</v>
      </c>
    </row>
    <row r="578" spans="9:11" x14ac:dyDescent="0.3">
      <c r="I578" s="26">
        <v>1.5959999999999999E-15</v>
      </c>
      <c r="J578" s="26">
        <v>1.871E-7</v>
      </c>
      <c r="K578" s="26">
        <v>2.2050000000000001E-5</v>
      </c>
    </row>
    <row r="579" spans="9:11" x14ac:dyDescent="0.3">
      <c r="I579" s="26">
        <v>1.4730000000000001E-15</v>
      </c>
      <c r="J579" s="26">
        <v>1.7940000000000001E-7</v>
      </c>
      <c r="K579" s="26">
        <v>2.137E-5</v>
      </c>
    </row>
    <row r="580" spans="9:11" x14ac:dyDescent="0.3">
      <c r="I580" s="26">
        <v>1.36E-15</v>
      </c>
      <c r="J580" s="26">
        <v>1.7210000000000001E-7</v>
      </c>
      <c r="K580" s="26">
        <v>2.071E-5</v>
      </c>
    </row>
    <row r="581" spans="9:11" x14ac:dyDescent="0.3">
      <c r="I581" s="26">
        <v>1.2550000000000001E-15</v>
      </c>
      <c r="J581" s="26">
        <v>1.6500000000000001E-7</v>
      </c>
      <c r="K581" s="26">
        <v>2.0069999999999999E-5</v>
      </c>
    </row>
    <row r="582" spans="9:11" x14ac:dyDescent="0.3">
      <c r="I582" s="26">
        <v>1.1580000000000001E-15</v>
      </c>
      <c r="J582" s="26">
        <v>1.5830000000000001E-7</v>
      </c>
      <c r="K582" s="26">
        <v>1.9449999999999998E-5</v>
      </c>
    </row>
    <row r="583" spans="9:11" x14ac:dyDescent="0.3">
      <c r="I583" s="26">
        <v>1.069E-15</v>
      </c>
      <c r="J583" s="26">
        <v>1.518E-7</v>
      </c>
      <c r="K583" s="26">
        <v>1.8850000000000001E-5</v>
      </c>
    </row>
    <row r="584" spans="9:11" x14ac:dyDescent="0.3">
      <c r="I584" s="26">
        <v>9.8689999999999992E-16</v>
      </c>
      <c r="J584" s="26">
        <v>1.4560000000000001E-7</v>
      </c>
      <c r="K584" s="26">
        <v>1.827E-5</v>
      </c>
    </row>
    <row r="585" spans="9:11" x14ac:dyDescent="0.3">
      <c r="I585" s="26">
        <v>9.1090000000000007E-16</v>
      </c>
      <c r="J585" s="26">
        <v>1.3960000000000001E-7</v>
      </c>
      <c r="K585" s="26">
        <v>1.77E-5</v>
      </c>
    </row>
    <row r="586" spans="9:11" x14ac:dyDescent="0.3">
      <c r="I586" s="26">
        <v>8.4070000000000003E-16</v>
      </c>
      <c r="J586" s="26">
        <v>1.339E-7</v>
      </c>
      <c r="K586" s="26">
        <v>1.7159999999999998E-5</v>
      </c>
    </row>
    <row r="587" spans="9:11" x14ac:dyDescent="0.3">
      <c r="I587" s="26">
        <v>7.7599999999999999E-16</v>
      </c>
      <c r="J587" s="26">
        <v>1.2849999999999999E-7</v>
      </c>
      <c r="K587" s="26">
        <v>1.6629999999999998E-5</v>
      </c>
    </row>
    <row r="588" spans="9:11" x14ac:dyDescent="0.3">
      <c r="I588" s="26">
        <v>7.1619999999999998E-16</v>
      </c>
      <c r="J588" s="26">
        <v>1.2319999999999999E-7</v>
      </c>
      <c r="K588" s="26">
        <v>1.6120000000000002E-5</v>
      </c>
    </row>
    <row r="589" spans="9:11" x14ac:dyDescent="0.3">
      <c r="I589" s="26">
        <v>6.6099999999999999E-16</v>
      </c>
      <c r="J589" s="26">
        <v>1.182E-7</v>
      </c>
      <c r="K589" s="26">
        <v>1.562E-5</v>
      </c>
    </row>
    <row r="590" spans="9:11" x14ac:dyDescent="0.3">
      <c r="I590" s="26">
        <v>6.1009999999999999E-16</v>
      </c>
      <c r="J590" s="26">
        <v>1.133E-7</v>
      </c>
      <c r="K590" s="26">
        <v>1.5140000000000001E-5</v>
      </c>
    </row>
    <row r="591" spans="9:11" x14ac:dyDescent="0.3">
      <c r="I591" s="26">
        <v>5.6310000000000002E-16</v>
      </c>
      <c r="J591" s="26">
        <v>1.087E-7</v>
      </c>
      <c r="K591" s="26">
        <v>1.467E-5</v>
      </c>
    </row>
    <row r="592" spans="9:11" x14ac:dyDescent="0.3">
      <c r="I592" s="26">
        <v>5.1979999999999999E-16</v>
      </c>
      <c r="J592" s="26">
        <v>1.043E-7</v>
      </c>
      <c r="K592" s="26">
        <v>1.4219999999999999E-5</v>
      </c>
    </row>
    <row r="593" spans="9:11" x14ac:dyDescent="0.3">
      <c r="I593" s="26">
        <v>4.7969999999999999E-16</v>
      </c>
      <c r="J593" s="26">
        <v>9.9989999999999997E-8</v>
      </c>
      <c r="K593" s="26">
        <v>1.378E-5</v>
      </c>
    </row>
    <row r="594" spans="9:11" x14ac:dyDescent="0.3">
      <c r="I594" s="26">
        <v>4.4280000000000002E-16</v>
      </c>
      <c r="J594" s="26">
        <v>9.5900000000000005E-8</v>
      </c>
      <c r="K594" s="26">
        <v>1.3349999999999999E-5</v>
      </c>
    </row>
    <row r="595" spans="9:11" x14ac:dyDescent="0.3">
      <c r="I595" s="26">
        <v>4.0870000000000001E-16</v>
      </c>
      <c r="J595" s="26">
        <v>9.1979999999999994E-8</v>
      </c>
      <c r="K595" s="26">
        <v>1.294E-5</v>
      </c>
    </row>
    <row r="596" spans="9:11" x14ac:dyDescent="0.3">
      <c r="I596" s="26">
        <v>3.772E-16</v>
      </c>
      <c r="J596" s="26">
        <v>8.8220000000000005E-8</v>
      </c>
      <c r="K596" s="26">
        <v>1.254E-5</v>
      </c>
    </row>
    <row r="597" spans="9:11" x14ac:dyDescent="0.3">
      <c r="I597" s="26">
        <v>3.4820000000000002E-16</v>
      </c>
      <c r="J597" s="26">
        <v>8.4610000000000001E-8</v>
      </c>
      <c r="K597" s="26">
        <v>1.216E-5</v>
      </c>
    </row>
    <row r="598" spans="9:11" x14ac:dyDescent="0.3">
      <c r="I598" s="26">
        <v>3.2140000000000001E-16</v>
      </c>
      <c r="J598" s="26">
        <v>8.1149999999999995E-8</v>
      </c>
      <c r="K598" s="26">
        <v>1.1780000000000001E-5</v>
      </c>
    </row>
    <row r="599" spans="9:11" x14ac:dyDescent="0.3">
      <c r="I599" s="26">
        <v>2.9659999999999998E-16</v>
      </c>
      <c r="J599" s="26">
        <v>7.7830000000000003E-8</v>
      </c>
      <c r="K599" s="26">
        <v>1.1420000000000001E-5</v>
      </c>
    </row>
    <row r="600" spans="9:11" x14ac:dyDescent="0.3">
      <c r="I600" s="26">
        <v>2.7379999999999998E-16</v>
      </c>
      <c r="J600" s="26">
        <v>7.4649999999999997E-8</v>
      </c>
      <c r="K600" s="26">
        <v>1.1060000000000001E-5</v>
      </c>
    </row>
    <row r="601" spans="9:11" x14ac:dyDescent="0.3">
      <c r="I601" s="26">
        <v>2.5269999999999999E-16</v>
      </c>
      <c r="J601" s="26">
        <v>7.1600000000000006E-8</v>
      </c>
      <c r="K601" s="26">
        <v>1.0720000000000001E-5</v>
      </c>
    </row>
    <row r="602" spans="9:11" x14ac:dyDescent="0.3">
      <c r="I602" s="26">
        <v>2.3320000000000002E-16</v>
      </c>
      <c r="J602" s="26">
        <v>6.8670000000000005E-8</v>
      </c>
      <c r="K602" s="26">
        <v>1.039E-5</v>
      </c>
    </row>
    <row r="603" spans="9:11" x14ac:dyDescent="0.3">
      <c r="I603" s="26">
        <v>2.1529999999999999E-16</v>
      </c>
      <c r="J603" s="26">
        <v>6.5859999999999995E-8</v>
      </c>
      <c r="K603" s="26">
        <v>1.007E-5</v>
      </c>
    </row>
    <row r="604" spans="9:11" x14ac:dyDescent="0.3">
      <c r="I604" s="26">
        <v>1.987E-16</v>
      </c>
      <c r="J604" s="26">
        <v>6.3170000000000003E-8</v>
      </c>
      <c r="K604" s="26">
        <v>9.7610000000000002E-6</v>
      </c>
    </row>
    <row r="605" spans="9:11" x14ac:dyDescent="0.3">
      <c r="I605" s="26">
        <v>1.8340000000000001E-16</v>
      </c>
      <c r="J605" s="26">
        <v>6.0580000000000004E-8</v>
      </c>
      <c r="K605" s="26">
        <v>9.4599999999999992E-6</v>
      </c>
    </row>
    <row r="606" spans="9:11" x14ac:dyDescent="0.3">
      <c r="I606" s="26">
        <v>1.6930000000000001E-16</v>
      </c>
      <c r="J606" s="26">
        <v>5.8110000000000002E-8</v>
      </c>
      <c r="K606" s="26">
        <v>9.1679999999999993E-6</v>
      </c>
    </row>
    <row r="607" spans="9:11" x14ac:dyDescent="0.3">
      <c r="I607" s="26">
        <v>1.562E-16</v>
      </c>
      <c r="J607" s="26">
        <v>5.5729999999999997E-8</v>
      </c>
      <c r="K607" s="26">
        <v>8.8850000000000005E-6</v>
      </c>
    </row>
    <row r="608" spans="9:11" x14ac:dyDescent="0.3">
      <c r="I608" s="26">
        <v>1.4420000000000001E-16</v>
      </c>
      <c r="J608" s="26">
        <v>5.3449999999999999E-8</v>
      </c>
      <c r="K608" s="26">
        <v>8.6109999999999994E-6</v>
      </c>
    </row>
    <row r="609" spans="9:11" x14ac:dyDescent="0.3">
      <c r="I609" s="26">
        <v>1.3310000000000001E-16</v>
      </c>
      <c r="J609" s="26">
        <v>5.1259999999999997E-8</v>
      </c>
      <c r="K609" s="26">
        <v>8.3459999999999994E-6</v>
      </c>
    </row>
    <row r="610" spans="9:11" x14ac:dyDescent="0.3">
      <c r="I610" s="26">
        <v>1.2279999999999999E-16</v>
      </c>
      <c r="J610" s="26">
        <v>4.9170000000000003E-8</v>
      </c>
      <c r="K610" s="26">
        <v>8.0879999999999995E-6</v>
      </c>
    </row>
    <row r="611" spans="9:11" x14ac:dyDescent="0.3">
      <c r="I611" s="26">
        <v>1.134E-16</v>
      </c>
      <c r="J611" s="26">
        <v>4.716E-8</v>
      </c>
      <c r="K611" s="26">
        <v>7.8390000000000007E-6</v>
      </c>
    </row>
    <row r="612" spans="9:11" x14ac:dyDescent="0.3">
      <c r="I612" s="26">
        <v>1.046E-16</v>
      </c>
      <c r="J612" s="26">
        <v>4.5230000000000002E-8</v>
      </c>
      <c r="K612" s="26">
        <v>7.5970000000000003E-6</v>
      </c>
    </row>
    <row r="613" spans="9:11" x14ac:dyDescent="0.3">
      <c r="I613" s="26">
        <v>9.6579999999999996E-17</v>
      </c>
      <c r="J613" s="26">
        <v>4.3380000000000002E-8</v>
      </c>
      <c r="K613" s="26">
        <v>7.362E-6</v>
      </c>
    </row>
    <row r="614" spans="9:11" x14ac:dyDescent="0.3">
      <c r="I614" s="26">
        <v>8.9140000000000005E-17</v>
      </c>
      <c r="J614" s="26">
        <v>4.1600000000000002E-8</v>
      </c>
      <c r="K614" s="26">
        <v>7.1350000000000003E-6</v>
      </c>
    </row>
    <row r="615" spans="9:11" x14ac:dyDescent="0.3">
      <c r="I615" s="26">
        <v>8.2280000000000003E-17</v>
      </c>
      <c r="J615" s="26">
        <v>3.99E-8</v>
      </c>
      <c r="K615" s="26">
        <v>6.9149999999999999E-6</v>
      </c>
    </row>
    <row r="616" spans="9:11" x14ac:dyDescent="0.3">
      <c r="I616" s="26">
        <v>7.5939999999999995E-17</v>
      </c>
      <c r="J616" s="26">
        <v>3.8269999999999998E-8</v>
      </c>
      <c r="K616" s="26">
        <v>6.7020000000000004E-6</v>
      </c>
    </row>
    <row r="617" spans="9:11" x14ac:dyDescent="0.3">
      <c r="I617" s="26">
        <v>7.0089999999999996E-17</v>
      </c>
      <c r="J617" s="26">
        <v>3.6710000000000002E-8</v>
      </c>
      <c r="K617" s="26">
        <v>6.4949999999999996E-6</v>
      </c>
    </row>
    <row r="618" spans="9:11" x14ac:dyDescent="0.3">
      <c r="I618" s="26">
        <v>6.4689999999999997E-17</v>
      </c>
      <c r="J618" s="26">
        <v>3.5210000000000002E-8</v>
      </c>
      <c r="K618" s="26">
        <v>6.2949999999999999E-6</v>
      </c>
    </row>
    <row r="619" spans="9:11" x14ac:dyDescent="0.3">
      <c r="I619" s="26">
        <v>5.971E-17</v>
      </c>
      <c r="J619" s="26">
        <v>3.3769999999999997E-8</v>
      </c>
      <c r="K619" s="26">
        <v>6.1E-6</v>
      </c>
    </row>
    <row r="620" spans="9:11" x14ac:dyDescent="0.3">
      <c r="I620" s="26">
        <v>5.5109999999999997E-17</v>
      </c>
      <c r="J620" s="26">
        <v>3.2380000000000003E-8</v>
      </c>
      <c r="K620" s="26">
        <v>5.9120000000000003E-6</v>
      </c>
    </row>
    <row r="621" spans="9:11" x14ac:dyDescent="0.3">
      <c r="I621" s="26">
        <v>5.0870000000000001E-17</v>
      </c>
      <c r="J621" s="26">
        <v>3.1060000000000002E-8</v>
      </c>
      <c r="K621" s="26">
        <v>5.7300000000000002E-6</v>
      </c>
    </row>
    <row r="622" spans="9:11" x14ac:dyDescent="0.3">
      <c r="I622" s="26">
        <v>4.6949999999999997E-17</v>
      </c>
      <c r="J622" s="26">
        <v>2.9790000000000001E-8</v>
      </c>
      <c r="K622" s="26">
        <v>5.553E-6</v>
      </c>
    </row>
    <row r="623" spans="9:11" x14ac:dyDescent="0.3">
      <c r="I623" s="26">
        <v>4.3339999999999999E-17</v>
      </c>
      <c r="J623" s="26">
        <v>2.857E-8</v>
      </c>
      <c r="K623" s="26">
        <v>5.3820000000000003E-6</v>
      </c>
    </row>
    <row r="624" spans="9:11" x14ac:dyDescent="0.3">
      <c r="I624" s="26">
        <v>4.0000000000000003E-17</v>
      </c>
      <c r="J624" s="26">
        <v>2.7400000000000001E-8</v>
      </c>
      <c r="K624" s="26">
        <v>5.2159999999999997E-6</v>
      </c>
    </row>
    <row r="625" spans="9:11" x14ac:dyDescent="0.3">
      <c r="I625" s="26">
        <v>3.6919999999999998E-17</v>
      </c>
      <c r="J625" s="26">
        <v>2.6280000000000001E-8</v>
      </c>
      <c r="K625" s="26">
        <v>5.0549999999999999E-6</v>
      </c>
    </row>
    <row r="626" spans="9:11" x14ac:dyDescent="0.3">
      <c r="I626" s="26">
        <v>3.4069999999999998E-17</v>
      </c>
      <c r="J626" s="26">
        <v>2.5209999999999999E-8</v>
      </c>
      <c r="K626" s="26">
        <v>4.899E-6</v>
      </c>
    </row>
    <row r="627" spans="9:11" x14ac:dyDescent="0.3">
      <c r="I627" s="26">
        <v>3.1449999999999998E-17</v>
      </c>
      <c r="J627" s="26">
        <v>2.4179999999999999E-8</v>
      </c>
      <c r="K627" s="26">
        <v>4.7469999999999996E-6</v>
      </c>
    </row>
    <row r="628" spans="9:11" x14ac:dyDescent="0.3">
      <c r="I628" s="26">
        <v>3.1449999999999998E-17</v>
      </c>
      <c r="J628" s="26">
        <v>2.3190000000000001E-8</v>
      </c>
      <c r="K628" s="26">
        <v>4.6009999999999997E-6</v>
      </c>
    </row>
    <row r="629" spans="9:11" x14ac:dyDescent="0.3">
      <c r="I629" s="26">
        <v>3.1449999999999998E-17</v>
      </c>
      <c r="J629" s="26">
        <v>2.2239999999999999E-8</v>
      </c>
      <c r="K629" s="26">
        <v>4.459E-6</v>
      </c>
    </row>
    <row r="630" spans="9:11" x14ac:dyDescent="0.3">
      <c r="I630" s="26">
        <v>3.1449999999999998E-17</v>
      </c>
      <c r="J630" s="26">
        <v>2.133E-8</v>
      </c>
      <c r="K630" s="26">
        <v>4.3209999999999998E-6</v>
      </c>
    </row>
    <row r="631" spans="9:11" x14ac:dyDescent="0.3">
      <c r="I631" s="26">
        <v>3.1449999999999998E-17</v>
      </c>
      <c r="J631" s="26">
        <v>2.0459999999999999E-8</v>
      </c>
      <c r="K631" s="26">
        <v>4.1880000000000004E-6</v>
      </c>
    </row>
    <row r="632" spans="9:11" x14ac:dyDescent="0.3">
      <c r="I632" s="26">
        <v>3.1449999999999998E-17</v>
      </c>
      <c r="J632" s="26">
        <v>1.962E-8</v>
      </c>
      <c r="K632" s="26">
        <v>4.0589999999999996E-6</v>
      </c>
    </row>
    <row r="633" spans="9:11" x14ac:dyDescent="0.3">
      <c r="I633" s="26">
        <v>3.1449999999999998E-17</v>
      </c>
      <c r="J633" s="26">
        <v>1.8819999999999999E-8</v>
      </c>
      <c r="K633" s="26">
        <v>3.9339999999999999E-6</v>
      </c>
    </row>
    <row r="634" spans="9:11" x14ac:dyDescent="0.3">
      <c r="I634" s="26">
        <v>3.1449999999999998E-17</v>
      </c>
      <c r="J634" s="26">
        <v>1.805E-8</v>
      </c>
      <c r="K634" s="26">
        <v>3.8120000000000001E-6</v>
      </c>
    </row>
    <row r="635" spans="9:11" x14ac:dyDescent="0.3">
      <c r="I635" s="26">
        <v>3.1449999999999998E-17</v>
      </c>
      <c r="J635" s="26">
        <v>1.7310000000000001E-8</v>
      </c>
      <c r="K635" s="26">
        <v>3.6950000000000002E-6</v>
      </c>
    </row>
    <row r="636" spans="9:11" x14ac:dyDescent="0.3">
      <c r="I636" s="26">
        <v>3.1449999999999998E-17</v>
      </c>
      <c r="J636" s="26">
        <v>1.66E-8</v>
      </c>
      <c r="K636" s="26">
        <v>3.5810000000000001E-6</v>
      </c>
    </row>
    <row r="637" spans="9:11" x14ac:dyDescent="0.3">
      <c r="I637" s="26">
        <v>3.1449999999999998E-17</v>
      </c>
      <c r="J637" s="26">
        <v>1.592E-8</v>
      </c>
      <c r="K637" s="26">
        <v>3.4699999999999998E-6</v>
      </c>
    </row>
    <row r="638" spans="9:11" x14ac:dyDescent="0.3">
      <c r="I638" s="26">
        <v>3.1449999999999998E-17</v>
      </c>
      <c r="J638" s="26">
        <v>1.527E-8</v>
      </c>
      <c r="K638" s="26">
        <v>3.3629999999999998E-6</v>
      </c>
    </row>
    <row r="639" spans="9:11" x14ac:dyDescent="0.3">
      <c r="I639" s="26">
        <v>3.1449999999999998E-17</v>
      </c>
      <c r="J639" s="26">
        <v>1.465E-8</v>
      </c>
      <c r="K639" s="26">
        <v>3.2590000000000001E-6</v>
      </c>
    </row>
    <row r="640" spans="9:11" x14ac:dyDescent="0.3">
      <c r="I640" s="26">
        <v>3.1449999999999998E-17</v>
      </c>
      <c r="J640" s="26">
        <v>1.405E-8</v>
      </c>
      <c r="K640" s="26">
        <v>3.1590000000000002E-6</v>
      </c>
    </row>
    <row r="641" spans="9:11" x14ac:dyDescent="0.3">
      <c r="I641" s="26">
        <v>3.1449999999999998E-17</v>
      </c>
      <c r="J641" s="26">
        <v>1.3469999999999999E-8</v>
      </c>
      <c r="K641" s="26">
        <v>3.061E-6</v>
      </c>
    </row>
    <row r="642" spans="9:11" x14ac:dyDescent="0.3">
      <c r="I642" s="26">
        <v>3.1449999999999998E-17</v>
      </c>
      <c r="J642" s="26">
        <v>1.2919999999999999E-8</v>
      </c>
      <c r="K642" s="26">
        <v>2.9670000000000001E-6</v>
      </c>
    </row>
    <row r="643" spans="9:11" x14ac:dyDescent="0.3">
      <c r="I643" s="26">
        <v>3.1449999999999998E-17</v>
      </c>
      <c r="J643" s="26">
        <v>1.24E-8</v>
      </c>
      <c r="K643" s="26">
        <v>2.875E-6</v>
      </c>
    </row>
    <row r="644" spans="9:11" x14ac:dyDescent="0.3">
      <c r="I644" s="26">
        <v>3.1449999999999998E-17</v>
      </c>
      <c r="J644" s="26">
        <v>1.1889999999999999E-8</v>
      </c>
      <c r="K644" s="26">
        <v>2.7860000000000001E-6</v>
      </c>
    </row>
    <row r="645" spans="9:11" x14ac:dyDescent="0.3">
      <c r="I645" s="26">
        <v>3.1449999999999998E-17</v>
      </c>
      <c r="J645" s="26">
        <v>1.14E-8</v>
      </c>
      <c r="K645" s="26">
        <v>2.7010000000000001E-6</v>
      </c>
    </row>
    <row r="646" spans="9:11" x14ac:dyDescent="0.3">
      <c r="I646" s="26">
        <v>3.1449999999999998E-17</v>
      </c>
      <c r="J646" s="26">
        <v>1.0940000000000001E-8</v>
      </c>
      <c r="K646" s="26">
        <v>2.6170000000000001E-6</v>
      </c>
    </row>
    <row r="647" spans="9:11" x14ac:dyDescent="0.3">
      <c r="I647" s="26">
        <v>3.1449999999999998E-17</v>
      </c>
      <c r="J647" s="26">
        <v>1.049E-8</v>
      </c>
      <c r="K647" s="26">
        <v>2.5359999999999999E-6</v>
      </c>
    </row>
    <row r="648" spans="9:11" x14ac:dyDescent="0.3">
      <c r="I648" s="26">
        <v>3.1449999999999998E-17</v>
      </c>
      <c r="J648" s="26">
        <v>1.006E-8</v>
      </c>
      <c r="K648" s="26">
        <v>2.458E-6</v>
      </c>
    </row>
    <row r="649" spans="9:11" x14ac:dyDescent="0.3">
      <c r="I649" s="26">
        <v>3.1449999999999998E-17</v>
      </c>
      <c r="J649" s="26">
        <v>9.6479999999999998E-9</v>
      </c>
      <c r="K649" s="26">
        <v>2.3819999999999998E-6</v>
      </c>
    </row>
    <row r="650" spans="9:11" x14ac:dyDescent="0.3">
      <c r="I650" s="26">
        <v>3.1449999999999998E-17</v>
      </c>
      <c r="J650" s="26">
        <v>9.2539999999999997E-9</v>
      </c>
      <c r="K650" s="26">
        <v>2.3089999999999998E-6</v>
      </c>
    </row>
    <row r="651" spans="9:11" x14ac:dyDescent="0.3">
      <c r="I651" s="26">
        <v>3.1449999999999998E-17</v>
      </c>
      <c r="J651" s="26">
        <v>8.8750000000000001E-9</v>
      </c>
      <c r="K651" s="26">
        <v>2.238E-6</v>
      </c>
    </row>
    <row r="652" spans="9:11" x14ac:dyDescent="0.3">
      <c r="I652" s="26">
        <v>3.1449999999999998E-17</v>
      </c>
      <c r="J652" s="26">
        <v>8.5120000000000004E-9</v>
      </c>
      <c r="K652" s="26">
        <v>2.1679999999999998E-6</v>
      </c>
    </row>
    <row r="653" spans="9:11" x14ac:dyDescent="0.3">
      <c r="I653" s="26">
        <v>3.1449999999999998E-17</v>
      </c>
      <c r="J653" s="26">
        <v>8.1639999999999995E-9</v>
      </c>
      <c r="K653" s="26">
        <v>2.1019999999999999E-6</v>
      </c>
    </row>
    <row r="654" spans="9:11" x14ac:dyDescent="0.3">
      <c r="I654" s="26">
        <v>3.1449999999999998E-17</v>
      </c>
      <c r="J654" s="26">
        <v>7.8299999999999996E-9</v>
      </c>
      <c r="K654" s="26">
        <v>2.0370000000000001E-6</v>
      </c>
    </row>
    <row r="655" spans="9:11" x14ac:dyDescent="0.3">
      <c r="I655" s="26">
        <v>3.1449999999999998E-17</v>
      </c>
      <c r="J655" s="26">
        <v>7.5100000000000007E-9</v>
      </c>
      <c r="K655" s="26">
        <v>1.9740000000000001E-6</v>
      </c>
    </row>
    <row r="656" spans="9:11" x14ac:dyDescent="0.3">
      <c r="I656" s="26">
        <v>3.1449999999999998E-17</v>
      </c>
      <c r="J656" s="26">
        <v>7.203E-9</v>
      </c>
      <c r="K656" s="26">
        <v>1.9130000000000001E-6</v>
      </c>
    </row>
    <row r="657" spans="9:11" x14ac:dyDescent="0.3">
      <c r="I657" s="26">
        <v>3.1449999999999998E-17</v>
      </c>
      <c r="J657" s="26">
        <v>6.9079999999999997E-9</v>
      </c>
      <c r="K657" s="26">
        <v>1.854E-6</v>
      </c>
    </row>
    <row r="658" spans="9:11" x14ac:dyDescent="0.3">
      <c r="I658" s="26">
        <v>3.1449999999999998E-17</v>
      </c>
      <c r="J658" s="26">
        <v>6.6260000000000001E-9</v>
      </c>
      <c r="K658" s="26">
        <v>1.7969999999999999E-6</v>
      </c>
    </row>
    <row r="659" spans="9:11" x14ac:dyDescent="0.3">
      <c r="I659" s="26">
        <v>3.1449999999999998E-17</v>
      </c>
      <c r="J659" s="26">
        <v>6.3549999999999997E-9</v>
      </c>
      <c r="K659" s="26">
        <v>1.7409999999999999E-6</v>
      </c>
    </row>
    <row r="660" spans="9:11" x14ac:dyDescent="0.3">
      <c r="I660" s="26">
        <v>3.1449999999999998E-17</v>
      </c>
      <c r="J660" s="26">
        <v>6.0950000000000001E-9</v>
      </c>
      <c r="K660" s="26">
        <v>1.688E-6</v>
      </c>
    </row>
    <row r="661" spans="9:11" x14ac:dyDescent="0.3">
      <c r="I661" s="26">
        <v>3.1449999999999998E-17</v>
      </c>
      <c r="J661" s="26">
        <v>5.8459999999999999E-9</v>
      </c>
      <c r="K661" s="26">
        <v>1.635E-6</v>
      </c>
    </row>
    <row r="662" spans="9:11" x14ac:dyDescent="0.3">
      <c r="I662" s="26">
        <v>3.1449999999999998E-17</v>
      </c>
      <c r="J662" s="26">
        <v>5.6070000000000002E-9</v>
      </c>
      <c r="K662" s="26">
        <v>1.5850000000000001E-6</v>
      </c>
    </row>
    <row r="663" spans="9:11" x14ac:dyDescent="0.3">
      <c r="I663" s="26">
        <v>3.1449999999999998E-17</v>
      </c>
      <c r="J663" s="26">
        <v>5.3769999999999999E-9</v>
      </c>
      <c r="K663" s="26">
        <v>1.536E-6</v>
      </c>
    </row>
    <row r="664" spans="9:11" x14ac:dyDescent="0.3">
      <c r="I664" s="26">
        <v>3.1449999999999998E-17</v>
      </c>
      <c r="J664" s="26">
        <v>5.1570000000000003E-9</v>
      </c>
      <c r="K664" s="26">
        <v>1.4890000000000001E-6</v>
      </c>
    </row>
    <row r="665" spans="9:11" x14ac:dyDescent="0.3">
      <c r="I665" s="26">
        <v>3.1449999999999998E-17</v>
      </c>
      <c r="J665" s="26">
        <v>4.9470000000000004E-9</v>
      </c>
      <c r="K665" s="26">
        <v>1.443E-6</v>
      </c>
    </row>
    <row r="666" spans="9:11" x14ac:dyDescent="0.3">
      <c r="I666" s="26">
        <v>3.1449999999999998E-17</v>
      </c>
      <c r="J666" s="26">
        <v>4.7440000000000002E-9</v>
      </c>
      <c r="K666" s="26">
        <v>1.398E-6</v>
      </c>
    </row>
    <row r="667" spans="9:11" x14ac:dyDescent="0.3">
      <c r="I667" s="26">
        <v>3.1449999999999998E-17</v>
      </c>
      <c r="J667" s="26">
        <v>4.5500000000000002E-9</v>
      </c>
      <c r="K667" s="26">
        <v>1.3549999999999999E-6</v>
      </c>
    </row>
    <row r="668" spans="9:11" x14ac:dyDescent="0.3">
      <c r="I668" s="26">
        <v>3.1449999999999998E-17</v>
      </c>
      <c r="J668" s="26">
        <v>4.3640000000000002E-9</v>
      </c>
      <c r="K668" s="26">
        <v>1.313E-6</v>
      </c>
    </row>
    <row r="669" spans="9:11" x14ac:dyDescent="0.3">
      <c r="I669" s="26">
        <v>3.1449999999999998E-17</v>
      </c>
      <c r="J669" s="26">
        <v>4.1860000000000002E-9</v>
      </c>
      <c r="K669" s="26">
        <v>1.2729999999999999E-6</v>
      </c>
    </row>
    <row r="670" spans="9:11" x14ac:dyDescent="0.3">
      <c r="I670" s="26">
        <v>3.1449999999999998E-17</v>
      </c>
      <c r="J670" s="26">
        <v>4.0140000000000004E-9</v>
      </c>
      <c r="K670" s="26">
        <v>1.2330000000000001E-6</v>
      </c>
    </row>
    <row r="671" spans="9:11" x14ac:dyDescent="0.3">
      <c r="I671" s="26">
        <v>3.1449999999999998E-17</v>
      </c>
      <c r="J671" s="26">
        <v>3.8499999999999997E-9</v>
      </c>
      <c r="K671" s="26">
        <v>1.195E-6</v>
      </c>
    </row>
    <row r="672" spans="9:11" x14ac:dyDescent="0.3">
      <c r="I672" s="26">
        <v>3.1449999999999998E-17</v>
      </c>
      <c r="J672" s="26">
        <v>3.693E-9</v>
      </c>
      <c r="K672" s="26">
        <v>1.158E-6</v>
      </c>
    </row>
    <row r="673" spans="9:11" x14ac:dyDescent="0.3">
      <c r="I673" s="26">
        <v>3.1449999999999998E-17</v>
      </c>
      <c r="J673" s="26">
        <v>3.542E-9</v>
      </c>
      <c r="K673" s="26">
        <v>1.1230000000000001E-6</v>
      </c>
    </row>
    <row r="674" spans="9:11" x14ac:dyDescent="0.3">
      <c r="I674" s="26">
        <v>3.1449999999999998E-17</v>
      </c>
      <c r="J674" s="26">
        <v>3.3970000000000002E-9</v>
      </c>
      <c r="K674" s="26">
        <v>1.088E-6</v>
      </c>
    </row>
    <row r="675" spans="9:11" x14ac:dyDescent="0.3">
      <c r="I675" s="26">
        <v>3.1449999999999998E-17</v>
      </c>
      <c r="J675" s="26">
        <v>3.2580000000000001E-9</v>
      </c>
      <c r="K675" s="26">
        <v>1.0550000000000001E-6</v>
      </c>
    </row>
    <row r="676" spans="9:11" x14ac:dyDescent="0.3">
      <c r="I676" s="26">
        <v>3.1449999999999998E-17</v>
      </c>
      <c r="J676" s="26">
        <v>3.1249999999999999E-9</v>
      </c>
      <c r="K676" s="26">
        <v>1.0219999999999999E-6</v>
      </c>
    </row>
    <row r="677" spans="9:11" x14ac:dyDescent="0.3">
      <c r="I677" s="26">
        <v>3.1449999999999998E-17</v>
      </c>
      <c r="J677" s="26">
        <v>2.9969999999999999E-9</v>
      </c>
      <c r="K677" s="26">
        <v>9.9040000000000008E-7</v>
      </c>
    </row>
    <row r="678" spans="9:11" x14ac:dyDescent="0.3">
      <c r="I678" s="26">
        <v>3.1449999999999998E-17</v>
      </c>
      <c r="J678" s="26">
        <v>2.8739999999999998E-9</v>
      </c>
      <c r="K678" s="26">
        <v>9.5989999999999991E-7</v>
      </c>
    </row>
    <row r="679" spans="9:11" x14ac:dyDescent="0.3">
      <c r="I679" s="26">
        <v>3.1449999999999998E-17</v>
      </c>
      <c r="J679" s="26">
        <v>2.7569999999999999E-9</v>
      </c>
      <c r="K679" s="26">
        <v>9.302E-7</v>
      </c>
    </row>
    <row r="680" spans="9:11" x14ac:dyDescent="0.3">
      <c r="I680" s="26">
        <v>3.1449999999999998E-17</v>
      </c>
      <c r="J680" s="26">
        <v>2.644E-9</v>
      </c>
      <c r="K680" s="26">
        <v>9.0149999999999997E-7</v>
      </c>
    </row>
    <row r="681" spans="9:11" x14ac:dyDescent="0.3">
      <c r="I681" s="26">
        <v>3.1449999999999998E-17</v>
      </c>
      <c r="J681" s="26">
        <v>2.5359999999999999E-9</v>
      </c>
      <c r="K681" s="26">
        <v>8.737E-7</v>
      </c>
    </row>
    <row r="682" spans="9:11" x14ac:dyDescent="0.3">
      <c r="I682" s="26">
        <v>3.1449999999999998E-17</v>
      </c>
      <c r="J682" s="26">
        <v>2.4319999999999999E-9</v>
      </c>
      <c r="K682" s="26">
        <v>8.4669999999999998E-7</v>
      </c>
    </row>
    <row r="683" spans="9:11" x14ac:dyDescent="0.3">
      <c r="I683" s="26">
        <v>3.1449999999999998E-17</v>
      </c>
      <c r="J683" s="26">
        <v>2.3330000000000001E-9</v>
      </c>
      <c r="K683" s="26">
        <v>8.2060000000000003E-7</v>
      </c>
    </row>
    <row r="684" spans="9:11" x14ac:dyDescent="0.3">
      <c r="I684" s="26">
        <v>3.1449999999999998E-17</v>
      </c>
      <c r="J684" s="26">
        <v>2.237E-9</v>
      </c>
      <c r="K684" s="26">
        <v>7.9530000000000003E-7</v>
      </c>
    </row>
    <row r="685" spans="9:11" x14ac:dyDescent="0.3">
      <c r="I685" s="26">
        <v>3.1449999999999998E-17</v>
      </c>
      <c r="J685" s="26">
        <v>2.1459999999999998E-9</v>
      </c>
      <c r="K685" s="26">
        <v>7.7069999999999999E-7</v>
      </c>
    </row>
    <row r="686" spans="9:11" x14ac:dyDescent="0.3">
      <c r="I686" s="26">
        <v>3.1449999999999998E-17</v>
      </c>
      <c r="J686" s="26">
        <v>2.0580000000000001E-9</v>
      </c>
      <c r="K686" s="26">
        <v>7.4700000000000001E-7</v>
      </c>
    </row>
    <row r="687" spans="9:11" x14ac:dyDescent="0.3">
      <c r="I687" s="26">
        <v>3.1449999999999998E-17</v>
      </c>
      <c r="J687" s="26">
        <v>1.974E-9</v>
      </c>
      <c r="K687" s="26">
        <v>7.2389999999999996E-7</v>
      </c>
    </row>
    <row r="688" spans="9:11" x14ac:dyDescent="0.3">
      <c r="I688" s="26">
        <v>3.1449999999999998E-17</v>
      </c>
      <c r="J688" s="26">
        <v>1.893E-9</v>
      </c>
      <c r="K688" s="26">
        <v>7.0159999999999998E-7</v>
      </c>
    </row>
    <row r="689" spans="9:11" x14ac:dyDescent="0.3">
      <c r="I689" s="26">
        <v>3.1449999999999998E-17</v>
      </c>
      <c r="J689" s="26">
        <v>1.8159999999999999E-9</v>
      </c>
      <c r="K689" s="26">
        <v>6.7990000000000005E-7</v>
      </c>
    </row>
    <row r="690" spans="9:11" x14ac:dyDescent="0.3">
      <c r="I690" s="26">
        <v>3.1449999999999998E-17</v>
      </c>
      <c r="J690" s="26">
        <v>1.742E-9</v>
      </c>
      <c r="K690" s="26">
        <v>6.5889999999999995E-7</v>
      </c>
    </row>
    <row r="691" spans="9:11" x14ac:dyDescent="0.3">
      <c r="I691" s="26">
        <v>3.1449999999999998E-17</v>
      </c>
      <c r="J691" s="26">
        <v>1.67E-9</v>
      </c>
      <c r="K691" s="26">
        <v>6.3860000000000001E-7</v>
      </c>
    </row>
    <row r="692" spans="9:11" x14ac:dyDescent="0.3">
      <c r="I692" s="26">
        <v>3.1449999999999998E-17</v>
      </c>
      <c r="J692" s="26">
        <v>1.6020000000000001E-9</v>
      </c>
      <c r="K692" s="26">
        <v>6.1890000000000002E-7</v>
      </c>
    </row>
    <row r="693" spans="9:11" x14ac:dyDescent="0.3">
      <c r="I693" s="26">
        <v>3.1449999999999998E-17</v>
      </c>
      <c r="J693" s="26">
        <v>1.537E-9</v>
      </c>
      <c r="K693" s="26">
        <v>5.9979999999999996E-7</v>
      </c>
    </row>
    <row r="694" spans="9:11" x14ac:dyDescent="0.3">
      <c r="I694" s="26">
        <v>3.1449999999999998E-17</v>
      </c>
      <c r="J694" s="26">
        <v>1.4740000000000001E-9</v>
      </c>
      <c r="K694" s="26">
        <v>5.8130000000000005E-7</v>
      </c>
    </row>
    <row r="695" spans="9:11" x14ac:dyDescent="0.3">
      <c r="I695" s="26">
        <v>3.1449999999999998E-17</v>
      </c>
      <c r="J695" s="26">
        <v>1.413E-9</v>
      </c>
      <c r="K695" s="26">
        <v>5.6329999999999997E-7</v>
      </c>
    </row>
    <row r="696" spans="9:11" x14ac:dyDescent="0.3">
      <c r="I696" s="26">
        <v>3.1449999999999998E-17</v>
      </c>
      <c r="J696" s="26">
        <v>1.3560000000000001E-9</v>
      </c>
      <c r="K696" s="26">
        <v>5.4590000000000004E-7</v>
      </c>
    </row>
    <row r="697" spans="9:11" x14ac:dyDescent="0.3">
      <c r="I697" s="26">
        <v>3.1449999999999998E-17</v>
      </c>
      <c r="J697" s="26">
        <v>1.3000000000000001E-9</v>
      </c>
      <c r="K697" s="26">
        <v>5.2910000000000005E-7</v>
      </c>
    </row>
    <row r="698" spans="9:11" x14ac:dyDescent="0.3">
      <c r="I698" s="26">
        <v>3.1449999999999998E-17</v>
      </c>
      <c r="J698" s="26">
        <v>1.2469999999999999E-9</v>
      </c>
      <c r="K698" s="26">
        <v>5.1279999999999999E-7</v>
      </c>
    </row>
    <row r="699" spans="9:11" x14ac:dyDescent="0.3">
      <c r="I699" s="26">
        <v>3.1449999999999998E-17</v>
      </c>
      <c r="J699" s="26">
        <v>1.196E-9</v>
      </c>
      <c r="K699" s="26">
        <v>4.9689999999999996E-7</v>
      </c>
    </row>
    <row r="700" spans="9:11" x14ac:dyDescent="0.3">
      <c r="I700" s="26">
        <v>3.1449999999999998E-17</v>
      </c>
      <c r="J700" s="26">
        <v>1.1470000000000001E-9</v>
      </c>
      <c r="K700" s="26">
        <v>4.8159999999999997E-7</v>
      </c>
    </row>
    <row r="701" spans="9:11" x14ac:dyDescent="0.3">
      <c r="I701" s="26">
        <v>3.1449999999999998E-17</v>
      </c>
      <c r="J701" s="26">
        <v>1.0999999999999999E-9</v>
      </c>
      <c r="K701" s="26">
        <v>4.6670000000000002E-7</v>
      </c>
    </row>
    <row r="702" spans="9:11" x14ac:dyDescent="0.3">
      <c r="I702" s="26">
        <v>3.1449999999999998E-17</v>
      </c>
      <c r="J702" s="26">
        <v>1.055E-9</v>
      </c>
      <c r="K702" s="26">
        <v>4.5229999999999999E-7</v>
      </c>
    </row>
    <row r="703" spans="9:11" x14ac:dyDescent="0.3">
      <c r="I703" s="26">
        <v>3.1449999999999998E-17</v>
      </c>
      <c r="J703" s="26">
        <v>1.012E-9</v>
      </c>
      <c r="K703" s="26">
        <v>4.3840000000000001E-7</v>
      </c>
    </row>
    <row r="704" spans="9:11" x14ac:dyDescent="0.3">
      <c r="I704" s="26">
        <v>3.1449999999999998E-17</v>
      </c>
      <c r="J704" s="26">
        <v>9.7059999999999994E-10</v>
      </c>
      <c r="K704" s="26">
        <v>4.2479999999999999E-7</v>
      </c>
    </row>
    <row r="705" spans="9:11" x14ac:dyDescent="0.3">
      <c r="I705" s="26">
        <v>3.1449999999999998E-17</v>
      </c>
      <c r="J705" s="26">
        <v>9.3089999999999996E-10</v>
      </c>
      <c r="K705" s="26">
        <v>4.1170000000000001E-7</v>
      </c>
    </row>
    <row r="706" spans="9:11" x14ac:dyDescent="0.3">
      <c r="I706" s="26">
        <v>3.1449999999999998E-17</v>
      </c>
      <c r="J706" s="26">
        <v>8.9289999999999999E-10</v>
      </c>
      <c r="K706" s="26">
        <v>3.9900000000000001E-7</v>
      </c>
    </row>
    <row r="707" spans="9:11" x14ac:dyDescent="0.3">
      <c r="I707" s="26">
        <v>3.1449999999999998E-17</v>
      </c>
      <c r="J707" s="26">
        <v>8.5639999999999996E-10</v>
      </c>
      <c r="K707" s="26">
        <v>3.8669999999999999E-7</v>
      </c>
    </row>
    <row r="708" spans="9:11" x14ac:dyDescent="0.3">
      <c r="I708" s="26">
        <v>3.1449999999999998E-17</v>
      </c>
      <c r="J708" s="26">
        <v>8.2130000000000005E-10</v>
      </c>
      <c r="K708" s="26">
        <v>3.7479999999999999E-7</v>
      </c>
    </row>
    <row r="709" spans="9:11" x14ac:dyDescent="0.3">
      <c r="I709" s="26">
        <v>3.1449999999999998E-17</v>
      </c>
      <c r="J709" s="26">
        <v>7.8769999999999998E-10</v>
      </c>
      <c r="K709" s="26">
        <v>3.6320000000000002E-7</v>
      </c>
    </row>
    <row r="710" spans="9:11" x14ac:dyDescent="0.3">
      <c r="I710" s="26">
        <v>3.1449999999999998E-17</v>
      </c>
      <c r="J710" s="26">
        <v>7.5550000000000003E-10</v>
      </c>
      <c r="K710" s="26">
        <v>3.5199999999999998E-7</v>
      </c>
    </row>
    <row r="711" spans="9:11" x14ac:dyDescent="0.3">
      <c r="I711" s="26">
        <v>3.1449999999999998E-17</v>
      </c>
      <c r="J711" s="26">
        <v>7.2459999999999996E-10</v>
      </c>
      <c r="K711" s="26">
        <v>3.411E-7</v>
      </c>
    </row>
    <row r="712" spans="9:11" x14ac:dyDescent="0.3">
      <c r="I712" s="26">
        <v>3.1449999999999998E-17</v>
      </c>
      <c r="J712" s="26">
        <v>6.9499999999999998E-10</v>
      </c>
      <c r="K712" s="26">
        <v>3.3060000000000001E-7</v>
      </c>
    </row>
    <row r="713" spans="9:11" x14ac:dyDescent="0.3">
      <c r="I713" s="26">
        <v>3.1449999999999998E-17</v>
      </c>
      <c r="J713" s="26">
        <v>6.6659999999999995E-10</v>
      </c>
      <c r="K713" s="26">
        <v>3.2039999999999998E-7</v>
      </c>
    </row>
    <row r="714" spans="9:11" x14ac:dyDescent="0.3">
      <c r="I714" s="26">
        <v>3.1449999999999998E-17</v>
      </c>
      <c r="J714" s="26">
        <v>6.3929999999999995E-10</v>
      </c>
      <c r="K714" s="26">
        <v>3.1049999999999998E-7</v>
      </c>
    </row>
    <row r="715" spans="9:11" x14ac:dyDescent="0.3">
      <c r="I715" s="26">
        <v>3.1449999999999998E-17</v>
      </c>
      <c r="J715" s="26">
        <v>6.1320000000000001E-10</v>
      </c>
      <c r="K715" s="26">
        <v>3.009E-7</v>
      </c>
    </row>
    <row r="716" spans="9:11" x14ac:dyDescent="0.3">
      <c r="I716" s="26">
        <v>3.1449999999999998E-17</v>
      </c>
      <c r="J716" s="26">
        <v>5.8809999999999996E-10</v>
      </c>
      <c r="K716" s="26">
        <v>2.9159999999999999E-7</v>
      </c>
    </row>
    <row r="717" spans="9:11" x14ac:dyDescent="0.3">
      <c r="I717" s="26">
        <v>3.1449999999999998E-17</v>
      </c>
      <c r="J717" s="26">
        <v>5.6400000000000002E-10</v>
      </c>
      <c r="K717" s="26">
        <v>2.826E-7</v>
      </c>
    </row>
    <row r="718" spans="9:11" x14ac:dyDescent="0.3">
      <c r="I718" s="26">
        <v>3.1449999999999998E-17</v>
      </c>
      <c r="J718" s="26">
        <v>5.4099999999999999E-10</v>
      </c>
      <c r="K718" s="26">
        <v>2.7389999999999998E-7</v>
      </c>
    </row>
    <row r="719" spans="9:11" x14ac:dyDescent="0.3">
      <c r="I719" s="26">
        <v>3.1449999999999998E-17</v>
      </c>
      <c r="J719" s="26">
        <v>5.1890000000000004E-10</v>
      </c>
      <c r="K719" s="26">
        <v>2.6549999999999999E-7</v>
      </c>
    </row>
    <row r="720" spans="9:11" x14ac:dyDescent="0.3">
      <c r="I720" s="26">
        <v>3.1449999999999998E-17</v>
      </c>
      <c r="J720" s="26">
        <v>4.9760000000000002E-10</v>
      </c>
      <c r="K720" s="26">
        <v>2.5730000000000001E-7</v>
      </c>
    </row>
    <row r="721" spans="9:11" x14ac:dyDescent="0.3">
      <c r="I721" s="26">
        <v>3.1449999999999998E-17</v>
      </c>
      <c r="J721" s="26">
        <v>4.773E-10</v>
      </c>
      <c r="K721" s="26">
        <v>2.4929999999999999E-7</v>
      </c>
    </row>
    <row r="722" spans="9:11" x14ac:dyDescent="0.3">
      <c r="I722" s="26">
        <v>3.1449999999999998E-17</v>
      </c>
      <c r="J722" s="26">
        <v>4.5780000000000001E-10</v>
      </c>
      <c r="K722" s="26">
        <v>2.4159999999999999E-7</v>
      </c>
    </row>
    <row r="723" spans="9:11" x14ac:dyDescent="0.3">
      <c r="I723" s="26">
        <v>3.1449999999999998E-17</v>
      </c>
      <c r="J723" s="26">
        <v>4.3899999999999998E-10</v>
      </c>
      <c r="K723" s="26">
        <v>2.3419999999999999E-7</v>
      </c>
    </row>
    <row r="724" spans="9:11" x14ac:dyDescent="0.3">
      <c r="I724" s="26">
        <v>3.1449999999999998E-17</v>
      </c>
      <c r="J724" s="26">
        <v>4.2110000000000002E-10</v>
      </c>
      <c r="K724" s="26">
        <v>2.2700000000000001E-7</v>
      </c>
    </row>
    <row r="725" spans="9:11" x14ac:dyDescent="0.3">
      <c r="I725" s="26">
        <v>3.1449999999999998E-17</v>
      </c>
      <c r="J725" s="26">
        <v>4.0390000000000002E-10</v>
      </c>
      <c r="K725" s="26">
        <v>2.199E-7</v>
      </c>
    </row>
    <row r="726" spans="9:11" x14ac:dyDescent="0.3">
      <c r="I726" s="26">
        <v>3.1449999999999998E-17</v>
      </c>
      <c r="J726" s="26">
        <v>3.873E-10</v>
      </c>
      <c r="K726" s="26">
        <v>2.132E-7</v>
      </c>
    </row>
    <row r="727" spans="9:11" x14ac:dyDescent="0.3">
      <c r="I727" s="26">
        <v>3.1449999999999998E-17</v>
      </c>
      <c r="J727" s="26">
        <v>3.7150000000000001E-10</v>
      </c>
      <c r="K727" s="26">
        <v>2.0660000000000001E-7</v>
      </c>
    </row>
    <row r="728" spans="9:11" x14ac:dyDescent="0.3">
      <c r="I728" s="26">
        <v>3.1449999999999998E-17</v>
      </c>
      <c r="J728" s="26">
        <v>3.563E-10</v>
      </c>
      <c r="K728" s="26">
        <v>2.0020000000000001E-7</v>
      </c>
    </row>
    <row r="729" spans="9:11" x14ac:dyDescent="0.3">
      <c r="I729" s="26">
        <v>3.1449999999999998E-17</v>
      </c>
      <c r="J729" s="26">
        <v>3.4170000000000002E-10</v>
      </c>
      <c r="K729" s="26">
        <v>1.9399999999999999E-7</v>
      </c>
    </row>
    <row r="730" spans="9:11" x14ac:dyDescent="0.3">
      <c r="I730" s="26">
        <v>3.1449999999999998E-17</v>
      </c>
      <c r="J730" s="26">
        <v>3.278E-10</v>
      </c>
      <c r="K730" s="26">
        <v>1.8799999999999999E-7</v>
      </c>
    </row>
    <row r="731" spans="9:11" x14ac:dyDescent="0.3">
      <c r="I731" s="26">
        <v>3.1449999999999998E-17</v>
      </c>
      <c r="J731" s="26">
        <v>3.1440000000000002E-10</v>
      </c>
      <c r="K731" s="26">
        <v>1.822E-7</v>
      </c>
    </row>
    <row r="732" spans="9:11" x14ac:dyDescent="0.3">
      <c r="I732" s="26">
        <v>3.1449999999999998E-17</v>
      </c>
      <c r="J732" s="26">
        <v>3.0149999999999999E-10</v>
      </c>
      <c r="K732" s="26">
        <v>1.7660000000000001E-7</v>
      </c>
    </row>
    <row r="733" spans="9:11" x14ac:dyDescent="0.3">
      <c r="I733" s="26">
        <v>3.1449999999999998E-17</v>
      </c>
      <c r="J733" s="26">
        <v>2.8919999999999999E-10</v>
      </c>
      <c r="K733" s="26">
        <v>1.712E-7</v>
      </c>
    </row>
    <row r="734" spans="9:11" x14ac:dyDescent="0.3">
      <c r="I734" s="26">
        <v>3.1449999999999998E-17</v>
      </c>
      <c r="J734" s="26">
        <v>2.7730000000000001E-10</v>
      </c>
      <c r="K734" s="26">
        <v>1.659E-7</v>
      </c>
    </row>
    <row r="735" spans="9:11" x14ac:dyDescent="0.3">
      <c r="I735" s="26">
        <v>3.1449999999999998E-17</v>
      </c>
      <c r="J735" s="26">
        <v>2.6600000000000001E-10</v>
      </c>
      <c r="K735" s="26">
        <v>1.6080000000000001E-7</v>
      </c>
    </row>
    <row r="736" spans="9:11" x14ac:dyDescent="0.3">
      <c r="I736" s="26">
        <v>3.1449999999999998E-17</v>
      </c>
      <c r="J736" s="26">
        <v>2.5509999999999998E-10</v>
      </c>
      <c r="K736" s="26">
        <v>1.5580000000000001E-7</v>
      </c>
    </row>
    <row r="737" spans="9:11" x14ac:dyDescent="0.3">
      <c r="I737" s="26">
        <v>3.1449999999999998E-17</v>
      </c>
      <c r="J737" s="26">
        <v>2.4469999999999999E-10</v>
      </c>
      <c r="K737" s="26">
        <v>1.5099999999999999E-7</v>
      </c>
    </row>
    <row r="738" spans="9:11" x14ac:dyDescent="0.3">
      <c r="I738" s="26">
        <v>3.1449999999999998E-17</v>
      </c>
      <c r="J738" s="26">
        <v>2.3469999999999998E-10</v>
      </c>
      <c r="K738" s="26">
        <v>1.4630000000000001E-7</v>
      </c>
    </row>
    <row r="739" spans="9:11" x14ac:dyDescent="0.3">
      <c r="I739" s="26">
        <v>3.1449999999999998E-17</v>
      </c>
      <c r="J739" s="26">
        <v>2.251E-10</v>
      </c>
      <c r="K739" s="26">
        <v>1.4180000000000001E-7</v>
      </c>
    </row>
    <row r="740" spans="9:11" x14ac:dyDescent="0.3">
      <c r="I740" s="26">
        <v>3.1449999999999998E-17</v>
      </c>
      <c r="J740" s="26">
        <v>2.159E-10</v>
      </c>
      <c r="K740" s="26">
        <v>1.374E-7</v>
      </c>
    </row>
    <row r="741" spans="9:11" x14ac:dyDescent="0.3">
      <c r="I741" s="26">
        <v>3.1449999999999998E-17</v>
      </c>
      <c r="J741" s="26">
        <v>2.0709999999999999E-10</v>
      </c>
      <c r="K741" s="26">
        <v>1.332E-7</v>
      </c>
    </row>
    <row r="742" spans="9:11" x14ac:dyDescent="0.3">
      <c r="I742" s="26">
        <v>3.1449999999999998E-17</v>
      </c>
      <c r="J742" s="26">
        <v>1.9859999999999999E-10</v>
      </c>
      <c r="K742" s="26">
        <v>1.2910000000000001E-7</v>
      </c>
    </row>
    <row r="743" spans="9:11" x14ac:dyDescent="0.3">
      <c r="I743" s="26">
        <v>3.1449999999999998E-17</v>
      </c>
      <c r="J743" s="26">
        <v>1.9049999999999999E-10</v>
      </c>
      <c r="K743" s="26">
        <v>1.251E-7</v>
      </c>
    </row>
    <row r="744" spans="9:11" x14ac:dyDescent="0.3">
      <c r="I744" s="26">
        <v>3.1449999999999998E-17</v>
      </c>
      <c r="J744" s="26">
        <v>1.827E-10</v>
      </c>
      <c r="K744" s="26">
        <v>1.212E-7</v>
      </c>
    </row>
    <row r="745" spans="9:11" x14ac:dyDescent="0.3">
      <c r="I745" s="26">
        <v>3.1449999999999998E-17</v>
      </c>
      <c r="J745" s="26">
        <v>1.752E-10</v>
      </c>
      <c r="K745" s="26">
        <v>1.175E-7</v>
      </c>
    </row>
    <row r="746" spans="9:11" x14ac:dyDescent="0.3">
      <c r="I746" s="26">
        <v>3.1449999999999998E-17</v>
      </c>
      <c r="J746" s="26">
        <v>1.6799999999999999E-10</v>
      </c>
      <c r="K746" s="26">
        <v>1.1389999999999999E-7</v>
      </c>
    </row>
    <row r="747" spans="9:11" x14ac:dyDescent="0.3">
      <c r="I747" s="26">
        <v>3.1449999999999998E-17</v>
      </c>
      <c r="J747" s="26">
        <v>1.612E-10</v>
      </c>
      <c r="K747" s="26">
        <v>1.104E-7</v>
      </c>
    </row>
    <row r="748" spans="9:11" x14ac:dyDescent="0.3">
      <c r="I748" s="26">
        <v>3.1449999999999998E-17</v>
      </c>
      <c r="J748" s="26">
        <v>1.5459999999999999E-10</v>
      </c>
      <c r="K748" s="26">
        <v>1.069E-7</v>
      </c>
    </row>
    <row r="749" spans="9:11" x14ac:dyDescent="0.3">
      <c r="I749" s="26">
        <v>3.1449999999999998E-17</v>
      </c>
      <c r="J749" s="26">
        <v>1.4829999999999999E-10</v>
      </c>
      <c r="K749" s="26">
        <v>1.036E-7</v>
      </c>
    </row>
    <row r="750" spans="9:11" x14ac:dyDescent="0.3">
      <c r="I750" s="26">
        <v>3.1449999999999998E-17</v>
      </c>
      <c r="J750" s="26">
        <v>1.4220000000000001E-10</v>
      </c>
      <c r="K750" s="26">
        <v>1.004E-7</v>
      </c>
    </row>
    <row r="751" spans="9:11" x14ac:dyDescent="0.3">
      <c r="I751" s="26">
        <v>3.1449999999999998E-17</v>
      </c>
      <c r="J751" s="26">
        <v>1.3639999999999999E-10</v>
      </c>
      <c r="K751" s="26">
        <v>9.7349999999999995E-8</v>
      </c>
    </row>
    <row r="752" spans="9:11" x14ac:dyDescent="0.3">
      <c r="I752" s="26">
        <v>3.1449999999999998E-17</v>
      </c>
      <c r="J752" s="26">
        <v>1.308E-10</v>
      </c>
      <c r="K752" s="26">
        <v>9.4339999999999996E-8</v>
      </c>
    </row>
    <row r="753" spans="9:11" x14ac:dyDescent="0.3">
      <c r="I753" s="26">
        <v>3.1449999999999998E-17</v>
      </c>
      <c r="J753" s="26">
        <v>1.2550000000000001E-10</v>
      </c>
      <c r="K753" s="26">
        <v>9.1430000000000005E-8</v>
      </c>
    </row>
    <row r="754" spans="9:11" x14ac:dyDescent="0.3">
      <c r="I754" s="26">
        <v>3.1449999999999998E-17</v>
      </c>
      <c r="J754" s="26">
        <v>1.2029999999999999E-10</v>
      </c>
      <c r="K754" s="26">
        <v>8.8609999999999997E-8</v>
      </c>
    </row>
    <row r="755" spans="9:11" x14ac:dyDescent="0.3">
      <c r="I755" s="26">
        <v>3.1449999999999998E-17</v>
      </c>
      <c r="J755" s="26">
        <v>1.154E-10</v>
      </c>
      <c r="K755" s="26">
        <v>8.5879999999999999E-8</v>
      </c>
    </row>
    <row r="756" spans="9:11" x14ac:dyDescent="0.3">
      <c r="I756" s="26">
        <v>3.1449999999999998E-17</v>
      </c>
      <c r="J756" s="26">
        <v>1.107E-10</v>
      </c>
      <c r="K756" s="26">
        <v>8.322E-8</v>
      </c>
    </row>
    <row r="757" spans="9:11" x14ac:dyDescent="0.3">
      <c r="I757" s="26">
        <v>3.1449999999999998E-17</v>
      </c>
      <c r="J757" s="26">
        <v>1.0620000000000001E-10</v>
      </c>
      <c r="K757" s="26">
        <v>8.0659999999999996E-8</v>
      </c>
    </row>
    <row r="758" spans="9:11" x14ac:dyDescent="0.3">
      <c r="I758" s="26">
        <v>3.1449999999999998E-17</v>
      </c>
      <c r="J758" s="26">
        <v>1.018E-10</v>
      </c>
      <c r="K758" s="26">
        <v>7.8170000000000004E-8</v>
      </c>
    </row>
    <row r="759" spans="9:11" x14ac:dyDescent="0.3">
      <c r="I759" s="26">
        <v>3.1449999999999998E-17</v>
      </c>
      <c r="J759" s="26">
        <v>9.7649999999999994E-11</v>
      </c>
      <c r="K759" s="26">
        <v>7.575E-8</v>
      </c>
    </row>
    <row r="760" spans="9:11" x14ac:dyDescent="0.3">
      <c r="I760" s="26">
        <v>3.1449999999999998E-17</v>
      </c>
      <c r="J760" s="26">
        <v>9.3649999999999995E-11</v>
      </c>
      <c r="K760" s="26">
        <v>7.3420000000000005E-8</v>
      </c>
    </row>
    <row r="761" spans="9:11" x14ac:dyDescent="0.3">
      <c r="I761" s="26">
        <v>3.1449999999999998E-17</v>
      </c>
      <c r="J761" s="26">
        <v>8.9820000000000006E-11</v>
      </c>
      <c r="K761" s="26">
        <v>7.1149999999999999E-8</v>
      </c>
    </row>
    <row r="762" spans="9:11" x14ac:dyDescent="0.3">
      <c r="I762" s="26">
        <v>3.1449999999999998E-17</v>
      </c>
      <c r="J762" s="26">
        <v>8.6149999999999995E-11</v>
      </c>
      <c r="K762" s="26">
        <v>6.8950000000000005E-8</v>
      </c>
    </row>
    <row r="763" spans="9:11" x14ac:dyDescent="0.3">
      <c r="I763" s="26">
        <v>3.1449999999999998E-17</v>
      </c>
      <c r="J763" s="26">
        <v>8.2630000000000003E-11</v>
      </c>
      <c r="K763" s="26">
        <v>6.6829999999999997E-8</v>
      </c>
    </row>
    <row r="764" spans="9:11" x14ac:dyDescent="0.3">
      <c r="I764" s="26">
        <v>3.1449999999999998E-17</v>
      </c>
      <c r="J764" s="26">
        <v>7.9249999999999998E-11</v>
      </c>
      <c r="K764" s="26">
        <v>6.4760000000000005E-8</v>
      </c>
    </row>
    <row r="765" spans="9:11" x14ac:dyDescent="0.3">
      <c r="I765" s="26">
        <v>3.1449999999999998E-17</v>
      </c>
      <c r="J765" s="26">
        <v>7.6010000000000004E-11</v>
      </c>
      <c r="K765" s="26">
        <v>6.2760000000000001E-8</v>
      </c>
    </row>
    <row r="766" spans="9:11" x14ac:dyDescent="0.3">
      <c r="I766" s="26">
        <v>3.1449999999999998E-17</v>
      </c>
      <c r="J766" s="26">
        <v>7.2900000000000002E-11</v>
      </c>
      <c r="K766" s="26">
        <v>6.0829999999999996E-8</v>
      </c>
    </row>
    <row r="767" spans="9:11" x14ac:dyDescent="0.3">
      <c r="I767" s="26">
        <v>3.1449999999999998E-17</v>
      </c>
      <c r="J767" s="26">
        <v>6.9920000000000003E-11</v>
      </c>
      <c r="K767" s="26">
        <v>5.8950000000000002E-8</v>
      </c>
    </row>
    <row r="768" spans="9:11" x14ac:dyDescent="0.3">
      <c r="I768" s="26">
        <v>3.1449999999999998E-17</v>
      </c>
      <c r="J768" s="26">
        <v>6.7059999999999999E-11</v>
      </c>
      <c r="K768" s="26">
        <v>5.7130000000000003E-8</v>
      </c>
    </row>
    <row r="769" spans="9:11" x14ac:dyDescent="0.3">
      <c r="I769" s="26">
        <v>3.1449999999999998E-17</v>
      </c>
      <c r="J769" s="26">
        <v>6.4320000000000004E-11</v>
      </c>
      <c r="K769" s="26">
        <v>5.5369999999999999E-8</v>
      </c>
    </row>
    <row r="770" spans="9:11" x14ac:dyDescent="0.3">
      <c r="I770" s="26">
        <v>3.1449999999999998E-17</v>
      </c>
      <c r="J770" s="26">
        <v>6.1689999999999996E-11</v>
      </c>
      <c r="K770" s="26">
        <v>5.3659999999999999E-8</v>
      </c>
    </row>
    <row r="771" spans="9:11" x14ac:dyDescent="0.3">
      <c r="I771" s="26">
        <v>3.1449999999999998E-17</v>
      </c>
      <c r="J771" s="26">
        <v>5.9160000000000006E-11</v>
      </c>
      <c r="K771" s="26">
        <v>5.2000000000000002E-8</v>
      </c>
    </row>
    <row r="772" spans="9:11" x14ac:dyDescent="0.3">
      <c r="I772" s="26">
        <v>3.1449999999999998E-17</v>
      </c>
      <c r="J772" s="26">
        <v>5.6740000000000003E-11</v>
      </c>
      <c r="K772" s="26">
        <v>5.0400000000000001E-8</v>
      </c>
    </row>
    <row r="773" spans="9:11" x14ac:dyDescent="0.3">
      <c r="I773" s="26">
        <v>3.1449999999999998E-17</v>
      </c>
      <c r="J773" s="26">
        <v>5.4419999999999998E-11</v>
      </c>
      <c r="K773" s="26">
        <v>4.8839999999999999E-8</v>
      </c>
    </row>
    <row r="774" spans="9:11" x14ac:dyDescent="0.3">
      <c r="I774" s="26">
        <v>3.1449999999999998E-17</v>
      </c>
      <c r="J774" s="26">
        <v>5.2199999999999998E-11</v>
      </c>
      <c r="K774" s="26">
        <v>4.7330000000000001E-8</v>
      </c>
    </row>
    <row r="775" spans="9:11" x14ac:dyDescent="0.3">
      <c r="I775" s="26">
        <v>3.1449999999999998E-17</v>
      </c>
      <c r="J775" s="26">
        <v>5.006E-11</v>
      </c>
      <c r="K775" s="26">
        <v>4.587E-8</v>
      </c>
    </row>
    <row r="776" spans="9:11" x14ac:dyDescent="0.3">
      <c r="I776" s="26">
        <v>3.1449999999999998E-17</v>
      </c>
      <c r="J776" s="26">
        <v>4.8019999999999999E-11</v>
      </c>
      <c r="K776" s="26">
        <v>4.4460000000000002E-8</v>
      </c>
    </row>
    <row r="777" spans="9:11" x14ac:dyDescent="0.3">
      <c r="I777" s="26">
        <v>3.1449999999999998E-17</v>
      </c>
      <c r="J777" s="26">
        <v>4.6049999999999999E-11</v>
      </c>
      <c r="K777" s="26">
        <v>4.3089999999999997E-8</v>
      </c>
    </row>
    <row r="778" spans="9:11" x14ac:dyDescent="0.3">
      <c r="I778" s="26">
        <v>3.1449999999999998E-17</v>
      </c>
      <c r="J778" s="26">
        <v>4.4170000000000001E-11</v>
      </c>
      <c r="K778" s="26">
        <v>4.1759999999999998E-8</v>
      </c>
    </row>
    <row r="779" spans="9:11" x14ac:dyDescent="0.3">
      <c r="I779" s="26">
        <v>3.1449999999999998E-17</v>
      </c>
      <c r="J779" s="26">
        <v>4.2360000000000003E-11</v>
      </c>
      <c r="K779" s="26">
        <v>4.0469999999999998E-8</v>
      </c>
    </row>
    <row r="780" spans="9:11" x14ac:dyDescent="0.3">
      <c r="I780" s="26">
        <v>3.1449999999999998E-17</v>
      </c>
      <c r="J780" s="26">
        <v>4.063E-11</v>
      </c>
      <c r="K780" s="26">
        <v>3.9220000000000003E-8</v>
      </c>
    </row>
    <row r="781" spans="9:11" x14ac:dyDescent="0.3">
      <c r="I781" s="26">
        <v>3.1449999999999998E-17</v>
      </c>
      <c r="J781" s="26">
        <v>3.8970000000000002E-11</v>
      </c>
      <c r="K781" s="26">
        <v>3.8010000000000001E-8</v>
      </c>
    </row>
    <row r="782" spans="9:11" x14ac:dyDescent="0.3">
      <c r="I782" s="26">
        <v>3.1449999999999998E-17</v>
      </c>
      <c r="J782" s="26">
        <v>3.7370000000000003E-11</v>
      </c>
      <c r="K782" s="26">
        <v>3.683E-8</v>
      </c>
    </row>
    <row r="783" spans="9:11" x14ac:dyDescent="0.3">
      <c r="I783" s="26">
        <v>3.1449999999999998E-17</v>
      </c>
      <c r="J783" s="26">
        <v>3.5849999999999998E-11</v>
      </c>
      <c r="K783" s="26">
        <v>3.5700000000000002E-8</v>
      </c>
    </row>
    <row r="784" spans="9:11" x14ac:dyDescent="0.3">
      <c r="I784" s="26">
        <v>3.1449999999999998E-17</v>
      </c>
      <c r="J784" s="26">
        <v>3.4380000000000002E-11</v>
      </c>
      <c r="K784" s="26">
        <v>3.4599999999999999E-8</v>
      </c>
    </row>
    <row r="785" spans="9:11" x14ac:dyDescent="0.3">
      <c r="I785" s="26">
        <v>3.1449999999999998E-17</v>
      </c>
      <c r="J785" s="26">
        <v>3.2969999999999997E-11</v>
      </c>
      <c r="K785" s="26">
        <v>3.3530000000000003E-8</v>
      </c>
    </row>
    <row r="786" spans="9:11" x14ac:dyDescent="0.3">
      <c r="I786" s="26">
        <v>3.1449999999999998E-17</v>
      </c>
      <c r="J786" s="26">
        <v>3.1629999999999998E-11</v>
      </c>
      <c r="K786" s="26">
        <v>3.2490000000000002E-8</v>
      </c>
    </row>
    <row r="787" spans="9:11" x14ac:dyDescent="0.3">
      <c r="I787" s="26">
        <v>3.1449999999999998E-17</v>
      </c>
      <c r="J787" s="26">
        <v>3.033E-11</v>
      </c>
      <c r="K787" s="26">
        <v>3.1489999999999999E-8</v>
      </c>
    </row>
    <row r="788" spans="9:11" x14ac:dyDescent="0.3">
      <c r="I788" s="26">
        <v>3.1449999999999998E-17</v>
      </c>
      <c r="J788" s="26">
        <v>2.909E-11</v>
      </c>
      <c r="K788" s="26">
        <v>3.0519999999999998E-8</v>
      </c>
    </row>
    <row r="789" spans="9:11" x14ac:dyDescent="0.3">
      <c r="I789" s="26">
        <v>3.1449999999999998E-17</v>
      </c>
      <c r="J789" s="26">
        <v>2.7899999999999999E-11</v>
      </c>
      <c r="K789" s="26">
        <v>2.9580000000000001E-8</v>
      </c>
    </row>
    <row r="790" spans="9:11" x14ac:dyDescent="0.3">
      <c r="I790" s="26">
        <v>3.1449999999999998E-17</v>
      </c>
      <c r="J790" s="26">
        <v>2.676E-11</v>
      </c>
      <c r="K790" s="26">
        <v>2.866E-8</v>
      </c>
    </row>
    <row r="791" spans="9:11" x14ac:dyDescent="0.3">
      <c r="I791" s="26">
        <v>2.9789999999999999E-17</v>
      </c>
      <c r="J791" s="26">
        <v>2.567E-11</v>
      </c>
      <c r="K791" s="26">
        <v>2.7780000000000001E-8</v>
      </c>
    </row>
    <row r="792" spans="9:11" x14ac:dyDescent="0.3">
      <c r="I792" s="26">
        <v>2.8030000000000003E-17</v>
      </c>
      <c r="J792" s="26">
        <v>2.4620000000000001E-11</v>
      </c>
      <c r="K792" s="26">
        <v>2.6919999999999999E-8</v>
      </c>
    </row>
    <row r="793" spans="9:11" x14ac:dyDescent="0.3">
      <c r="I793" s="26">
        <v>2.638E-17</v>
      </c>
      <c r="J793" s="26">
        <v>2.361E-11</v>
      </c>
      <c r="K793" s="26">
        <v>2.6090000000000001E-8</v>
      </c>
    </row>
    <row r="794" spans="9:11" x14ac:dyDescent="0.3">
      <c r="I794" s="26">
        <v>2.4819999999999999E-17</v>
      </c>
      <c r="J794" s="26">
        <v>2.2639999999999999E-11</v>
      </c>
      <c r="K794" s="26">
        <v>2.5279999999999999E-8</v>
      </c>
    </row>
    <row r="795" spans="9:11" x14ac:dyDescent="0.3">
      <c r="I795" s="26">
        <v>2.3359999999999999E-17</v>
      </c>
      <c r="J795" s="26">
        <v>2.172E-11</v>
      </c>
      <c r="K795" s="26">
        <v>2.4500000000000001E-8</v>
      </c>
    </row>
    <row r="796" spans="9:11" x14ac:dyDescent="0.3">
      <c r="I796" s="26">
        <v>2.1979999999999999E-17</v>
      </c>
      <c r="J796" s="26">
        <v>2.0830000000000001E-11</v>
      </c>
      <c r="K796" s="26">
        <v>2.3750000000000001E-8</v>
      </c>
    </row>
    <row r="797" spans="9:11" x14ac:dyDescent="0.3">
      <c r="I797" s="26">
        <v>2.1979999999999999E-17</v>
      </c>
      <c r="J797" s="26">
        <v>1.9979999999999998E-11</v>
      </c>
      <c r="K797" s="26">
        <v>2.302E-8</v>
      </c>
    </row>
    <row r="798" spans="9:11" x14ac:dyDescent="0.3">
      <c r="I798" s="26">
        <v>2.163E-17</v>
      </c>
      <c r="J798" s="26">
        <v>1.9160000000000002E-11</v>
      </c>
      <c r="K798" s="26">
        <v>2.2300000000000001E-8</v>
      </c>
    </row>
    <row r="799" spans="9:11" x14ac:dyDescent="0.3">
      <c r="I799" s="26">
        <v>2.163E-17</v>
      </c>
      <c r="J799" s="26">
        <v>1.8379999999999999E-11</v>
      </c>
      <c r="K799" s="26">
        <v>2.1620000000000001E-8</v>
      </c>
    </row>
    <row r="800" spans="9:11" x14ac:dyDescent="0.3">
      <c r="I800" s="26">
        <v>2.163E-17</v>
      </c>
      <c r="J800" s="26">
        <v>1.7630000000000001E-11</v>
      </c>
      <c r="K800" s="26">
        <v>2.0949999999999999E-8</v>
      </c>
    </row>
    <row r="801" spans="9:11" x14ac:dyDescent="0.3">
      <c r="I801" s="26">
        <v>2.163E-17</v>
      </c>
      <c r="J801" s="26">
        <v>1.691E-11</v>
      </c>
      <c r="K801" s="26">
        <v>2.03E-8</v>
      </c>
    </row>
    <row r="802" spans="9:11" x14ac:dyDescent="0.3">
      <c r="I802" s="26">
        <v>2.163E-17</v>
      </c>
      <c r="J802" s="26">
        <v>1.6210000000000001E-11</v>
      </c>
      <c r="K802" s="26">
        <v>1.9680000000000002E-8</v>
      </c>
    </row>
    <row r="803" spans="9:11" x14ac:dyDescent="0.3">
      <c r="I803" s="26">
        <v>2.163E-17</v>
      </c>
      <c r="J803" s="26">
        <v>1.5550000000000001E-11</v>
      </c>
      <c r="K803" s="26">
        <v>1.9070000000000001E-8</v>
      </c>
    </row>
    <row r="804" spans="9:11" x14ac:dyDescent="0.3">
      <c r="I804" s="26">
        <v>2.163E-17</v>
      </c>
      <c r="J804" s="26">
        <v>1.491E-11</v>
      </c>
      <c r="K804" s="26">
        <v>1.8480000000000001E-8</v>
      </c>
    </row>
    <row r="805" spans="9:11" x14ac:dyDescent="0.3">
      <c r="I805" s="26">
        <v>2.163E-17</v>
      </c>
      <c r="J805" s="26">
        <v>1.43E-11</v>
      </c>
      <c r="K805" s="26">
        <v>1.791E-8</v>
      </c>
    </row>
    <row r="806" spans="9:11" x14ac:dyDescent="0.3">
      <c r="I806" s="26">
        <v>2.163E-17</v>
      </c>
      <c r="J806" s="26">
        <v>1.3720000000000001E-11</v>
      </c>
      <c r="K806" s="26">
        <v>1.7360000000000001E-8</v>
      </c>
    </row>
    <row r="807" spans="9:11" x14ac:dyDescent="0.3">
      <c r="I807" s="26">
        <v>2.163E-17</v>
      </c>
      <c r="J807" s="26">
        <v>1.317E-11</v>
      </c>
      <c r="K807" s="26">
        <v>1.6820000000000001E-8</v>
      </c>
    </row>
    <row r="808" spans="9:11" x14ac:dyDescent="0.3">
      <c r="I808" s="26">
        <v>2.163E-17</v>
      </c>
      <c r="J808" s="26">
        <v>1.265E-11</v>
      </c>
      <c r="K808" s="26">
        <v>1.63E-8</v>
      </c>
    </row>
    <row r="809" spans="9:11" x14ac:dyDescent="0.3">
      <c r="I809" s="26">
        <v>2.163E-17</v>
      </c>
      <c r="J809" s="26">
        <v>1.214E-11</v>
      </c>
      <c r="K809" s="26">
        <v>1.5799999999999999E-8</v>
      </c>
    </row>
    <row r="810" spans="9:11" x14ac:dyDescent="0.3">
      <c r="I810" s="26">
        <v>2.163E-17</v>
      </c>
      <c r="J810" s="26">
        <v>1.166E-11</v>
      </c>
      <c r="K810" s="26">
        <v>1.5309999999999999E-8</v>
      </c>
    </row>
    <row r="811" spans="9:11" x14ac:dyDescent="0.3">
      <c r="I811" s="26">
        <v>2.163E-17</v>
      </c>
      <c r="J811" s="26">
        <v>1.1190000000000001E-11</v>
      </c>
      <c r="K811" s="26">
        <v>1.4839999999999999E-8</v>
      </c>
    </row>
    <row r="812" spans="9:11" x14ac:dyDescent="0.3">
      <c r="I812" s="26">
        <v>2.163E-17</v>
      </c>
      <c r="J812" s="26">
        <v>1.074E-11</v>
      </c>
      <c r="K812" s="26">
        <v>1.438E-8</v>
      </c>
    </row>
    <row r="813" spans="9:11" x14ac:dyDescent="0.3">
      <c r="I813" s="26">
        <v>2.163E-17</v>
      </c>
      <c r="J813" s="26">
        <v>1.0309999999999999E-11</v>
      </c>
      <c r="K813" s="26">
        <v>1.3939999999999999E-8</v>
      </c>
    </row>
    <row r="814" spans="9:11" x14ac:dyDescent="0.3">
      <c r="I814" s="26">
        <v>2.163E-17</v>
      </c>
      <c r="J814" s="26">
        <v>9.9009999999999999E-12</v>
      </c>
      <c r="K814" s="26">
        <v>1.351E-8</v>
      </c>
    </row>
    <row r="815" spans="9:11" x14ac:dyDescent="0.3">
      <c r="I815" s="26">
        <v>2.163E-17</v>
      </c>
      <c r="J815" s="26">
        <v>9.5050000000000004E-12</v>
      </c>
      <c r="K815" s="26">
        <v>1.309E-8</v>
      </c>
    </row>
    <row r="816" spans="9:11" x14ac:dyDescent="0.3">
      <c r="I816" s="26">
        <v>2.163E-17</v>
      </c>
      <c r="J816" s="26">
        <v>9.1250000000000008E-12</v>
      </c>
      <c r="K816" s="26">
        <v>1.269E-8</v>
      </c>
    </row>
    <row r="817" spans="9:11" x14ac:dyDescent="0.3">
      <c r="I817" s="26">
        <v>2.163E-17</v>
      </c>
      <c r="J817" s="26">
        <v>8.7600000000000006E-12</v>
      </c>
      <c r="K817" s="26">
        <v>1.229E-8</v>
      </c>
    </row>
    <row r="818" spans="9:11" x14ac:dyDescent="0.3">
      <c r="I818" s="26">
        <v>2.163E-17</v>
      </c>
      <c r="J818" s="26">
        <v>8.4099999999999999E-12</v>
      </c>
      <c r="K818" s="26">
        <v>1.191E-8</v>
      </c>
    </row>
    <row r="819" spans="9:11" x14ac:dyDescent="0.3">
      <c r="I819" s="26">
        <v>2.163E-17</v>
      </c>
      <c r="J819" s="26">
        <v>8.0739999999999997E-12</v>
      </c>
      <c r="K819" s="26">
        <v>1.1549999999999999E-8</v>
      </c>
    </row>
    <row r="820" spans="9:11" x14ac:dyDescent="0.3">
      <c r="I820" s="26">
        <v>2.163E-17</v>
      </c>
      <c r="J820" s="26">
        <v>7.7509999999999996E-12</v>
      </c>
      <c r="K820" s="26">
        <v>1.119E-8</v>
      </c>
    </row>
    <row r="821" spans="9:11" x14ac:dyDescent="0.3">
      <c r="I821" s="26">
        <v>2.163E-17</v>
      </c>
      <c r="J821" s="26">
        <v>7.4409999999999995E-12</v>
      </c>
      <c r="K821" s="26">
        <v>1.085E-8</v>
      </c>
    </row>
    <row r="822" spans="9:11" x14ac:dyDescent="0.3">
      <c r="I822" s="26">
        <v>2.163E-17</v>
      </c>
      <c r="J822" s="26">
        <v>7.1429999999999998E-12</v>
      </c>
      <c r="K822" s="26">
        <v>1.0509999999999999E-8</v>
      </c>
    </row>
    <row r="823" spans="9:11" x14ac:dyDescent="0.3">
      <c r="I823" s="26">
        <v>2.163E-17</v>
      </c>
      <c r="J823" s="26">
        <v>6.8580000000000001E-12</v>
      </c>
      <c r="K823" s="26">
        <v>1.0190000000000001E-8</v>
      </c>
    </row>
    <row r="824" spans="9:11" x14ac:dyDescent="0.3">
      <c r="I824" s="26">
        <v>2.163E-17</v>
      </c>
      <c r="J824" s="26">
        <v>6.5840000000000002E-12</v>
      </c>
      <c r="K824" s="26">
        <v>9.8720000000000007E-9</v>
      </c>
    </row>
    <row r="825" spans="9:11" x14ac:dyDescent="0.3">
      <c r="I825" s="26">
        <v>2.163E-17</v>
      </c>
      <c r="J825" s="26">
        <v>6.3210000000000002E-12</v>
      </c>
      <c r="K825" s="26">
        <v>9.5670000000000006E-9</v>
      </c>
    </row>
    <row r="826" spans="9:11" x14ac:dyDescent="0.3">
      <c r="I826" s="26">
        <v>2.163E-17</v>
      </c>
      <c r="J826" s="26">
        <v>6.0680000000000004E-12</v>
      </c>
      <c r="K826" s="26">
        <v>9.2720000000000002E-9</v>
      </c>
    </row>
    <row r="827" spans="9:11" x14ac:dyDescent="0.3">
      <c r="I827" s="26">
        <v>2.163E-17</v>
      </c>
      <c r="J827" s="26">
        <v>5.8249999999999999E-12</v>
      </c>
      <c r="K827" s="26">
        <v>8.9850000000000007E-9</v>
      </c>
    </row>
    <row r="828" spans="9:11" x14ac:dyDescent="0.3">
      <c r="I828" s="26">
        <v>2.163E-17</v>
      </c>
      <c r="J828" s="26">
        <v>5.5919999999999996E-12</v>
      </c>
      <c r="K828" s="26">
        <v>8.7079999999999993E-9</v>
      </c>
    </row>
    <row r="829" spans="9:11" x14ac:dyDescent="0.3">
      <c r="I829" s="26">
        <v>2.163E-17</v>
      </c>
      <c r="J829" s="26">
        <v>5.3690000000000002E-12</v>
      </c>
      <c r="K829" s="26">
        <v>8.4390000000000003E-9</v>
      </c>
    </row>
    <row r="830" spans="9:11" x14ac:dyDescent="0.3">
      <c r="I830" s="26">
        <v>2.163E-17</v>
      </c>
      <c r="J830" s="26">
        <v>5.1540000000000001E-12</v>
      </c>
      <c r="K830" s="26">
        <v>8.179E-9</v>
      </c>
    </row>
    <row r="831" spans="9:11" x14ac:dyDescent="0.3">
      <c r="I831" s="26">
        <v>2.163E-17</v>
      </c>
      <c r="J831" s="26">
        <v>4.9480000000000003E-12</v>
      </c>
      <c r="K831" s="26">
        <v>7.9259999999999993E-9</v>
      </c>
    </row>
    <row r="832" spans="9:11" x14ac:dyDescent="0.3">
      <c r="I832" s="26">
        <v>2.163E-17</v>
      </c>
      <c r="J832" s="26">
        <v>4.7499999999999998E-12</v>
      </c>
      <c r="K832" s="26">
        <v>7.6820000000000006E-9</v>
      </c>
    </row>
    <row r="833" spans="9:11" x14ac:dyDescent="0.3">
      <c r="I833" s="26">
        <v>2.163E-17</v>
      </c>
      <c r="J833" s="26">
        <v>4.56E-12</v>
      </c>
      <c r="K833" s="26">
        <v>7.4449999999999998E-9</v>
      </c>
    </row>
    <row r="834" spans="9:11" x14ac:dyDescent="0.3">
      <c r="I834" s="26">
        <v>2.163E-17</v>
      </c>
      <c r="J834" s="26">
        <v>4.3780000000000001E-12</v>
      </c>
      <c r="K834" s="26">
        <v>7.2149999999999996E-9</v>
      </c>
    </row>
    <row r="835" spans="9:11" x14ac:dyDescent="0.3">
      <c r="I835" s="26">
        <v>2.1240000000000001E-17</v>
      </c>
      <c r="J835" s="26">
        <v>4.2029999999999998E-12</v>
      </c>
      <c r="K835" s="26">
        <v>6.9919999999999998E-9</v>
      </c>
    </row>
    <row r="836" spans="9:11" x14ac:dyDescent="0.3">
      <c r="I836" s="26">
        <v>2.0080000000000001E-17</v>
      </c>
      <c r="J836" s="26">
        <v>4.0349999999999997E-12</v>
      </c>
      <c r="K836" s="26">
        <v>6.7759999999999998E-9</v>
      </c>
    </row>
    <row r="837" spans="9:11" x14ac:dyDescent="0.3">
      <c r="I837" s="26">
        <v>2.0080000000000001E-17</v>
      </c>
      <c r="J837" s="26">
        <v>3.8739999999999999E-12</v>
      </c>
      <c r="K837" s="26">
        <v>6.5670000000000002E-9</v>
      </c>
    </row>
    <row r="838" spans="9:11" x14ac:dyDescent="0.3">
      <c r="I838" s="26">
        <v>2.0080000000000001E-17</v>
      </c>
      <c r="J838" s="26">
        <v>3.7189999999999998E-12</v>
      </c>
      <c r="K838" s="26">
        <v>6.3650000000000003E-9</v>
      </c>
    </row>
    <row r="839" spans="9:11" x14ac:dyDescent="0.3">
      <c r="I839" s="26">
        <v>2.0080000000000001E-17</v>
      </c>
      <c r="J839" s="26">
        <v>3.5699999999999999E-12</v>
      </c>
      <c r="K839" s="26">
        <v>6.1680000000000002E-9</v>
      </c>
    </row>
    <row r="840" spans="9:11" x14ac:dyDescent="0.3">
      <c r="I840" s="26">
        <v>2.0080000000000001E-17</v>
      </c>
      <c r="J840" s="26">
        <v>3.4269999999999998E-12</v>
      </c>
      <c r="K840" s="26">
        <v>5.9779999999999998E-9</v>
      </c>
    </row>
    <row r="841" spans="9:11" x14ac:dyDescent="0.3">
      <c r="I841" s="26">
        <v>2.0080000000000001E-17</v>
      </c>
      <c r="J841" s="26">
        <v>3.2899999999999999E-12</v>
      </c>
      <c r="K841" s="26">
        <v>5.7930000000000002E-9</v>
      </c>
    </row>
    <row r="842" spans="9:11" x14ac:dyDescent="0.3">
      <c r="I842" s="26">
        <v>2.0080000000000001E-17</v>
      </c>
      <c r="J842" s="26">
        <v>3.1590000000000002E-12</v>
      </c>
      <c r="K842" s="26">
        <v>5.6139999999999998E-9</v>
      </c>
    </row>
    <row r="843" spans="9:11" x14ac:dyDescent="0.3">
      <c r="I843" s="26">
        <v>2.0080000000000001E-17</v>
      </c>
      <c r="J843" s="26">
        <v>3.0330000000000001E-12</v>
      </c>
      <c r="K843" s="26">
        <v>5.4409999999999997E-9</v>
      </c>
    </row>
    <row r="844" spans="9:11" x14ac:dyDescent="0.3">
      <c r="I844" s="26">
        <v>2.0080000000000001E-17</v>
      </c>
      <c r="J844" s="26">
        <v>2.911E-12</v>
      </c>
      <c r="K844" s="26">
        <v>5.2730000000000003E-9</v>
      </c>
    </row>
    <row r="845" spans="9:11" x14ac:dyDescent="0.3">
      <c r="I845" s="26">
        <v>2.0080000000000001E-17</v>
      </c>
      <c r="J845" s="26">
        <v>2.7950000000000001E-12</v>
      </c>
      <c r="K845" s="26">
        <v>5.1099999999999999E-9</v>
      </c>
    </row>
    <row r="846" spans="9:11" x14ac:dyDescent="0.3">
      <c r="I846" s="26">
        <v>2.0080000000000001E-17</v>
      </c>
      <c r="J846" s="26">
        <v>2.6830000000000002E-12</v>
      </c>
      <c r="K846" s="26">
        <v>4.9529999999999997E-9</v>
      </c>
    </row>
    <row r="847" spans="9:11" x14ac:dyDescent="0.3">
      <c r="I847" s="26">
        <v>2.0080000000000001E-17</v>
      </c>
      <c r="J847" s="26">
        <v>2.5759999999999999E-12</v>
      </c>
      <c r="K847" s="26">
        <v>4.8E-9</v>
      </c>
    </row>
    <row r="848" spans="9:11" x14ac:dyDescent="0.3">
      <c r="I848" s="26">
        <v>2.0080000000000001E-17</v>
      </c>
      <c r="J848" s="26">
        <v>2.4730000000000001E-12</v>
      </c>
      <c r="K848" s="26">
        <v>4.6520000000000001E-9</v>
      </c>
    </row>
    <row r="849" spans="9:11" x14ac:dyDescent="0.3">
      <c r="I849" s="26">
        <v>2.0080000000000001E-17</v>
      </c>
      <c r="J849" s="26">
        <v>2.3740000000000002E-12</v>
      </c>
      <c r="K849" s="26">
        <v>4.5079999999999997E-9</v>
      </c>
    </row>
    <row r="850" spans="9:11" x14ac:dyDescent="0.3">
      <c r="I850" s="26">
        <v>2.0080000000000001E-17</v>
      </c>
      <c r="J850" s="26">
        <v>2.2789999999999999E-12</v>
      </c>
      <c r="K850" s="26">
        <v>4.3690000000000001E-9</v>
      </c>
    </row>
    <row r="851" spans="9:11" x14ac:dyDescent="0.3">
      <c r="I851" s="26">
        <v>2.0080000000000001E-17</v>
      </c>
      <c r="J851" s="26">
        <v>2.188E-12</v>
      </c>
      <c r="K851" s="26">
        <v>4.2340000000000001E-9</v>
      </c>
    </row>
    <row r="852" spans="9:11" x14ac:dyDescent="0.3">
      <c r="I852" s="26">
        <v>2.0080000000000001E-17</v>
      </c>
      <c r="J852" s="26">
        <v>2.101E-12</v>
      </c>
      <c r="K852" s="26">
        <v>4.1030000000000004E-9</v>
      </c>
    </row>
    <row r="853" spans="9:11" x14ac:dyDescent="0.3">
      <c r="I853" s="26">
        <v>2.0080000000000001E-17</v>
      </c>
      <c r="J853" s="26">
        <v>2.017E-12</v>
      </c>
      <c r="K853" s="26">
        <v>3.9769999999999998E-9</v>
      </c>
    </row>
    <row r="854" spans="9:11" x14ac:dyDescent="0.3">
      <c r="I854" s="26">
        <v>2.0080000000000001E-17</v>
      </c>
      <c r="J854" s="26">
        <v>1.9359999999999998E-12</v>
      </c>
      <c r="K854" s="26">
        <v>3.8540000000000001E-9</v>
      </c>
    </row>
    <row r="855" spans="9:11" x14ac:dyDescent="0.3">
      <c r="I855" s="26">
        <v>2.0080000000000001E-17</v>
      </c>
      <c r="J855" s="26">
        <v>1.8590000000000001E-12</v>
      </c>
      <c r="K855" s="26">
        <v>3.735E-9</v>
      </c>
    </row>
    <row r="856" spans="9:11" x14ac:dyDescent="0.3">
      <c r="I856" s="26">
        <v>2.0080000000000001E-17</v>
      </c>
      <c r="J856" s="26">
        <v>1.7840000000000001E-12</v>
      </c>
      <c r="K856" s="26">
        <v>3.6199999999999999E-9</v>
      </c>
    </row>
    <row r="857" spans="9:11" x14ac:dyDescent="0.3">
      <c r="I857" s="26">
        <v>2.0080000000000001E-17</v>
      </c>
      <c r="J857" s="26">
        <v>1.7130000000000001E-12</v>
      </c>
      <c r="K857" s="26">
        <v>3.5079999999999999E-9</v>
      </c>
    </row>
    <row r="858" spans="9:11" x14ac:dyDescent="0.3">
      <c r="I858" s="26">
        <v>2.0080000000000001E-17</v>
      </c>
      <c r="J858" s="26">
        <v>1.645E-12</v>
      </c>
      <c r="K858" s="26">
        <v>3.3999999999999998E-9</v>
      </c>
    </row>
    <row r="859" spans="9:11" x14ac:dyDescent="0.3">
      <c r="I859" s="26">
        <v>2.0080000000000001E-17</v>
      </c>
      <c r="J859" s="26">
        <v>1.579E-12</v>
      </c>
      <c r="K859" s="26">
        <v>3.2949999999999999E-9</v>
      </c>
    </row>
    <row r="860" spans="9:11" x14ac:dyDescent="0.3">
      <c r="I860" s="26">
        <v>2.0080000000000001E-17</v>
      </c>
      <c r="J860" s="26">
        <v>1.516E-12</v>
      </c>
      <c r="K860" s="26">
        <v>3.193E-9</v>
      </c>
    </row>
    <row r="861" spans="9:11" x14ac:dyDescent="0.3">
      <c r="I861" s="26">
        <v>2.0080000000000001E-17</v>
      </c>
      <c r="J861" s="26">
        <v>1.455E-12</v>
      </c>
      <c r="K861" s="26">
        <v>3.0950000000000002E-9</v>
      </c>
    </row>
    <row r="862" spans="9:11" x14ac:dyDescent="0.3">
      <c r="I862" s="26">
        <v>2.0080000000000001E-17</v>
      </c>
      <c r="J862" s="26">
        <v>1.397E-12</v>
      </c>
      <c r="K862" s="26">
        <v>2.9990000000000001E-9</v>
      </c>
    </row>
    <row r="863" spans="9:11" x14ac:dyDescent="0.3">
      <c r="I863" s="26">
        <v>2.0080000000000001E-17</v>
      </c>
      <c r="J863" s="26">
        <v>1.341E-12</v>
      </c>
      <c r="K863" s="26">
        <v>2.9060000000000001E-9</v>
      </c>
    </row>
    <row r="864" spans="9:11" x14ac:dyDescent="0.3">
      <c r="I864" s="26">
        <v>2.0080000000000001E-17</v>
      </c>
      <c r="J864" s="26">
        <v>1.2870000000000001E-12</v>
      </c>
      <c r="K864" s="26">
        <v>2.8170000000000001E-9</v>
      </c>
    </row>
    <row r="865" spans="9:11" x14ac:dyDescent="0.3">
      <c r="I865" s="26">
        <v>2.0080000000000001E-17</v>
      </c>
      <c r="J865" s="26">
        <v>1.236E-12</v>
      </c>
      <c r="K865" s="26">
        <v>2.7299999999999999E-9</v>
      </c>
    </row>
    <row r="866" spans="9:11" x14ac:dyDescent="0.3">
      <c r="I866" s="26">
        <v>2.0080000000000001E-17</v>
      </c>
      <c r="J866" s="26">
        <v>1.1870000000000001E-12</v>
      </c>
      <c r="K866" s="26">
        <v>2.6460000000000002E-9</v>
      </c>
    </row>
    <row r="867" spans="9:11" x14ac:dyDescent="0.3">
      <c r="I867" s="26">
        <v>2.0080000000000001E-17</v>
      </c>
      <c r="J867" s="26">
        <v>1.1390000000000001E-12</v>
      </c>
      <c r="K867" s="26">
        <v>2.5639999999999998E-9</v>
      </c>
    </row>
    <row r="868" spans="9:11" x14ac:dyDescent="0.3">
      <c r="I868" s="26">
        <v>1.991E-17</v>
      </c>
      <c r="J868" s="26">
        <v>1.094E-12</v>
      </c>
      <c r="K868" s="26">
        <v>2.485E-9</v>
      </c>
    </row>
    <row r="869" spans="9:11" x14ac:dyDescent="0.3">
      <c r="I869" s="26">
        <v>1.991E-17</v>
      </c>
      <c r="J869" s="26">
        <v>1.05E-12</v>
      </c>
      <c r="K869" s="26">
        <v>2.408E-9</v>
      </c>
    </row>
    <row r="870" spans="9:11" x14ac:dyDescent="0.3">
      <c r="I870" s="26">
        <v>1.991E-17</v>
      </c>
      <c r="J870" s="26">
        <v>1.0079999999999999E-12</v>
      </c>
      <c r="K870" s="26">
        <v>2.334E-9</v>
      </c>
    </row>
    <row r="871" spans="9:11" x14ac:dyDescent="0.3">
      <c r="I871" s="26">
        <v>1.991E-17</v>
      </c>
      <c r="J871" s="26">
        <v>9.6760000000000004E-13</v>
      </c>
      <c r="K871" s="26">
        <v>2.2619999999999998E-9</v>
      </c>
    </row>
    <row r="872" spans="9:11" x14ac:dyDescent="0.3">
      <c r="I872" s="26">
        <v>1.991E-17</v>
      </c>
      <c r="J872" s="26">
        <v>9.2890000000000001E-13</v>
      </c>
      <c r="K872" s="26">
        <v>2.1919999999999999E-9</v>
      </c>
    </row>
    <row r="873" spans="9:11" x14ac:dyDescent="0.3">
      <c r="I873" s="26">
        <v>1.991E-17</v>
      </c>
      <c r="J873" s="26">
        <v>8.918E-13</v>
      </c>
      <c r="K873" s="26">
        <v>2.1240000000000001E-9</v>
      </c>
    </row>
    <row r="874" spans="9:11" x14ac:dyDescent="0.3">
      <c r="I874" s="26">
        <v>1.991E-17</v>
      </c>
      <c r="J874" s="26">
        <v>8.5609999999999996E-13</v>
      </c>
      <c r="K874" s="26">
        <v>2.059E-9</v>
      </c>
    </row>
    <row r="875" spans="9:11" x14ac:dyDescent="0.3">
      <c r="I875" s="26">
        <v>1.991E-17</v>
      </c>
      <c r="J875" s="26">
        <v>8.2189999999999996E-13</v>
      </c>
      <c r="K875" s="26">
        <v>1.9949999999999998E-9</v>
      </c>
    </row>
    <row r="876" spans="9:11" x14ac:dyDescent="0.3">
      <c r="I876" s="26">
        <v>1.991E-17</v>
      </c>
      <c r="J876" s="26">
        <v>7.8910000000000004E-13</v>
      </c>
      <c r="K876" s="26">
        <v>1.9340000000000001E-9</v>
      </c>
    </row>
    <row r="877" spans="9:11" x14ac:dyDescent="0.3">
      <c r="I877" s="26">
        <v>1.991E-17</v>
      </c>
      <c r="J877" s="26">
        <v>7.5760000000000002E-13</v>
      </c>
      <c r="K877" s="26">
        <v>1.8739999999999999E-9</v>
      </c>
    </row>
    <row r="878" spans="9:11" x14ac:dyDescent="0.3">
      <c r="I878" s="26">
        <v>1.991E-17</v>
      </c>
      <c r="J878" s="26">
        <v>7.2740000000000001E-13</v>
      </c>
      <c r="K878" s="26">
        <v>1.8159999999999999E-9</v>
      </c>
    </row>
    <row r="879" spans="9:11" x14ac:dyDescent="0.3">
      <c r="I879" s="26">
        <v>1.991E-17</v>
      </c>
      <c r="J879" s="26">
        <v>6.9840000000000003E-13</v>
      </c>
      <c r="K879" s="26">
        <v>1.7599999999999999E-9</v>
      </c>
    </row>
    <row r="880" spans="9:11" x14ac:dyDescent="0.3">
      <c r="I880" s="26">
        <v>1.991E-17</v>
      </c>
      <c r="J880" s="26">
        <v>6.7050000000000002E-13</v>
      </c>
      <c r="K880" s="26">
        <v>1.7059999999999999E-9</v>
      </c>
    </row>
    <row r="881" spans="9:11" x14ac:dyDescent="0.3">
      <c r="I881" s="26">
        <v>1.991E-17</v>
      </c>
      <c r="J881" s="26">
        <v>6.4380000000000004E-13</v>
      </c>
      <c r="K881" s="26">
        <v>1.653E-9</v>
      </c>
    </row>
    <row r="882" spans="9:11" x14ac:dyDescent="0.3">
      <c r="I882" s="26">
        <v>1.991E-17</v>
      </c>
      <c r="J882" s="26">
        <v>6.1809999999999996E-13</v>
      </c>
      <c r="K882" s="26">
        <v>1.6020000000000001E-9</v>
      </c>
    </row>
    <row r="883" spans="9:11" x14ac:dyDescent="0.3">
      <c r="I883" s="26">
        <v>1.991E-17</v>
      </c>
      <c r="J883" s="26">
        <v>5.9339999999999998E-13</v>
      </c>
      <c r="K883" s="26">
        <v>1.5529999999999999E-9</v>
      </c>
    </row>
    <row r="884" spans="9:11" x14ac:dyDescent="0.3">
      <c r="I884" s="26">
        <v>1.991E-17</v>
      </c>
      <c r="J884" s="26">
        <v>5.6969999999999999E-13</v>
      </c>
      <c r="K884" s="26">
        <v>1.5050000000000001E-9</v>
      </c>
    </row>
    <row r="885" spans="9:11" x14ac:dyDescent="0.3">
      <c r="I885" s="26">
        <v>1.991E-17</v>
      </c>
      <c r="J885" s="26">
        <v>5.4699999999999999E-13</v>
      </c>
      <c r="K885" s="26">
        <v>1.4579999999999999E-9</v>
      </c>
    </row>
    <row r="886" spans="9:11" x14ac:dyDescent="0.3">
      <c r="I886" s="26">
        <v>1.991E-17</v>
      </c>
      <c r="J886" s="26">
        <v>5.2520000000000002E-13</v>
      </c>
      <c r="K886" s="26">
        <v>1.413E-9</v>
      </c>
    </row>
    <row r="887" spans="9:11" x14ac:dyDescent="0.3">
      <c r="I887" s="26">
        <v>1.991E-17</v>
      </c>
      <c r="J887" s="26">
        <v>5.0420000000000001E-13</v>
      </c>
      <c r="K887" s="26">
        <v>1.37E-9</v>
      </c>
    </row>
    <row r="888" spans="9:11" x14ac:dyDescent="0.3">
      <c r="I888" s="26">
        <v>1.991E-17</v>
      </c>
      <c r="J888" s="26">
        <v>4.8410000000000003E-13</v>
      </c>
      <c r="K888" s="26">
        <v>1.3270000000000001E-9</v>
      </c>
    </row>
    <row r="889" spans="9:11" x14ac:dyDescent="0.3">
      <c r="I889" s="26">
        <v>1.991E-17</v>
      </c>
      <c r="J889" s="26">
        <v>4.648E-13</v>
      </c>
      <c r="K889" s="26">
        <v>1.2859999999999999E-9</v>
      </c>
    </row>
    <row r="890" spans="9:11" x14ac:dyDescent="0.3">
      <c r="I890" s="26">
        <v>1.991E-17</v>
      </c>
      <c r="J890" s="26">
        <v>4.4620000000000001E-13</v>
      </c>
      <c r="K890" s="26">
        <v>1.2469999999999999E-9</v>
      </c>
    </row>
    <row r="891" spans="9:11" x14ac:dyDescent="0.3">
      <c r="I891" s="26">
        <v>1.991E-17</v>
      </c>
      <c r="J891" s="26">
        <v>4.2840000000000002E-13</v>
      </c>
      <c r="K891" s="26">
        <v>1.208E-9</v>
      </c>
    </row>
    <row r="892" spans="9:11" x14ac:dyDescent="0.3">
      <c r="I892" s="26">
        <v>1.991E-17</v>
      </c>
      <c r="J892" s="26">
        <v>4.1130000000000002E-13</v>
      </c>
      <c r="K892" s="26">
        <v>1.171E-9</v>
      </c>
    </row>
    <row r="893" spans="9:11" x14ac:dyDescent="0.3">
      <c r="I893" s="26">
        <v>1.991E-17</v>
      </c>
      <c r="J893" s="26">
        <v>3.9490000000000001E-13</v>
      </c>
      <c r="K893" s="26">
        <v>1.1349999999999999E-9</v>
      </c>
    </row>
    <row r="894" spans="9:11" x14ac:dyDescent="0.3">
      <c r="I894" s="26">
        <v>1.991E-17</v>
      </c>
      <c r="J894" s="26">
        <v>3.7910000000000002E-13</v>
      </c>
      <c r="K894" s="26">
        <v>1.0999999999999999E-9</v>
      </c>
    </row>
    <row r="895" spans="9:11" x14ac:dyDescent="0.3">
      <c r="I895" s="26">
        <v>1.991E-17</v>
      </c>
      <c r="J895" s="26">
        <v>3.6400000000000001E-13</v>
      </c>
      <c r="K895" s="26">
        <v>1.066E-9</v>
      </c>
    </row>
    <row r="896" spans="9:11" x14ac:dyDescent="0.3">
      <c r="I896" s="26">
        <v>1.991E-17</v>
      </c>
      <c r="J896" s="26">
        <v>3.4949999999999997E-13</v>
      </c>
      <c r="K896" s="26">
        <v>1.0330000000000001E-9</v>
      </c>
    </row>
    <row r="897" spans="9:11" x14ac:dyDescent="0.3">
      <c r="I897" s="26">
        <v>1.991E-17</v>
      </c>
      <c r="J897" s="26">
        <v>3.3549999999999998E-13</v>
      </c>
      <c r="K897" s="26">
        <v>1.001E-9</v>
      </c>
    </row>
    <row r="898" spans="9:11" x14ac:dyDescent="0.3">
      <c r="I898" s="26">
        <v>1.991E-17</v>
      </c>
      <c r="J898" s="26">
        <v>3.2219999999999998E-13</v>
      </c>
      <c r="K898" s="26">
        <v>9.7009999999999999E-10</v>
      </c>
    </row>
    <row r="899" spans="9:11" x14ac:dyDescent="0.3">
      <c r="I899" s="26">
        <v>1.9110000000000001E-17</v>
      </c>
      <c r="J899" s="26">
        <v>3.093E-13</v>
      </c>
      <c r="K899" s="26">
        <v>9.4010000000000009E-10</v>
      </c>
    </row>
    <row r="900" spans="9:11" x14ac:dyDescent="0.3">
      <c r="I900" s="26">
        <v>1.9110000000000001E-17</v>
      </c>
      <c r="J900" s="26">
        <v>2.97E-13</v>
      </c>
      <c r="K900" s="26">
        <v>9.1109999999999999E-10</v>
      </c>
    </row>
    <row r="901" spans="9:11" x14ac:dyDescent="0.3">
      <c r="I901" s="26">
        <v>1.9110000000000001E-17</v>
      </c>
      <c r="J901" s="26">
        <v>2.8510000000000002E-13</v>
      </c>
      <c r="K901" s="26">
        <v>8.8299999999999995E-10</v>
      </c>
    </row>
    <row r="902" spans="9:11" x14ac:dyDescent="0.3">
      <c r="I902" s="26">
        <v>1.9110000000000001E-17</v>
      </c>
      <c r="J902" s="26">
        <v>2.7369999999999998E-13</v>
      </c>
      <c r="K902" s="26">
        <v>8.5569999999999995E-10</v>
      </c>
    </row>
    <row r="903" spans="9:11" x14ac:dyDescent="0.3">
      <c r="I903" s="26">
        <v>1.9110000000000001E-17</v>
      </c>
      <c r="J903" s="26">
        <v>2.628E-13</v>
      </c>
      <c r="K903" s="26">
        <v>8.2930000000000002E-10</v>
      </c>
    </row>
    <row r="904" spans="9:11" x14ac:dyDescent="0.3">
      <c r="I904" s="26">
        <v>1.9110000000000001E-17</v>
      </c>
      <c r="J904" s="26">
        <v>2.523E-13</v>
      </c>
      <c r="K904" s="26">
        <v>8.0370000000000003E-10</v>
      </c>
    </row>
    <row r="905" spans="9:11" x14ac:dyDescent="0.3">
      <c r="I905" s="26">
        <v>1.9110000000000001E-17</v>
      </c>
      <c r="J905" s="26">
        <v>2.4220000000000002E-13</v>
      </c>
      <c r="K905" s="26">
        <v>7.7889999999999997E-10</v>
      </c>
    </row>
    <row r="906" spans="9:11" x14ac:dyDescent="0.3">
      <c r="I906" s="26">
        <v>1.9110000000000001E-17</v>
      </c>
      <c r="J906" s="26">
        <v>2.3259999999999999E-13</v>
      </c>
      <c r="K906" s="26">
        <v>7.5490000000000005E-10</v>
      </c>
    </row>
    <row r="907" spans="9:11" x14ac:dyDescent="0.3">
      <c r="I907" s="26">
        <v>1.9110000000000001E-17</v>
      </c>
      <c r="J907" s="26">
        <v>2.2329999999999999E-13</v>
      </c>
      <c r="K907" s="26">
        <v>7.3160000000000004E-10</v>
      </c>
    </row>
    <row r="908" spans="9:11" x14ac:dyDescent="0.3">
      <c r="I908" s="26">
        <v>1.9110000000000001E-17</v>
      </c>
      <c r="J908" s="26">
        <v>2.144E-13</v>
      </c>
      <c r="K908" s="26">
        <v>7.0900000000000003E-10</v>
      </c>
    </row>
    <row r="909" spans="9:11" x14ac:dyDescent="0.3">
      <c r="I909" s="26">
        <v>1.9110000000000001E-17</v>
      </c>
      <c r="J909" s="26">
        <v>2.0579999999999999E-13</v>
      </c>
      <c r="K909" s="26">
        <v>6.8710000000000004E-10</v>
      </c>
    </row>
    <row r="910" spans="9:11" x14ac:dyDescent="0.3">
      <c r="I910" s="26">
        <v>1.9110000000000001E-17</v>
      </c>
      <c r="J910" s="26">
        <v>1.9760000000000001E-13</v>
      </c>
      <c r="K910" s="26">
        <v>6.6590000000000005E-10</v>
      </c>
    </row>
    <row r="911" spans="9:11" x14ac:dyDescent="0.3">
      <c r="I911" s="26">
        <v>1.9110000000000001E-17</v>
      </c>
      <c r="J911" s="26">
        <v>1.8969999999999999E-13</v>
      </c>
      <c r="K911" s="26">
        <v>6.4539999999999996E-10</v>
      </c>
    </row>
    <row r="912" spans="9:11" x14ac:dyDescent="0.3">
      <c r="I912" s="26">
        <v>1.9110000000000001E-17</v>
      </c>
      <c r="J912" s="26">
        <v>1.822E-13</v>
      </c>
      <c r="K912" s="26">
        <v>6.2540000000000003E-10</v>
      </c>
    </row>
    <row r="913" spans="9:11" x14ac:dyDescent="0.3">
      <c r="I913" s="26">
        <v>1.9110000000000001E-17</v>
      </c>
      <c r="J913" s="26">
        <v>1.7489999999999999E-13</v>
      </c>
      <c r="K913" s="26">
        <v>6.0610000000000001E-10</v>
      </c>
    </row>
    <row r="914" spans="9:11" x14ac:dyDescent="0.3">
      <c r="I914" s="26">
        <v>1.9110000000000001E-17</v>
      </c>
      <c r="J914" s="26">
        <v>1.679E-13</v>
      </c>
      <c r="K914" s="26">
        <v>5.8739999999999996E-10</v>
      </c>
    </row>
    <row r="915" spans="9:11" x14ac:dyDescent="0.3">
      <c r="I915" s="26">
        <v>1.9110000000000001E-17</v>
      </c>
      <c r="J915" s="26">
        <v>1.6120000000000001E-13</v>
      </c>
      <c r="K915" s="26">
        <v>5.6929999999999999E-10</v>
      </c>
    </row>
    <row r="916" spans="9:11" x14ac:dyDescent="0.3">
      <c r="I916" s="26">
        <v>1.9110000000000001E-17</v>
      </c>
      <c r="J916" s="26">
        <v>1.5480000000000001E-13</v>
      </c>
      <c r="K916" s="26">
        <v>5.5169999999999997E-10</v>
      </c>
    </row>
    <row r="917" spans="9:11" x14ac:dyDescent="0.3">
      <c r="I917" s="26">
        <v>1.9110000000000001E-17</v>
      </c>
      <c r="J917" s="26">
        <v>1.4859999999999999E-13</v>
      </c>
      <c r="K917" s="26">
        <v>5.3470000000000003E-10</v>
      </c>
    </row>
    <row r="918" spans="9:11" x14ac:dyDescent="0.3">
      <c r="I918" s="26">
        <v>1.9110000000000001E-17</v>
      </c>
      <c r="J918" s="26">
        <v>1.4269999999999999E-13</v>
      </c>
      <c r="K918" s="26">
        <v>5.1820000000000003E-10</v>
      </c>
    </row>
    <row r="919" spans="9:11" x14ac:dyDescent="0.3">
      <c r="I919" s="26">
        <v>1.9110000000000001E-17</v>
      </c>
      <c r="J919" s="26">
        <v>1.37E-13</v>
      </c>
      <c r="K919" s="26">
        <v>5.0219999999999998E-10</v>
      </c>
    </row>
    <row r="920" spans="9:11" x14ac:dyDescent="0.3">
      <c r="I920" s="26">
        <v>1.9110000000000001E-17</v>
      </c>
      <c r="J920" s="26">
        <v>1.315E-13</v>
      </c>
      <c r="K920" s="26">
        <v>4.8669999999999998E-10</v>
      </c>
    </row>
    <row r="921" spans="9:11" x14ac:dyDescent="0.3">
      <c r="I921" s="26">
        <v>1.9110000000000001E-17</v>
      </c>
      <c r="J921" s="26">
        <v>1.263E-13</v>
      </c>
      <c r="K921" s="26">
        <v>4.7170000000000004E-10</v>
      </c>
    </row>
    <row r="922" spans="9:11" x14ac:dyDescent="0.3">
      <c r="I922" s="26">
        <v>1.9110000000000001E-17</v>
      </c>
      <c r="J922" s="26">
        <v>1.212E-13</v>
      </c>
      <c r="K922" s="26">
        <v>4.571E-10</v>
      </c>
    </row>
    <row r="923" spans="9:11" x14ac:dyDescent="0.3">
      <c r="I923" s="26">
        <v>1.9110000000000001E-17</v>
      </c>
      <c r="J923" s="26">
        <v>1.1639999999999999E-13</v>
      </c>
      <c r="K923" s="26">
        <v>4.4300000000000002E-10</v>
      </c>
    </row>
    <row r="924" spans="9:11" x14ac:dyDescent="0.3">
      <c r="I924" s="26">
        <v>1.9110000000000001E-17</v>
      </c>
      <c r="J924" s="26">
        <v>1.1170000000000001E-13</v>
      </c>
      <c r="K924" s="26">
        <v>4.2930000000000001E-10</v>
      </c>
    </row>
    <row r="925" spans="9:11" x14ac:dyDescent="0.3">
      <c r="I925" s="26">
        <v>1.9110000000000001E-17</v>
      </c>
      <c r="J925" s="26">
        <v>1.0729999999999999E-13</v>
      </c>
      <c r="K925" s="26">
        <v>4.1609999999999999E-10</v>
      </c>
    </row>
    <row r="926" spans="9:11" x14ac:dyDescent="0.3">
      <c r="I926" s="26">
        <v>1.9110000000000001E-17</v>
      </c>
      <c r="J926" s="26">
        <v>1.03E-13</v>
      </c>
      <c r="K926" s="26">
        <v>4.0320000000000001E-10</v>
      </c>
    </row>
    <row r="927" spans="9:11" x14ac:dyDescent="0.3">
      <c r="I927" s="26">
        <v>1.9110000000000001E-17</v>
      </c>
      <c r="J927" s="26">
        <v>9.8889999999999996E-14</v>
      </c>
      <c r="K927" s="26">
        <v>3.9079999999999998E-10</v>
      </c>
    </row>
    <row r="928" spans="9:11" x14ac:dyDescent="0.3">
      <c r="I928" s="26">
        <v>1.9110000000000001E-17</v>
      </c>
      <c r="J928" s="26">
        <v>9.4950000000000002E-14</v>
      </c>
      <c r="K928" s="26">
        <v>3.787E-10</v>
      </c>
    </row>
    <row r="929" spans="9:11" x14ac:dyDescent="0.3">
      <c r="I929" s="26">
        <v>1.9110000000000001E-17</v>
      </c>
      <c r="J929" s="26">
        <v>9.116E-14</v>
      </c>
      <c r="K929" s="26">
        <v>3.6700000000000003E-10</v>
      </c>
    </row>
    <row r="930" spans="9:11" x14ac:dyDescent="0.3">
      <c r="I930" s="26">
        <v>1.9110000000000001E-17</v>
      </c>
      <c r="J930" s="26">
        <v>8.7520000000000002E-14</v>
      </c>
      <c r="K930" s="26">
        <v>3.5570000000000002E-10</v>
      </c>
    </row>
    <row r="931" spans="9:11" x14ac:dyDescent="0.3">
      <c r="I931" s="26">
        <v>1.9110000000000001E-17</v>
      </c>
      <c r="J931" s="26">
        <v>8.4029999999999996E-14</v>
      </c>
      <c r="K931" s="26">
        <v>3.4470000000000001E-10</v>
      </c>
    </row>
    <row r="932" spans="9:11" x14ac:dyDescent="0.3">
      <c r="I932" s="26">
        <v>1.9110000000000001E-17</v>
      </c>
      <c r="J932" s="26">
        <v>8.0669999999999999E-14</v>
      </c>
      <c r="K932" s="26">
        <v>3.3410000000000001E-10</v>
      </c>
    </row>
    <row r="933" spans="9:11" x14ac:dyDescent="0.3">
      <c r="I933" s="26">
        <v>1.9110000000000001E-17</v>
      </c>
      <c r="J933" s="26">
        <v>7.7450000000000001E-14</v>
      </c>
      <c r="K933" s="26">
        <v>3.2380000000000001E-10</v>
      </c>
    </row>
    <row r="934" spans="9:11" x14ac:dyDescent="0.3">
      <c r="I934" s="26">
        <v>1.9110000000000001E-17</v>
      </c>
      <c r="J934" s="26">
        <v>7.4359999999999998E-14</v>
      </c>
      <c r="K934" s="26">
        <v>3.1379999999999999E-10</v>
      </c>
    </row>
    <row r="935" spans="9:11" x14ac:dyDescent="0.3">
      <c r="I935" s="26">
        <v>1.9110000000000001E-17</v>
      </c>
      <c r="J935" s="26">
        <v>7.1400000000000004E-14</v>
      </c>
      <c r="K935" s="26">
        <v>3.0410000000000001E-10</v>
      </c>
    </row>
    <row r="936" spans="9:11" x14ac:dyDescent="0.3">
      <c r="I936" s="26">
        <v>1.9110000000000001E-17</v>
      </c>
      <c r="J936" s="26">
        <v>6.8549999999999996E-14</v>
      </c>
      <c r="K936" s="26">
        <v>2.9469999999999997E-10</v>
      </c>
    </row>
    <row r="937" spans="9:11" x14ac:dyDescent="0.3">
      <c r="I937" s="26">
        <v>1.9110000000000001E-17</v>
      </c>
      <c r="J937" s="26">
        <v>6.5809999999999999E-14</v>
      </c>
      <c r="K937" s="26">
        <v>2.8559999999999998E-10</v>
      </c>
    </row>
    <row r="938" spans="9:11" x14ac:dyDescent="0.3">
      <c r="I938" s="26">
        <v>1.9110000000000001E-17</v>
      </c>
      <c r="J938" s="26">
        <v>6.3189999999999994E-14</v>
      </c>
      <c r="K938" s="26">
        <v>2.7680000000000002E-10</v>
      </c>
    </row>
    <row r="939" spans="9:11" x14ac:dyDescent="0.3">
      <c r="I939" s="26">
        <v>1.9110000000000001E-17</v>
      </c>
      <c r="J939" s="26">
        <v>6.0660000000000004E-14</v>
      </c>
      <c r="K939" s="26">
        <v>2.6829999999999999E-10</v>
      </c>
    </row>
    <row r="940" spans="9:11" x14ac:dyDescent="0.3">
      <c r="I940" s="26">
        <v>1.9110000000000001E-17</v>
      </c>
      <c r="J940" s="26">
        <v>5.824E-14</v>
      </c>
      <c r="K940" s="26">
        <v>2.5999999999999998E-10</v>
      </c>
    </row>
    <row r="941" spans="9:11" x14ac:dyDescent="0.3">
      <c r="I941" s="26">
        <v>1.863E-17</v>
      </c>
      <c r="J941" s="26">
        <v>5.5920000000000003E-14</v>
      </c>
      <c r="K941" s="26">
        <v>2.5200000000000001E-10</v>
      </c>
    </row>
    <row r="942" spans="9:11" x14ac:dyDescent="0.3">
      <c r="I942" s="26">
        <v>1.7709999999999999E-17</v>
      </c>
      <c r="J942" s="26">
        <v>5.3690000000000003E-14</v>
      </c>
      <c r="K942" s="26">
        <v>2.4419999999999999E-10</v>
      </c>
    </row>
    <row r="943" spans="9:11" x14ac:dyDescent="0.3">
      <c r="I943" s="26">
        <v>1.7709999999999999E-17</v>
      </c>
      <c r="J943" s="26">
        <v>5.1549999999999999E-14</v>
      </c>
      <c r="K943" s="26">
        <v>2.3659999999999999E-10</v>
      </c>
    </row>
    <row r="944" spans="9:11" x14ac:dyDescent="0.3">
      <c r="I944" s="26">
        <v>1.7709999999999999E-17</v>
      </c>
      <c r="J944" s="26">
        <v>4.9489999999999999E-14</v>
      </c>
      <c r="K944" s="26">
        <v>2.293E-10</v>
      </c>
    </row>
    <row r="945" spans="9:11" x14ac:dyDescent="0.3">
      <c r="I945" s="26">
        <v>1.7709999999999999E-17</v>
      </c>
      <c r="J945" s="26">
        <v>4.7509999999999998E-14</v>
      </c>
      <c r="K945" s="26">
        <v>2.223E-10</v>
      </c>
    </row>
    <row r="946" spans="9:11" x14ac:dyDescent="0.3">
      <c r="I946" s="26">
        <v>1.7709999999999999E-17</v>
      </c>
      <c r="J946" s="26">
        <v>4.5619999999999999E-14</v>
      </c>
      <c r="K946" s="26">
        <v>2.154E-10</v>
      </c>
    </row>
    <row r="947" spans="9:11" x14ac:dyDescent="0.3">
      <c r="I947" s="26">
        <v>1.7709999999999999E-17</v>
      </c>
      <c r="J947" s="26">
        <v>4.38E-14</v>
      </c>
      <c r="K947" s="26">
        <v>2.0869999999999999E-10</v>
      </c>
    </row>
    <row r="948" spans="9:11" x14ac:dyDescent="0.3">
      <c r="I948" s="26">
        <v>1.7709999999999999E-17</v>
      </c>
      <c r="J948" s="26">
        <v>4.2050000000000001E-14</v>
      </c>
      <c r="K948" s="26">
        <v>2.0229999999999999E-10</v>
      </c>
    </row>
    <row r="949" spans="9:11" x14ac:dyDescent="0.3">
      <c r="I949" s="26">
        <v>1.7709999999999999E-17</v>
      </c>
      <c r="J949" s="26">
        <v>4.0370000000000002E-14</v>
      </c>
      <c r="K949" s="26">
        <v>1.961E-10</v>
      </c>
    </row>
    <row r="950" spans="9:11" x14ac:dyDescent="0.3">
      <c r="I950" s="26">
        <v>1.7709999999999999E-17</v>
      </c>
      <c r="J950" s="26">
        <v>3.8759999999999997E-14</v>
      </c>
      <c r="K950" s="26">
        <v>1.8999999999999999E-10</v>
      </c>
    </row>
    <row r="951" spans="9:11" x14ac:dyDescent="0.3">
      <c r="I951" s="26">
        <v>1.7709999999999999E-17</v>
      </c>
      <c r="J951" s="26">
        <v>3.721E-14</v>
      </c>
      <c r="K951" s="26">
        <v>1.8409999999999999E-10</v>
      </c>
    </row>
    <row r="952" spans="9:11" x14ac:dyDescent="0.3">
      <c r="I952" s="26">
        <v>1.7709999999999999E-17</v>
      </c>
      <c r="J952" s="26">
        <v>3.5730000000000003E-14</v>
      </c>
      <c r="K952" s="26">
        <v>1.785E-10</v>
      </c>
    </row>
    <row r="953" spans="9:11" x14ac:dyDescent="0.3">
      <c r="I953" s="26">
        <v>1.7709999999999999E-17</v>
      </c>
      <c r="J953" s="26">
        <v>3.4300000000000003E-14</v>
      </c>
      <c r="K953" s="26">
        <v>1.73E-10</v>
      </c>
    </row>
    <row r="954" spans="9:11" x14ac:dyDescent="0.3">
      <c r="I954" s="26">
        <v>1.7709999999999999E-17</v>
      </c>
      <c r="J954" s="26">
        <v>3.2929999999999998E-14</v>
      </c>
      <c r="K954" s="26">
        <v>1.676E-10</v>
      </c>
    </row>
    <row r="955" spans="9:11" x14ac:dyDescent="0.3">
      <c r="I955" s="26">
        <v>1.7709999999999999E-17</v>
      </c>
      <c r="J955" s="26">
        <v>3.1620000000000002E-14</v>
      </c>
      <c r="K955" s="26">
        <v>1.624E-10</v>
      </c>
    </row>
    <row r="956" spans="9:11" x14ac:dyDescent="0.3">
      <c r="I956" s="26">
        <v>1.7709999999999999E-17</v>
      </c>
      <c r="J956" s="26">
        <v>3.0360000000000003E-14</v>
      </c>
      <c r="K956" s="26">
        <v>1.5739999999999999E-10</v>
      </c>
    </row>
    <row r="957" spans="9:11" x14ac:dyDescent="0.3">
      <c r="I957" s="26">
        <v>1.7709999999999999E-17</v>
      </c>
      <c r="J957" s="26">
        <v>2.9150000000000001E-14</v>
      </c>
      <c r="K957" s="26">
        <v>1.526E-10</v>
      </c>
    </row>
    <row r="958" spans="9:11" x14ac:dyDescent="0.3">
      <c r="I958" s="26">
        <v>1.7709999999999999E-17</v>
      </c>
      <c r="J958" s="26">
        <v>2.7980000000000001E-14</v>
      </c>
      <c r="K958" s="26">
        <v>1.479E-10</v>
      </c>
    </row>
    <row r="959" spans="9:11" x14ac:dyDescent="0.3">
      <c r="I959" s="26">
        <v>1.7709999999999999E-17</v>
      </c>
      <c r="J959" s="26">
        <v>2.687E-14</v>
      </c>
      <c r="K959" s="26">
        <v>1.4330000000000001E-10</v>
      </c>
    </row>
    <row r="960" spans="9:11" x14ac:dyDescent="0.3">
      <c r="I960" s="26">
        <v>1.7709999999999999E-17</v>
      </c>
      <c r="J960" s="26">
        <v>2.579E-14</v>
      </c>
      <c r="K960" s="26">
        <v>1.3890000000000001E-10</v>
      </c>
    </row>
    <row r="961" spans="9:11" x14ac:dyDescent="0.3">
      <c r="I961" s="26">
        <v>1.7709999999999999E-17</v>
      </c>
      <c r="J961" s="26">
        <v>2.476E-14</v>
      </c>
      <c r="K961" s="26">
        <v>1.3460000000000001E-10</v>
      </c>
    </row>
    <row r="962" spans="9:11" x14ac:dyDescent="0.3">
      <c r="I962" s="26">
        <v>1.7709999999999999E-17</v>
      </c>
      <c r="J962" s="26">
        <v>2.3780000000000001E-14</v>
      </c>
      <c r="K962" s="26">
        <v>1.3040000000000001E-10</v>
      </c>
    </row>
    <row r="963" spans="9:11" x14ac:dyDescent="0.3">
      <c r="I963" s="26">
        <v>1.7709999999999999E-17</v>
      </c>
      <c r="J963" s="26">
        <v>2.2829999999999999E-14</v>
      </c>
      <c r="K963" s="26">
        <v>1.264E-10</v>
      </c>
    </row>
    <row r="964" spans="9:11" x14ac:dyDescent="0.3">
      <c r="I964" s="26">
        <v>1.7709999999999999E-17</v>
      </c>
      <c r="J964" s="26">
        <v>2.192E-14</v>
      </c>
      <c r="K964" s="26">
        <v>1.2249999999999999E-10</v>
      </c>
    </row>
    <row r="965" spans="9:11" x14ac:dyDescent="0.3">
      <c r="I965" s="26">
        <v>1.7709999999999999E-17</v>
      </c>
      <c r="J965" s="26">
        <v>2.1040000000000001E-14</v>
      </c>
      <c r="K965" s="26">
        <v>1.1869999999999999E-10</v>
      </c>
    </row>
    <row r="966" spans="9:11" x14ac:dyDescent="0.3">
      <c r="I966" s="26">
        <v>1.7709999999999999E-17</v>
      </c>
      <c r="J966" s="26">
        <v>2.0199999999999998E-14</v>
      </c>
      <c r="K966" s="26">
        <v>1.151E-10</v>
      </c>
    </row>
    <row r="967" spans="9:11" x14ac:dyDescent="0.3">
      <c r="I967" s="26">
        <v>1.6959999999999999E-17</v>
      </c>
      <c r="J967" s="26">
        <v>1.9400000000000001E-14</v>
      </c>
      <c r="K967" s="26">
        <v>1.115E-10</v>
      </c>
    </row>
    <row r="968" spans="9:11" x14ac:dyDescent="0.3">
      <c r="I968" s="26">
        <v>1.6959999999999999E-17</v>
      </c>
      <c r="J968" s="26">
        <v>1.862E-14</v>
      </c>
      <c r="K968" s="26">
        <v>1.0809999999999999E-10</v>
      </c>
    </row>
    <row r="969" spans="9:11" x14ac:dyDescent="0.3">
      <c r="I969" s="26">
        <v>1.6959999999999999E-17</v>
      </c>
      <c r="J969" s="26">
        <v>1.7879999999999999E-14</v>
      </c>
      <c r="K969" s="26">
        <v>1.047E-10</v>
      </c>
    </row>
    <row r="970" spans="9:11" x14ac:dyDescent="0.3">
      <c r="I970" s="26">
        <v>1.6959999999999999E-17</v>
      </c>
      <c r="J970" s="26">
        <v>1.7170000000000001E-14</v>
      </c>
      <c r="K970" s="26">
        <v>1.015E-10</v>
      </c>
    </row>
    <row r="971" spans="9:11" x14ac:dyDescent="0.3">
      <c r="I971" s="26">
        <v>1.6959999999999999E-17</v>
      </c>
      <c r="J971" s="26">
        <v>1.648E-14</v>
      </c>
      <c r="K971" s="26">
        <v>9.8359999999999997E-11</v>
      </c>
    </row>
    <row r="972" spans="9:11" x14ac:dyDescent="0.3">
      <c r="I972" s="26">
        <v>1.6959999999999999E-17</v>
      </c>
      <c r="J972" s="26">
        <v>1.5819999999999999E-14</v>
      </c>
      <c r="K972" s="26">
        <v>9.5329999999999995E-11</v>
      </c>
    </row>
    <row r="973" spans="9:11" x14ac:dyDescent="0.3">
      <c r="I973" s="26">
        <v>1.6959999999999999E-17</v>
      </c>
      <c r="J973" s="26">
        <v>1.519E-14</v>
      </c>
      <c r="K973" s="26">
        <v>9.2390000000000004E-11</v>
      </c>
    </row>
    <row r="974" spans="9:11" x14ac:dyDescent="0.3">
      <c r="I974" s="26">
        <v>1.6959999999999999E-17</v>
      </c>
      <c r="J974" s="26">
        <v>1.4590000000000001E-14</v>
      </c>
      <c r="K974" s="26">
        <v>8.953E-11</v>
      </c>
    </row>
    <row r="975" spans="9:11" x14ac:dyDescent="0.3">
      <c r="I975" s="26">
        <v>1.6959999999999999E-17</v>
      </c>
      <c r="J975" s="26">
        <v>1.4E-14</v>
      </c>
      <c r="K975" s="26">
        <v>8.6770000000000001E-11</v>
      </c>
    </row>
    <row r="976" spans="9:11" x14ac:dyDescent="0.3">
      <c r="I976" s="26">
        <v>1.6959999999999999E-17</v>
      </c>
      <c r="J976" s="26">
        <v>1.3440000000000001E-14</v>
      </c>
      <c r="K976" s="26">
        <v>8.4090000000000004E-11</v>
      </c>
    </row>
    <row r="977" spans="9:11" x14ac:dyDescent="0.3">
      <c r="I977" s="26">
        <v>1.6959999999999999E-17</v>
      </c>
      <c r="J977" s="26">
        <v>1.291E-14</v>
      </c>
      <c r="K977" s="26">
        <v>8.1500000000000003E-11</v>
      </c>
    </row>
    <row r="978" spans="9:11" x14ac:dyDescent="0.3">
      <c r="I978" s="26">
        <v>1.6959999999999999E-17</v>
      </c>
      <c r="J978" s="26">
        <v>1.239E-14</v>
      </c>
      <c r="K978" s="26">
        <v>7.8979999999999995E-11</v>
      </c>
    </row>
    <row r="979" spans="9:11" x14ac:dyDescent="0.3">
      <c r="I979" s="26">
        <v>1.6959999999999999E-17</v>
      </c>
      <c r="J979" s="26">
        <v>1.19E-14</v>
      </c>
      <c r="K979" s="26">
        <v>7.6540000000000001E-11</v>
      </c>
    </row>
    <row r="980" spans="9:11" x14ac:dyDescent="0.3">
      <c r="I980" s="26">
        <v>1.6959999999999999E-17</v>
      </c>
      <c r="J980" s="26">
        <v>1.142E-14</v>
      </c>
      <c r="K980" s="26">
        <v>7.4179999999999996E-11</v>
      </c>
    </row>
    <row r="981" spans="9:11" x14ac:dyDescent="0.3">
      <c r="I981" s="26">
        <v>1.6959999999999999E-17</v>
      </c>
      <c r="J981" s="26">
        <v>1.097E-14</v>
      </c>
      <c r="K981" s="26">
        <v>7.1889999999999997E-11</v>
      </c>
    </row>
    <row r="982" spans="9:11" x14ac:dyDescent="0.3">
      <c r="I982" s="26">
        <v>1.6959999999999999E-17</v>
      </c>
      <c r="J982" s="26">
        <v>1.053E-14</v>
      </c>
      <c r="K982" s="26">
        <v>6.9670000000000003E-11</v>
      </c>
    </row>
    <row r="983" spans="9:11" x14ac:dyDescent="0.3">
      <c r="I983" s="26">
        <v>1.6959999999999999E-17</v>
      </c>
      <c r="J983" s="26">
        <v>1.0110000000000001E-14</v>
      </c>
      <c r="K983" s="26">
        <v>6.7520000000000003E-11</v>
      </c>
    </row>
    <row r="984" spans="9:11" x14ac:dyDescent="0.3">
      <c r="I984" s="26">
        <v>1.6959999999999999E-17</v>
      </c>
      <c r="J984" s="26">
        <v>9.7059999999999995E-15</v>
      </c>
      <c r="K984" s="26">
        <v>6.5439999999999996E-11</v>
      </c>
    </row>
    <row r="985" spans="9:11" x14ac:dyDescent="0.3">
      <c r="I985" s="26">
        <v>1.6959999999999999E-17</v>
      </c>
      <c r="J985" s="26">
        <v>9.3190000000000002E-15</v>
      </c>
      <c r="K985" s="26">
        <v>6.3419999999999999E-11</v>
      </c>
    </row>
    <row r="986" spans="9:11" x14ac:dyDescent="0.3">
      <c r="I986" s="26">
        <v>1.6959999999999999E-17</v>
      </c>
      <c r="J986" s="26">
        <v>8.9469999999999996E-15</v>
      </c>
      <c r="K986" s="26">
        <v>6.146E-11</v>
      </c>
    </row>
    <row r="987" spans="9:11" x14ac:dyDescent="0.3">
      <c r="I987" s="26">
        <v>1.6959999999999999E-17</v>
      </c>
      <c r="J987" s="26">
        <v>8.5899999999999996E-15</v>
      </c>
      <c r="K987" s="26">
        <v>5.9559999999999999E-11</v>
      </c>
    </row>
    <row r="988" spans="9:11" x14ac:dyDescent="0.3">
      <c r="I988" s="26">
        <v>1.6959999999999999E-17</v>
      </c>
      <c r="J988" s="26">
        <v>8.2470000000000001E-15</v>
      </c>
      <c r="K988" s="26">
        <v>5.7720000000000002E-11</v>
      </c>
    </row>
    <row r="989" spans="9:11" x14ac:dyDescent="0.3">
      <c r="I989" s="26">
        <v>1.6959999999999999E-17</v>
      </c>
      <c r="J989" s="26">
        <v>7.9179999999999997E-15</v>
      </c>
      <c r="K989" s="26">
        <v>5.5940000000000003E-11</v>
      </c>
    </row>
    <row r="990" spans="9:11" x14ac:dyDescent="0.3">
      <c r="I990" s="26">
        <v>1.6959999999999999E-17</v>
      </c>
      <c r="J990" s="26">
        <v>7.6020000000000001E-15</v>
      </c>
      <c r="K990" s="26">
        <v>5.4220000000000001E-11</v>
      </c>
    </row>
    <row r="991" spans="9:11" x14ac:dyDescent="0.3">
      <c r="I991" s="26">
        <v>1.6959999999999999E-17</v>
      </c>
      <c r="J991" s="26">
        <v>7.2989999999999997E-15</v>
      </c>
      <c r="K991" s="26">
        <v>5.254E-11</v>
      </c>
    </row>
    <row r="992" spans="9:11" x14ac:dyDescent="0.3">
      <c r="I992" s="26">
        <v>1.6959999999999999E-17</v>
      </c>
      <c r="J992" s="26">
        <v>7.0080000000000003E-15</v>
      </c>
      <c r="K992" s="26">
        <v>5.0919999999999997E-11</v>
      </c>
    </row>
    <row r="993" spans="9:11" x14ac:dyDescent="0.3">
      <c r="I993" s="26">
        <v>1.6959999999999999E-17</v>
      </c>
      <c r="J993" s="26">
        <v>6.7279999999999997E-15</v>
      </c>
      <c r="K993" s="26">
        <v>4.9350000000000003E-11</v>
      </c>
    </row>
    <row r="994" spans="9:11" x14ac:dyDescent="0.3">
      <c r="I994" s="26">
        <v>1.6959999999999999E-17</v>
      </c>
      <c r="J994" s="26">
        <v>6.4590000000000002E-15</v>
      </c>
      <c r="K994" s="26">
        <v>4.7829999999999998E-11</v>
      </c>
    </row>
    <row r="995" spans="9:11" x14ac:dyDescent="0.3">
      <c r="I995" s="26">
        <v>1.6959999999999999E-17</v>
      </c>
      <c r="J995" s="26">
        <v>6.2020000000000002E-15</v>
      </c>
      <c r="K995" s="26">
        <v>4.635E-11</v>
      </c>
    </row>
    <row r="996" spans="9:11" x14ac:dyDescent="0.3">
      <c r="I996" s="26">
        <v>1.6959999999999999E-17</v>
      </c>
      <c r="J996" s="26">
        <v>5.9540000000000001E-15</v>
      </c>
      <c r="K996" s="26">
        <v>4.4919999999999998E-11</v>
      </c>
    </row>
    <row r="997" spans="9:11" x14ac:dyDescent="0.3">
      <c r="I997" s="26">
        <v>1.6959999999999999E-17</v>
      </c>
      <c r="J997" s="26">
        <v>5.7169999999999996E-15</v>
      </c>
      <c r="K997" s="26">
        <v>4.3529999999999997E-11</v>
      </c>
    </row>
    <row r="998" spans="9:11" x14ac:dyDescent="0.3">
      <c r="I998" s="26">
        <v>1.6959999999999999E-17</v>
      </c>
      <c r="J998" s="26">
        <v>5.488E-15</v>
      </c>
      <c r="K998" s="26">
        <v>4.2189999999999999E-11</v>
      </c>
    </row>
    <row r="999" spans="9:11" x14ac:dyDescent="0.3">
      <c r="I999" s="26">
        <v>1.6959999999999999E-17</v>
      </c>
      <c r="J999" s="26">
        <v>5.2690000000000002E-15</v>
      </c>
      <c r="K999" s="26">
        <v>4.089E-11</v>
      </c>
    </row>
    <row r="1000" spans="9:11" x14ac:dyDescent="0.3">
      <c r="I1000" s="26">
        <v>1.6959999999999999E-17</v>
      </c>
      <c r="J1000" s="26">
        <v>5.0590000000000004E-15</v>
      </c>
      <c r="K1000" s="26">
        <v>3.9620000000000001E-11</v>
      </c>
    </row>
    <row r="1001" spans="9:11" x14ac:dyDescent="0.3">
      <c r="I1001" s="26">
        <v>1.6959999999999999E-17</v>
      </c>
      <c r="J1001" s="26">
        <v>4.8569999999999998E-15</v>
      </c>
      <c r="K1001" s="26">
        <v>3.8399999999999998E-11</v>
      </c>
    </row>
    <row r="1002" spans="9:11" x14ac:dyDescent="0.3">
      <c r="I1002" s="26">
        <v>1.6959999999999999E-17</v>
      </c>
      <c r="J1002" s="26">
        <v>4.6630000000000002E-15</v>
      </c>
      <c r="K1002" s="26">
        <v>3.7220000000000002E-11</v>
      </c>
    </row>
    <row r="1003" spans="9:11" x14ac:dyDescent="0.3">
      <c r="I1003" s="26">
        <v>1.6959999999999999E-17</v>
      </c>
      <c r="J1003" s="26">
        <v>4.477E-15</v>
      </c>
      <c r="K1003" s="26">
        <v>3.6069999999999998E-11</v>
      </c>
    </row>
    <row r="1004" spans="9:11" x14ac:dyDescent="0.3">
      <c r="I1004" s="26">
        <v>1.6959999999999999E-17</v>
      </c>
      <c r="J1004" s="26">
        <v>4.2989999999999998E-15</v>
      </c>
      <c r="K1004" s="26">
        <v>3.495E-11</v>
      </c>
    </row>
    <row r="1005" spans="9:11" x14ac:dyDescent="0.3">
      <c r="I1005" s="26">
        <v>1.6959999999999999E-17</v>
      </c>
      <c r="J1005" s="26">
        <v>4.1270000000000002E-15</v>
      </c>
      <c r="K1005" s="26">
        <v>3.3879999999999997E-11</v>
      </c>
    </row>
    <row r="1006" spans="9:11" x14ac:dyDescent="0.3">
      <c r="I1006" s="26">
        <v>1.6959999999999999E-17</v>
      </c>
      <c r="J1006" s="26">
        <v>3.9620000000000001E-15</v>
      </c>
      <c r="K1006" s="26">
        <v>3.2829999999999998E-11</v>
      </c>
    </row>
    <row r="1007" spans="9:11" x14ac:dyDescent="0.3">
      <c r="I1007" s="26">
        <v>1.6959999999999999E-17</v>
      </c>
      <c r="J1007" s="26">
        <v>3.8040000000000003E-15</v>
      </c>
      <c r="K1007" s="26">
        <v>3.182E-11</v>
      </c>
    </row>
    <row r="1008" spans="9:11" x14ac:dyDescent="0.3">
      <c r="I1008" s="26">
        <v>1.6959999999999999E-17</v>
      </c>
      <c r="J1008" s="26">
        <v>3.653E-15</v>
      </c>
      <c r="K1008" s="26">
        <v>3.0829999999999998E-11</v>
      </c>
    </row>
    <row r="1009" spans="9:11" x14ac:dyDescent="0.3">
      <c r="I1009" s="26">
        <v>1.6959999999999999E-17</v>
      </c>
      <c r="J1009" s="26">
        <v>3.507E-15</v>
      </c>
      <c r="K1009" s="26">
        <v>2.9879999999999998E-11</v>
      </c>
    </row>
    <row r="1010" spans="9:11" x14ac:dyDescent="0.3">
      <c r="I1010" s="26">
        <v>1.6959999999999999E-17</v>
      </c>
      <c r="J1010" s="26">
        <v>3.3670000000000001E-15</v>
      </c>
      <c r="K1010" s="26">
        <v>2.8959999999999999E-11</v>
      </c>
    </row>
    <row r="1011" spans="9:11" x14ac:dyDescent="0.3">
      <c r="I1011" s="26">
        <v>1.6959999999999999E-17</v>
      </c>
      <c r="J1011" s="26">
        <v>3.2320000000000001E-15</v>
      </c>
      <c r="K1011" s="26">
        <v>2.807E-11</v>
      </c>
    </row>
    <row r="1012" spans="9:11" x14ac:dyDescent="0.3">
      <c r="I1012" s="26">
        <v>1.6959999999999999E-17</v>
      </c>
      <c r="J1012" s="26">
        <v>3.1030000000000001E-15</v>
      </c>
      <c r="K1012" s="26">
        <v>2.72E-11</v>
      </c>
    </row>
    <row r="1013" spans="9:11" x14ac:dyDescent="0.3">
      <c r="I1013" s="26">
        <v>1.6959999999999999E-17</v>
      </c>
      <c r="J1013" s="26">
        <v>2.9799999999999999E-15</v>
      </c>
      <c r="K1013" s="26">
        <v>2.636E-11</v>
      </c>
    </row>
    <row r="1014" spans="9:11" x14ac:dyDescent="0.3">
      <c r="I1014" s="26">
        <v>1.6959999999999999E-17</v>
      </c>
      <c r="J1014" s="26">
        <v>2.8610000000000001E-15</v>
      </c>
      <c r="K1014" s="26">
        <v>2.5550000000000002E-11</v>
      </c>
    </row>
    <row r="1015" spans="9:11" x14ac:dyDescent="0.3">
      <c r="I1015" s="26">
        <v>1.6959999999999999E-17</v>
      </c>
      <c r="J1015" s="26">
        <v>2.7469999999999999E-15</v>
      </c>
      <c r="K1015" s="26">
        <v>2.476E-11</v>
      </c>
    </row>
    <row r="1016" spans="9:11" x14ac:dyDescent="0.3">
      <c r="I1016" s="26">
        <v>1.6959999999999999E-17</v>
      </c>
      <c r="J1016" s="26">
        <v>2.6370000000000001E-15</v>
      </c>
      <c r="K1016" s="26">
        <v>2.3989999999999999E-11</v>
      </c>
    </row>
    <row r="1017" spans="9:11" x14ac:dyDescent="0.3">
      <c r="I1017" s="26">
        <v>1.6959999999999999E-17</v>
      </c>
      <c r="J1017" s="26">
        <v>2.5320000000000001E-15</v>
      </c>
      <c r="K1017" s="26">
        <v>2.325E-11</v>
      </c>
    </row>
    <row r="1018" spans="9:11" x14ac:dyDescent="0.3">
      <c r="I1018" s="26">
        <v>1.6959999999999999E-17</v>
      </c>
      <c r="J1018" s="26">
        <v>2.4309999999999999E-15</v>
      </c>
      <c r="K1018" s="26">
        <v>2.254E-11</v>
      </c>
    </row>
    <row r="1019" spans="9:11" x14ac:dyDescent="0.3">
      <c r="I1019" s="26">
        <v>1.6959999999999999E-17</v>
      </c>
      <c r="J1019" s="26">
        <v>2.3340000000000001E-15</v>
      </c>
      <c r="K1019" s="26">
        <v>2.1839999999999999E-11</v>
      </c>
    </row>
    <row r="1020" spans="9:11" x14ac:dyDescent="0.3">
      <c r="I1020" s="26">
        <v>1.6959999999999999E-17</v>
      </c>
      <c r="J1020" s="26">
        <v>2.2409999999999999E-15</v>
      </c>
      <c r="K1020" s="26">
        <v>2.117E-11</v>
      </c>
    </row>
    <row r="1021" spans="9:11" x14ac:dyDescent="0.3">
      <c r="I1021" s="26">
        <v>1.6959999999999999E-17</v>
      </c>
      <c r="J1021" s="26">
        <v>2.151E-15</v>
      </c>
      <c r="K1021" s="26">
        <v>2.0509999999999999E-11</v>
      </c>
    </row>
    <row r="1022" spans="9:11" x14ac:dyDescent="0.3">
      <c r="I1022" s="26">
        <v>1.6959999999999999E-17</v>
      </c>
      <c r="J1022" s="26">
        <v>2.0649999999999998E-15</v>
      </c>
      <c r="K1022" s="26">
        <v>1.988E-11</v>
      </c>
    </row>
    <row r="1023" spans="9:11" x14ac:dyDescent="0.3">
      <c r="I1023" s="26">
        <v>1.6959999999999999E-17</v>
      </c>
      <c r="J1023" s="26">
        <v>1.9830000000000001E-15</v>
      </c>
      <c r="K1023" s="26">
        <v>1.9269999999999998E-11</v>
      </c>
    </row>
    <row r="1024" spans="9:11" x14ac:dyDescent="0.3">
      <c r="I1024" s="26">
        <v>1.6959999999999999E-17</v>
      </c>
      <c r="J1024" s="26">
        <v>1.9040000000000002E-15</v>
      </c>
      <c r="K1024" s="26">
        <v>1.8669999999999999E-11</v>
      </c>
    </row>
    <row r="1025" spans="9:11" x14ac:dyDescent="0.3">
      <c r="I1025" s="26">
        <v>1.6959999999999999E-17</v>
      </c>
      <c r="J1025" s="26">
        <v>1.8280000000000001E-15</v>
      </c>
      <c r="K1025" s="26">
        <v>1.8100000000000001E-11</v>
      </c>
    </row>
    <row r="1026" spans="9:11" x14ac:dyDescent="0.3">
      <c r="I1026" s="26">
        <v>1.6959999999999999E-17</v>
      </c>
      <c r="J1026" s="26">
        <v>1.7549999999999999E-15</v>
      </c>
      <c r="K1026" s="26">
        <v>1.7540000000000002E-11</v>
      </c>
    </row>
    <row r="1027" spans="9:11" x14ac:dyDescent="0.3">
      <c r="I1027" s="26">
        <v>1.6959999999999999E-17</v>
      </c>
      <c r="J1027" s="26">
        <v>1.685E-15</v>
      </c>
      <c r="K1027" s="26">
        <v>1.6999999999999999E-11</v>
      </c>
    </row>
    <row r="1028" spans="9:11" x14ac:dyDescent="0.3">
      <c r="I1028" s="26">
        <v>1.6959999999999999E-17</v>
      </c>
      <c r="J1028" s="26">
        <v>1.6180000000000001E-15</v>
      </c>
      <c r="K1028" s="26">
        <v>1.6469999999999999E-11</v>
      </c>
    </row>
    <row r="1029" spans="9:11" x14ac:dyDescent="0.3">
      <c r="I1029" s="26">
        <v>1.6959999999999999E-17</v>
      </c>
      <c r="J1029" s="26">
        <v>1.553E-15</v>
      </c>
      <c r="K1029" s="26">
        <v>1.5959999999999999E-11</v>
      </c>
    </row>
    <row r="1030" spans="9:11" x14ac:dyDescent="0.3">
      <c r="I1030" s="26">
        <v>1.6959999999999999E-17</v>
      </c>
      <c r="J1030" s="26">
        <v>1.491E-15</v>
      </c>
      <c r="K1030" s="26">
        <v>1.5469999999999999E-11</v>
      </c>
    </row>
    <row r="1031" spans="9:11" x14ac:dyDescent="0.3">
      <c r="I1031" s="26">
        <v>1.6959999999999999E-17</v>
      </c>
      <c r="J1031" s="26">
        <v>1.432E-15</v>
      </c>
      <c r="K1031" s="26">
        <v>1.4990000000000001E-11</v>
      </c>
    </row>
    <row r="1032" spans="9:11" x14ac:dyDescent="0.3">
      <c r="I1032" s="26">
        <v>1.635E-17</v>
      </c>
      <c r="J1032" s="26">
        <v>1.374E-15</v>
      </c>
      <c r="K1032" s="26">
        <v>1.453E-11</v>
      </c>
    </row>
    <row r="1033" spans="9:11" x14ac:dyDescent="0.3">
      <c r="I1033" s="26">
        <v>1.635E-17</v>
      </c>
      <c r="J1033" s="26">
        <v>1.32E-15</v>
      </c>
      <c r="K1033" s="26">
        <v>1.408E-11</v>
      </c>
    </row>
    <row r="1034" spans="9:11" x14ac:dyDescent="0.3">
      <c r="I1034" s="26">
        <v>1.635E-17</v>
      </c>
      <c r="J1034" s="26">
        <v>1.2670000000000001E-15</v>
      </c>
      <c r="K1034" s="26">
        <v>1.3649999999999999E-11</v>
      </c>
    </row>
    <row r="1035" spans="9:11" x14ac:dyDescent="0.3">
      <c r="I1035" s="26">
        <v>1.635E-17</v>
      </c>
      <c r="J1035" s="26">
        <v>1.216E-15</v>
      </c>
      <c r="K1035" s="26">
        <v>1.3230000000000001E-11</v>
      </c>
    </row>
    <row r="1036" spans="9:11" x14ac:dyDescent="0.3">
      <c r="I1036" s="26">
        <v>1.635E-17</v>
      </c>
      <c r="J1036" s="26">
        <v>1.168E-15</v>
      </c>
      <c r="K1036" s="26">
        <v>1.2820000000000001E-11</v>
      </c>
    </row>
    <row r="1037" spans="9:11" x14ac:dyDescent="0.3">
      <c r="I1037" s="26">
        <v>1.635E-17</v>
      </c>
      <c r="J1037" s="26">
        <v>1.1210000000000001E-15</v>
      </c>
      <c r="K1037" s="26">
        <v>1.2420000000000001E-11</v>
      </c>
    </row>
    <row r="1038" spans="9:11" x14ac:dyDescent="0.3">
      <c r="I1038" s="26">
        <v>1.635E-17</v>
      </c>
      <c r="J1038" s="26">
        <v>1.0759999999999999E-15</v>
      </c>
      <c r="K1038" s="26">
        <v>1.204E-11</v>
      </c>
    </row>
    <row r="1039" spans="9:11" x14ac:dyDescent="0.3">
      <c r="I1039" s="26">
        <v>1.635E-17</v>
      </c>
      <c r="J1039" s="26">
        <v>1.034E-15</v>
      </c>
      <c r="K1039" s="26">
        <v>1.167E-11</v>
      </c>
    </row>
    <row r="1040" spans="9:11" x14ac:dyDescent="0.3">
      <c r="I1040" s="26">
        <v>1.635E-17</v>
      </c>
      <c r="J1040" s="26">
        <v>9.9229999999999997E-16</v>
      </c>
      <c r="K1040" s="26">
        <v>1.1309999999999999E-11</v>
      </c>
    </row>
    <row r="1041" spans="9:11" x14ac:dyDescent="0.3">
      <c r="I1041" s="26">
        <v>1.627E-17</v>
      </c>
      <c r="J1041" s="26">
        <v>9.5270000000000008E-16</v>
      </c>
      <c r="K1041" s="26">
        <v>1.096E-11</v>
      </c>
    </row>
    <row r="1042" spans="9:11" x14ac:dyDescent="0.3">
      <c r="I1042" s="26">
        <v>1.5550000000000001E-17</v>
      </c>
      <c r="J1042" s="26">
        <v>9.1470000000000005E-16</v>
      </c>
      <c r="K1042" s="26">
        <v>1.062E-11</v>
      </c>
    </row>
    <row r="1043" spans="9:11" x14ac:dyDescent="0.3">
      <c r="I1043" s="26">
        <v>1.5550000000000001E-17</v>
      </c>
      <c r="J1043" s="26">
        <v>8.7819999999999995E-16</v>
      </c>
      <c r="K1043" s="26">
        <v>1.0290000000000001E-11</v>
      </c>
    </row>
    <row r="1044" spans="9:11" x14ac:dyDescent="0.3">
      <c r="I1044" s="26">
        <v>1.5550000000000001E-17</v>
      </c>
      <c r="J1044" s="26">
        <v>8.4310000000000003E-16</v>
      </c>
      <c r="K1044" s="26">
        <v>9.9739999999999993E-12</v>
      </c>
    </row>
    <row r="1045" spans="9:11" x14ac:dyDescent="0.3">
      <c r="I1045" s="26">
        <v>1.5550000000000001E-17</v>
      </c>
      <c r="J1045" s="26">
        <v>8.0950000000000004E-16</v>
      </c>
      <c r="K1045" s="26">
        <v>9.6660000000000002E-12</v>
      </c>
    </row>
    <row r="1046" spans="9:11" x14ac:dyDescent="0.3">
      <c r="I1046" s="26">
        <v>1.5550000000000001E-17</v>
      </c>
      <c r="J1046" s="26">
        <v>7.7719999999999999E-16</v>
      </c>
      <c r="K1046" s="26">
        <v>9.3679999999999997E-12</v>
      </c>
    </row>
    <row r="1047" spans="9:11" x14ac:dyDescent="0.3">
      <c r="I1047" s="26">
        <v>1.5550000000000001E-17</v>
      </c>
      <c r="J1047" s="26">
        <v>7.4619999999999998E-16</v>
      </c>
      <c r="K1047" s="26">
        <v>9.0779999999999999E-12</v>
      </c>
    </row>
    <row r="1048" spans="9:11" x14ac:dyDescent="0.3">
      <c r="I1048" s="26">
        <v>1.5550000000000001E-17</v>
      </c>
      <c r="J1048" s="26">
        <v>7.1639999999999997E-16</v>
      </c>
      <c r="K1048" s="26">
        <v>8.7980000000000003E-12</v>
      </c>
    </row>
    <row r="1049" spans="9:11" x14ac:dyDescent="0.3">
      <c r="I1049" s="26">
        <v>1.5550000000000001E-17</v>
      </c>
      <c r="J1049" s="26">
        <v>6.8779999999999995E-16</v>
      </c>
      <c r="K1049" s="26">
        <v>8.5270000000000003E-12</v>
      </c>
    </row>
    <row r="1050" spans="9:11" x14ac:dyDescent="0.3">
      <c r="I1050" s="26">
        <v>1.5550000000000001E-17</v>
      </c>
      <c r="J1050" s="26">
        <v>6.6040000000000004E-16</v>
      </c>
      <c r="K1050" s="26">
        <v>8.2630000000000006E-12</v>
      </c>
    </row>
    <row r="1051" spans="9:11" x14ac:dyDescent="0.3">
      <c r="I1051" s="26">
        <v>1.5550000000000001E-17</v>
      </c>
      <c r="J1051" s="26">
        <v>6.3400000000000005E-16</v>
      </c>
      <c r="K1051" s="26">
        <v>8.0080000000000006E-12</v>
      </c>
    </row>
    <row r="1052" spans="9:11" x14ac:dyDescent="0.3">
      <c r="I1052" s="26">
        <v>1.5550000000000001E-17</v>
      </c>
      <c r="J1052" s="26">
        <v>6.0870000000000001E-16</v>
      </c>
      <c r="K1052" s="26">
        <v>7.7609999999999997E-12</v>
      </c>
    </row>
    <row r="1053" spans="9:11" x14ac:dyDescent="0.3">
      <c r="I1053" s="26">
        <v>1.5550000000000001E-17</v>
      </c>
      <c r="J1053" s="26">
        <v>5.8439999999999999E-16</v>
      </c>
      <c r="K1053" s="26">
        <v>7.5219999999999997E-12</v>
      </c>
    </row>
    <row r="1054" spans="9:11" x14ac:dyDescent="0.3">
      <c r="I1054" s="26">
        <v>1.5550000000000001E-17</v>
      </c>
      <c r="J1054" s="26">
        <v>5.6100000000000004E-16</v>
      </c>
      <c r="K1054" s="26">
        <v>7.2899999999999998E-12</v>
      </c>
    </row>
    <row r="1055" spans="9:11" x14ac:dyDescent="0.3">
      <c r="I1055" s="26">
        <v>1.5550000000000001E-17</v>
      </c>
      <c r="J1055" s="26">
        <v>5.3810000000000001E-16</v>
      </c>
      <c r="K1055" s="26">
        <v>7.0650000000000003E-12</v>
      </c>
    </row>
    <row r="1056" spans="9:11" x14ac:dyDescent="0.3">
      <c r="I1056" s="26">
        <v>1.5550000000000001E-17</v>
      </c>
      <c r="J1056" s="26">
        <v>5.1619999999999999E-16</v>
      </c>
      <c r="K1056" s="26">
        <v>6.8459999999999997E-12</v>
      </c>
    </row>
    <row r="1057" spans="9:11" x14ac:dyDescent="0.3">
      <c r="I1057" s="26">
        <v>1.5550000000000001E-17</v>
      </c>
      <c r="J1057" s="26">
        <v>4.951E-16</v>
      </c>
      <c r="K1057" s="26">
        <v>6.6349999999999999E-12</v>
      </c>
    </row>
    <row r="1058" spans="9:11" x14ac:dyDescent="0.3">
      <c r="I1058" s="26">
        <v>1.5550000000000001E-17</v>
      </c>
      <c r="J1058" s="26">
        <v>4.7489999999999999E-16</v>
      </c>
      <c r="K1058" s="26">
        <v>6.4299999999999999E-12</v>
      </c>
    </row>
    <row r="1059" spans="9:11" x14ac:dyDescent="0.3">
      <c r="I1059" s="26">
        <v>1.5550000000000001E-17</v>
      </c>
      <c r="J1059" s="26">
        <v>4.5550000000000001E-16</v>
      </c>
      <c r="K1059" s="26">
        <v>6.2320000000000001E-12</v>
      </c>
    </row>
    <row r="1060" spans="9:11" x14ac:dyDescent="0.3">
      <c r="I1060" s="26">
        <v>1.5550000000000001E-17</v>
      </c>
      <c r="J1060" s="26">
        <v>4.3690000000000001E-16</v>
      </c>
      <c r="K1060" s="26">
        <v>6.0400000000000001E-12</v>
      </c>
    </row>
    <row r="1061" spans="9:11" x14ac:dyDescent="0.3">
      <c r="I1061" s="26">
        <v>1.5550000000000001E-17</v>
      </c>
      <c r="J1061" s="26">
        <v>4.191E-16</v>
      </c>
      <c r="K1061" s="26">
        <v>5.8530000000000002E-12</v>
      </c>
    </row>
    <row r="1062" spans="9:11" x14ac:dyDescent="0.3">
      <c r="I1062" s="26">
        <v>1.5550000000000001E-17</v>
      </c>
      <c r="J1062" s="26">
        <v>4.0200000000000002E-16</v>
      </c>
      <c r="K1062" s="26">
        <v>5.6720000000000001E-12</v>
      </c>
    </row>
    <row r="1063" spans="9:11" x14ac:dyDescent="0.3">
      <c r="I1063" s="26">
        <v>1.5550000000000001E-17</v>
      </c>
      <c r="J1063" s="26">
        <v>3.8559999999999999E-16</v>
      </c>
      <c r="K1063" s="26">
        <v>5.4969999999999997E-12</v>
      </c>
    </row>
    <row r="1064" spans="9:11" x14ac:dyDescent="0.3">
      <c r="I1064" s="26">
        <v>1.5550000000000001E-17</v>
      </c>
      <c r="J1064" s="26">
        <v>3.6990000000000001E-16</v>
      </c>
      <c r="K1064" s="26">
        <v>5.3279999999999999E-12</v>
      </c>
    </row>
    <row r="1065" spans="9:11" x14ac:dyDescent="0.3">
      <c r="I1065" s="26">
        <v>1.5550000000000001E-17</v>
      </c>
      <c r="J1065" s="26">
        <v>3.5480000000000002E-16</v>
      </c>
      <c r="K1065" s="26">
        <v>5.1629999999999997E-12</v>
      </c>
    </row>
    <row r="1066" spans="9:11" x14ac:dyDescent="0.3">
      <c r="I1066" s="26">
        <v>1.5550000000000001E-17</v>
      </c>
      <c r="J1066" s="26">
        <v>3.4029999999999998E-16</v>
      </c>
      <c r="K1066" s="26">
        <v>5.0040000000000001E-12</v>
      </c>
    </row>
    <row r="1067" spans="9:11" x14ac:dyDescent="0.3">
      <c r="I1067" s="26">
        <v>1.5550000000000001E-17</v>
      </c>
      <c r="J1067" s="26">
        <v>3.2639999999999999E-16</v>
      </c>
      <c r="K1067" s="26">
        <v>4.849E-12</v>
      </c>
    </row>
    <row r="1068" spans="9:11" x14ac:dyDescent="0.3">
      <c r="I1068" s="26">
        <v>1.5550000000000001E-17</v>
      </c>
      <c r="J1068" s="26">
        <v>3.131E-16</v>
      </c>
      <c r="K1068" s="26">
        <v>4.6999999999999998E-12</v>
      </c>
    </row>
    <row r="1069" spans="9:11" x14ac:dyDescent="0.3">
      <c r="I1069" s="26">
        <v>1.5550000000000001E-17</v>
      </c>
      <c r="J1069" s="26">
        <v>3.0030000000000002E-16</v>
      </c>
      <c r="K1069" s="26">
        <v>4.5549999999999999E-12</v>
      </c>
    </row>
    <row r="1070" spans="9:11" x14ac:dyDescent="0.3">
      <c r="I1070" s="26">
        <v>1.5550000000000001E-17</v>
      </c>
      <c r="J1070" s="26">
        <v>2.8819999999999998E-16</v>
      </c>
      <c r="K1070" s="26">
        <v>4.4140000000000004E-12</v>
      </c>
    </row>
    <row r="1071" spans="9:11" x14ac:dyDescent="0.3">
      <c r="I1071" s="26">
        <v>1.5400000000000001E-17</v>
      </c>
      <c r="J1071" s="26">
        <v>2.7669999999999999E-16</v>
      </c>
      <c r="K1071" s="26">
        <v>4.2780000000000001E-12</v>
      </c>
    </row>
    <row r="1072" spans="9:11" x14ac:dyDescent="0.3">
      <c r="I1072" s="26">
        <v>1.5400000000000001E-17</v>
      </c>
      <c r="J1072" s="26">
        <v>2.6560000000000002E-16</v>
      </c>
      <c r="K1072" s="26">
        <v>4.1460000000000003E-12</v>
      </c>
    </row>
    <row r="1073" spans="9:11" x14ac:dyDescent="0.3">
      <c r="I1073" s="26">
        <v>1.5400000000000001E-17</v>
      </c>
      <c r="J1073" s="26">
        <v>2.55E-16</v>
      </c>
      <c r="K1073" s="26">
        <v>4.018E-12</v>
      </c>
    </row>
    <row r="1074" spans="9:11" x14ac:dyDescent="0.3">
      <c r="I1074" s="26">
        <v>1.5400000000000001E-17</v>
      </c>
      <c r="J1074" s="26">
        <v>2.448E-16</v>
      </c>
      <c r="K1074" s="26">
        <v>3.8940000000000002E-12</v>
      </c>
    </row>
    <row r="1075" spans="9:11" x14ac:dyDescent="0.3">
      <c r="I1075" s="26">
        <v>1.5400000000000001E-17</v>
      </c>
      <c r="J1075" s="26">
        <v>2.3500000000000002E-16</v>
      </c>
      <c r="K1075" s="26">
        <v>3.7739999999999999E-12</v>
      </c>
    </row>
    <row r="1076" spans="9:11" x14ac:dyDescent="0.3">
      <c r="I1076" s="26">
        <v>1.5210000000000001E-17</v>
      </c>
      <c r="J1076" s="26">
        <v>2.2560000000000001E-16</v>
      </c>
      <c r="K1076" s="26">
        <v>3.6570000000000003E-12</v>
      </c>
    </row>
    <row r="1077" spans="9:11" x14ac:dyDescent="0.3">
      <c r="I1077" s="26">
        <v>1.5210000000000001E-17</v>
      </c>
      <c r="J1077" s="26">
        <v>2.1660000000000001E-16</v>
      </c>
      <c r="K1077" s="26">
        <v>3.5439999999999998E-12</v>
      </c>
    </row>
    <row r="1078" spans="9:11" x14ac:dyDescent="0.3">
      <c r="I1078" s="26">
        <v>1.5210000000000001E-17</v>
      </c>
      <c r="J1078" s="26">
        <v>2.0790000000000001E-16</v>
      </c>
      <c r="K1078" s="26">
        <v>3.4349999999999998E-12</v>
      </c>
    </row>
    <row r="1079" spans="9:11" x14ac:dyDescent="0.3">
      <c r="I1079" s="26">
        <v>1.5210000000000001E-17</v>
      </c>
      <c r="J1079" s="26">
        <v>1.996E-16</v>
      </c>
      <c r="K1079" s="26">
        <v>3.3290000000000001E-12</v>
      </c>
    </row>
    <row r="1080" spans="9:11" x14ac:dyDescent="0.3">
      <c r="I1080" s="26">
        <v>1.5210000000000001E-17</v>
      </c>
      <c r="J1080" s="26">
        <v>1.916E-16</v>
      </c>
      <c r="K1080" s="26">
        <v>3.2260000000000002E-12</v>
      </c>
    </row>
    <row r="1081" spans="9:11" x14ac:dyDescent="0.3">
      <c r="I1081" s="26">
        <v>1.5210000000000001E-17</v>
      </c>
      <c r="J1081" s="26">
        <v>1.8400000000000001E-16</v>
      </c>
      <c r="K1081" s="26">
        <v>3.1269999999999999E-12</v>
      </c>
    </row>
    <row r="1082" spans="9:11" x14ac:dyDescent="0.3">
      <c r="I1082" s="26">
        <v>1.5210000000000001E-17</v>
      </c>
      <c r="J1082" s="26">
        <v>1.766E-16</v>
      </c>
      <c r="K1082" s="26">
        <v>3.0299999999999998E-12</v>
      </c>
    </row>
    <row r="1083" spans="9:11" x14ac:dyDescent="0.3">
      <c r="I1083" s="26">
        <v>1.5210000000000001E-17</v>
      </c>
      <c r="J1083" s="26">
        <v>1.6960000000000001E-16</v>
      </c>
      <c r="K1083" s="26">
        <v>2.9370000000000001E-12</v>
      </c>
    </row>
    <row r="1084" spans="9:11" x14ac:dyDescent="0.3">
      <c r="I1084" s="26">
        <v>1.5210000000000001E-17</v>
      </c>
      <c r="J1084" s="26">
        <v>1.628E-16</v>
      </c>
      <c r="K1084" s="26">
        <v>2.8460000000000002E-12</v>
      </c>
    </row>
    <row r="1085" spans="9:11" x14ac:dyDescent="0.3">
      <c r="I1085" s="26">
        <v>1.5210000000000001E-17</v>
      </c>
      <c r="J1085" s="26">
        <v>1.563E-16</v>
      </c>
      <c r="K1085" s="26">
        <v>2.7580000000000002E-12</v>
      </c>
    </row>
    <row r="1086" spans="9:11" x14ac:dyDescent="0.3">
      <c r="I1086" s="26">
        <v>1.5210000000000001E-17</v>
      </c>
      <c r="J1086" s="26">
        <v>1.5E-16</v>
      </c>
      <c r="K1086" s="26">
        <v>2.673E-12</v>
      </c>
    </row>
    <row r="1087" spans="9:11" x14ac:dyDescent="0.3">
      <c r="I1087" s="26">
        <v>1.5210000000000001E-17</v>
      </c>
      <c r="J1087" s="26">
        <v>1.44E-16</v>
      </c>
      <c r="K1087" s="26">
        <v>2.5900000000000001E-12</v>
      </c>
    </row>
    <row r="1088" spans="9:11" x14ac:dyDescent="0.3">
      <c r="I1088" s="26">
        <v>1.5210000000000001E-17</v>
      </c>
      <c r="J1088" s="26">
        <v>1.383E-16</v>
      </c>
      <c r="K1088" s="26">
        <v>2.51E-12</v>
      </c>
    </row>
    <row r="1089" spans="9:11" x14ac:dyDescent="0.3">
      <c r="I1089" s="26">
        <v>1.5210000000000001E-17</v>
      </c>
      <c r="J1089" s="26">
        <v>1.3269999999999999E-16</v>
      </c>
      <c r="K1089" s="26">
        <v>2.4329999999999998E-12</v>
      </c>
    </row>
    <row r="1090" spans="9:11" x14ac:dyDescent="0.3">
      <c r="I1090" s="26">
        <v>1.5210000000000001E-17</v>
      </c>
      <c r="J1090" s="26">
        <v>1.2740000000000001E-16</v>
      </c>
      <c r="K1090" s="26">
        <v>2.3579999999999998E-12</v>
      </c>
    </row>
    <row r="1091" spans="9:11" x14ac:dyDescent="0.3">
      <c r="I1091" s="26">
        <v>1.5210000000000001E-17</v>
      </c>
      <c r="J1091" s="26">
        <v>1.2230000000000001E-16</v>
      </c>
      <c r="K1091" s="26">
        <v>2.2850000000000001E-12</v>
      </c>
    </row>
    <row r="1092" spans="9:11" x14ac:dyDescent="0.3">
      <c r="I1092" s="26">
        <v>1.5210000000000001E-17</v>
      </c>
      <c r="J1092" s="26">
        <v>1.1750000000000001E-16</v>
      </c>
      <c r="K1092" s="26">
        <v>2.2150000000000002E-12</v>
      </c>
    </row>
    <row r="1093" spans="9:11" x14ac:dyDescent="0.3">
      <c r="I1093" s="26">
        <v>1.5210000000000001E-17</v>
      </c>
      <c r="J1093" s="26">
        <v>1.128E-16</v>
      </c>
      <c r="K1093" s="26">
        <v>2.1459999999999999E-12</v>
      </c>
    </row>
    <row r="1094" spans="9:11" x14ac:dyDescent="0.3">
      <c r="I1094" s="26">
        <v>1.5210000000000001E-17</v>
      </c>
      <c r="J1094" s="26">
        <v>1.083E-16</v>
      </c>
      <c r="K1094" s="26">
        <v>2.08E-12</v>
      </c>
    </row>
    <row r="1095" spans="9:11" x14ac:dyDescent="0.3">
      <c r="I1095" s="26">
        <v>1.5210000000000001E-17</v>
      </c>
      <c r="J1095" s="26">
        <v>1.039E-16</v>
      </c>
      <c r="K1095" s="26">
        <v>2.0159999999999999E-12</v>
      </c>
    </row>
    <row r="1096" spans="9:11" x14ac:dyDescent="0.3">
      <c r="I1096" s="26">
        <v>1.5210000000000001E-17</v>
      </c>
      <c r="J1096" s="26">
        <v>9.9770000000000005E-17</v>
      </c>
      <c r="K1096" s="26">
        <v>1.954E-12</v>
      </c>
    </row>
    <row r="1097" spans="9:11" x14ac:dyDescent="0.3">
      <c r="I1097" s="26">
        <v>1.5210000000000001E-17</v>
      </c>
      <c r="J1097" s="26">
        <v>9.578E-17</v>
      </c>
      <c r="K1097" s="26">
        <v>1.8930000000000001E-12</v>
      </c>
    </row>
    <row r="1098" spans="9:11" x14ac:dyDescent="0.3">
      <c r="I1098" s="26">
        <v>1.5210000000000001E-17</v>
      </c>
      <c r="J1098" s="26">
        <v>9.1949999999999995E-17</v>
      </c>
      <c r="K1098" s="26">
        <v>1.8350000000000002E-12</v>
      </c>
    </row>
    <row r="1099" spans="9:11" x14ac:dyDescent="0.3">
      <c r="I1099" s="26">
        <v>1.5210000000000001E-17</v>
      </c>
      <c r="J1099" s="26">
        <v>8.8280000000000002E-17</v>
      </c>
      <c r="K1099" s="26">
        <v>1.7780000000000001E-12</v>
      </c>
    </row>
    <row r="1100" spans="9:11" x14ac:dyDescent="0.3">
      <c r="I1100" s="26">
        <v>1.5210000000000001E-17</v>
      </c>
      <c r="J1100" s="26">
        <v>8.4749999999999997E-17</v>
      </c>
      <c r="K1100" s="26">
        <v>1.723E-12</v>
      </c>
    </row>
    <row r="1101" spans="9:11" x14ac:dyDescent="0.3">
      <c r="I1101" s="26">
        <v>1.5210000000000001E-17</v>
      </c>
      <c r="J1101" s="26">
        <v>8.1360000000000005E-17</v>
      </c>
      <c r="K1101" s="26">
        <v>1.67E-12</v>
      </c>
    </row>
    <row r="1102" spans="9:11" x14ac:dyDescent="0.3">
      <c r="I1102" s="26">
        <v>1.5210000000000001E-17</v>
      </c>
      <c r="J1102" s="26">
        <v>7.8110000000000001E-17</v>
      </c>
      <c r="K1102" s="26">
        <v>1.6190000000000001E-12</v>
      </c>
    </row>
    <row r="1103" spans="9:11" x14ac:dyDescent="0.3">
      <c r="I1103" s="26">
        <v>1.5210000000000001E-17</v>
      </c>
      <c r="J1103" s="26">
        <v>7.498E-17</v>
      </c>
      <c r="K1103" s="26">
        <v>1.5690000000000001E-12</v>
      </c>
    </row>
    <row r="1104" spans="9:11" x14ac:dyDescent="0.3">
      <c r="I1104" s="26">
        <v>1.5210000000000001E-17</v>
      </c>
      <c r="J1104" s="26">
        <v>7.199E-17</v>
      </c>
      <c r="K1104" s="26">
        <v>1.52E-12</v>
      </c>
    </row>
    <row r="1105" spans="9:11" x14ac:dyDescent="0.3">
      <c r="I1105" s="26">
        <v>1.5210000000000001E-17</v>
      </c>
      <c r="J1105" s="26">
        <v>6.9110000000000003E-17</v>
      </c>
      <c r="K1105" s="26">
        <v>1.4730000000000001E-12</v>
      </c>
    </row>
    <row r="1106" spans="9:11" x14ac:dyDescent="0.3">
      <c r="I1106" s="26">
        <v>1.5210000000000001E-17</v>
      </c>
      <c r="J1106" s="26">
        <v>6.6339999999999997E-17</v>
      </c>
      <c r="K1106" s="26">
        <v>1.428E-12</v>
      </c>
    </row>
    <row r="1107" spans="9:11" x14ac:dyDescent="0.3">
      <c r="I1107" s="26">
        <v>1.5210000000000001E-17</v>
      </c>
      <c r="J1107" s="26">
        <v>6.3690000000000005E-17</v>
      </c>
      <c r="K1107" s="26">
        <v>1.384E-12</v>
      </c>
    </row>
    <row r="1108" spans="9:11" x14ac:dyDescent="0.3">
      <c r="I1108" s="26">
        <v>1.5210000000000001E-17</v>
      </c>
      <c r="J1108" s="26">
        <v>6.1150000000000005E-17</v>
      </c>
      <c r="K1108" s="26">
        <v>1.341E-12</v>
      </c>
    </row>
    <row r="1109" spans="9:11" x14ac:dyDescent="0.3">
      <c r="I1109" s="26">
        <v>1.5210000000000001E-17</v>
      </c>
      <c r="J1109" s="26">
        <v>5.8699999999999997E-17</v>
      </c>
      <c r="K1109" s="26">
        <v>1.2999999999999999E-12</v>
      </c>
    </row>
    <row r="1110" spans="9:11" x14ac:dyDescent="0.3">
      <c r="I1110" s="26">
        <v>1.5210000000000001E-17</v>
      </c>
      <c r="J1110" s="26">
        <v>5.6360000000000005E-17</v>
      </c>
      <c r="K1110" s="26">
        <v>1.259E-12</v>
      </c>
    </row>
    <row r="1111" spans="9:11" x14ac:dyDescent="0.3">
      <c r="I1111" s="26">
        <v>1.5210000000000001E-17</v>
      </c>
      <c r="J1111" s="26">
        <v>5.41E-17</v>
      </c>
      <c r="K1111" s="26">
        <v>1.2209999999999999E-12</v>
      </c>
    </row>
    <row r="1112" spans="9:11" x14ac:dyDescent="0.3">
      <c r="I1112" s="26">
        <v>1.5210000000000001E-17</v>
      </c>
      <c r="J1112" s="26">
        <v>5.1939999999999999E-17</v>
      </c>
      <c r="K1112" s="26">
        <v>1.1829999999999999E-12</v>
      </c>
    </row>
    <row r="1113" spans="9:11" x14ac:dyDescent="0.3">
      <c r="I1113" s="26">
        <v>1.5019999999999999E-17</v>
      </c>
      <c r="J1113" s="26">
        <v>4.9859999999999998E-17</v>
      </c>
      <c r="K1113" s="26">
        <v>1.146E-12</v>
      </c>
    </row>
    <row r="1114" spans="9:11" x14ac:dyDescent="0.3">
      <c r="I1114" s="26">
        <v>1.5019999999999999E-17</v>
      </c>
      <c r="J1114" s="26">
        <v>4.7870000000000002E-17</v>
      </c>
      <c r="K1114" s="26">
        <v>1.111E-12</v>
      </c>
    </row>
    <row r="1115" spans="9:11" x14ac:dyDescent="0.3">
      <c r="I1115" s="26">
        <v>1.5019999999999999E-17</v>
      </c>
      <c r="J1115" s="26">
        <v>4.5959999999999999E-17</v>
      </c>
      <c r="K1115" s="26">
        <v>1.077E-12</v>
      </c>
    </row>
    <row r="1116" spans="9:11" x14ac:dyDescent="0.3">
      <c r="I1116" s="26">
        <v>1.5E-17</v>
      </c>
      <c r="J1116" s="26">
        <v>4.4120000000000003E-17</v>
      </c>
      <c r="K1116" s="26">
        <v>1.044E-12</v>
      </c>
    </row>
    <row r="1117" spans="9:11" x14ac:dyDescent="0.3">
      <c r="I1117" s="26">
        <v>1.5E-17</v>
      </c>
      <c r="J1117" s="26">
        <v>4.235E-17</v>
      </c>
      <c r="K1117" s="26">
        <v>1.011E-12</v>
      </c>
    </row>
    <row r="1118" spans="9:11" x14ac:dyDescent="0.3">
      <c r="I1118" s="26">
        <v>1.5E-17</v>
      </c>
      <c r="J1118" s="26">
        <v>4.0659999999999998E-17</v>
      </c>
      <c r="K1118" s="26">
        <v>9.8010000000000003E-13</v>
      </c>
    </row>
    <row r="1119" spans="9:11" x14ac:dyDescent="0.3">
      <c r="I1119" s="26">
        <v>1.5E-17</v>
      </c>
      <c r="J1119" s="26">
        <v>3.9040000000000002E-17</v>
      </c>
      <c r="K1119" s="26">
        <v>9.4980000000000005E-13</v>
      </c>
    </row>
    <row r="1120" spans="9:11" x14ac:dyDescent="0.3">
      <c r="I1120" s="26">
        <v>1.5E-17</v>
      </c>
      <c r="J1120" s="26">
        <v>3.7480000000000001E-17</v>
      </c>
      <c r="K1120" s="26">
        <v>9.2049999999999997E-13</v>
      </c>
    </row>
    <row r="1121" spans="9:11" x14ac:dyDescent="0.3">
      <c r="I1121" s="26">
        <v>1.4379999999999999E-17</v>
      </c>
      <c r="J1121" s="26">
        <v>3.5980000000000001E-17</v>
      </c>
      <c r="K1121" s="26">
        <v>8.9210000000000001E-13</v>
      </c>
    </row>
    <row r="1122" spans="9:11" x14ac:dyDescent="0.3">
      <c r="I1122" s="26">
        <v>1.4379999999999999E-17</v>
      </c>
      <c r="J1122" s="26">
        <v>3.4540000000000003E-17</v>
      </c>
      <c r="K1122" s="26">
        <v>8.6459999999999997E-13</v>
      </c>
    </row>
    <row r="1123" spans="9:11" x14ac:dyDescent="0.3">
      <c r="I1123" s="26">
        <v>1.4379999999999999E-17</v>
      </c>
      <c r="J1123" s="26">
        <v>3.3159999999999999E-17</v>
      </c>
      <c r="K1123" s="26">
        <v>8.3789999999999999E-13</v>
      </c>
    </row>
    <row r="1124" spans="9:11" x14ac:dyDescent="0.3">
      <c r="I1124" s="26">
        <v>1.4379999999999999E-17</v>
      </c>
      <c r="J1124" s="26">
        <v>3.1829999999999998E-17</v>
      </c>
      <c r="K1124" s="26">
        <v>8.1199999999999997E-13</v>
      </c>
    </row>
    <row r="1125" spans="9:11" x14ac:dyDescent="0.3">
      <c r="I1125" s="26">
        <v>1.4379999999999999E-17</v>
      </c>
      <c r="J1125" s="26">
        <v>3.1139999999999999E-17</v>
      </c>
      <c r="K1125" s="26">
        <v>7.8699999999999998E-13</v>
      </c>
    </row>
    <row r="1126" spans="9:11" x14ac:dyDescent="0.3">
      <c r="I1126" s="26">
        <v>1.4379999999999999E-17</v>
      </c>
      <c r="J1126" s="26">
        <v>2.9900000000000003E-17</v>
      </c>
      <c r="K1126" s="26">
        <v>7.6269999999999997E-13</v>
      </c>
    </row>
    <row r="1127" spans="9:11" x14ac:dyDescent="0.3">
      <c r="I1127" s="26">
        <v>1.4379999999999999E-17</v>
      </c>
      <c r="J1127" s="26">
        <v>2.8700000000000003E-17</v>
      </c>
      <c r="K1127" s="26">
        <v>7.3909999999999995E-13</v>
      </c>
    </row>
    <row r="1128" spans="9:11" x14ac:dyDescent="0.3">
      <c r="I1128" s="26">
        <v>1.4379999999999999E-17</v>
      </c>
      <c r="J1128" s="26">
        <v>2.7560000000000001E-17</v>
      </c>
      <c r="K1128" s="26">
        <v>7.1629999999999999E-13</v>
      </c>
    </row>
    <row r="1129" spans="9:11" x14ac:dyDescent="0.3">
      <c r="I1129" s="26">
        <v>1.4379999999999999E-17</v>
      </c>
      <c r="J1129" s="26">
        <v>2.6459999999999999E-17</v>
      </c>
      <c r="K1129" s="26">
        <v>6.9420000000000001E-13</v>
      </c>
    </row>
    <row r="1130" spans="9:11" x14ac:dyDescent="0.3">
      <c r="I1130" s="26">
        <v>1.4379999999999999E-17</v>
      </c>
      <c r="J1130" s="26">
        <v>2.54E-17</v>
      </c>
      <c r="K1130" s="26">
        <v>6.7280000000000002E-13</v>
      </c>
    </row>
    <row r="1131" spans="9:11" x14ac:dyDescent="0.3">
      <c r="I1131" s="26">
        <v>1.4379999999999999E-17</v>
      </c>
      <c r="J1131" s="26">
        <v>2.439E-17</v>
      </c>
      <c r="K1131" s="26">
        <v>6.5200000000000005E-13</v>
      </c>
    </row>
    <row r="1132" spans="9:11" x14ac:dyDescent="0.3">
      <c r="I1132" s="26">
        <v>1.4379999999999999E-17</v>
      </c>
      <c r="J1132" s="26">
        <v>2.342E-17</v>
      </c>
      <c r="K1132" s="26">
        <v>6.3189999999999996E-13</v>
      </c>
    </row>
    <row r="1133" spans="9:11" x14ac:dyDescent="0.3">
      <c r="I1133" s="26">
        <v>1.4379999999999999E-17</v>
      </c>
      <c r="J1133" s="26">
        <v>2.2480000000000001E-17</v>
      </c>
      <c r="K1133" s="26">
        <v>6.124E-13</v>
      </c>
    </row>
    <row r="1134" spans="9:11" x14ac:dyDescent="0.3">
      <c r="I1134" s="26">
        <v>1.4379999999999999E-17</v>
      </c>
      <c r="J1134" s="26">
        <v>2.1979999999999999E-17</v>
      </c>
      <c r="K1134" s="26">
        <v>5.9350000000000005E-13</v>
      </c>
    </row>
    <row r="1135" spans="9:11" x14ac:dyDescent="0.3">
      <c r="I1135" s="26">
        <v>1.4379999999999999E-17</v>
      </c>
      <c r="J1135" s="26">
        <v>2.163E-17</v>
      </c>
      <c r="K1135" s="26">
        <v>5.7520000000000001E-13</v>
      </c>
    </row>
    <row r="1136" spans="9:11" x14ac:dyDescent="0.3">
      <c r="I1136" s="26">
        <v>1.4379999999999999E-17</v>
      </c>
      <c r="J1136" s="26">
        <v>2.163E-17</v>
      </c>
      <c r="K1136" s="26">
        <v>5.5740000000000003E-13</v>
      </c>
    </row>
    <row r="1137" spans="9:11" x14ac:dyDescent="0.3">
      <c r="I1137" s="26">
        <v>1.4379999999999999E-17</v>
      </c>
      <c r="J1137" s="26">
        <v>2.163E-17</v>
      </c>
      <c r="K1137" s="26">
        <v>5.4019999999999996E-13</v>
      </c>
    </row>
    <row r="1138" spans="9:11" x14ac:dyDescent="0.3">
      <c r="I1138" s="26">
        <v>1.4379999999999999E-17</v>
      </c>
      <c r="J1138" s="26">
        <v>2.163E-17</v>
      </c>
      <c r="K1138" s="26">
        <v>5.2350000000000004E-13</v>
      </c>
    </row>
    <row r="1139" spans="9:11" x14ac:dyDescent="0.3">
      <c r="I1139" s="26">
        <v>1.4379999999999999E-17</v>
      </c>
      <c r="J1139" s="26">
        <v>2.163E-17</v>
      </c>
      <c r="K1139" s="26">
        <v>5.0740000000000004E-13</v>
      </c>
    </row>
    <row r="1140" spans="9:11" x14ac:dyDescent="0.3">
      <c r="I1140" s="26">
        <v>1.4379999999999999E-17</v>
      </c>
      <c r="J1140" s="26">
        <v>2.0929999999999999E-17</v>
      </c>
      <c r="K1140" s="26">
        <v>4.9170000000000002E-13</v>
      </c>
    </row>
    <row r="1141" spans="9:11" x14ac:dyDescent="0.3">
      <c r="I1141" s="26">
        <v>1.4379999999999999E-17</v>
      </c>
      <c r="J1141" s="26">
        <v>2.0680000000000001E-17</v>
      </c>
      <c r="K1141" s="26">
        <v>4.7650000000000004E-13</v>
      </c>
    </row>
    <row r="1142" spans="9:11" x14ac:dyDescent="0.3">
      <c r="I1142" s="26">
        <v>1.4379999999999999E-17</v>
      </c>
      <c r="J1142" s="26">
        <v>2.0680000000000001E-17</v>
      </c>
      <c r="K1142" s="26">
        <v>4.6180000000000001E-13</v>
      </c>
    </row>
    <row r="1143" spans="9:11" x14ac:dyDescent="0.3">
      <c r="I1143" s="26">
        <v>1.4379999999999999E-17</v>
      </c>
      <c r="J1143" s="26">
        <v>2.0680000000000001E-17</v>
      </c>
      <c r="K1143" s="26">
        <v>4.4759999999999998E-13</v>
      </c>
    </row>
    <row r="1144" spans="9:11" x14ac:dyDescent="0.3">
      <c r="I1144" s="26">
        <v>1.4079999999999999E-17</v>
      </c>
      <c r="J1144" s="26">
        <v>2.0680000000000001E-17</v>
      </c>
      <c r="K1144" s="26">
        <v>4.3379999999999998E-13</v>
      </c>
    </row>
    <row r="1145" spans="9:11" x14ac:dyDescent="0.3">
      <c r="I1145" s="26">
        <v>1.4079999999999999E-17</v>
      </c>
      <c r="J1145" s="26">
        <v>2.0680000000000001E-17</v>
      </c>
      <c r="K1145" s="26">
        <v>4.2040000000000001E-13</v>
      </c>
    </row>
    <row r="1146" spans="9:11" x14ac:dyDescent="0.3">
      <c r="I1146" s="26">
        <v>1.4079999999999999E-17</v>
      </c>
      <c r="J1146" s="26">
        <v>2.0680000000000001E-17</v>
      </c>
      <c r="K1146" s="26">
        <v>4.0740000000000001E-13</v>
      </c>
    </row>
    <row r="1147" spans="9:11" x14ac:dyDescent="0.3">
      <c r="I1147" s="26">
        <v>1.4079999999999999E-17</v>
      </c>
      <c r="J1147" s="26">
        <v>2.0080000000000001E-17</v>
      </c>
      <c r="K1147" s="26">
        <v>3.9479999999999999E-13</v>
      </c>
    </row>
    <row r="1148" spans="9:11" x14ac:dyDescent="0.3">
      <c r="I1148" s="26">
        <v>1.4079999999999999E-17</v>
      </c>
      <c r="J1148" s="26">
        <v>2.0080000000000001E-17</v>
      </c>
      <c r="K1148" s="26">
        <v>3.8260000000000001E-13</v>
      </c>
    </row>
    <row r="1149" spans="9:11" x14ac:dyDescent="0.3">
      <c r="I1149" s="26">
        <v>1.4079999999999999E-17</v>
      </c>
      <c r="J1149" s="26">
        <v>2.0080000000000001E-17</v>
      </c>
      <c r="K1149" s="26">
        <v>3.708E-13</v>
      </c>
    </row>
    <row r="1150" spans="9:11" x14ac:dyDescent="0.3">
      <c r="I1150" s="26">
        <v>1.4079999999999999E-17</v>
      </c>
      <c r="J1150" s="26">
        <v>2.0080000000000001E-17</v>
      </c>
      <c r="K1150" s="26">
        <v>3.5940000000000001E-13</v>
      </c>
    </row>
    <row r="1151" spans="9:11" x14ac:dyDescent="0.3">
      <c r="I1151" s="26">
        <v>1.4079999999999999E-17</v>
      </c>
      <c r="J1151" s="26">
        <v>2.0080000000000001E-17</v>
      </c>
      <c r="K1151" s="26">
        <v>3.4829999999999999E-13</v>
      </c>
    </row>
    <row r="1152" spans="9:11" x14ac:dyDescent="0.3">
      <c r="I1152" s="26">
        <v>1.4079999999999999E-17</v>
      </c>
      <c r="J1152" s="26">
        <v>2.0080000000000001E-17</v>
      </c>
      <c r="K1152" s="26">
        <v>3.3749999999999998E-13</v>
      </c>
    </row>
    <row r="1153" spans="9:11" x14ac:dyDescent="0.3">
      <c r="I1153" s="26">
        <v>1.4079999999999999E-17</v>
      </c>
      <c r="J1153" s="26">
        <v>2.0080000000000001E-17</v>
      </c>
      <c r="K1153" s="26">
        <v>3.2709999999999999E-13</v>
      </c>
    </row>
    <row r="1154" spans="9:11" x14ac:dyDescent="0.3">
      <c r="I1154" s="26">
        <v>1.4079999999999999E-17</v>
      </c>
      <c r="J1154" s="26">
        <v>2.0080000000000001E-17</v>
      </c>
      <c r="K1154" s="26">
        <v>3.1700000000000001E-13</v>
      </c>
    </row>
    <row r="1155" spans="9:11" x14ac:dyDescent="0.3">
      <c r="I1155" s="26">
        <v>1.4079999999999999E-17</v>
      </c>
      <c r="J1155" s="26">
        <v>2.0080000000000001E-17</v>
      </c>
      <c r="K1155" s="26">
        <v>3.0719999999999999E-13</v>
      </c>
    </row>
    <row r="1156" spans="9:11" x14ac:dyDescent="0.3">
      <c r="I1156" s="26">
        <v>1.396E-17</v>
      </c>
      <c r="J1156" s="26">
        <v>2.0080000000000001E-17</v>
      </c>
      <c r="K1156" s="26">
        <v>2.978E-13</v>
      </c>
    </row>
    <row r="1157" spans="9:11" x14ac:dyDescent="0.3">
      <c r="I1157" s="26">
        <v>1.396E-17</v>
      </c>
      <c r="J1157" s="26">
        <v>2.0080000000000001E-17</v>
      </c>
      <c r="K1157" s="26">
        <v>2.886E-13</v>
      </c>
    </row>
    <row r="1158" spans="9:11" x14ac:dyDescent="0.3">
      <c r="I1158" s="26">
        <v>1.396E-17</v>
      </c>
      <c r="J1158" s="26">
        <v>2.0080000000000001E-17</v>
      </c>
      <c r="K1158" s="26">
        <v>2.7970000000000001E-13</v>
      </c>
    </row>
    <row r="1159" spans="9:11" x14ac:dyDescent="0.3">
      <c r="I1159" s="26">
        <v>1.396E-17</v>
      </c>
      <c r="J1159" s="26">
        <v>1.991E-17</v>
      </c>
      <c r="K1159" s="26">
        <v>2.7100000000000001E-13</v>
      </c>
    </row>
    <row r="1160" spans="9:11" x14ac:dyDescent="0.3">
      <c r="I1160" s="26">
        <v>1.396E-17</v>
      </c>
      <c r="J1160" s="26">
        <v>1.991E-17</v>
      </c>
      <c r="K1160" s="26">
        <v>2.6269999999999998E-13</v>
      </c>
    </row>
    <row r="1161" spans="9:11" x14ac:dyDescent="0.3">
      <c r="I1161" s="26">
        <v>1.396E-17</v>
      </c>
      <c r="J1161" s="26">
        <v>1.991E-17</v>
      </c>
      <c r="K1161" s="26">
        <v>2.546E-13</v>
      </c>
    </row>
    <row r="1162" spans="9:11" x14ac:dyDescent="0.3">
      <c r="I1162" s="26">
        <v>1.396E-17</v>
      </c>
      <c r="J1162" s="26">
        <v>1.9319999999999999E-17</v>
      </c>
      <c r="K1162" s="26">
        <v>2.467E-13</v>
      </c>
    </row>
    <row r="1163" spans="9:11" x14ac:dyDescent="0.3">
      <c r="I1163" s="26">
        <v>1.396E-17</v>
      </c>
      <c r="J1163" s="26">
        <v>1.9319999999999999E-17</v>
      </c>
      <c r="K1163" s="26">
        <v>2.3910000000000001E-13</v>
      </c>
    </row>
    <row r="1164" spans="9:11" x14ac:dyDescent="0.3">
      <c r="I1164" s="26">
        <v>1.396E-17</v>
      </c>
      <c r="J1164" s="26">
        <v>1.912E-17</v>
      </c>
      <c r="K1164" s="26">
        <v>2.3170000000000001E-13</v>
      </c>
    </row>
    <row r="1165" spans="9:11" x14ac:dyDescent="0.3">
      <c r="I1165" s="26">
        <v>1.396E-17</v>
      </c>
      <c r="J1165" s="26">
        <v>1.897E-17</v>
      </c>
      <c r="K1165" s="26">
        <v>2.245E-13</v>
      </c>
    </row>
    <row r="1166" spans="9:11" x14ac:dyDescent="0.3">
      <c r="I1166" s="26">
        <v>1.396E-17</v>
      </c>
      <c r="J1166" s="26">
        <v>1.897E-17</v>
      </c>
      <c r="K1166" s="26">
        <v>2.176E-13</v>
      </c>
    </row>
    <row r="1167" spans="9:11" x14ac:dyDescent="0.3">
      <c r="I1167" s="26">
        <v>1.396E-17</v>
      </c>
      <c r="J1167" s="26">
        <v>1.897E-17</v>
      </c>
      <c r="K1167" s="26">
        <v>2.1089999999999999E-13</v>
      </c>
    </row>
    <row r="1168" spans="9:11" x14ac:dyDescent="0.3">
      <c r="I1168" s="26">
        <v>1.396E-17</v>
      </c>
      <c r="J1168" s="26">
        <v>1.897E-17</v>
      </c>
      <c r="K1168" s="26">
        <v>2.0439999999999999E-13</v>
      </c>
    </row>
    <row r="1169" spans="9:11" x14ac:dyDescent="0.3">
      <c r="I1169" s="26">
        <v>1.396E-17</v>
      </c>
      <c r="J1169" s="26">
        <v>1.897E-17</v>
      </c>
      <c r="K1169" s="26">
        <v>1.9810000000000001E-13</v>
      </c>
    </row>
    <row r="1170" spans="9:11" x14ac:dyDescent="0.3">
      <c r="I1170" s="26">
        <v>1.396E-17</v>
      </c>
      <c r="J1170" s="26">
        <v>1.897E-17</v>
      </c>
      <c r="K1170" s="26">
        <v>1.9199999999999999E-13</v>
      </c>
    </row>
    <row r="1171" spans="9:11" x14ac:dyDescent="0.3">
      <c r="I1171" s="26">
        <v>1.396E-17</v>
      </c>
      <c r="J1171" s="26">
        <v>1.897E-17</v>
      </c>
      <c r="K1171" s="26">
        <v>1.8599999999999999E-13</v>
      </c>
    </row>
    <row r="1172" spans="9:11" x14ac:dyDescent="0.3">
      <c r="I1172" s="26">
        <v>1.3940000000000001E-17</v>
      </c>
      <c r="J1172" s="26">
        <v>1.882E-17</v>
      </c>
      <c r="K1172" s="26">
        <v>1.803E-13</v>
      </c>
    </row>
    <row r="1173" spans="9:11" x14ac:dyDescent="0.3">
      <c r="I1173" s="26">
        <v>1.34E-17</v>
      </c>
      <c r="J1173" s="26">
        <v>1.882E-17</v>
      </c>
      <c r="K1173" s="26">
        <v>1.747E-13</v>
      </c>
    </row>
    <row r="1174" spans="9:11" x14ac:dyDescent="0.3">
      <c r="I1174" s="26">
        <v>1.34E-17</v>
      </c>
      <c r="J1174" s="26">
        <v>1.882E-17</v>
      </c>
      <c r="K1174" s="26">
        <v>1.693E-13</v>
      </c>
    </row>
    <row r="1175" spans="9:11" x14ac:dyDescent="0.3">
      <c r="I1175" s="26">
        <v>1.34E-17</v>
      </c>
      <c r="J1175" s="26">
        <v>1.882E-17</v>
      </c>
      <c r="K1175" s="26">
        <v>1.641E-13</v>
      </c>
    </row>
    <row r="1176" spans="9:11" x14ac:dyDescent="0.3">
      <c r="I1176" s="26">
        <v>1.34E-17</v>
      </c>
      <c r="J1176" s="26">
        <v>1.874E-17</v>
      </c>
      <c r="K1176" s="26">
        <v>1.59E-13</v>
      </c>
    </row>
    <row r="1177" spans="9:11" x14ac:dyDescent="0.3">
      <c r="I1177" s="26">
        <v>1.34E-17</v>
      </c>
      <c r="J1177" s="26">
        <v>1.874E-17</v>
      </c>
      <c r="K1177" s="26">
        <v>1.5409999999999999E-13</v>
      </c>
    </row>
    <row r="1178" spans="9:11" x14ac:dyDescent="0.3">
      <c r="I1178" s="26">
        <v>1.34E-17</v>
      </c>
      <c r="J1178" s="26">
        <v>1.874E-17</v>
      </c>
      <c r="K1178" s="26">
        <v>1.494E-13</v>
      </c>
    </row>
    <row r="1179" spans="9:11" x14ac:dyDescent="0.3">
      <c r="I1179" s="26">
        <v>1.34E-17</v>
      </c>
      <c r="J1179" s="26">
        <v>1.8400000000000001E-17</v>
      </c>
      <c r="K1179" s="26">
        <v>1.448E-13</v>
      </c>
    </row>
    <row r="1180" spans="9:11" x14ac:dyDescent="0.3">
      <c r="I1180" s="26">
        <v>1.34E-17</v>
      </c>
      <c r="J1180" s="26">
        <v>1.8390000000000002E-17</v>
      </c>
      <c r="K1180" s="26">
        <v>1.4029999999999999E-13</v>
      </c>
    </row>
    <row r="1181" spans="9:11" x14ac:dyDescent="0.3">
      <c r="I1181" s="26">
        <v>1.34E-17</v>
      </c>
      <c r="J1181" s="26">
        <v>1.8390000000000002E-17</v>
      </c>
      <c r="K1181" s="26">
        <v>1.36E-13</v>
      </c>
    </row>
    <row r="1182" spans="9:11" x14ac:dyDescent="0.3">
      <c r="I1182" s="26">
        <v>1.34E-17</v>
      </c>
      <c r="J1182" s="26">
        <v>1.792E-17</v>
      </c>
      <c r="K1182" s="26">
        <v>1.318E-13</v>
      </c>
    </row>
    <row r="1183" spans="9:11" x14ac:dyDescent="0.3">
      <c r="I1183" s="26">
        <v>1.34E-17</v>
      </c>
      <c r="J1183" s="26">
        <v>1.7859999999999999E-17</v>
      </c>
      <c r="K1183" s="26">
        <v>1.277E-13</v>
      </c>
    </row>
    <row r="1184" spans="9:11" x14ac:dyDescent="0.3">
      <c r="I1184" s="26">
        <v>1.34E-17</v>
      </c>
      <c r="J1184" s="26">
        <v>1.7859999999999999E-17</v>
      </c>
      <c r="K1184" s="26">
        <v>1.2379999999999999E-13</v>
      </c>
    </row>
    <row r="1185" spans="9:11" x14ac:dyDescent="0.3">
      <c r="I1185" s="26">
        <v>1.306E-17</v>
      </c>
      <c r="J1185" s="26">
        <v>1.7859999999999999E-17</v>
      </c>
      <c r="K1185" s="26">
        <v>1.199E-13</v>
      </c>
    </row>
    <row r="1186" spans="9:11" x14ac:dyDescent="0.3">
      <c r="I1186" s="26">
        <v>1.306E-17</v>
      </c>
      <c r="J1186" s="26">
        <v>1.7859999999999999E-17</v>
      </c>
      <c r="K1186" s="26">
        <v>1.162E-13</v>
      </c>
    </row>
    <row r="1187" spans="9:11" x14ac:dyDescent="0.3">
      <c r="I1187" s="26">
        <v>1.306E-17</v>
      </c>
      <c r="J1187" s="26">
        <v>1.7859999999999999E-17</v>
      </c>
      <c r="K1187" s="26">
        <v>1.127E-13</v>
      </c>
    </row>
    <row r="1188" spans="9:11" x14ac:dyDescent="0.3">
      <c r="I1188" s="26">
        <v>1.306E-17</v>
      </c>
      <c r="J1188" s="26">
        <v>1.7859999999999999E-17</v>
      </c>
      <c r="K1188" s="26">
        <v>1.092E-13</v>
      </c>
    </row>
    <row r="1189" spans="9:11" x14ac:dyDescent="0.3">
      <c r="I1189" s="26">
        <v>1.306E-17</v>
      </c>
      <c r="J1189" s="26">
        <v>1.7859999999999999E-17</v>
      </c>
      <c r="K1189" s="26">
        <v>1.058E-13</v>
      </c>
    </row>
    <row r="1190" spans="9:11" x14ac:dyDescent="0.3">
      <c r="I1190" s="26">
        <v>1.306E-17</v>
      </c>
      <c r="J1190" s="26">
        <v>1.7859999999999999E-17</v>
      </c>
      <c r="K1190" s="26">
        <v>1.0250000000000001E-13</v>
      </c>
    </row>
    <row r="1191" spans="9:11" x14ac:dyDescent="0.3">
      <c r="I1191" s="26">
        <v>1.306E-17</v>
      </c>
      <c r="J1191" s="26">
        <v>1.7859999999999999E-17</v>
      </c>
      <c r="K1191" s="26">
        <v>9.9380000000000002E-14</v>
      </c>
    </row>
    <row r="1192" spans="9:11" x14ac:dyDescent="0.3">
      <c r="I1192" s="26">
        <v>1.306E-17</v>
      </c>
      <c r="J1192" s="26">
        <v>1.7859999999999999E-17</v>
      </c>
      <c r="K1192" s="26">
        <v>9.6309999999999996E-14</v>
      </c>
    </row>
    <row r="1193" spans="9:11" x14ac:dyDescent="0.3">
      <c r="I1193" s="26">
        <v>1.306E-17</v>
      </c>
      <c r="J1193" s="26">
        <v>1.7859999999999999E-17</v>
      </c>
      <c r="K1193" s="26">
        <v>9.3339999999999997E-14</v>
      </c>
    </row>
    <row r="1194" spans="9:11" x14ac:dyDescent="0.3">
      <c r="I1194" s="26">
        <v>1.306E-17</v>
      </c>
      <c r="J1194" s="26">
        <v>1.7859999999999999E-17</v>
      </c>
      <c r="K1194" s="26">
        <v>9.046E-14</v>
      </c>
    </row>
    <row r="1195" spans="9:11" x14ac:dyDescent="0.3">
      <c r="I1195" s="26">
        <v>1.306E-17</v>
      </c>
      <c r="J1195" s="26">
        <v>1.7859999999999999E-17</v>
      </c>
      <c r="K1195" s="26">
        <v>8.7660000000000002E-14</v>
      </c>
    </row>
    <row r="1196" spans="9:11" x14ac:dyDescent="0.3">
      <c r="I1196" s="26">
        <v>1.306E-17</v>
      </c>
      <c r="J1196" s="26">
        <v>1.7760000000000001E-17</v>
      </c>
      <c r="K1196" s="26">
        <v>8.4959999999999998E-14</v>
      </c>
    </row>
    <row r="1197" spans="9:11" x14ac:dyDescent="0.3">
      <c r="I1197" s="26">
        <v>1.306E-17</v>
      </c>
      <c r="J1197" s="26">
        <v>1.7760000000000001E-17</v>
      </c>
      <c r="K1197" s="26">
        <v>8.2340000000000006E-14</v>
      </c>
    </row>
    <row r="1198" spans="9:11" x14ac:dyDescent="0.3">
      <c r="I1198" s="26">
        <v>1.306E-17</v>
      </c>
      <c r="J1198" s="26">
        <v>1.7760000000000001E-17</v>
      </c>
      <c r="K1198" s="26">
        <v>7.9799999999999998E-14</v>
      </c>
    </row>
    <row r="1199" spans="9:11" x14ac:dyDescent="0.3">
      <c r="I1199" s="26">
        <v>1.306E-17</v>
      </c>
      <c r="J1199" s="26">
        <v>1.7760000000000001E-17</v>
      </c>
      <c r="K1199" s="26">
        <v>7.7329999999999997E-14</v>
      </c>
    </row>
    <row r="1200" spans="9:11" x14ac:dyDescent="0.3">
      <c r="I1200" s="26">
        <v>1.306E-17</v>
      </c>
      <c r="J1200" s="26">
        <v>1.7760000000000001E-17</v>
      </c>
      <c r="K1200" s="26">
        <v>7.4949999999999999E-14</v>
      </c>
    </row>
    <row r="1201" spans="9:11" x14ac:dyDescent="0.3">
      <c r="I1201" s="26">
        <v>1.306E-17</v>
      </c>
      <c r="J1201" s="26">
        <v>1.7760000000000001E-17</v>
      </c>
      <c r="K1201" s="26">
        <v>7.2630000000000002E-14</v>
      </c>
    </row>
    <row r="1202" spans="9:11" x14ac:dyDescent="0.3">
      <c r="I1202" s="26">
        <v>1.306E-17</v>
      </c>
      <c r="J1202" s="26">
        <v>1.7760000000000001E-17</v>
      </c>
      <c r="K1202" s="26">
        <v>7.0390000000000003E-14</v>
      </c>
    </row>
    <row r="1203" spans="9:11" x14ac:dyDescent="0.3">
      <c r="I1203" s="26">
        <v>1.306E-17</v>
      </c>
      <c r="J1203" s="26">
        <v>1.7760000000000001E-17</v>
      </c>
      <c r="K1203" s="26">
        <v>6.8219999999999999E-14</v>
      </c>
    </row>
    <row r="1204" spans="9:11" x14ac:dyDescent="0.3">
      <c r="I1204" s="26">
        <v>1.306E-17</v>
      </c>
      <c r="J1204" s="26">
        <v>1.7709999999999999E-17</v>
      </c>
      <c r="K1204" s="26">
        <v>6.6109999999999995E-14</v>
      </c>
    </row>
    <row r="1205" spans="9:11" x14ac:dyDescent="0.3">
      <c r="I1205" s="26">
        <v>1.306E-17</v>
      </c>
      <c r="J1205" s="26">
        <v>1.7610000000000001E-17</v>
      </c>
      <c r="K1205" s="26">
        <v>6.4069999999999999E-14</v>
      </c>
    </row>
    <row r="1206" spans="9:11" x14ac:dyDescent="0.3">
      <c r="I1206" s="26">
        <v>1.306E-17</v>
      </c>
      <c r="J1206" s="26">
        <v>1.7610000000000001E-17</v>
      </c>
      <c r="K1206" s="26">
        <v>6.2090000000000004E-14</v>
      </c>
    </row>
    <row r="1207" spans="9:11" x14ac:dyDescent="0.3">
      <c r="I1207" s="26">
        <v>1.306E-17</v>
      </c>
      <c r="J1207" s="26">
        <v>1.7610000000000001E-17</v>
      </c>
      <c r="K1207" s="26">
        <v>6.0180000000000002E-14</v>
      </c>
    </row>
    <row r="1208" spans="9:11" x14ac:dyDescent="0.3">
      <c r="I1208" s="26">
        <v>1.306E-17</v>
      </c>
      <c r="J1208" s="26">
        <v>1.7610000000000001E-17</v>
      </c>
      <c r="K1208" s="26">
        <v>5.8319999999999998E-14</v>
      </c>
    </row>
    <row r="1209" spans="9:11" x14ac:dyDescent="0.3">
      <c r="I1209" s="26">
        <v>1.306E-17</v>
      </c>
      <c r="J1209" s="26">
        <v>1.7610000000000001E-17</v>
      </c>
      <c r="K1209" s="26">
        <v>5.6520000000000002E-14</v>
      </c>
    </row>
    <row r="1210" spans="9:11" x14ac:dyDescent="0.3">
      <c r="I1210" s="26">
        <v>1.306E-17</v>
      </c>
      <c r="J1210" s="26">
        <v>1.759E-17</v>
      </c>
      <c r="K1210" s="26">
        <v>5.4780000000000001E-14</v>
      </c>
    </row>
    <row r="1211" spans="9:11" x14ac:dyDescent="0.3">
      <c r="I1211" s="26">
        <v>1.306E-17</v>
      </c>
      <c r="J1211" s="26">
        <v>1.759E-17</v>
      </c>
      <c r="K1211" s="26">
        <v>5.308E-14</v>
      </c>
    </row>
    <row r="1212" spans="9:11" x14ac:dyDescent="0.3">
      <c r="I1212" s="26">
        <v>1.306E-17</v>
      </c>
      <c r="J1212" s="26">
        <v>1.759E-17</v>
      </c>
      <c r="K1212" s="26">
        <v>5.1449999999999998E-14</v>
      </c>
    </row>
    <row r="1213" spans="9:11" x14ac:dyDescent="0.3">
      <c r="I1213" s="26">
        <v>1.306E-17</v>
      </c>
      <c r="J1213" s="26">
        <v>1.7570000000000001E-17</v>
      </c>
      <c r="K1213" s="26">
        <v>4.9860000000000002E-14</v>
      </c>
    </row>
    <row r="1214" spans="9:11" x14ac:dyDescent="0.3">
      <c r="I1214" s="26">
        <v>1.306E-17</v>
      </c>
      <c r="J1214" s="26">
        <v>1.7570000000000001E-17</v>
      </c>
      <c r="K1214" s="26">
        <v>4.8320000000000003E-14</v>
      </c>
    </row>
    <row r="1215" spans="9:11" x14ac:dyDescent="0.3">
      <c r="I1215" s="26">
        <v>1.306E-17</v>
      </c>
      <c r="J1215" s="26">
        <v>1.7570000000000001E-17</v>
      </c>
      <c r="K1215" s="26">
        <v>4.6830000000000001E-14</v>
      </c>
    </row>
    <row r="1216" spans="9:11" x14ac:dyDescent="0.3">
      <c r="I1216" s="26">
        <v>1.306E-17</v>
      </c>
      <c r="J1216" s="26">
        <v>1.7570000000000001E-17</v>
      </c>
      <c r="K1216" s="26">
        <v>4.5379999999999998E-14</v>
      </c>
    </row>
    <row r="1217" spans="9:11" x14ac:dyDescent="0.3">
      <c r="I1217" s="26">
        <v>1.3E-17</v>
      </c>
      <c r="J1217" s="26">
        <v>1.7570000000000001E-17</v>
      </c>
      <c r="K1217" s="26">
        <v>4.3979999999999999E-14</v>
      </c>
    </row>
    <row r="1218" spans="9:11" x14ac:dyDescent="0.3">
      <c r="I1218" s="26">
        <v>1.3E-17</v>
      </c>
      <c r="J1218" s="26">
        <v>1.7570000000000001E-17</v>
      </c>
      <c r="K1218" s="26">
        <v>4.2619999999999999E-14</v>
      </c>
    </row>
    <row r="1219" spans="9:11" x14ac:dyDescent="0.3">
      <c r="I1219" s="26">
        <v>1.3E-17</v>
      </c>
      <c r="J1219" s="26">
        <v>1.7570000000000001E-17</v>
      </c>
      <c r="K1219" s="26">
        <v>4.1310000000000003E-14</v>
      </c>
    </row>
    <row r="1220" spans="9:11" x14ac:dyDescent="0.3">
      <c r="I1220" s="26">
        <v>1.3E-17</v>
      </c>
      <c r="J1220" s="26">
        <v>1.7570000000000001E-17</v>
      </c>
      <c r="K1220" s="26">
        <v>4.0030000000000001E-14</v>
      </c>
    </row>
    <row r="1221" spans="9:11" x14ac:dyDescent="0.3">
      <c r="I1221" s="26">
        <v>1.3E-17</v>
      </c>
      <c r="J1221" s="26">
        <v>1.7570000000000001E-17</v>
      </c>
      <c r="K1221" s="26">
        <v>3.8800000000000003E-14</v>
      </c>
    </row>
    <row r="1222" spans="9:11" x14ac:dyDescent="0.3">
      <c r="I1222" s="26">
        <v>1.3E-17</v>
      </c>
      <c r="J1222" s="26">
        <v>1.7570000000000001E-17</v>
      </c>
      <c r="K1222" s="26">
        <v>3.7599999999999999E-14</v>
      </c>
    </row>
    <row r="1223" spans="9:11" x14ac:dyDescent="0.3">
      <c r="I1223" s="26">
        <v>1.3E-17</v>
      </c>
      <c r="J1223" s="26">
        <v>1.7409999999999999E-17</v>
      </c>
      <c r="K1223" s="26">
        <v>3.644E-14</v>
      </c>
    </row>
    <row r="1224" spans="9:11" x14ac:dyDescent="0.3">
      <c r="I1224" s="26">
        <v>1.3E-17</v>
      </c>
      <c r="J1224" s="26">
        <v>1.7409999999999999E-17</v>
      </c>
      <c r="K1224" s="26">
        <v>3.5310000000000003E-14</v>
      </c>
    </row>
    <row r="1225" spans="9:11" x14ac:dyDescent="0.3">
      <c r="I1225" s="26">
        <v>1.3E-17</v>
      </c>
      <c r="J1225" s="26">
        <v>1.7409999999999999E-17</v>
      </c>
      <c r="K1225" s="26">
        <v>3.4219999999999998E-14</v>
      </c>
    </row>
    <row r="1226" spans="9:11" x14ac:dyDescent="0.3">
      <c r="I1226" s="26">
        <v>1.3E-17</v>
      </c>
      <c r="J1226" s="26">
        <v>1.7409999999999999E-17</v>
      </c>
      <c r="K1226" s="26">
        <v>3.3169999999999999E-14</v>
      </c>
    </row>
    <row r="1227" spans="9:11" x14ac:dyDescent="0.3">
      <c r="I1227" s="26">
        <v>1.3E-17</v>
      </c>
      <c r="J1227" s="26">
        <v>1.7409999999999999E-17</v>
      </c>
      <c r="K1227" s="26">
        <v>3.2140000000000002E-14</v>
      </c>
    </row>
    <row r="1228" spans="9:11" x14ac:dyDescent="0.3">
      <c r="I1228" s="26">
        <v>1.3E-17</v>
      </c>
      <c r="J1228" s="26">
        <v>1.7409999999999999E-17</v>
      </c>
      <c r="K1228" s="26">
        <v>3.1149999999999999E-14</v>
      </c>
    </row>
    <row r="1229" spans="9:11" x14ac:dyDescent="0.3">
      <c r="I1229" s="26">
        <v>1.3E-17</v>
      </c>
      <c r="J1229" s="26">
        <v>1.74E-17</v>
      </c>
      <c r="K1229" s="26">
        <v>3.0190000000000002E-14</v>
      </c>
    </row>
    <row r="1230" spans="9:11" x14ac:dyDescent="0.3">
      <c r="I1230" s="26">
        <v>1.3E-17</v>
      </c>
      <c r="J1230" s="26">
        <v>1.74E-17</v>
      </c>
      <c r="K1230" s="26">
        <v>2.926E-14</v>
      </c>
    </row>
    <row r="1231" spans="9:11" x14ac:dyDescent="0.3">
      <c r="I1231" s="26">
        <v>1.3E-17</v>
      </c>
      <c r="J1231" s="26">
        <v>1.74E-17</v>
      </c>
      <c r="K1231" s="26">
        <v>2.8359999999999999E-14</v>
      </c>
    </row>
    <row r="1232" spans="9:11" x14ac:dyDescent="0.3">
      <c r="I1232" s="26">
        <v>1.3E-17</v>
      </c>
      <c r="J1232" s="26">
        <v>1.725E-17</v>
      </c>
      <c r="K1232" s="26">
        <v>2.748E-14</v>
      </c>
    </row>
    <row r="1233" spans="9:11" x14ac:dyDescent="0.3">
      <c r="I1233" s="26">
        <v>1.3E-17</v>
      </c>
      <c r="J1233" s="26">
        <v>1.725E-17</v>
      </c>
      <c r="K1233" s="26">
        <v>2.6629999999999999E-14</v>
      </c>
    </row>
    <row r="1234" spans="9:11" x14ac:dyDescent="0.3">
      <c r="I1234" s="26">
        <v>1.3E-17</v>
      </c>
      <c r="J1234" s="26">
        <v>1.71E-17</v>
      </c>
      <c r="K1234" s="26">
        <v>2.5809999999999999E-14</v>
      </c>
    </row>
    <row r="1235" spans="9:11" x14ac:dyDescent="0.3">
      <c r="I1235" s="26">
        <v>1.3E-17</v>
      </c>
      <c r="J1235" s="26">
        <v>1.71E-17</v>
      </c>
      <c r="K1235" s="26">
        <v>2.5009999999999999E-14</v>
      </c>
    </row>
    <row r="1236" spans="9:11" x14ac:dyDescent="0.3">
      <c r="I1236" s="26">
        <v>1.3E-17</v>
      </c>
      <c r="J1236" s="26">
        <v>1.71E-17</v>
      </c>
      <c r="K1236" s="26">
        <v>2.4239999999999999E-14</v>
      </c>
    </row>
    <row r="1237" spans="9:11" x14ac:dyDescent="0.3">
      <c r="I1237" s="26">
        <v>1.3E-17</v>
      </c>
      <c r="J1237" s="26">
        <v>1.702E-17</v>
      </c>
      <c r="K1237" s="26">
        <v>2.3489999999999999E-14</v>
      </c>
    </row>
    <row r="1238" spans="9:11" x14ac:dyDescent="0.3">
      <c r="I1238" s="26">
        <v>1.3E-17</v>
      </c>
      <c r="J1238" s="26">
        <v>1.702E-17</v>
      </c>
      <c r="K1238" s="26">
        <v>2.277E-14</v>
      </c>
    </row>
    <row r="1239" spans="9:11" x14ac:dyDescent="0.3">
      <c r="I1239" s="26">
        <v>1.3E-17</v>
      </c>
      <c r="J1239" s="26">
        <v>1.702E-17</v>
      </c>
      <c r="K1239" s="26">
        <v>2.2070000000000001E-14</v>
      </c>
    </row>
    <row r="1240" spans="9:11" x14ac:dyDescent="0.3">
      <c r="I1240" s="26">
        <v>1.3E-17</v>
      </c>
      <c r="J1240" s="26">
        <v>1.6959999999999999E-17</v>
      </c>
      <c r="K1240" s="26">
        <v>2.138E-14</v>
      </c>
    </row>
    <row r="1241" spans="9:11" x14ac:dyDescent="0.3">
      <c r="I1241" s="26">
        <v>1.3E-17</v>
      </c>
      <c r="J1241" s="26">
        <v>1.68E-17</v>
      </c>
      <c r="K1241" s="26">
        <v>2.0719999999999999E-14</v>
      </c>
    </row>
    <row r="1242" spans="9:11" x14ac:dyDescent="0.3">
      <c r="I1242" s="26">
        <v>1.3E-17</v>
      </c>
      <c r="J1242" s="26">
        <v>1.6699999999999999E-17</v>
      </c>
      <c r="K1242" s="26">
        <v>2.0080000000000001E-14</v>
      </c>
    </row>
    <row r="1243" spans="9:11" x14ac:dyDescent="0.3">
      <c r="I1243" s="26">
        <v>1.3E-17</v>
      </c>
      <c r="J1243" s="26">
        <v>1.6699999999999999E-17</v>
      </c>
      <c r="K1243" s="26">
        <v>1.946E-14</v>
      </c>
    </row>
    <row r="1244" spans="9:11" x14ac:dyDescent="0.3">
      <c r="I1244" s="26">
        <v>1.3E-17</v>
      </c>
      <c r="J1244" s="26">
        <v>1.6699999999999999E-17</v>
      </c>
      <c r="K1244" s="26">
        <v>1.8860000000000001E-14</v>
      </c>
    </row>
    <row r="1245" spans="9:11" x14ac:dyDescent="0.3">
      <c r="I1245" s="26">
        <v>1.3E-17</v>
      </c>
      <c r="J1245" s="26">
        <v>1.6439999999999999E-17</v>
      </c>
      <c r="K1245" s="26">
        <v>1.8279999999999999E-14</v>
      </c>
    </row>
    <row r="1246" spans="9:11" x14ac:dyDescent="0.3">
      <c r="I1246" s="26">
        <v>1.3E-17</v>
      </c>
      <c r="J1246" s="26">
        <v>1.6439999999999999E-17</v>
      </c>
      <c r="K1246" s="26">
        <v>1.7719999999999999E-14</v>
      </c>
    </row>
    <row r="1247" spans="9:11" x14ac:dyDescent="0.3">
      <c r="I1247" s="26">
        <v>1.3E-17</v>
      </c>
      <c r="J1247" s="26">
        <v>1.643E-17</v>
      </c>
      <c r="K1247" s="26">
        <v>1.7170000000000001E-14</v>
      </c>
    </row>
    <row r="1248" spans="9:11" x14ac:dyDescent="0.3">
      <c r="I1248" s="26">
        <v>1.3E-17</v>
      </c>
      <c r="J1248" s="26">
        <v>1.642E-17</v>
      </c>
      <c r="K1248" s="26">
        <v>1.6639999999999999E-14</v>
      </c>
    </row>
    <row r="1249" spans="9:11" x14ac:dyDescent="0.3">
      <c r="I1249" s="26">
        <v>1.3E-17</v>
      </c>
      <c r="J1249" s="26">
        <v>1.642E-17</v>
      </c>
      <c r="K1249" s="26">
        <v>1.613E-14</v>
      </c>
    </row>
    <row r="1250" spans="9:11" x14ac:dyDescent="0.3">
      <c r="I1250" s="26">
        <v>1.3E-17</v>
      </c>
      <c r="J1250" s="26">
        <v>1.642E-17</v>
      </c>
      <c r="K1250" s="26">
        <v>1.5629999999999999E-14</v>
      </c>
    </row>
    <row r="1251" spans="9:11" x14ac:dyDescent="0.3">
      <c r="I1251" s="26">
        <v>1.3E-17</v>
      </c>
      <c r="J1251" s="26">
        <v>1.642E-17</v>
      </c>
      <c r="K1251" s="26">
        <v>1.515E-14</v>
      </c>
    </row>
    <row r="1252" spans="9:11" x14ac:dyDescent="0.3">
      <c r="I1252" s="26">
        <v>1.3E-17</v>
      </c>
      <c r="J1252" s="26">
        <v>1.642E-17</v>
      </c>
      <c r="K1252" s="26">
        <v>1.468E-14</v>
      </c>
    </row>
    <row r="1253" spans="9:11" x14ac:dyDescent="0.3">
      <c r="I1253" s="26">
        <v>1.3E-17</v>
      </c>
      <c r="J1253" s="26">
        <v>1.642E-17</v>
      </c>
      <c r="K1253" s="26">
        <v>1.423E-14</v>
      </c>
    </row>
    <row r="1254" spans="9:11" x14ac:dyDescent="0.3">
      <c r="I1254" s="26">
        <v>1.2559999999999999E-17</v>
      </c>
      <c r="J1254" s="26">
        <v>1.642E-17</v>
      </c>
      <c r="K1254" s="26">
        <v>1.379E-14</v>
      </c>
    </row>
    <row r="1255" spans="9:11" x14ac:dyDescent="0.3">
      <c r="I1255" s="26">
        <v>1.2559999999999999E-17</v>
      </c>
      <c r="J1255" s="26">
        <v>1.642E-17</v>
      </c>
      <c r="K1255" s="26">
        <v>1.3359999999999999E-14</v>
      </c>
    </row>
    <row r="1256" spans="9:11" x14ac:dyDescent="0.3">
      <c r="I1256" s="26">
        <v>1.2559999999999999E-17</v>
      </c>
      <c r="J1256" s="26">
        <v>1.642E-17</v>
      </c>
      <c r="K1256" s="26">
        <v>1.2949999999999999E-14</v>
      </c>
    </row>
    <row r="1257" spans="9:11" x14ac:dyDescent="0.3">
      <c r="I1257" s="26">
        <v>1.2559999999999999E-17</v>
      </c>
      <c r="J1257" s="26">
        <v>1.642E-17</v>
      </c>
      <c r="K1257" s="26">
        <v>1.2549999999999999E-14</v>
      </c>
    </row>
    <row r="1258" spans="9:11" x14ac:dyDescent="0.3">
      <c r="I1258" s="26">
        <v>1.2559999999999999E-17</v>
      </c>
      <c r="J1258" s="26">
        <v>1.642E-17</v>
      </c>
      <c r="K1258" s="26">
        <v>1.216E-14</v>
      </c>
    </row>
    <row r="1259" spans="9:11" x14ac:dyDescent="0.3">
      <c r="I1259" s="26">
        <v>1.2559999999999999E-17</v>
      </c>
      <c r="J1259" s="26">
        <v>1.642E-17</v>
      </c>
      <c r="K1259" s="26">
        <v>1.1789999999999999E-14</v>
      </c>
    </row>
    <row r="1260" spans="9:11" x14ac:dyDescent="0.3">
      <c r="I1260" s="26">
        <v>1.2559999999999999E-17</v>
      </c>
      <c r="J1260" s="26">
        <v>1.642E-17</v>
      </c>
      <c r="K1260" s="26">
        <v>1.142E-14</v>
      </c>
    </row>
    <row r="1261" spans="9:11" x14ac:dyDescent="0.3">
      <c r="I1261" s="26">
        <v>1.2559999999999999E-17</v>
      </c>
      <c r="J1261" s="26">
        <v>1.642E-17</v>
      </c>
      <c r="K1261" s="26">
        <v>1.107E-14</v>
      </c>
    </row>
    <row r="1262" spans="9:11" x14ac:dyDescent="0.3">
      <c r="I1262" s="26">
        <v>1.2559999999999999E-17</v>
      </c>
      <c r="J1262" s="26">
        <v>1.642E-17</v>
      </c>
      <c r="K1262" s="26">
        <v>1.073E-14</v>
      </c>
    </row>
    <row r="1263" spans="9:11" x14ac:dyDescent="0.3">
      <c r="I1263" s="26">
        <v>1.2559999999999999E-17</v>
      </c>
      <c r="J1263" s="26">
        <v>1.635E-17</v>
      </c>
      <c r="K1263" s="26">
        <v>1.04E-14</v>
      </c>
    </row>
    <row r="1264" spans="9:11" x14ac:dyDescent="0.3">
      <c r="I1264" s="26">
        <v>1.2559999999999999E-17</v>
      </c>
      <c r="J1264" s="26">
        <v>1.635E-17</v>
      </c>
      <c r="K1264" s="26">
        <v>1.008E-14</v>
      </c>
    </row>
    <row r="1265" spans="9:11" x14ac:dyDescent="0.3">
      <c r="I1265" s="26">
        <v>1.2559999999999999E-17</v>
      </c>
      <c r="J1265" s="26">
        <v>1.635E-17</v>
      </c>
      <c r="K1265" s="26">
        <v>9.7659999999999997E-15</v>
      </c>
    </row>
    <row r="1266" spans="9:11" x14ac:dyDescent="0.3">
      <c r="I1266" s="26">
        <v>1.2559999999999999E-17</v>
      </c>
      <c r="J1266" s="26">
        <v>1.635E-17</v>
      </c>
      <c r="K1266" s="26">
        <v>9.4640000000000007E-15</v>
      </c>
    </row>
    <row r="1267" spans="9:11" x14ac:dyDescent="0.3">
      <c r="I1267" s="26">
        <v>1.2559999999999999E-17</v>
      </c>
      <c r="J1267" s="26">
        <v>1.635E-17</v>
      </c>
      <c r="K1267" s="26">
        <v>9.1719999999999999E-15</v>
      </c>
    </row>
    <row r="1268" spans="9:11" x14ac:dyDescent="0.3">
      <c r="I1268" s="26">
        <v>1.2559999999999999E-17</v>
      </c>
      <c r="J1268" s="26">
        <v>1.635E-17</v>
      </c>
      <c r="K1268" s="26">
        <v>8.8890000000000007E-15</v>
      </c>
    </row>
    <row r="1269" spans="9:11" x14ac:dyDescent="0.3">
      <c r="I1269" s="26">
        <v>1.2559999999999999E-17</v>
      </c>
      <c r="J1269" s="26">
        <v>1.6300000000000001E-17</v>
      </c>
      <c r="K1269" s="26">
        <v>8.6149999999999998E-15</v>
      </c>
    </row>
    <row r="1270" spans="9:11" x14ac:dyDescent="0.3">
      <c r="I1270" s="26">
        <v>1.238E-17</v>
      </c>
      <c r="J1270" s="26">
        <v>1.6190000000000001E-17</v>
      </c>
      <c r="K1270" s="26">
        <v>8.3490000000000006E-15</v>
      </c>
    </row>
    <row r="1271" spans="9:11" x14ac:dyDescent="0.3">
      <c r="I1271" s="26">
        <v>1.193E-17</v>
      </c>
      <c r="J1271" s="26">
        <v>1.6190000000000001E-17</v>
      </c>
      <c r="K1271" s="26">
        <v>8.0909999999999999E-15</v>
      </c>
    </row>
    <row r="1272" spans="9:11" x14ac:dyDescent="0.3">
      <c r="I1272" s="26">
        <v>1.193E-17</v>
      </c>
      <c r="J1272" s="26">
        <v>1.6190000000000001E-17</v>
      </c>
      <c r="K1272" s="26">
        <v>7.8409999999999994E-15</v>
      </c>
    </row>
    <row r="1273" spans="9:11" x14ac:dyDescent="0.3">
      <c r="I1273" s="26">
        <v>1.193E-17</v>
      </c>
      <c r="J1273" s="26">
        <v>1.6190000000000001E-17</v>
      </c>
      <c r="K1273" s="26">
        <v>7.5990000000000006E-15</v>
      </c>
    </row>
    <row r="1274" spans="9:11" x14ac:dyDescent="0.3">
      <c r="I1274" s="26">
        <v>1.193E-17</v>
      </c>
      <c r="J1274" s="26">
        <v>1.6190000000000001E-17</v>
      </c>
      <c r="K1274" s="26">
        <v>7.3650000000000004E-15</v>
      </c>
    </row>
    <row r="1275" spans="9:11" x14ac:dyDescent="0.3">
      <c r="I1275" s="26">
        <v>1.193E-17</v>
      </c>
      <c r="J1275" s="26">
        <v>1.6139999999999999E-17</v>
      </c>
      <c r="K1275" s="26">
        <v>7.1370000000000006E-15</v>
      </c>
    </row>
    <row r="1276" spans="9:11" x14ac:dyDescent="0.3">
      <c r="I1276" s="26">
        <v>1.193E-17</v>
      </c>
      <c r="J1276" s="26">
        <v>1.6139999999999999E-17</v>
      </c>
      <c r="K1276" s="26">
        <v>6.9170000000000002E-15</v>
      </c>
    </row>
    <row r="1277" spans="9:11" x14ac:dyDescent="0.3">
      <c r="I1277" s="26">
        <v>1.193E-17</v>
      </c>
      <c r="J1277" s="26">
        <v>1.6139999999999999E-17</v>
      </c>
      <c r="K1277" s="26">
        <v>6.7040000000000001E-15</v>
      </c>
    </row>
    <row r="1278" spans="9:11" x14ac:dyDescent="0.3">
      <c r="I1278" s="26">
        <v>1.193E-17</v>
      </c>
      <c r="J1278" s="26">
        <v>1.6029999999999999E-17</v>
      </c>
      <c r="K1278" s="26">
        <v>6.4969999999999997E-15</v>
      </c>
    </row>
    <row r="1279" spans="9:11" x14ac:dyDescent="0.3">
      <c r="I1279" s="26">
        <v>1.193E-17</v>
      </c>
      <c r="J1279" s="26">
        <v>1.594E-17</v>
      </c>
      <c r="K1279" s="26">
        <v>6.2959999999999998E-15</v>
      </c>
    </row>
    <row r="1280" spans="9:11" x14ac:dyDescent="0.3">
      <c r="I1280" s="26">
        <v>1.193E-17</v>
      </c>
      <c r="J1280" s="26">
        <v>1.594E-17</v>
      </c>
      <c r="K1280" s="26">
        <v>6.1020000000000002E-15</v>
      </c>
    </row>
    <row r="1281" spans="9:11" x14ac:dyDescent="0.3">
      <c r="I1281" s="26">
        <v>1.193E-17</v>
      </c>
      <c r="J1281" s="26">
        <v>1.594E-17</v>
      </c>
      <c r="K1281" s="26">
        <v>5.9129999999999996E-15</v>
      </c>
    </row>
    <row r="1282" spans="9:11" x14ac:dyDescent="0.3">
      <c r="I1282" s="26">
        <v>1.193E-17</v>
      </c>
      <c r="J1282" s="26">
        <v>1.594E-17</v>
      </c>
      <c r="K1282" s="26">
        <v>5.7310000000000002E-15</v>
      </c>
    </row>
    <row r="1283" spans="9:11" x14ac:dyDescent="0.3">
      <c r="I1283" s="26">
        <v>1.193E-17</v>
      </c>
      <c r="J1283" s="26">
        <v>1.575E-17</v>
      </c>
      <c r="K1283" s="26">
        <v>5.5539999999999999E-15</v>
      </c>
    </row>
    <row r="1284" spans="9:11" x14ac:dyDescent="0.3">
      <c r="I1284" s="26">
        <v>1.193E-17</v>
      </c>
      <c r="J1284" s="26">
        <v>1.5700000000000001E-17</v>
      </c>
      <c r="K1284" s="26">
        <v>5.3830000000000001E-15</v>
      </c>
    </row>
    <row r="1285" spans="9:11" x14ac:dyDescent="0.3">
      <c r="I1285" s="26">
        <v>1.193E-17</v>
      </c>
      <c r="J1285" s="26">
        <v>1.5700000000000001E-17</v>
      </c>
      <c r="K1285" s="26">
        <v>5.2160000000000003E-15</v>
      </c>
    </row>
    <row r="1286" spans="9:11" x14ac:dyDescent="0.3">
      <c r="I1286" s="26">
        <v>1.193E-17</v>
      </c>
      <c r="J1286" s="26">
        <v>1.5700000000000001E-17</v>
      </c>
      <c r="K1286" s="26">
        <v>5.0550000000000003E-15</v>
      </c>
    </row>
    <row r="1287" spans="9:11" x14ac:dyDescent="0.3">
      <c r="I1287" s="26">
        <v>1.193E-17</v>
      </c>
      <c r="J1287" s="26">
        <v>1.5700000000000001E-17</v>
      </c>
      <c r="K1287" s="26">
        <v>4.8990000000000001E-15</v>
      </c>
    </row>
    <row r="1288" spans="9:11" x14ac:dyDescent="0.3">
      <c r="I1288" s="26">
        <v>1.193E-17</v>
      </c>
      <c r="J1288" s="26">
        <v>1.5700000000000001E-17</v>
      </c>
      <c r="K1288" s="26">
        <v>4.7479999999999998E-15</v>
      </c>
    </row>
    <row r="1289" spans="9:11" x14ac:dyDescent="0.3">
      <c r="I1289" s="26">
        <v>1.193E-17</v>
      </c>
      <c r="J1289" s="26">
        <v>1.5700000000000001E-17</v>
      </c>
      <c r="K1289" s="26">
        <v>4.6020000000000002E-15</v>
      </c>
    </row>
    <row r="1290" spans="9:11" x14ac:dyDescent="0.3">
      <c r="I1290" s="26">
        <v>1.193E-17</v>
      </c>
      <c r="J1290" s="26">
        <v>1.5700000000000001E-17</v>
      </c>
      <c r="K1290" s="26">
        <v>4.4599999999999999E-15</v>
      </c>
    </row>
    <row r="1291" spans="9:11" x14ac:dyDescent="0.3">
      <c r="I1291" s="26">
        <v>1.193E-17</v>
      </c>
      <c r="J1291" s="26">
        <v>1.5700000000000001E-17</v>
      </c>
      <c r="K1291" s="26">
        <v>4.3219999999999996E-15</v>
      </c>
    </row>
    <row r="1292" spans="9:11" x14ac:dyDescent="0.3">
      <c r="I1292" s="26">
        <v>1.193E-17</v>
      </c>
      <c r="J1292" s="26">
        <v>1.5700000000000001E-17</v>
      </c>
      <c r="K1292" s="26">
        <v>4.189E-15</v>
      </c>
    </row>
    <row r="1293" spans="9:11" x14ac:dyDescent="0.3">
      <c r="I1293" s="26">
        <v>1.193E-17</v>
      </c>
      <c r="J1293" s="26">
        <v>1.5700000000000001E-17</v>
      </c>
      <c r="K1293" s="26">
        <v>4.0589999999999999E-15</v>
      </c>
    </row>
    <row r="1294" spans="9:11" x14ac:dyDescent="0.3">
      <c r="I1294" s="26">
        <v>1.193E-17</v>
      </c>
      <c r="J1294" s="26">
        <v>1.5700000000000001E-17</v>
      </c>
      <c r="K1294" s="26">
        <v>3.9339999999999996E-15</v>
      </c>
    </row>
    <row r="1295" spans="9:11" x14ac:dyDescent="0.3">
      <c r="I1295" s="26">
        <v>1.193E-17</v>
      </c>
      <c r="J1295" s="26">
        <v>1.5700000000000001E-17</v>
      </c>
      <c r="K1295" s="26">
        <v>3.8130000000000002E-15</v>
      </c>
    </row>
    <row r="1296" spans="9:11" x14ac:dyDescent="0.3">
      <c r="I1296" s="26">
        <v>1.193E-17</v>
      </c>
      <c r="J1296" s="26">
        <v>1.5700000000000001E-17</v>
      </c>
      <c r="K1296" s="26">
        <v>3.6950000000000003E-15</v>
      </c>
    </row>
    <row r="1297" spans="9:11" x14ac:dyDescent="0.3">
      <c r="I1297" s="26">
        <v>1.193E-17</v>
      </c>
      <c r="J1297" s="26">
        <v>1.5700000000000001E-17</v>
      </c>
      <c r="K1297" s="26">
        <v>3.5809999999999996E-15</v>
      </c>
    </row>
    <row r="1298" spans="9:11" x14ac:dyDescent="0.3">
      <c r="I1298" s="26">
        <v>1.193E-17</v>
      </c>
      <c r="J1298" s="26">
        <v>1.5700000000000001E-17</v>
      </c>
      <c r="K1298" s="26">
        <v>3.47E-15</v>
      </c>
    </row>
    <row r="1299" spans="9:11" x14ac:dyDescent="0.3">
      <c r="I1299" s="26">
        <v>1.193E-17</v>
      </c>
      <c r="J1299" s="26">
        <v>1.5700000000000001E-17</v>
      </c>
      <c r="K1299" s="26">
        <v>3.363E-15</v>
      </c>
    </row>
    <row r="1300" spans="9:11" x14ac:dyDescent="0.3">
      <c r="I1300" s="26">
        <v>1.193E-17</v>
      </c>
      <c r="J1300" s="26">
        <v>1.5700000000000001E-17</v>
      </c>
      <c r="K1300" s="26">
        <v>3.2589999999999999E-15</v>
      </c>
    </row>
    <row r="1301" spans="9:11" x14ac:dyDescent="0.3">
      <c r="I1301" s="26">
        <v>1.193E-17</v>
      </c>
      <c r="J1301" s="26">
        <v>1.5700000000000001E-17</v>
      </c>
      <c r="K1301" s="26">
        <v>3.1589999999999999E-15</v>
      </c>
    </row>
    <row r="1302" spans="9:11" x14ac:dyDescent="0.3">
      <c r="I1302" s="26">
        <v>1.193E-17</v>
      </c>
      <c r="J1302" s="26">
        <v>1.5700000000000001E-17</v>
      </c>
      <c r="K1302" s="26">
        <v>3.0609999999999998E-15</v>
      </c>
    </row>
    <row r="1303" spans="9:11" x14ac:dyDescent="0.3">
      <c r="I1303" s="26">
        <v>1.193E-17</v>
      </c>
      <c r="J1303" s="26">
        <v>1.5700000000000001E-17</v>
      </c>
      <c r="K1303" s="26">
        <v>2.9669999999999999E-15</v>
      </c>
    </row>
    <row r="1304" spans="9:11" x14ac:dyDescent="0.3">
      <c r="I1304" s="26">
        <v>1.193E-17</v>
      </c>
      <c r="J1304" s="26">
        <v>1.5700000000000001E-17</v>
      </c>
      <c r="K1304" s="26">
        <v>2.875E-15</v>
      </c>
    </row>
    <row r="1305" spans="9:11" x14ac:dyDescent="0.3">
      <c r="I1305" s="26">
        <v>1.193E-17</v>
      </c>
      <c r="J1305" s="26">
        <v>1.5700000000000001E-17</v>
      </c>
      <c r="K1305" s="26">
        <v>2.7859999999999999E-15</v>
      </c>
    </row>
    <row r="1306" spans="9:11" x14ac:dyDescent="0.3">
      <c r="I1306" s="26">
        <v>1.193E-17</v>
      </c>
      <c r="J1306" s="26">
        <v>1.5700000000000001E-17</v>
      </c>
      <c r="K1306" s="26">
        <v>2.7000000000000001E-15</v>
      </c>
    </row>
    <row r="1307" spans="9:11" x14ac:dyDescent="0.3">
      <c r="I1307" s="26">
        <v>1.193E-17</v>
      </c>
      <c r="J1307" s="26">
        <v>1.5700000000000001E-17</v>
      </c>
      <c r="K1307" s="26">
        <v>2.6170000000000001E-15</v>
      </c>
    </row>
    <row r="1308" spans="9:11" x14ac:dyDescent="0.3">
      <c r="I1308" s="26">
        <v>1.193E-17</v>
      </c>
      <c r="J1308" s="26">
        <v>1.5700000000000001E-17</v>
      </c>
      <c r="K1308" s="26">
        <v>2.5360000000000002E-15</v>
      </c>
    </row>
    <row r="1309" spans="9:11" x14ac:dyDescent="0.3">
      <c r="I1309" s="26">
        <v>1.193E-17</v>
      </c>
      <c r="J1309" s="26">
        <v>1.5700000000000001E-17</v>
      </c>
      <c r="K1309" s="26">
        <v>2.4580000000000001E-15</v>
      </c>
    </row>
    <row r="1310" spans="9:11" x14ac:dyDescent="0.3">
      <c r="I1310" s="26">
        <v>1.193E-17</v>
      </c>
      <c r="J1310" s="26">
        <v>1.5700000000000001E-17</v>
      </c>
      <c r="K1310" s="26">
        <v>2.3820000000000001E-15</v>
      </c>
    </row>
    <row r="1311" spans="9:11" x14ac:dyDescent="0.3">
      <c r="I1311" s="26">
        <v>1.193E-17</v>
      </c>
      <c r="J1311" s="26">
        <v>1.5700000000000001E-17</v>
      </c>
      <c r="K1311" s="26">
        <v>2.3089999999999999E-15</v>
      </c>
    </row>
    <row r="1312" spans="9:11" x14ac:dyDescent="0.3">
      <c r="I1312" s="26">
        <v>1.193E-17</v>
      </c>
      <c r="J1312" s="26">
        <v>1.5700000000000001E-17</v>
      </c>
      <c r="K1312" s="26">
        <v>2.2369999999999999E-15</v>
      </c>
    </row>
    <row r="1313" spans="9:11" x14ac:dyDescent="0.3">
      <c r="I1313" s="26">
        <v>1.193E-17</v>
      </c>
      <c r="J1313" s="26">
        <v>1.5700000000000001E-17</v>
      </c>
      <c r="K1313" s="26">
        <v>2.1680000000000001E-15</v>
      </c>
    </row>
    <row r="1314" spans="9:11" x14ac:dyDescent="0.3">
      <c r="I1314" s="26">
        <v>1.193E-17</v>
      </c>
      <c r="J1314" s="26">
        <v>1.5700000000000001E-17</v>
      </c>
      <c r="K1314" s="26">
        <v>2.101E-15</v>
      </c>
    </row>
    <row r="1315" spans="9:11" x14ac:dyDescent="0.3">
      <c r="I1315" s="26">
        <v>1.193E-17</v>
      </c>
      <c r="J1315" s="26">
        <v>1.5700000000000001E-17</v>
      </c>
      <c r="K1315" s="26">
        <v>2.0370000000000002E-15</v>
      </c>
    </row>
    <row r="1316" spans="9:11" x14ac:dyDescent="0.3">
      <c r="I1316" s="26">
        <v>1.193E-17</v>
      </c>
      <c r="J1316" s="26">
        <v>1.5700000000000001E-17</v>
      </c>
      <c r="K1316" s="26">
        <v>1.9740000000000001E-15</v>
      </c>
    </row>
    <row r="1317" spans="9:11" x14ac:dyDescent="0.3">
      <c r="I1317" s="26">
        <v>1.193E-17</v>
      </c>
      <c r="J1317" s="26">
        <v>1.5550000000000001E-17</v>
      </c>
      <c r="K1317" s="26">
        <v>1.9130000000000001E-15</v>
      </c>
    </row>
    <row r="1318" spans="9:11" x14ac:dyDescent="0.3">
      <c r="I1318" s="26">
        <v>1.193E-17</v>
      </c>
      <c r="J1318" s="26">
        <v>1.5550000000000001E-17</v>
      </c>
      <c r="K1318" s="26">
        <v>1.8540000000000001E-15</v>
      </c>
    </row>
    <row r="1319" spans="9:11" x14ac:dyDescent="0.3">
      <c r="I1319" s="26">
        <v>1.193E-17</v>
      </c>
      <c r="J1319" s="26">
        <v>1.5550000000000001E-17</v>
      </c>
      <c r="K1319" s="26">
        <v>1.796E-15</v>
      </c>
    </row>
    <row r="1320" spans="9:11" x14ac:dyDescent="0.3">
      <c r="I1320" s="26">
        <v>1.193E-17</v>
      </c>
      <c r="J1320" s="26">
        <v>1.5550000000000001E-17</v>
      </c>
      <c r="K1320" s="26">
        <v>1.7410000000000001E-15</v>
      </c>
    </row>
    <row r="1321" spans="9:11" x14ac:dyDescent="0.3">
      <c r="I1321" s="26">
        <v>1.193E-17</v>
      </c>
      <c r="J1321" s="26">
        <v>1.5550000000000001E-17</v>
      </c>
      <c r="K1321" s="26">
        <v>1.687E-15</v>
      </c>
    </row>
    <row r="1322" spans="9:11" x14ac:dyDescent="0.3">
      <c r="I1322" s="26">
        <v>1.193E-17</v>
      </c>
      <c r="J1322" s="26">
        <v>1.5550000000000001E-17</v>
      </c>
      <c r="K1322" s="26">
        <v>1.6349999999999999E-15</v>
      </c>
    </row>
    <row r="1323" spans="9:11" x14ac:dyDescent="0.3">
      <c r="I1323" s="26">
        <v>1.193E-17</v>
      </c>
      <c r="J1323" s="26">
        <v>1.5480000000000001E-17</v>
      </c>
      <c r="K1323" s="26">
        <v>1.5849999999999999E-15</v>
      </c>
    </row>
    <row r="1324" spans="9:11" x14ac:dyDescent="0.3">
      <c r="I1324" s="26">
        <v>1.193E-17</v>
      </c>
      <c r="J1324" s="26">
        <v>1.5480000000000001E-17</v>
      </c>
      <c r="K1324" s="26">
        <v>1.5359999999999999E-15</v>
      </c>
    </row>
    <row r="1325" spans="9:11" x14ac:dyDescent="0.3">
      <c r="I1325" s="26">
        <v>1.193E-17</v>
      </c>
      <c r="J1325" s="26">
        <v>1.5480000000000001E-17</v>
      </c>
      <c r="K1325" s="26">
        <v>1.4879999999999999E-15</v>
      </c>
    </row>
    <row r="1326" spans="9:11" x14ac:dyDescent="0.3">
      <c r="I1326" s="26">
        <v>1.193E-17</v>
      </c>
      <c r="J1326" s="26">
        <v>1.5480000000000001E-17</v>
      </c>
      <c r="K1326" s="26">
        <v>1.442E-15</v>
      </c>
    </row>
    <row r="1327" spans="9:11" x14ac:dyDescent="0.3">
      <c r="I1327" s="26">
        <v>1.193E-17</v>
      </c>
      <c r="J1327" s="26">
        <v>1.5480000000000001E-17</v>
      </c>
      <c r="K1327" s="26">
        <v>1.398E-15</v>
      </c>
    </row>
    <row r="1328" spans="9:11" x14ac:dyDescent="0.3">
      <c r="I1328" s="26">
        <v>1.193E-17</v>
      </c>
      <c r="J1328" s="26">
        <v>1.5480000000000001E-17</v>
      </c>
      <c r="K1328" s="26">
        <v>1.3549999999999999E-15</v>
      </c>
    </row>
    <row r="1329" spans="9:11" x14ac:dyDescent="0.3">
      <c r="I1329" s="26">
        <v>1.193E-17</v>
      </c>
      <c r="J1329" s="26">
        <v>1.5480000000000001E-17</v>
      </c>
      <c r="K1329" s="26">
        <v>1.313E-15</v>
      </c>
    </row>
    <row r="1330" spans="9:11" x14ac:dyDescent="0.3">
      <c r="I1330" s="26">
        <v>1.193E-17</v>
      </c>
      <c r="J1330" s="26">
        <v>1.5480000000000001E-17</v>
      </c>
      <c r="K1330" s="26">
        <v>1.272E-15</v>
      </c>
    </row>
    <row r="1331" spans="9:11" x14ac:dyDescent="0.3">
      <c r="I1331" s="26">
        <v>1.193E-17</v>
      </c>
      <c r="J1331" s="26">
        <v>1.5480000000000001E-17</v>
      </c>
      <c r="K1331" s="26">
        <v>1.2329999999999999E-15</v>
      </c>
    </row>
    <row r="1332" spans="9:11" x14ac:dyDescent="0.3">
      <c r="I1332" s="26">
        <v>1.193E-17</v>
      </c>
      <c r="J1332" s="26">
        <v>1.5480000000000001E-17</v>
      </c>
      <c r="K1332" s="26">
        <v>1.1950000000000001E-15</v>
      </c>
    </row>
    <row r="1333" spans="9:11" x14ac:dyDescent="0.3">
      <c r="I1333" s="26">
        <v>1.193E-17</v>
      </c>
      <c r="J1333" s="26">
        <v>1.5459999999999999E-17</v>
      </c>
      <c r="K1333" s="26">
        <v>1.1580000000000001E-15</v>
      </c>
    </row>
    <row r="1334" spans="9:11" x14ac:dyDescent="0.3">
      <c r="I1334" s="26">
        <v>1.193E-17</v>
      </c>
      <c r="J1334" s="26">
        <v>1.5459999999999999E-17</v>
      </c>
      <c r="K1334" s="26">
        <v>1.1220000000000001E-15</v>
      </c>
    </row>
    <row r="1335" spans="9:11" x14ac:dyDescent="0.3">
      <c r="I1335" s="26">
        <v>1.193E-17</v>
      </c>
      <c r="J1335" s="26">
        <v>1.5459999999999999E-17</v>
      </c>
      <c r="K1335" s="26">
        <v>1.0879999999999999E-15</v>
      </c>
    </row>
    <row r="1336" spans="9:11" x14ac:dyDescent="0.3">
      <c r="I1336" s="26">
        <v>1.193E-17</v>
      </c>
      <c r="J1336" s="26">
        <v>1.5459999999999999E-17</v>
      </c>
      <c r="K1336" s="26">
        <v>1.054E-15</v>
      </c>
    </row>
    <row r="1337" spans="9:11" x14ac:dyDescent="0.3">
      <c r="I1337" s="26">
        <v>1.193E-17</v>
      </c>
      <c r="J1337" s="26">
        <v>1.5459999999999999E-17</v>
      </c>
      <c r="K1337" s="26">
        <v>1.022E-15</v>
      </c>
    </row>
    <row r="1338" spans="9:11" x14ac:dyDescent="0.3">
      <c r="I1338" s="26">
        <v>1.193E-17</v>
      </c>
      <c r="J1338" s="26">
        <v>1.5459999999999999E-17</v>
      </c>
      <c r="K1338" s="26">
        <v>9.902E-16</v>
      </c>
    </row>
    <row r="1339" spans="9:11" x14ac:dyDescent="0.3">
      <c r="I1339" s="26">
        <v>1.193E-17</v>
      </c>
      <c r="J1339" s="26">
        <v>1.5459999999999999E-17</v>
      </c>
      <c r="K1339" s="26">
        <v>9.5960000000000005E-16</v>
      </c>
    </row>
    <row r="1340" spans="9:11" x14ac:dyDescent="0.3">
      <c r="I1340" s="26">
        <v>1.193E-17</v>
      </c>
      <c r="J1340" s="26">
        <v>1.5459999999999999E-17</v>
      </c>
      <c r="K1340" s="26">
        <v>9.2999999999999993E-16</v>
      </c>
    </row>
    <row r="1341" spans="9:11" x14ac:dyDescent="0.3">
      <c r="I1341" s="26">
        <v>1.193E-17</v>
      </c>
      <c r="J1341" s="26">
        <v>1.5459999999999999E-17</v>
      </c>
      <c r="K1341" s="26">
        <v>9.0130000000000007E-16</v>
      </c>
    </row>
    <row r="1342" spans="9:11" x14ac:dyDescent="0.3">
      <c r="I1342" s="26">
        <v>1.193E-17</v>
      </c>
      <c r="J1342" s="26">
        <v>1.541E-17</v>
      </c>
      <c r="K1342" s="26">
        <v>8.7349999999999999E-16</v>
      </c>
    </row>
    <row r="1343" spans="9:11" x14ac:dyDescent="0.3">
      <c r="I1343" s="26">
        <v>1.193E-17</v>
      </c>
      <c r="J1343" s="26">
        <v>1.541E-17</v>
      </c>
      <c r="K1343" s="26">
        <v>8.4650000000000005E-16</v>
      </c>
    </row>
    <row r="1344" spans="9:11" x14ac:dyDescent="0.3">
      <c r="I1344" s="26">
        <v>1.193E-17</v>
      </c>
      <c r="J1344" s="26">
        <v>1.5400000000000001E-17</v>
      </c>
      <c r="K1344" s="26">
        <v>8.2039999999999998E-16</v>
      </c>
    </row>
    <row r="1345" spans="9:11" x14ac:dyDescent="0.3">
      <c r="I1345" s="26">
        <v>1.193E-17</v>
      </c>
      <c r="J1345" s="26">
        <v>1.5400000000000001E-17</v>
      </c>
      <c r="K1345" s="26">
        <v>7.9510000000000004E-16</v>
      </c>
    </row>
    <row r="1346" spans="9:11" x14ac:dyDescent="0.3">
      <c r="I1346" s="26">
        <v>1.193E-17</v>
      </c>
      <c r="J1346" s="26">
        <v>1.5400000000000001E-17</v>
      </c>
      <c r="K1346" s="26">
        <v>7.705E-16</v>
      </c>
    </row>
    <row r="1347" spans="9:11" x14ac:dyDescent="0.3">
      <c r="I1347" s="26">
        <v>1.193E-17</v>
      </c>
      <c r="J1347" s="26">
        <v>1.5400000000000001E-17</v>
      </c>
      <c r="K1347" s="26">
        <v>7.4669999999999998E-16</v>
      </c>
    </row>
    <row r="1348" spans="9:11" x14ac:dyDescent="0.3">
      <c r="I1348" s="26">
        <v>1.193E-17</v>
      </c>
      <c r="J1348" s="26">
        <v>1.5400000000000001E-17</v>
      </c>
      <c r="K1348" s="26">
        <v>7.2370000000000001E-16</v>
      </c>
    </row>
    <row r="1349" spans="9:11" x14ac:dyDescent="0.3">
      <c r="I1349" s="26">
        <v>1.193E-17</v>
      </c>
      <c r="J1349" s="26">
        <v>1.5400000000000001E-17</v>
      </c>
      <c r="K1349" s="26">
        <v>7.0140000000000002E-16</v>
      </c>
    </row>
    <row r="1350" spans="9:11" x14ac:dyDescent="0.3">
      <c r="I1350" s="26">
        <v>1.193E-17</v>
      </c>
      <c r="J1350" s="26">
        <v>1.5400000000000001E-17</v>
      </c>
      <c r="K1350" s="26">
        <v>6.7969999999999998E-16</v>
      </c>
    </row>
    <row r="1351" spans="9:11" x14ac:dyDescent="0.3">
      <c r="I1351" s="26">
        <v>1.193E-17</v>
      </c>
      <c r="J1351" s="26">
        <v>1.5400000000000001E-17</v>
      </c>
      <c r="K1351" s="26">
        <v>6.5870000000000003E-16</v>
      </c>
    </row>
    <row r="1352" spans="9:11" x14ac:dyDescent="0.3">
      <c r="I1352" s="26">
        <v>1.193E-17</v>
      </c>
      <c r="J1352" s="26">
        <v>1.5400000000000001E-17</v>
      </c>
      <c r="K1352" s="26">
        <v>6.3839999999999998E-16</v>
      </c>
    </row>
    <row r="1353" spans="9:11" x14ac:dyDescent="0.3">
      <c r="I1353" s="26">
        <v>1.193E-17</v>
      </c>
      <c r="J1353" s="26">
        <v>1.5400000000000001E-17</v>
      </c>
      <c r="K1353" s="26">
        <v>6.1869999999999998E-16</v>
      </c>
    </row>
    <row r="1354" spans="9:11" x14ac:dyDescent="0.3">
      <c r="I1354" s="26">
        <v>1.193E-17</v>
      </c>
      <c r="J1354" s="26">
        <v>1.5400000000000001E-17</v>
      </c>
      <c r="K1354" s="26">
        <v>5.9960000000000002E-16</v>
      </c>
    </row>
    <row r="1355" spans="9:11" x14ac:dyDescent="0.3">
      <c r="I1355" s="26">
        <v>1.193E-17</v>
      </c>
      <c r="J1355" s="26">
        <v>1.5220000000000001E-17</v>
      </c>
      <c r="K1355" s="26">
        <v>5.8110000000000002E-16</v>
      </c>
    </row>
    <row r="1356" spans="9:11" x14ac:dyDescent="0.3">
      <c r="I1356" s="26">
        <v>1.193E-17</v>
      </c>
      <c r="J1356" s="26">
        <v>1.5220000000000001E-17</v>
      </c>
      <c r="K1356" s="26">
        <v>5.6319999999999996E-16</v>
      </c>
    </row>
    <row r="1357" spans="9:11" x14ac:dyDescent="0.3">
      <c r="I1357" s="26">
        <v>1.193E-17</v>
      </c>
      <c r="J1357" s="26">
        <v>1.5220000000000001E-17</v>
      </c>
      <c r="K1357" s="26">
        <v>5.4580000000000001E-16</v>
      </c>
    </row>
    <row r="1358" spans="9:11" x14ac:dyDescent="0.3">
      <c r="I1358" s="26">
        <v>1.193E-17</v>
      </c>
      <c r="J1358" s="26">
        <v>1.5220000000000001E-17</v>
      </c>
      <c r="K1358" s="26">
        <v>5.2889999999999998E-16</v>
      </c>
    </row>
    <row r="1359" spans="9:11" x14ac:dyDescent="0.3">
      <c r="I1359" s="26">
        <v>1.193E-17</v>
      </c>
      <c r="J1359" s="26">
        <v>1.5220000000000001E-17</v>
      </c>
      <c r="K1359" s="26">
        <v>5.1259999999999999E-16</v>
      </c>
    </row>
    <row r="1360" spans="9:11" x14ac:dyDescent="0.3">
      <c r="I1360" s="26">
        <v>1.193E-17</v>
      </c>
      <c r="J1360" s="26">
        <v>1.5220000000000001E-17</v>
      </c>
      <c r="K1360" s="26">
        <v>4.9680000000000001E-16</v>
      </c>
    </row>
    <row r="1361" spans="9:11" x14ac:dyDescent="0.3">
      <c r="I1361" s="26">
        <v>1.193E-17</v>
      </c>
      <c r="J1361" s="26">
        <v>1.5220000000000001E-17</v>
      </c>
      <c r="K1361" s="26">
        <v>4.8139999999999999E-16</v>
      </c>
    </row>
    <row r="1362" spans="9:11" x14ac:dyDescent="0.3">
      <c r="I1362" s="26">
        <v>1.193E-17</v>
      </c>
      <c r="J1362" s="26">
        <v>1.5220000000000001E-17</v>
      </c>
      <c r="K1362" s="26">
        <v>4.6660000000000003E-16</v>
      </c>
    </row>
    <row r="1363" spans="9:11" x14ac:dyDescent="0.3">
      <c r="I1363" s="26">
        <v>1.193E-17</v>
      </c>
      <c r="J1363" s="26">
        <v>1.5220000000000001E-17</v>
      </c>
      <c r="K1363" s="26">
        <v>4.5220000000000003E-16</v>
      </c>
    </row>
    <row r="1364" spans="9:11" x14ac:dyDescent="0.3">
      <c r="I1364" s="26">
        <v>1.193E-17</v>
      </c>
      <c r="J1364" s="26">
        <v>1.5220000000000001E-17</v>
      </c>
      <c r="K1364" s="26">
        <v>4.382E-16</v>
      </c>
    </row>
    <row r="1365" spans="9:11" x14ac:dyDescent="0.3">
      <c r="I1365" s="26">
        <v>1.193E-17</v>
      </c>
      <c r="J1365" s="26">
        <v>1.5220000000000001E-17</v>
      </c>
      <c r="K1365" s="26">
        <v>4.2469999999999998E-16</v>
      </c>
    </row>
    <row r="1366" spans="9:11" x14ac:dyDescent="0.3">
      <c r="I1366" s="26">
        <v>1.193E-17</v>
      </c>
      <c r="J1366" s="26">
        <v>1.5220000000000001E-17</v>
      </c>
      <c r="K1366" s="26">
        <v>4.1160000000000002E-16</v>
      </c>
    </row>
    <row r="1367" spans="9:11" x14ac:dyDescent="0.3">
      <c r="I1367" s="26">
        <v>1.193E-17</v>
      </c>
      <c r="J1367" s="26">
        <v>1.5220000000000001E-17</v>
      </c>
      <c r="K1367" s="26">
        <v>3.9889999999999998E-16</v>
      </c>
    </row>
    <row r="1368" spans="9:11" x14ac:dyDescent="0.3">
      <c r="I1368" s="26">
        <v>1.193E-17</v>
      </c>
      <c r="J1368" s="26">
        <v>1.5220000000000001E-17</v>
      </c>
      <c r="K1368" s="26">
        <v>3.8660000000000001E-16</v>
      </c>
    </row>
    <row r="1369" spans="9:11" x14ac:dyDescent="0.3">
      <c r="I1369" s="26">
        <v>1.193E-17</v>
      </c>
      <c r="J1369" s="26">
        <v>1.5220000000000001E-17</v>
      </c>
      <c r="K1369" s="26">
        <v>3.7460000000000001E-16</v>
      </c>
    </row>
    <row r="1370" spans="9:11" x14ac:dyDescent="0.3">
      <c r="I1370" s="26">
        <v>1.193E-17</v>
      </c>
      <c r="J1370" s="26">
        <v>1.5220000000000001E-17</v>
      </c>
      <c r="K1370" s="26">
        <v>3.6310000000000002E-16</v>
      </c>
    </row>
    <row r="1371" spans="9:11" x14ac:dyDescent="0.3">
      <c r="I1371" s="26">
        <v>1.193E-17</v>
      </c>
      <c r="J1371" s="26">
        <v>1.5220000000000001E-17</v>
      </c>
      <c r="K1371" s="26">
        <v>3.5190000000000001E-16</v>
      </c>
    </row>
    <row r="1372" spans="9:11" x14ac:dyDescent="0.3">
      <c r="I1372" s="26">
        <v>1.193E-17</v>
      </c>
      <c r="J1372" s="26">
        <v>1.5220000000000001E-17</v>
      </c>
      <c r="K1372" s="26">
        <v>3.4100000000000002E-16</v>
      </c>
    </row>
    <row r="1373" spans="9:11" x14ac:dyDescent="0.3">
      <c r="I1373" s="26">
        <v>1.193E-17</v>
      </c>
      <c r="J1373" s="26">
        <v>1.5220000000000001E-17</v>
      </c>
      <c r="K1373" s="26">
        <v>3.305E-16</v>
      </c>
    </row>
    <row r="1374" spans="9:11" x14ac:dyDescent="0.3">
      <c r="I1374" s="26">
        <v>1.193E-17</v>
      </c>
      <c r="J1374" s="26">
        <v>1.5220000000000001E-17</v>
      </c>
      <c r="K1374" s="26">
        <v>3.203E-16</v>
      </c>
    </row>
    <row r="1375" spans="9:11" x14ac:dyDescent="0.3">
      <c r="I1375" s="26">
        <v>1.193E-17</v>
      </c>
      <c r="J1375" s="26">
        <v>1.5220000000000001E-17</v>
      </c>
      <c r="K1375" s="26">
        <v>3.1039999999999998E-16</v>
      </c>
    </row>
    <row r="1376" spans="9:11" x14ac:dyDescent="0.3">
      <c r="I1376" s="26">
        <v>1.193E-17</v>
      </c>
      <c r="J1376" s="26">
        <v>1.5210000000000001E-17</v>
      </c>
      <c r="K1376" s="26">
        <v>3.0079999999999998E-16</v>
      </c>
    </row>
    <row r="1377" spans="9:11" x14ac:dyDescent="0.3">
      <c r="I1377" s="26">
        <v>1.193E-17</v>
      </c>
      <c r="J1377" s="26">
        <v>1.5210000000000001E-17</v>
      </c>
      <c r="K1377" s="26">
        <v>2.915E-16</v>
      </c>
    </row>
    <row r="1378" spans="9:11" x14ac:dyDescent="0.3">
      <c r="I1378" s="26">
        <v>1.193E-17</v>
      </c>
      <c r="J1378" s="26">
        <v>1.5210000000000001E-17</v>
      </c>
      <c r="K1378" s="26">
        <v>2.8250000000000001E-16</v>
      </c>
    </row>
    <row r="1379" spans="9:11" x14ac:dyDescent="0.3">
      <c r="I1379" s="26">
        <v>1.193E-17</v>
      </c>
      <c r="J1379" s="26">
        <v>1.5210000000000001E-17</v>
      </c>
      <c r="K1379" s="26">
        <v>2.7379999999999998E-16</v>
      </c>
    </row>
    <row r="1380" spans="9:11" x14ac:dyDescent="0.3">
      <c r="I1380" s="26">
        <v>1.193E-17</v>
      </c>
      <c r="J1380" s="26">
        <v>1.5210000000000001E-17</v>
      </c>
      <c r="K1380" s="26">
        <v>2.6539999999999998E-16</v>
      </c>
    </row>
    <row r="1381" spans="9:11" x14ac:dyDescent="0.3">
      <c r="I1381" s="26">
        <v>1.193E-17</v>
      </c>
      <c r="J1381" s="26">
        <v>1.5210000000000001E-17</v>
      </c>
      <c r="K1381" s="26">
        <v>2.5720000000000002E-16</v>
      </c>
    </row>
    <row r="1382" spans="9:11" x14ac:dyDescent="0.3">
      <c r="I1382" s="26">
        <v>1.193E-17</v>
      </c>
      <c r="J1382" s="26">
        <v>1.5210000000000001E-17</v>
      </c>
      <c r="K1382" s="26">
        <v>2.4919999999999999E-16</v>
      </c>
    </row>
    <row r="1383" spans="9:11" x14ac:dyDescent="0.3">
      <c r="I1383" s="26">
        <v>1.193E-17</v>
      </c>
      <c r="J1383" s="26">
        <v>1.5210000000000001E-17</v>
      </c>
      <c r="K1383" s="26">
        <v>2.4149999999999998E-16</v>
      </c>
    </row>
    <row r="1384" spans="9:11" x14ac:dyDescent="0.3">
      <c r="I1384" s="26">
        <v>1.193E-17</v>
      </c>
      <c r="J1384" s="26">
        <v>1.5210000000000001E-17</v>
      </c>
      <c r="K1384" s="26">
        <v>2.341E-16</v>
      </c>
    </row>
    <row r="1385" spans="9:11" x14ac:dyDescent="0.3">
      <c r="I1385" s="26">
        <v>1.193E-17</v>
      </c>
      <c r="J1385" s="26">
        <v>1.5210000000000001E-17</v>
      </c>
      <c r="K1385" s="26">
        <v>2.269E-16</v>
      </c>
    </row>
    <row r="1386" spans="9:11" x14ac:dyDescent="0.3">
      <c r="I1386" s="26">
        <v>1.193E-17</v>
      </c>
      <c r="J1386" s="26">
        <v>1.5210000000000001E-17</v>
      </c>
      <c r="K1386" s="26">
        <v>2.1990000000000001E-16</v>
      </c>
    </row>
    <row r="1387" spans="9:11" x14ac:dyDescent="0.3">
      <c r="I1387" s="26">
        <v>1.193E-17</v>
      </c>
      <c r="J1387" s="26">
        <v>1.5210000000000001E-17</v>
      </c>
      <c r="K1387" s="26">
        <v>2.131E-16</v>
      </c>
    </row>
    <row r="1388" spans="9:11" x14ac:dyDescent="0.3">
      <c r="I1388" s="26">
        <v>1.193E-17</v>
      </c>
      <c r="J1388" s="26">
        <v>1.5210000000000001E-17</v>
      </c>
      <c r="K1388" s="26">
        <v>2.065E-16</v>
      </c>
    </row>
    <row r="1389" spans="9:11" x14ac:dyDescent="0.3">
      <c r="I1389" s="26">
        <v>1.193E-17</v>
      </c>
      <c r="J1389" s="26">
        <v>1.5210000000000001E-17</v>
      </c>
      <c r="K1389" s="26">
        <v>2.0010000000000001E-16</v>
      </c>
    </row>
    <row r="1390" spans="9:11" x14ac:dyDescent="0.3">
      <c r="I1390" s="26">
        <v>1.193E-17</v>
      </c>
      <c r="J1390" s="26">
        <v>1.5210000000000001E-17</v>
      </c>
      <c r="K1390" s="26">
        <v>1.9390000000000001E-16</v>
      </c>
    </row>
    <row r="1391" spans="9:11" x14ac:dyDescent="0.3">
      <c r="I1391" s="26">
        <v>1.178E-17</v>
      </c>
      <c r="J1391" s="26">
        <v>1.5210000000000001E-17</v>
      </c>
      <c r="K1391" s="26">
        <v>1.88E-16</v>
      </c>
    </row>
    <row r="1392" spans="9:11" x14ac:dyDescent="0.3">
      <c r="I1392" s="26">
        <v>1.178E-17</v>
      </c>
      <c r="J1392" s="26">
        <v>1.5210000000000001E-17</v>
      </c>
      <c r="K1392" s="26">
        <v>1.8220000000000001E-16</v>
      </c>
    </row>
    <row r="1393" spans="9:11" x14ac:dyDescent="0.3">
      <c r="I1393" s="26">
        <v>1.178E-17</v>
      </c>
      <c r="J1393" s="26">
        <v>1.5210000000000001E-17</v>
      </c>
      <c r="K1393" s="26">
        <v>1.7650000000000001E-16</v>
      </c>
    </row>
    <row r="1394" spans="9:11" x14ac:dyDescent="0.3">
      <c r="I1394" s="26">
        <v>1.178E-17</v>
      </c>
      <c r="J1394" s="26">
        <v>1.5210000000000001E-17</v>
      </c>
      <c r="K1394" s="26">
        <v>1.7110000000000001E-16</v>
      </c>
    </row>
    <row r="1395" spans="9:11" x14ac:dyDescent="0.3">
      <c r="I1395" s="26">
        <v>1.178E-17</v>
      </c>
      <c r="J1395" s="26">
        <v>1.5210000000000001E-17</v>
      </c>
      <c r="K1395" s="26">
        <v>1.658E-16</v>
      </c>
    </row>
    <row r="1396" spans="9:11" x14ac:dyDescent="0.3">
      <c r="I1396" s="26">
        <v>1.178E-17</v>
      </c>
      <c r="J1396" s="26">
        <v>1.5210000000000001E-17</v>
      </c>
      <c r="K1396" s="26">
        <v>1.607E-16</v>
      </c>
    </row>
    <row r="1397" spans="9:11" x14ac:dyDescent="0.3">
      <c r="I1397" s="26">
        <v>1.178E-17</v>
      </c>
      <c r="J1397" s="26">
        <v>1.5210000000000001E-17</v>
      </c>
      <c r="K1397" s="26">
        <v>1.557E-16</v>
      </c>
    </row>
    <row r="1398" spans="9:11" x14ac:dyDescent="0.3">
      <c r="I1398" s="26">
        <v>1.178E-17</v>
      </c>
      <c r="J1398" s="26">
        <v>1.5210000000000001E-17</v>
      </c>
      <c r="K1398" s="26">
        <v>1.509E-16</v>
      </c>
    </row>
    <row r="1399" spans="9:11" x14ac:dyDescent="0.3">
      <c r="I1399" s="26">
        <v>1.178E-17</v>
      </c>
      <c r="J1399" s="26">
        <v>1.5210000000000001E-17</v>
      </c>
      <c r="K1399" s="26">
        <v>1.4630000000000001E-16</v>
      </c>
    </row>
    <row r="1400" spans="9:11" x14ac:dyDescent="0.3">
      <c r="I1400" s="26">
        <v>1.178E-17</v>
      </c>
      <c r="J1400" s="26">
        <v>1.5210000000000001E-17</v>
      </c>
      <c r="K1400" s="26">
        <v>1.4169999999999999E-16</v>
      </c>
    </row>
    <row r="1401" spans="9:11" x14ac:dyDescent="0.3">
      <c r="I1401" s="26">
        <v>1.178E-17</v>
      </c>
      <c r="J1401" s="26">
        <v>1.5210000000000001E-17</v>
      </c>
      <c r="K1401" s="26">
        <v>1.374E-16</v>
      </c>
    </row>
    <row r="1402" spans="9:11" x14ac:dyDescent="0.3">
      <c r="I1402" s="26">
        <v>1.178E-17</v>
      </c>
      <c r="J1402" s="26">
        <v>1.5210000000000001E-17</v>
      </c>
      <c r="K1402" s="26">
        <v>1.3310000000000001E-16</v>
      </c>
    </row>
    <row r="1403" spans="9:11" x14ac:dyDescent="0.3">
      <c r="I1403" s="26">
        <v>1.178E-17</v>
      </c>
      <c r="J1403" s="26">
        <v>1.5210000000000001E-17</v>
      </c>
      <c r="K1403" s="26">
        <v>1.29E-16</v>
      </c>
    </row>
    <row r="1404" spans="9:11" x14ac:dyDescent="0.3">
      <c r="I1404" s="26">
        <v>1.178E-17</v>
      </c>
      <c r="J1404" s="26">
        <v>1.5210000000000001E-17</v>
      </c>
      <c r="K1404" s="26">
        <v>1.2500000000000001E-16</v>
      </c>
    </row>
    <row r="1405" spans="9:11" x14ac:dyDescent="0.3">
      <c r="I1405" s="26">
        <v>1.178E-17</v>
      </c>
      <c r="J1405" s="26">
        <v>1.5210000000000001E-17</v>
      </c>
      <c r="K1405" s="26">
        <v>1.212E-16</v>
      </c>
    </row>
    <row r="1406" spans="9:11" x14ac:dyDescent="0.3">
      <c r="I1406" s="26">
        <v>1.178E-17</v>
      </c>
      <c r="J1406" s="26">
        <v>1.5210000000000001E-17</v>
      </c>
      <c r="K1406" s="26">
        <v>1.1739999999999999E-16</v>
      </c>
    </row>
    <row r="1407" spans="9:11" x14ac:dyDescent="0.3">
      <c r="I1407" s="26">
        <v>1.178E-17</v>
      </c>
      <c r="J1407" s="26">
        <v>1.5159999999999999E-17</v>
      </c>
      <c r="K1407" s="26">
        <v>1.138E-16</v>
      </c>
    </row>
    <row r="1408" spans="9:11" x14ac:dyDescent="0.3">
      <c r="I1408" s="26">
        <v>1.178E-17</v>
      </c>
      <c r="J1408" s="26">
        <v>1.5159999999999999E-17</v>
      </c>
      <c r="K1408" s="26">
        <v>1.103E-16</v>
      </c>
    </row>
    <row r="1409" spans="9:11" x14ac:dyDescent="0.3">
      <c r="I1409" s="26">
        <v>1.178E-17</v>
      </c>
      <c r="J1409" s="26">
        <v>1.5159999999999999E-17</v>
      </c>
      <c r="K1409" s="26">
        <v>1.069E-16</v>
      </c>
    </row>
    <row r="1410" spans="9:11" x14ac:dyDescent="0.3">
      <c r="I1410" s="26">
        <v>1.178E-17</v>
      </c>
      <c r="J1410" s="26">
        <v>1.5159999999999999E-17</v>
      </c>
      <c r="K1410" s="26">
        <v>1.036E-16</v>
      </c>
    </row>
    <row r="1411" spans="9:11" x14ac:dyDescent="0.3">
      <c r="I1411" s="26">
        <v>1.178E-17</v>
      </c>
      <c r="J1411" s="26">
        <v>1.5159999999999999E-17</v>
      </c>
      <c r="K1411" s="26">
        <v>1.004E-16</v>
      </c>
    </row>
    <row r="1412" spans="9:11" x14ac:dyDescent="0.3">
      <c r="I1412" s="26">
        <v>1.178E-17</v>
      </c>
      <c r="J1412" s="26">
        <v>1.5159999999999999E-17</v>
      </c>
      <c r="K1412" s="26">
        <v>9.7299999999999998E-17</v>
      </c>
    </row>
    <row r="1413" spans="9:11" x14ac:dyDescent="0.3">
      <c r="I1413" s="26">
        <v>1.178E-17</v>
      </c>
      <c r="J1413" s="26">
        <v>1.5159999999999999E-17</v>
      </c>
      <c r="K1413" s="26">
        <v>9.4299999999999999E-17</v>
      </c>
    </row>
    <row r="1414" spans="9:11" x14ac:dyDescent="0.3">
      <c r="I1414" s="26">
        <v>1.178E-17</v>
      </c>
      <c r="J1414" s="26">
        <v>1.5159999999999999E-17</v>
      </c>
      <c r="K1414" s="26">
        <v>9.1390000000000004E-17</v>
      </c>
    </row>
    <row r="1415" spans="9:11" x14ac:dyDescent="0.3">
      <c r="I1415" s="26">
        <v>1.154E-17</v>
      </c>
      <c r="J1415" s="26">
        <v>1.5159999999999999E-17</v>
      </c>
      <c r="K1415" s="26">
        <v>8.8570000000000002E-17</v>
      </c>
    </row>
    <row r="1416" spans="9:11" x14ac:dyDescent="0.3">
      <c r="I1416" s="26">
        <v>1.154E-17</v>
      </c>
      <c r="J1416" s="26">
        <v>1.5159999999999999E-17</v>
      </c>
      <c r="K1416" s="26">
        <v>8.5829999999999994E-17</v>
      </c>
    </row>
    <row r="1417" spans="9:11" x14ac:dyDescent="0.3">
      <c r="I1417" s="26">
        <v>1.154E-17</v>
      </c>
      <c r="J1417" s="26">
        <v>1.5159999999999999E-17</v>
      </c>
      <c r="K1417" s="26">
        <v>8.3190000000000002E-17</v>
      </c>
    </row>
    <row r="1418" spans="9:11" x14ac:dyDescent="0.3">
      <c r="I1418" s="26">
        <v>1.154E-17</v>
      </c>
      <c r="J1418" s="26">
        <v>1.5159999999999999E-17</v>
      </c>
      <c r="K1418" s="26">
        <v>8.0620000000000004E-17</v>
      </c>
    </row>
    <row r="1419" spans="9:11" x14ac:dyDescent="0.3">
      <c r="I1419" s="26">
        <v>1.154E-17</v>
      </c>
      <c r="J1419" s="26">
        <v>1.5159999999999999E-17</v>
      </c>
      <c r="K1419" s="26">
        <v>7.8129999999999999E-17</v>
      </c>
    </row>
    <row r="1420" spans="9:11" x14ac:dyDescent="0.3">
      <c r="I1420" s="26">
        <v>1.154E-17</v>
      </c>
      <c r="J1420" s="26">
        <v>1.5159999999999999E-17</v>
      </c>
      <c r="K1420" s="26">
        <v>7.5720000000000001E-17</v>
      </c>
    </row>
    <row r="1421" spans="9:11" x14ac:dyDescent="0.3">
      <c r="I1421" s="26">
        <v>1.154E-17</v>
      </c>
      <c r="J1421" s="26">
        <v>1.5159999999999999E-17</v>
      </c>
      <c r="K1421" s="26">
        <v>7.3379999999999996E-17</v>
      </c>
    </row>
    <row r="1422" spans="9:11" x14ac:dyDescent="0.3">
      <c r="I1422" s="26">
        <v>1.154E-17</v>
      </c>
      <c r="J1422" s="26">
        <v>1.5159999999999999E-17</v>
      </c>
      <c r="K1422" s="26">
        <v>7.1119999999999998E-17</v>
      </c>
    </row>
    <row r="1423" spans="9:11" x14ac:dyDescent="0.3">
      <c r="I1423" s="26">
        <v>1.154E-17</v>
      </c>
      <c r="J1423" s="26">
        <v>1.5159999999999999E-17</v>
      </c>
      <c r="K1423" s="26">
        <v>6.8920000000000006E-17</v>
      </c>
    </row>
    <row r="1424" spans="9:11" x14ac:dyDescent="0.3">
      <c r="I1424" s="26">
        <v>1.154E-17</v>
      </c>
      <c r="J1424" s="26">
        <v>1.5159999999999999E-17</v>
      </c>
      <c r="K1424" s="26">
        <v>6.6789999999999997E-17</v>
      </c>
    </row>
    <row r="1425" spans="9:11" x14ac:dyDescent="0.3">
      <c r="I1425" s="26">
        <v>1.154E-17</v>
      </c>
      <c r="J1425" s="26">
        <v>1.5159999999999999E-17</v>
      </c>
      <c r="K1425" s="26">
        <v>6.4730000000000006E-17</v>
      </c>
    </row>
    <row r="1426" spans="9:11" x14ac:dyDescent="0.3">
      <c r="I1426" s="26">
        <v>1.154E-17</v>
      </c>
      <c r="J1426" s="26">
        <v>1.5159999999999999E-17</v>
      </c>
      <c r="K1426" s="26">
        <v>6.2729999999999998E-17</v>
      </c>
    </row>
    <row r="1427" spans="9:11" x14ac:dyDescent="0.3">
      <c r="I1427" s="26">
        <v>1.154E-17</v>
      </c>
      <c r="J1427" s="26">
        <v>1.5159999999999999E-17</v>
      </c>
      <c r="K1427" s="26">
        <v>6.0799999999999997E-17</v>
      </c>
    </row>
    <row r="1428" spans="9:11" x14ac:dyDescent="0.3">
      <c r="I1428" s="26">
        <v>1.154E-17</v>
      </c>
      <c r="J1428" s="26">
        <v>1.5159999999999999E-17</v>
      </c>
      <c r="K1428" s="26">
        <v>5.8920000000000004E-17</v>
      </c>
    </row>
    <row r="1429" spans="9:11" x14ac:dyDescent="0.3">
      <c r="I1429" s="26">
        <v>1.154E-17</v>
      </c>
      <c r="J1429" s="26">
        <v>1.5159999999999999E-17</v>
      </c>
      <c r="K1429" s="26">
        <v>5.7100000000000006E-17</v>
      </c>
    </row>
    <row r="1430" spans="9:11" x14ac:dyDescent="0.3">
      <c r="I1430" s="26">
        <v>1.154E-17</v>
      </c>
      <c r="J1430" s="26">
        <v>1.5159999999999999E-17</v>
      </c>
      <c r="K1430" s="26">
        <v>5.5340000000000003E-17</v>
      </c>
    </row>
    <row r="1431" spans="9:11" x14ac:dyDescent="0.3">
      <c r="I1431" s="26">
        <v>1.154E-17</v>
      </c>
      <c r="J1431" s="26">
        <v>1.5159999999999999E-17</v>
      </c>
      <c r="K1431" s="26">
        <v>5.3630000000000002E-17</v>
      </c>
    </row>
    <row r="1432" spans="9:11" x14ac:dyDescent="0.3">
      <c r="I1432" s="26">
        <v>1.154E-17</v>
      </c>
      <c r="J1432" s="26">
        <v>1.5140000000000001E-17</v>
      </c>
      <c r="K1432" s="26">
        <v>5.1980000000000002E-17</v>
      </c>
    </row>
    <row r="1433" spans="9:11" x14ac:dyDescent="0.3">
      <c r="I1433" s="26">
        <v>1.154E-17</v>
      </c>
      <c r="J1433" s="26">
        <v>1.512E-17</v>
      </c>
      <c r="K1433" s="26">
        <v>5.0369999999999999E-17</v>
      </c>
    </row>
    <row r="1434" spans="9:11" x14ac:dyDescent="0.3">
      <c r="I1434" s="26">
        <v>1.154E-17</v>
      </c>
      <c r="J1434" s="26">
        <v>1.512E-17</v>
      </c>
      <c r="K1434" s="26">
        <v>4.8819999999999998E-17</v>
      </c>
    </row>
    <row r="1435" spans="9:11" x14ac:dyDescent="0.3">
      <c r="I1435" s="26">
        <v>1.154E-17</v>
      </c>
      <c r="J1435" s="26">
        <v>1.512E-17</v>
      </c>
      <c r="K1435" s="26">
        <v>4.7309999999999999E-17</v>
      </c>
    </row>
    <row r="1436" spans="9:11" x14ac:dyDescent="0.3">
      <c r="I1436" s="26">
        <v>1.154E-17</v>
      </c>
      <c r="J1436" s="26">
        <v>1.512E-17</v>
      </c>
      <c r="K1436" s="26">
        <v>4.5850000000000002E-17</v>
      </c>
    </row>
    <row r="1437" spans="9:11" x14ac:dyDescent="0.3">
      <c r="I1437" s="26">
        <v>1.154E-17</v>
      </c>
      <c r="J1437" s="26">
        <v>1.512E-17</v>
      </c>
      <c r="K1437" s="26">
        <v>4.4430000000000002E-17</v>
      </c>
    </row>
    <row r="1438" spans="9:11" x14ac:dyDescent="0.3">
      <c r="I1438" s="26">
        <v>1.154E-17</v>
      </c>
      <c r="J1438" s="26">
        <v>1.512E-17</v>
      </c>
      <c r="K1438" s="26">
        <v>4.3059999999999997E-17</v>
      </c>
    </row>
    <row r="1439" spans="9:11" x14ac:dyDescent="0.3">
      <c r="I1439" s="26">
        <v>1.154E-17</v>
      </c>
      <c r="J1439" s="26">
        <v>1.512E-17</v>
      </c>
      <c r="K1439" s="26">
        <v>4.1730000000000002E-17</v>
      </c>
    </row>
    <row r="1440" spans="9:11" x14ac:dyDescent="0.3">
      <c r="I1440" s="26">
        <v>1.154E-17</v>
      </c>
      <c r="J1440" s="26">
        <v>1.512E-17</v>
      </c>
      <c r="K1440" s="26">
        <v>4.0450000000000003E-17</v>
      </c>
    </row>
    <row r="1441" spans="9:11" x14ac:dyDescent="0.3">
      <c r="I1441" s="26">
        <v>1.135E-17</v>
      </c>
      <c r="J1441" s="26">
        <v>1.512E-17</v>
      </c>
      <c r="K1441" s="26">
        <v>3.9200000000000001E-17</v>
      </c>
    </row>
    <row r="1442" spans="9:11" x14ac:dyDescent="0.3">
      <c r="I1442" s="26">
        <v>1.0989999999999999E-17</v>
      </c>
      <c r="J1442" s="26">
        <v>1.512E-17</v>
      </c>
      <c r="K1442" s="26">
        <v>3.7990000000000002E-17</v>
      </c>
    </row>
    <row r="1443" spans="9:11" x14ac:dyDescent="0.3">
      <c r="I1443" s="26">
        <v>1.0989999999999999E-17</v>
      </c>
      <c r="J1443" s="26">
        <v>1.512E-17</v>
      </c>
      <c r="K1443" s="26">
        <v>3.682E-17</v>
      </c>
    </row>
    <row r="1444" spans="9:11" x14ac:dyDescent="0.3">
      <c r="I1444" s="26">
        <v>1.0989999999999999E-17</v>
      </c>
      <c r="J1444" s="26">
        <v>1.5070000000000001E-17</v>
      </c>
      <c r="K1444" s="26">
        <v>3.5680000000000001E-17</v>
      </c>
    </row>
    <row r="1445" spans="9:11" x14ac:dyDescent="0.3">
      <c r="I1445" s="26">
        <v>1.0989999999999999E-17</v>
      </c>
      <c r="J1445" s="26">
        <v>1.5070000000000001E-17</v>
      </c>
      <c r="K1445" s="26">
        <v>3.4579999999999999E-17</v>
      </c>
    </row>
    <row r="1446" spans="9:11" x14ac:dyDescent="0.3">
      <c r="I1446" s="26">
        <v>1.0989999999999999E-17</v>
      </c>
      <c r="J1446" s="26">
        <v>1.5070000000000001E-17</v>
      </c>
      <c r="K1446" s="26">
        <v>3.3510000000000001E-17</v>
      </c>
    </row>
    <row r="1447" spans="9:11" x14ac:dyDescent="0.3">
      <c r="I1447" s="26">
        <v>1.0989999999999999E-17</v>
      </c>
      <c r="J1447" s="26">
        <v>1.5070000000000001E-17</v>
      </c>
      <c r="K1447" s="26">
        <v>3.248E-17</v>
      </c>
    </row>
    <row r="1448" spans="9:11" x14ac:dyDescent="0.3">
      <c r="I1448" s="26">
        <v>1.0989999999999999E-17</v>
      </c>
      <c r="J1448" s="26">
        <v>1.5070000000000001E-17</v>
      </c>
      <c r="K1448" s="26">
        <v>3.1470000000000003E-17</v>
      </c>
    </row>
    <row r="1449" spans="9:11" x14ac:dyDescent="0.3">
      <c r="I1449" s="26">
        <v>1.0989999999999999E-17</v>
      </c>
      <c r="J1449" s="26">
        <v>1.5070000000000001E-17</v>
      </c>
      <c r="K1449" s="26">
        <v>3.1449999999999998E-17</v>
      </c>
    </row>
    <row r="1450" spans="9:11" x14ac:dyDescent="0.3">
      <c r="I1450" s="26">
        <v>1.0989999999999999E-17</v>
      </c>
      <c r="J1450" s="26">
        <v>1.5070000000000001E-17</v>
      </c>
      <c r="K1450" s="26">
        <v>3.1449999999999998E-17</v>
      </c>
    </row>
    <row r="1451" spans="9:11" x14ac:dyDescent="0.3">
      <c r="I1451" s="26">
        <v>1.0989999999999999E-17</v>
      </c>
      <c r="J1451" s="26">
        <v>1.5070000000000001E-17</v>
      </c>
      <c r="K1451" s="26">
        <v>3.1449999999999998E-17</v>
      </c>
    </row>
    <row r="1452" spans="9:11" x14ac:dyDescent="0.3">
      <c r="I1452" s="26">
        <v>1.0989999999999999E-17</v>
      </c>
      <c r="J1452" s="26">
        <v>1.5070000000000001E-17</v>
      </c>
      <c r="K1452" s="26">
        <v>3.1449999999999998E-17</v>
      </c>
    </row>
    <row r="1453" spans="9:11" x14ac:dyDescent="0.3">
      <c r="I1453" s="26">
        <v>1.0989999999999999E-17</v>
      </c>
      <c r="J1453" s="26">
        <v>1.5070000000000001E-17</v>
      </c>
      <c r="K1453" s="26">
        <v>3.1449999999999998E-17</v>
      </c>
    </row>
    <row r="1454" spans="9:11" x14ac:dyDescent="0.3">
      <c r="I1454" s="26">
        <v>1.0989999999999999E-17</v>
      </c>
      <c r="J1454" s="26">
        <v>1.5070000000000001E-17</v>
      </c>
      <c r="K1454" s="26">
        <v>3.1449999999999998E-17</v>
      </c>
    </row>
    <row r="1455" spans="9:11" x14ac:dyDescent="0.3">
      <c r="I1455" s="26">
        <v>1.0989999999999999E-17</v>
      </c>
      <c r="J1455" s="26">
        <v>1.5070000000000001E-17</v>
      </c>
      <c r="K1455" s="26">
        <v>3.1449999999999998E-17</v>
      </c>
    </row>
    <row r="1456" spans="9:11" x14ac:dyDescent="0.3">
      <c r="I1456" s="26">
        <v>1.0989999999999999E-17</v>
      </c>
      <c r="J1456" s="26">
        <v>1.5070000000000001E-17</v>
      </c>
      <c r="K1456" s="26">
        <v>3.1449999999999998E-17</v>
      </c>
    </row>
    <row r="1457" spans="9:11" x14ac:dyDescent="0.3">
      <c r="I1457" s="26">
        <v>1.0989999999999999E-17</v>
      </c>
      <c r="J1457" s="26">
        <v>1.5070000000000001E-17</v>
      </c>
      <c r="K1457" s="26">
        <v>3.1449999999999998E-17</v>
      </c>
    </row>
    <row r="1458" spans="9:11" x14ac:dyDescent="0.3">
      <c r="I1458" s="26">
        <v>1.0989999999999999E-17</v>
      </c>
      <c r="J1458" s="26">
        <v>1.5070000000000001E-17</v>
      </c>
      <c r="K1458" s="26">
        <v>3.1449999999999998E-17</v>
      </c>
    </row>
    <row r="1459" spans="9:11" x14ac:dyDescent="0.3">
      <c r="I1459" s="26">
        <v>1.0989999999999999E-17</v>
      </c>
      <c r="J1459" s="26">
        <v>1.5070000000000001E-17</v>
      </c>
      <c r="K1459" s="26">
        <v>3.1449999999999998E-17</v>
      </c>
    </row>
    <row r="1460" spans="9:11" x14ac:dyDescent="0.3">
      <c r="I1460" s="26">
        <v>1.0989999999999999E-17</v>
      </c>
      <c r="J1460" s="26">
        <v>1.5070000000000001E-17</v>
      </c>
      <c r="K1460" s="26">
        <v>3.1449999999999998E-17</v>
      </c>
    </row>
    <row r="1461" spans="9:11" x14ac:dyDescent="0.3">
      <c r="I1461" s="26">
        <v>1.0989999999999999E-17</v>
      </c>
      <c r="J1461" s="26">
        <v>1.5070000000000001E-17</v>
      </c>
      <c r="K1461" s="26">
        <v>3.1449999999999998E-17</v>
      </c>
    </row>
    <row r="1462" spans="9:11" x14ac:dyDescent="0.3">
      <c r="I1462" s="26">
        <v>1.0989999999999999E-17</v>
      </c>
      <c r="J1462" s="26">
        <v>1.5070000000000001E-17</v>
      </c>
      <c r="K1462" s="26">
        <v>3.1449999999999998E-17</v>
      </c>
    </row>
    <row r="1463" spans="9:11" x14ac:dyDescent="0.3">
      <c r="I1463" s="26">
        <v>1.0989999999999999E-17</v>
      </c>
      <c r="J1463" s="26">
        <v>1.5070000000000001E-17</v>
      </c>
      <c r="K1463" s="26">
        <v>3.1449999999999998E-17</v>
      </c>
    </row>
    <row r="1464" spans="9:11" x14ac:dyDescent="0.3">
      <c r="I1464" s="26">
        <v>1.0989999999999999E-17</v>
      </c>
      <c r="J1464" s="26">
        <v>1.5070000000000001E-17</v>
      </c>
      <c r="K1464" s="26">
        <v>3.1449999999999998E-17</v>
      </c>
    </row>
    <row r="1465" spans="9:11" x14ac:dyDescent="0.3">
      <c r="I1465" s="26">
        <v>1.0989999999999999E-17</v>
      </c>
      <c r="J1465" s="26">
        <v>1.5070000000000001E-17</v>
      </c>
      <c r="K1465" s="26">
        <v>3.1449999999999998E-17</v>
      </c>
    </row>
    <row r="1466" spans="9:11" x14ac:dyDescent="0.3">
      <c r="I1466" s="26">
        <v>1.0989999999999999E-17</v>
      </c>
      <c r="J1466" s="26">
        <v>1.5070000000000001E-17</v>
      </c>
      <c r="K1466" s="26">
        <v>3.1449999999999998E-17</v>
      </c>
    </row>
    <row r="1467" spans="9:11" x14ac:dyDescent="0.3">
      <c r="I1467" s="26">
        <v>1.0989999999999999E-17</v>
      </c>
      <c r="J1467" s="26">
        <v>1.5070000000000001E-17</v>
      </c>
      <c r="K1467" s="26">
        <v>3.1449999999999998E-17</v>
      </c>
    </row>
    <row r="1468" spans="9:11" x14ac:dyDescent="0.3">
      <c r="I1468" s="26">
        <v>1.0989999999999999E-17</v>
      </c>
      <c r="J1468" s="26">
        <v>1.5070000000000001E-17</v>
      </c>
      <c r="K1468" s="26">
        <v>3.1449999999999998E-17</v>
      </c>
    </row>
    <row r="1469" spans="9:11" x14ac:dyDescent="0.3">
      <c r="I1469" s="26">
        <v>1.0989999999999999E-17</v>
      </c>
      <c r="J1469" s="26">
        <v>1.5070000000000001E-17</v>
      </c>
      <c r="K1469" s="26">
        <v>3.1449999999999998E-17</v>
      </c>
    </row>
    <row r="1470" spans="9:11" x14ac:dyDescent="0.3">
      <c r="I1470" s="26">
        <v>1.0989999999999999E-17</v>
      </c>
      <c r="J1470" s="26">
        <v>1.5070000000000001E-17</v>
      </c>
      <c r="K1470" s="26">
        <v>3.1449999999999998E-17</v>
      </c>
    </row>
    <row r="1471" spans="9:11" x14ac:dyDescent="0.3">
      <c r="I1471" s="26">
        <v>1.0989999999999999E-17</v>
      </c>
      <c r="J1471" s="26">
        <v>1.5070000000000001E-17</v>
      </c>
      <c r="K1471" s="26">
        <v>3.1449999999999998E-17</v>
      </c>
    </row>
    <row r="1472" spans="9:11" x14ac:dyDescent="0.3">
      <c r="I1472" s="26">
        <v>1.0989999999999999E-17</v>
      </c>
      <c r="J1472" s="26">
        <v>1.5019999999999999E-17</v>
      </c>
      <c r="K1472" s="26">
        <v>3.1449999999999998E-17</v>
      </c>
    </row>
    <row r="1473" spans="9:11" x14ac:dyDescent="0.3">
      <c r="I1473" s="26">
        <v>1.0989999999999999E-17</v>
      </c>
      <c r="J1473" s="26">
        <v>1.5019999999999999E-17</v>
      </c>
      <c r="K1473" s="26">
        <v>3.1449999999999998E-17</v>
      </c>
    </row>
    <row r="1474" spans="9:11" x14ac:dyDescent="0.3">
      <c r="I1474" s="26">
        <v>1.0989999999999999E-17</v>
      </c>
      <c r="J1474" s="26">
        <v>1.5019999999999999E-17</v>
      </c>
      <c r="K1474" s="26">
        <v>3.1449999999999998E-17</v>
      </c>
    </row>
    <row r="1475" spans="9:11" x14ac:dyDescent="0.3">
      <c r="I1475" s="26">
        <v>1.0989999999999999E-17</v>
      </c>
      <c r="J1475" s="26">
        <v>1.5019999999999999E-17</v>
      </c>
      <c r="K1475" s="26">
        <v>3.1449999999999998E-17</v>
      </c>
    </row>
    <row r="1476" spans="9:11" x14ac:dyDescent="0.3">
      <c r="I1476" s="26">
        <v>1.0989999999999999E-17</v>
      </c>
      <c r="J1476" s="26">
        <v>1.5019999999999999E-17</v>
      </c>
      <c r="K1476" s="26">
        <v>3.1449999999999998E-17</v>
      </c>
    </row>
    <row r="1477" spans="9:11" x14ac:dyDescent="0.3">
      <c r="I1477" s="26">
        <v>1.0989999999999999E-17</v>
      </c>
      <c r="J1477" s="26">
        <v>1.5019999999999999E-17</v>
      </c>
      <c r="K1477" s="26">
        <v>3.1449999999999998E-17</v>
      </c>
    </row>
    <row r="1478" spans="9:11" x14ac:dyDescent="0.3">
      <c r="I1478" s="26">
        <v>1.0989999999999999E-17</v>
      </c>
      <c r="J1478" s="26">
        <v>1.5019999999999999E-17</v>
      </c>
      <c r="K1478" s="26">
        <v>3.1449999999999998E-17</v>
      </c>
    </row>
    <row r="1479" spans="9:11" x14ac:dyDescent="0.3">
      <c r="I1479" s="26">
        <v>1.0989999999999999E-17</v>
      </c>
      <c r="J1479" s="26">
        <v>1.5019999999999999E-17</v>
      </c>
      <c r="K1479" s="26">
        <v>3.1449999999999998E-17</v>
      </c>
    </row>
    <row r="1480" spans="9:11" x14ac:dyDescent="0.3">
      <c r="I1480" s="26">
        <v>1.0989999999999999E-17</v>
      </c>
      <c r="J1480" s="26">
        <v>1.5019999999999999E-17</v>
      </c>
      <c r="K1480" s="26">
        <v>3.1449999999999998E-17</v>
      </c>
    </row>
    <row r="1481" spans="9:11" x14ac:dyDescent="0.3">
      <c r="I1481" s="26">
        <v>1.0989999999999999E-17</v>
      </c>
      <c r="J1481" s="26">
        <v>1.5019999999999999E-17</v>
      </c>
      <c r="K1481" s="26">
        <v>3.1449999999999998E-17</v>
      </c>
    </row>
    <row r="1482" spans="9:11" x14ac:dyDescent="0.3">
      <c r="I1482" s="26">
        <v>1.0989999999999999E-17</v>
      </c>
      <c r="J1482" s="26">
        <v>1.5019999999999999E-17</v>
      </c>
      <c r="K1482" s="26">
        <v>3.1449999999999998E-17</v>
      </c>
    </row>
    <row r="1483" spans="9:11" x14ac:dyDescent="0.3">
      <c r="I1483" s="26">
        <v>1.0989999999999999E-17</v>
      </c>
      <c r="J1483" s="26">
        <v>1.5019999999999999E-17</v>
      </c>
      <c r="K1483" s="26">
        <v>3.1449999999999998E-17</v>
      </c>
    </row>
    <row r="1484" spans="9:11" x14ac:dyDescent="0.3">
      <c r="I1484" s="26">
        <v>1.0989999999999999E-17</v>
      </c>
      <c r="J1484" s="26">
        <v>1.5019999999999999E-17</v>
      </c>
      <c r="K1484" s="26">
        <v>3.1449999999999998E-17</v>
      </c>
    </row>
    <row r="1485" spans="9:11" x14ac:dyDescent="0.3">
      <c r="I1485" s="26">
        <v>1.0989999999999999E-17</v>
      </c>
      <c r="J1485" s="26">
        <v>1.5019999999999999E-17</v>
      </c>
      <c r="K1485" s="26">
        <v>3.1449999999999998E-17</v>
      </c>
    </row>
    <row r="1486" spans="9:11" x14ac:dyDescent="0.3">
      <c r="I1486" s="26">
        <v>1.0989999999999999E-17</v>
      </c>
      <c r="J1486" s="26">
        <v>1.5019999999999999E-17</v>
      </c>
      <c r="K1486" s="26">
        <v>3.1449999999999998E-17</v>
      </c>
    </row>
    <row r="1487" spans="9:11" x14ac:dyDescent="0.3">
      <c r="I1487" s="26">
        <v>1.0989999999999999E-17</v>
      </c>
      <c r="J1487" s="26">
        <v>1.5019999999999999E-17</v>
      </c>
      <c r="K1487" s="26">
        <v>3.1449999999999998E-17</v>
      </c>
    </row>
    <row r="1488" spans="9:11" x14ac:dyDescent="0.3">
      <c r="I1488" s="26">
        <v>1.0989999999999999E-17</v>
      </c>
      <c r="J1488" s="26">
        <v>1.5019999999999999E-17</v>
      </c>
      <c r="K1488" s="26">
        <v>3.1449999999999998E-17</v>
      </c>
    </row>
    <row r="1489" spans="9:11" x14ac:dyDescent="0.3">
      <c r="I1489" s="26">
        <v>1.0989999999999999E-17</v>
      </c>
      <c r="J1489" s="26">
        <v>1.5019999999999999E-17</v>
      </c>
      <c r="K1489" s="26">
        <v>3.1449999999999998E-17</v>
      </c>
    </row>
    <row r="1490" spans="9:11" x14ac:dyDescent="0.3">
      <c r="I1490" s="26">
        <v>1.0989999999999999E-17</v>
      </c>
      <c r="J1490" s="26">
        <v>1.5019999999999999E-17</v>
      </c>
      <c r="K1490" s="26">
        <v>3.1449999999999998E-17</v>
      </c>
    </row>
    <row r="1491" spans="9:11" x14ac:dyDescent="0.3">
      <c r="I1491" s="26">
        <v>1.0989999999999999E-17</v>
      </c>
      <c r="J1491" s="26">
        <v>1.5019999999999999E-17</v>
      </c>
      <c r="K1491" s="26">
        <v>3.1449999999999998E-17</v>
      </c>
    </row>
    <row r="1492" spans="9:11" x14ac:dyDescent="0.3">
      <c r="I1492" s="26">
        <v>1.0989999999999999E-17</v>
      </c>
      <c r="J1492" s="26">
        <v>1.5019999999999999E-17</v>
      </c>
      <c r="K1492" s="26">
        <v>3.1449999999999998E-17</v>
      </c>
    </row>
    <row r="1493" spans="9:11" x14ac:dyDescent="0.3">
      <c r="I1493" s="26">
        <v>1.0989999999999999E-17</v>
      </c>
      <c r="J1493" s="26">
        <v>1.5019999999999999E-17</v>
      </c>
      <c r="K1493" s="26">
        <v>3.1449999999999998E-17</v>
      </c>
    </row>
    <row r="1494" spans="9:11" x14ac:dyDescent="0.3">
      <c r="I1494" s="26">
        <v>1.0989999999999999E-17</v>
      </c>
      <c r="J1494" s="26">
        <v>1.5019999999999999E-17</v>
      </c>
      <c r="K1494" s="26">
        <v>3.1449999999999998E-17</v>
      </c>
    </row>
    <row r="1495" spans="9:11" x14ac:dyDescent="0.3">
      <c r="I1495" s="26">
        <v>1.0989999999999999E-17</v>
      </c>
      <c r="J1495" s="26">
        <v>1.5019999999999999E-17</v>
      </c>
      <c r="K1495" s="26">
        <v>3.1449999999999998E-17</v>
      </c>
    </row>
    <row r="1496" spans="9:11" x14ac:dyDescent="0.3">
      <c r="I1496" s="26">
        <v>1.0989999999999999E-17</v>
      </c>
      <c r="J1496" s="26">
        <v>1.5019999999999999E-17</v>
      </c>
      <c r="K1496" s="26">
        <v>3.1449999999999998E-17</v>
      </c>
    </row>
    <row r="1497" spans="9:11" x14ac:dyDescent="0.3">
      <c r="I1497" s="26">
        <v>1.0989999999999999E-17</v>
      </c>
      <c r="J1497" s="26">
        <v>1.5019999999999999E-17</v>
      </c>
      <c r="K1497" s="26">
        <v>3.1449999999999998E-17</v>
      </c>
    </row>
    <row r="1498" spans="9:11" x14ac:dyDescent="0.3">
      <c r="I1498" s="26">
        <v>1.0989999999999999E-17</v>
      </c>
      <c r="J1498" s="26">
        <v>1.5019999999999999E-17</v>
      </c>
      <c r="K1498" s="26">
        <v>3.1449999999999998E-17</v>
      </c>
    </row>
    <row r="1499" spans="9:11" x14ac:dyDescent="0.3">
      <c r="I1499" s="26">
        <v>1.0989999999999999E-17</v>
      </c>
      <c r="J1499" s="26">
        <v>1.5019999999999999E-17</v>
      </c>
      <c r="K1499" s="26">
        <v>3.1449999999999998E-17</v>
      </c>
    </row>
    <row r="1500" spans="9:11" x14ac:dyDescent="0.3">
      <c r="I1500" s="26">
        <v>1.0989999999999999E-17</v>
      </c>
      <c r="J1500" s="26">
        <v>1.5019999999999999E-17</v>
      </c>
      <c r="K1500" s="26">
        <v>3.1449999999999998E-17</v>
      </c>
    </row>
    <row r="1501" spans="9:11" x14ac:dyDescent="0.3">
      <c r="I1501" s="26">
        <v>1.0989999999999999E-17</v>
      </c>
      <c r="J1501" s="26">
        <v>1.5019999999999999E-17</v>
      </c>
      <c r="K1501" s="26">
        <v>3.1449999999999998E-17</v>
      </c>
    </row>
    <row r="1502" spans="9:11" x14ac:dyDescent="0.3">
      <c r="I1502" s="26">
        <v>1.0989999999999999E-17</v>
      </c>
      <c r="J1502" s="26">
        <v>1.5019999999999999E-17</v>
      </c>
      <c r="K1502" s="26">
        <v>3.1449999999999998E-17</v>
      </c>
    </row>
    <row r="1503" spans="9:11" x14ac:dyDescent="0.3">
      <c r="I1503" s="26">
        <v>1.0989999999999999E-17</v>
      </c>
      <c r="J1503" s="26">
        <v>1.5019999999999999E-17</v>
      </c>
      <c r="K1503" s="26">
        <v>3.1449999999999998E-17</v>
      </c>
    </row>
    <row r="1504" spans="9:11" x14ac:dyDescent="0.3">
      <c r="I1504" s="26">
        <v>1.0989999999999999E-17</v>
      </c>
      <c r="J1504" s="26">
        <v>1.5019999999999999E-17</v>
      </c>
      <c r="K1504" s="26">
        <v>3.1449999999999998E-17</v>
      </c>
    </row>
    <row r="1505" spans="9:11" x14ac:dyDescent="0.3">
      <c r="I1505" s="26">
        <v>1.0989999999999999E-17</v>
      </c>
      <c r="J1505" s="26">
        <v>1.5019999999999999E-17</v>
      </c>
      <c r="K1505" s="26">
        <v>3.1449999999999998E-17</v>
      </c>
    </row>
    <row r="1506" spans="9:11" x14ac:dyDescent="0.3">
      <c r="I1506" s="26">
        <v>1.0989999999999999E-17</v>
      </c>
      <c r="J1506" s="26">
        <v>1.5019999999999999E-17</v>
      </c>
      <c r="K1506" s="26">
        <v>3.1449999999999998E-17</v>
      </c>
    </row>
    <row r="1507" spans="9:11" x14ac:dyDescent="0.3">
      <c r="I1507" s="26">
        <v>1.0989999999999999E-17</v>
      </c>
      <c r="J1507" s="26">
        <v>1.5019999999999999E-17</v>
      </c>
      <c r="K1507" s="26">
        <v>3.1449999999999998E-17</v>
      </c>
    </row>
    <row r="1508" spans="9:11" x14ac:dyDescent="0.3">
      <c r="I1508" s="26">
        <v>1.0989999999999999E-17</v>
      </c>
      <c r="J1508" s="26">
        <v>1.5019999999999999E-17</v>
      </c>
      <c r="K1508" s="26">
        <v>3.1449999999999998E-17</v>
      </c>
    </row>
    <row r="1509" spans="9:11" x14ac:dyDescent="0.3">
      <c r="I1509" s="26">
        <v>1.0989999999999999E-17</v>
      </c>
      <c r="J1509" s="26">
        <v>1.5019999999999999E-17</v>
      </c>
      <c r="K1509" s="26">
        <v>3.1449999999999998E-17</v>
      </c>
    </row>
    <row r="1510" spans="9:11" x14ac:dyDescent="0.3">
      <c r="I1510" s="26">
        <v>1.0989999999999999E-17</v>
      </c>
      <c r="J1510" s="26">
        <v>1.5019999999999999E-17</v>
      </c>
      <c r="K1510" s="26">
        <v>3.1449999999999998E-17</v>
      </c>
    </row>
    <row r="1511" spans="9:11" x14ac:dyDescent="0.3">
      <c r="I1511" s="26">
        <v>1.0989999999999999E-17</v>
      </c>
      <c r="J1511" s="26">
        <v>1.5019999999999999E-17</v>
      </c>
      <c r="K1511" s="26">
        <v>3.1449999999999998E-17</v>
      </c>
    </row>
    <row r="1512" spans="9:11" x14ac:dyDescent="0.3">
      <c r="I1512" s="26">
        <v>1.0989999999999999E-17</v>
      </c>
      <c r="J1512" s="26">
        <v>1.5019999999999999E-17</v>
      </c>
      <c r="K1512" s="26">
        <v>3.1449999999999998E-17</v>
      </c>
    </row>
    <row r="1513" spans="9:11" x14ac:dyDescent="0.3">
      <c r="I1513" s="26">
        <v>1.0989999999999999E-17</v>
      </c>
      <c r="J1513" s="26">
        <v>1.5019999999999999E-17</v>
      </c>
      <c r="K1513" s="26">
        <v>3.1449999999999998E-17</v>
      </c>
    </row>
    <row r="1514" spans="9:11" x14ac:dyDescent="0.3">
      <c r="I1514" s="26">
        <v>1.0989999999999999E-17</v>
      </c>
      <c r="J1514" s="26">
        <v>1.5019999999999999E-17</v>
      </c>
      <c r="K1514" s="26">
        <v>3.1449999999999998E-17</v>
      </c>
    </row>
    <row r="1515" spans="9:11" x14ac:dyDescent="0.3">
      <c r="I1515" s="26">
        <v>1.0989999999999999E-17</v>
      </c>
      <c r="J1515" s="26">
        <v>1.5019999999999999E-17</v>
      </c>
      <c r="K1515" s="26">
        <v>3.1449999999999998E-17</v>
      </c>
    </row>
    <row r="1516" spans="9:11" x14ac:dyDescent="0.3">
      <c r="I1516" s="26">
        <v>1.0989999999999999E-17</v>
      </c>
      <c r="J1516" s="26">
        <v>1.5019999999999999E-17</v>
      </c>
      <c r="K1516" s="26">
        <v>3.1449999999999998E-17</v>
      </c>
    </row>
    <row r="1517" spans="9:11" x14ac:dyDescent="0.3">
      <c r="I1517" s="26">
        <v>1.0989999999999999E-17</v>
      </c>
      <c r="J1517" s="26">
        <v>1.5019999999999999E-17</v>
      </c>
      <c r="K1517" s="26">
        <v>3.1449999999999998E-17</v>
      </c>
    </row>
    <row r="1518" spans="9:11" x14ac:dyDescent="0.3">
      <c r="I1518" s="26">
        <v>1.0989999999999999E-17</v>
      </c>
      <c r="J1518" s="26">
        <v>1.5019999999999999E-17</v>
      </c>
      <c r="K1518" s="26">
        <v>3.1449999999999998E-17</v>
      </c>
    </row>
    <row r="1519" spans="9:11" x14ac:dyDescent="0.3">
      <c r="I1519" s="26">
        <v>1.0989999999999999E-17</v>
      </c>
      <c r="J1519" s="26">
        <v>1.5019999999999999E-17</v>
      </c>
      <c r="K1519" s="26">
        <v>3.1449999999999998E-17</v>
      </c>
    </row>
    <row r="1520" spans="9:11" x14ac:dyDescent="0.3">
      <c r="I1520" s="26">
        <v>1.0989999999999999E-17</v>
      </c>
      <c r="J1520" s="26">
        <v>1.5019999999999999E-17</v>
      </c>
      <c r="K1520" s="26">
        <v>3.1449999999999998E-17</v>
      </c>
    </row>
    <row r="1521" spans="9:11" x14ac:dyDescent="0.3">
      <c r="I1521" s="26">
        <v>1.0989999999999999E-17</v>
      </c>
      <c r="J1521" s="26">
        <v>1.5019999999999999E-17</v>
      </c>
      <c r="K1521" s="26">
        <v>3.1449999999999998E-17</v>
      </c>
    </row>
    <row r="1522" spans="9:11" x14ac:dyDescent="0.3">
      <c r="I1522" s="26">
        <v>1.0989999999999999E-17</v>
      </c>
      <c r="J1522" s="26">
        <v>1.5019999999999999E-17</v>
      </c>
      <c r="K1522" s="26">
        <v>3.1449999999999998E-17</v>
      </c>
    </row>
    <row r="1523" spans="9:11" x14ac:dyDescent="0.3">
      <c r="I1523" s="26">
        <v>1.0989999999999999E-17</v>
      </c>
      <c r="J1523" s="26">
        <v>1.5019999999999999E-17</v>
      </c>
      <c r="K1523" s="26">
        <v>3.1449999999999998E-17</v>
      </c>
    </row>
    <row r="1524" spans="9:11" x14ac:dyDescent="0.3">
      <c r="I1524" s="26">
        <v>1.0989999999999999E-17</v>
      </c>
      <c r="J1524" s="26">
        <v>1.5019999999999999E-17</v>
      </c>
      <c r="K1524" s="26">
        <v>3.1449999999999998E-17</v>
      </c>
    </row>
    <row r="1525" spans="9:11" x14ac:dyDescent="0.3">
      <c r="I1525" s="26">
        <v>1.0989999999999999E-17</v>
      </c>
      <c r="J1525" s="26">
        <v>1.5019999999999999E-17</v>
      </c>
      <c r="K1525" s="26">
        <v>3.1449999999999998E-17</v>
      </c>
    </row>
    <row r="1526" spans="9:11" x14ac:dyDescent="0.3">
      <c r="I1526" s="26">
        <v>1.0989999999999999E-17</v>
      </c>
      <c r="J1526" s="26">
        <v>1.5019999999999999E-17</v>
      </c>
      <c r="K1526" s="26">
        <v>3.1449999999999998E-17</v>
      </c>
    </row>
    <row r="1527" spans="9:11" x14ac:dyDescent="0.3">
      <c r="I1527" s="26">
        <v>1.0989999999999999E-17</v>
      </c>
      <c r="J1527" s="26">
        <v>1.5019999999999999E-17</v>
      </c>
      <c r="K1527" s="26">
        <v>3.1449999999999998E-17</v>
      </c>
    </row>
    <row r="1528" spans="9:11" x14ac:dyDescent="0.3">
      <c r="I1528" s="26">
        <v>1.0989999999999999E-17</v>
      </c>
      <c r="J1528" s="26">
        <v>1.5019999999999999E-17</v>
      </c>
      <c r="K1528" s="26">
        <v>3.1449999999999998E-17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workbookViewId="0">
      <selection activeCell="D16" sqref="D16"/>
    </sheetView>
  </sheetViews>
  <sheetFormatPr defaultRowHeight="14.4" x14ac:dyDescent="0.3"/>
  <cols>
    <col min="1" max="1" width="16.109375" customWidth="1"/>
  </cols>
  <sheetData>
    <row r="1" spans="1:14" x14ac:dyDescent="0.3">
      <c r="A1" s="49" t="s">
        <v>57</v>
      </c>
    </row>
    <row r="2" spans="1:14" x14ac:dyDescent="0.3">
      <c r="H2" s="117" t="s">
        <v>5</v>
      </c>
      <c r="I2" s="118"/>
      <c r="K2" s="117" t="s">
        <v>58</v>
      </c>
      <c r="L2" s="118"/>
      <c r="M2" s="117" t="s">
        <v>32</v>
      </c>
      <c r="N2" s="118"/>
    </row>
    <row r="3" spans="1:14" x14ac:dyDescent="0.3">
      <c r="B3" s="108" t="s">
        <v>0</v>
      </c>
      <c r="C3" s="108"/>
      <c r="D3" s="119" t="s">
        <v>11</v>
      </c>
      <c r="E3" s="119"/>
      <c r="F3" t="s">
        <v>12</v>
      </c>
      <c r="H3" s="120" t="s">
        <v>12</v>
      </c>
      <c r="I3" s="121"/>
      <c r="K3" s="115" t="s">
        <v>59</v>
      </c>
      <c r="L3" s="116"/>
      <c r="M3" s="115" t="s">
        <v>60</v>
      </c>
      <c r="N3" s="116"/>
    </row>
    <row r="4" spans="1:14" x14ac:dyDescent="0.3">
      <c r="B4" s="1" t="s">
        <v>1</v>
      </c>
      <c r="C4" s="1" t="s">
        <v>2</v>
      </c>
      <c r="H4" s="10" t="s">
        <v>1</v>
      </c>
      <c r="I4" s="12" t="s">
        <v>2</v>
      </c>
      <c r="J4" t="s">
        <v>13</v>
      </c>
      <c r="K4" s="10" t="s">
        <v>1</v>
      </c>
      <c r="L4" s="12" t="s">
        <v>2</v>
      </c>
      <c r="M4" s="10" t="s">
        <v>1</v>
      </c>
      <c r="N4" s="12" t="s">
        <v>2</v>
      </c>
    </row>
    <row r="5" spans="1:14" x14ac:dyDescent="0.3">
      <c r="A5" t="s">
        <v>6</v>
      </c>
      <c r="B5" s="3">
        <v>0.26378598696478667</v>
      </c>
      <c r="C5" s="4">
        <v>0.10736962001254156</v>
      </c>
      <c r="D5" s="7">
        <f>B5/$B$12</f>
        <v>6.5946496741196665E-3</v>
      </c>
      <c r="E5" s="5">
        <f>C5/$B$12</f>
        <v>2.6842405003135389E-3</v>
      </c>
      <c r="F5" s="5">
        <f>D5*$B$13</f>
        <v>1.5497426734181217</v>
      </c>
      <c r="G5" s="5">
        <f>E5*$B$13</f>
        <v>0.6307965175736816</v>
      </c>
      <c r="H5" s="81">
        <f>F5*1000/45</f>
        <v>34.438726075958257</v>
      </c>
      <c r="I5" s="82">
        <f>G5*1000/45</f>
        <v>14.017700390526258</v>
      </c>
      <c r="J5" s="80">
        <v>3</v>
      </c>
      <c r="K5" s="85">
        <f>F5*100/45</f>
        <v>3.4438726075958264</v>
      </c>
      <c r="L5" s="86">
        <f>G5*100/45</f>
        <v>1.4017700390526258</v>
      </c>
      <c r="M5" s="91">
        <f>H5*1.5/5</f>
        <v>10.331617822787477</v>
      </c>
      <c r="N5" s="92">
        <f t="shared" ref="N5:N7" si="0">I5*1.5/5</f>
        <v>4.2053101171578771</v>
      </c>
    </row>
    <row r="6" spans="1:14" x14ac:dyDescent="0.3">
      <c r="A6" t="s">
        <v>7</v>
      </c>
      <c r="B6" s="3">
        <v>0.10473341856757203</v>
      </c>
      <c r="C6" s="4">
        <v>2.8813386578643543E-2</v>
      </c>
      <c r="D6" s="7">
        <f t="shared" ref="D6:E8" si="1">B6/$B$12</f>
        <v>2.6183354641893006E-3</v>
      </c>
      <c r="E6" s="5">
        <f t="shared" si="1"/>
        <v>7.2033466446608859E-4</v>
      </c>
      <c r="F6" s="5">
        <f t="shared" ref="F6:G8" si="2">D6*$B$13</f>
        <v>0.61530883408448567</v>
      </c>
      <c r="G6" s="5">
        <f t="shared" si="2"/>
        <v>0.16927864614953081</v>
      </c>
      <c r="H6" s="81">
        <f t="shared" ref="H6:I8" si="3">F6*1000/45</f>
        <v>13.673529646321903</v>
      </c>
      <c r="I6" s="82">
        <f t="shared" si="3"/>
        <v>3.7617476922117956</v>
      </c>
      <c r="J6" s="80">
        <v>10</v>
      </c>
      <c r="K6" s="85">
        <f t="shared" ref="K6:L8" si="4">F6*100/45</f>
        <v>1.3673529646321905</v>
      </c>
      <c r="L6" s="86">
        <f t="shared" si="4"/>
        <v>0.37617476922117954</v>
      </c>
      <c r="M6" s="91">
        <f t="shared" ref="M6:M7" si="5">H6*1.5/5</f>
        <v>4.1020588938965705</v>
      </c>
      <c r="N6" s="92">
        <f t="shared" si="0"/>
        <v>1.1285243076635387</v>
      </c>
    </row>
    <row r="7" spans="1:14" x14ac:dyDescent="0.3">
      <c r="A7" t="s">
        <v>8</v>
      </c>
      <c r="B7" s="3">
        <v>5.6668896325470841E-2</v>
      </c>
      <c r="C7" s="4">
        <v>2.5554611290130039E-2</v>
      </c>
      <c r="D7" s="7">
        <f t="shared" si="1"/>
        <v>1.4167224081367709E-3</v>
      </c>
      <c r="E7" s="5">
        <f t="shared" si="1"/>
        <v>6.3886528225325101E-4</v>
      </c>
      <c r="F7" s="5">
        <f t="shared" si="2"/>
        <v>0.33292976591214118</v>
      </c>
      <c r="G7" s="5">
        <f t="shared" si="2"/>
        <v>0.15013334132951398</v>
      </c>
      <c r="H7" s="81">
        <f t="shared" si="3"/>
        <v>7.3984392424920262</v>
      </c>
      <c r="I7" s="82">
        <f t="shared" si="3"/>
        <v>3.3362964739891994</v>
      </c>
      <c r="J7" s="80">
        <v>42</v>
      </c>
      <c r="K7" s="85">
        <f t="shared" si="4"/>
        <v>0.73984392424920264</v>
      </c>
      <c r="L7" s="86">
        <f t="shared" si="4"/>
        <v>0.33362964739891993</v>
      </c>
      <c r="M7" s="91">
        <f t="shared" si="5"/>
        <v>2.219531772747608</v>
      </c>
      <c r="N7" s="92">
        <f t="shared" si="0"/>
        <v>1.0008889421967599</v>
      </c>
    </row>
    <row r="8" spans="1:14" x14ac:dyDescent="0.3">
      <c r="A8" t="s">
        <v>9</v>
      </c>
      <c r="B8" s="3">
        <v>4.4796377775900606E-2</v>
      </c>
      <c r="C8" s="3">
        <v>1.5647184339550972E-2</v>
      </c>
      <c r="D8" s="7">
        <f t="shared" si="1"/>
        <v>1.1199094443975152E-3</v>
      </c>
      <c r="E8" s="5">
        <f t="shared" si="1"/>
        <v>3.911796084887743E-4</v>
      </c>
      <c r="F8" s="5">
        <f t="shared" si="2"/>
        <v>0.26317871943341609</v>
      </c>
      <c r="G8" s="5">
        <f t="shared" si="2"/>
        <v>9.1927207994861967E-2</v>
      </c>
      <c r="H8" s="83">
        <f t="shared" si="3"/>
        <v>5.8484159874092461</v>
      </c>
      <c r="I8" s="84">
        <f t="shared" si="3"/>
        <v>2.042826844330266</v>
      </c>
      <c r="J8" s="80">
        <v>42</v>
      </c>
      <c r="K8" s="87">
        <f t="shared" si="4"/>
        <v>0.58484159874092456</v>
      </c>
      <c r="L8" s="88">
        <f t="shared" si="4"/>
        <v>0.20428268443302658</v>
      </c>
      <c r="M8" s="93">
        <f t="shared" ref="M8:N8" si="6">H8*1.5/5</f>
        <v>1.7545247962227737</v>
      </c>
      <c r="N8" s="94">
        <f t="shared" si="6"/>
        <v>0.61284805329907976</v>
      </c>
    </row>
    <row r="9" spans="1:14" x14ac:dyDescent="0.3">
      <c r="B9" s="109" t="s">
        <v>3</v>
      </c>
      <c r="C9" s="109"/>
    </row>
    <row r="12" spans="1:14" x14ac:dyDescent="0.3">
      <c r="A12" t="s">
        <v>4</v>
      </c>
      <c r="B12">
        <v>40</v>
      </c>
    </row>
    <row r="13" spans="1:14" x14ac:dyDescent="0.3">
      <c r="A13" t="s">
        <v>10</v>
      </c>
      <c r="B13">
        <v>235</v>
      </c>
    </row>
  </sheetData>
  <mergeCells count="9">
    <mergeCell ref="B9:C9"/>
    <mergeCell ref="D3:E3"/>
    <mergeCell ref="H2:I2"/>
    <mergeCell ref="H3:I3"/>
    <mergeCell ref="K3:L3"/>
    <mergeCell ref="K2:L2"/>
    <mergeCell ref="M2:N2"/>
    <mergeCell ref="M3:N3"/>
    <mergeCell ref="B3:C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F139A-282D-457D-A990-D9BBCF6AB90C}">
  <dimension ref="A1:T57"/>
  <sheetViews>
    <sheetView zoomScale="70" zoomScaleNormal="70" workbookViewId="0">
      <selection activeCell="L30" sqref="L30"/>
    </sheetView>
  </sheetViews>
  <sheetFormatPr defaultRowHeight="14.4" x14ac:dyDescent="0.3"/>
  <cols>
    <col min="2" max="2" width="8.6640625" customWidth="1"/>
    <col min="11" max="11" width="10.5546875" customWidth="1"/>
  </cols>
  <sheetData>
    <row r="1" spans="1:18" ht="18" x14ac:dyDescent="0.35">
      <c r="A1" s="96" t="s">
        <v>64</v>
      </c>
    </row>
    <row r="3" spans="1:18" x14ac:dyDescent="0.3">
      <c r="B3" s="122" t="s">
        <v>61</v>
      </c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4"/>
    </row>
    <row r="4" spans="1:18" x14ac:dyDescent="0.3">
      <c r="B4" s="130" t="s">
        <v>50</v>
      </c>
      <c r="C4" s="131"/>
      <c r="D4" s="131"/>
      <c r="E4" s="131"/>
      <c r="F4" s="131"/>
      <c r="G4" s="131"/>
      <c r="H4" s="131"/>
      <c r="I4" s="132"/>
      <c r="J4" s="130" t="s">
        <v>52</v>
      </c>
      <c r="K4" s="131"/>
      <c r="L4" s="131"/>
      <c r="M4" s="131"/>
      <c r="N4" s="131"/>
      <c r="O4" s="131"/>
      <c r="P4" s="131"/>
      <c r="Q4" s="132"/>
    </row>
    <row r="5" spans="1:18" x14ac:dyDescent="0.3">
      <c r="B5" s="128" t="s">
        <v>51</v>
      </c>
      <c r="C5" s="128"/>
      <c r="D5" s="128"/>
      <c r="E5" s="128"/>
      <c r="F5" s="128" t="s">
        <v>47</v>
      </c>
      <c r="G5" s="128"/>
      <c r="H5" s="128"/>
      <c r="I5" s="128"/>
      <c r="J5" s="141" t="s">
        <v>51</v>
      </c>
      <c r="K5" s="142"/>
      <c r="L5" s="142"/>
      <c r="M5" s="143"/>
      <c r="N5" s="141" t="s">
        <v>47</v>
      </c>
      <c r="O5" s="142"/>
      <c r="P5" s="142"/>
      <c r="Q5" s="143"/>
    </row>
    <row r="6" spans="1:18" x14ac:dyDescent="0.3">
      <c r="B6" s="137" t="s">
        <v>22</v>
      </c>
      <c r="C6" s="138"/>
      <c r="D6" s="135" t="s">
        <v>9</v>
      </c>
      <c r="E6" s="136"/>
      <c r="F6" s="126" t="s">
        <v>22</v>
      </c>
      <c r="G6" s="127"/>
      <c r="H6" s="135" t="s">
        <v>9</v>
      </c>
      <c r="I6" s="136"/>
      <c r="J6" s="133" t="s">
        <v>22</v>
      </c>
      <c r="K6" s="134"/>
      <c r="L6" s="139" t="s">
        <v>9</v>
      </c>
      <c r="M6" s="140"/>
      <c r="N6" s="133" t="s">
        <v>22</v>
      </c>
      <c r="O6" s="134"/>
      <c r="P6" s="139" t="s">
        <v>9</v>
      </c>
      <c r="Q6" s="140"/>
    </row>
    <row r="7" spans="1:18" x14ac:dyDescent="0.3">
      <c r="B7" t="s">
        <v>34</v>
      </c>
      <c r="C7" t="s">
        <v>35</v>
      </c>
      <c r="D7" t="s">
        <v>34</v>
      </c>
      <c r="E7" t="s">
        <v>35</v>
      </c>
      <c r="F7" t="s">
        <v>34</v>
      </c>
      <c r="G7" t="s">
        <v>35</v>
      </c>
      <c r="H7" t="s">
        <v>34</v>
      </c>
      <c r="I7" t="s">
        <v>35</v>
      </c>
      <c r="J7" s="41" t="s">
        <v>34</v>
      </c>
      <c r="K7" s="41" t="s">
        <v>49</v>
      </c>
      <c r="L7" s="41" t="s">
        <v>34</v>
      </c>
      <c r="M7" s="41" t="s">
        <v>49</v>
      </c>
      <c r="N7" s="41" t="s">
        <v>34</v>
      </c>
      <c r="O7" s="41" t="s">
        <v>49</v>
      </c>
      <c r="P7" s="41" t="s">
        <v>34</v>
      </c>
      <c r="Q7" s="41" t="s">
        <v>49</v>
      </c>
    </row>
    <row r="8" spans="1:18" x14ac:dyDescent="0.3">
      <c r="A8" t="s">
        <v>19</v>
      </c>
      <c r="B8" t="s">
        <v>36</v>
      </c>
      <c r="C8" t="s">
        <v>36</v>
      </c>
      <c r="D8" t="s">
        <v>36</v>
      </c>
      <c r="E8" t="s">
        <v>36</v>
      </c>
      <c r="F8" t="s">
        <v>36</v>
      </c>
      <c r="G8" t="s">
        <v>36</v>
      </c>
      <c r="H8" t="s">
        <v>36</v>
      </c>
      <c r="I8" t="s">
        <v>36</v>
      </c>
      <c r="R8" s="29"/>
    </row>
    <row r="9" spans="1:18" x14ac:dyDescent="0.3">
      <c r="A9" s="54">
        <v>0</v>
      </c>
      <c r="B9" s="55">
        <v>0</v>
      </c>
      <c r="C9" s="23">
        <v>0</v>
      </c>
      <c r="D9" s="42">
        <v>0</v>
      </c>
      <c r="E9" s="56">
        <v>0</v>
      </c>
      <c r="F9" s="46">
        <v>0</v>
      </c>
      <c r="G9" s="46">
        <v>0</v>
      </c>
      <c r="H9" s="56">
        <v>0</v>
      </c>
      <c r="I9" s="56">
        <v>0</v>
      </c>
      <c r="J9" s="44">
        <v>0</v>
      </c>
      <c r="K9" s="9">
        <v>0</v>
      </c>
      <c r="L9" s="5">
        <v>0</v>
      </c>
      <c r="M9">
        <v>0</v>
      </c>
      <c r="N9">
        <v>0</v>
      </c>
      <c r="O9">
        <v>0</v>
      </c>
      <c r="P9">
        <v>0</v>
      </c>
      <c r="R9" s="29"/>
    </row>
    <row r="10" spans="1:18" x14ac:dyDescent="0.3">
      <c r="A10" s="54">
        <v>1</v>
      </c>
      <c r="B10" s="55">
        <v>3.2067082114580004E-3</v>
      </c>
      <c r="C10" s="54">
        <v>0.67130000000000001</v>
      </c>
      <c r="D10" s="42">
        <v>0</v>
      </c>
      <c r="E10" s="56">
        <v>1.2290000000000001E-10</v>
      </c>
      <c r="F10" s="46">
        <v>0.32067082114580003</v>
      </c>
      <c r="G10" s="46">
        <v>0.57389999999999997</v>
      </c>
      <c r="H10" s="56">
        <v>9.7264864013324223E-2</v>
      </c>
      <c r="I10" s="56">
        <v>6.5880000000000001E-3</v>
      </c>
      <c r="J10" s="44">
        <v>3.2067082114580004E-3</v>
      </c>
      <c r="K10" s="9">
        <v>0.64480000000000004</v>
      </c>
      <c r="L10" s="5">
        <v>0</v>
      </c>
      <c r="M10">
        <v>1.1662100000000002E-10</v>
      </c>
      <c r="N10">
        <v>9.5727263916666683</v>
      </c>
      <c r="O10">
        <v>0.50697999999999999</v>
      </c>
      <c r="P10">
        <v>3.1049385141076136E-2</v>
      </c>
      <c r="R10" s="29"/>
    </row>
    <row r="11" spans="1:18" x14ac:dyDescent="0.3">
      <c r="A11" s="54">
        <v>2</v>
      </c>
      <c r="B11" s="55">
        <v>2.8999207651204121E-2</v>
      </c>
      <c r="C11" s="54">
        <v>7.4539999999999997</v>
      </c>
      <c r="D11" s="42">
        <v>0</v>
      </c>
      <c r="E11" s="56">
        <v>6.7670000000000003E-9</v>
      </c>
      <c r="F11" s="46">
        <v>2.8999207651204122</v>
      </c>
      <c r="G11" s="46">
        <v>6.5670000000000002</v>
      </c>
      <c r="H11" s="56">
        <v>0.16157161388120078</v>
      </c>
      <c r="I11" s="56">
        <v>9.6290000000000001E-2</v>
      </c>
      <c r="J11" s="44">
        <v>2.8999207651204121E-2</v>
      </c>
      <c r="K11" s="9">
        <v>6.9863999999999997</v>
      </c>
      <c r="L11" s="5">
        <v>0</v>
      </c>
      <c r="M11">
        <v>6.402E-9</v>
      </c>
      <c r="N11">
        <v>24.538454418181821</v>
      </c>
      <c r="O11">
        <v>5.8660000000000005</v>
      </c>
      <c r="P11">
        <v>6.7553560356141698E-2</v>
      </c>
      <c r="R11" s="29"/>
    </row>
    <row r="12" spans="1:18" x14ac:dyDescent="0.3">
      <c r="A12" s="54">
        <v>3</v>
      </c>
      <c r="B12" s="55">
        <v>2.213389301524675E-2</v>
      </c>
      <c r="C12" s="54">
        <v>25.09</v>
      </c>
      <c r="D12" s="42">
        <v>0</v>
      </c>
      <c r="E12" s="56">
        <v>9.9589999999999994E-8</v>
      </c>
      <c r="F12" s="46">
        <v>2.2133893015246753</v>
      </c>
      <c r="G12" s="46">
        <v>23.64</v>
      </c>
      <c r="H12" s="56">
        <v>0.16186275633859395</v>
      </c>
      <c r="I12" s="56">
        <v>0.42730000000000001</v>
      </c>
      <c r="J12" s="44">
        <v>2.213389301524675E-2</v>
      </c>
      <c r="K12" s="9">
        <v>22.698999999999998</v>
      </c>
      <c r="L12" s="5">
        <v>0</v>
      </c>
      <c r="M12">
        <v>9.3922999999999987E-8</v>
      </c>
      <c r="N12">
        <v>0</v>
      </c>
      <c r="O12">
        <v>21.335000000000001</v>
      </c>
      <c r="P12">
        <v>5.4146610217943959E-2</v>
      </c>
      <c r="R12" s="29"/>
    </row>
    <row r="13" spans="1:18" x14ac:dyDescent="0.3">
      <c r="A13" s="54">
        <v>4</v>
      </c>
      <c r="B13" s="55">
        <v>1.1923414246932782E-2</v>
      </c>
      <c r="C13" s="54">
        <v>45.54</v>
      </c>
      <c r="D13" s="42">
        <v>0</v>
      </c>
      <c r="E13" s="56">
        <v>7.5040000000000005E-7</v>
      </c>
      <c r="F13" s="46">
        <v>1.1923414246932782</v>
      </c>
      <c r="G13" s="46">
        <v>49.55</v>
      </c>
      <c r="H13" s="56">
        <v>0</v>
      </c>
      <c r="I13" s="56">
        <v>1.034</v>
      </c>
      <c r="J13" s="44">
        <v>1.1923414246932782E-2</v>
      </c>
      <c r="K13" s="9">
        <v>38.792000000000002</v>
      </c>
      <c r="L13" s="5">
        <v>0</v>
      </c>
      <c r="M13">
        <v>7.0541000000000001E-7</v>
      </c>
      <c r="N13">
        <v>10.086497209302326</v>
      </c>
      <c r="O13">
        <v>45.055</v>
      </c>
      <c r="P13">
        <v>0</v>
      </c>
      <c r="R13" s="29"/>
    </row>
    <row r="14" spans="1:18" x14ac:dyDescent="0.3">
      <c r="A14" s="54">
        <v>7</v>
      </c>
      <c r="B14" s="55">
        <v>0.87511726423895342</v>
      </c>
      <c r="C14" s="54">
        <v>67.95</v>
      </c>
      <c r="D14" s="42">
        <v>0</v>
      </c>
      <c r="E14" s="56">
        <v>4.3479999999999997E-5</v>
      </c>
      <c r="F14" s="46">
        <v>87.51172642389534</v>
      </c>
      <c r="G14" s="46">
        <v>79.510000000000005</v>
      </c>
      <c r="H14" s="56">
        <v>2.2820133603282882</v>
      </c>
      <c r="I14" s="56">
        <v>3.802</v>
      </c>
      <c r="J14" s="44">
        <v>0.87511726423895342</v>
      </c>
      <c r="K14" s="9">
        <v>39.11</v>
      </c>
      <c r="L14" s="5">
        <v>0</v>
      </c>
      <c r="M14">
        <v>4.0444999999999996E-5</v>
      </c>
      <c r="N14">
        <v>16.329468910909089</v>
      </c>
      <c r="O14">
        <v>70.435000000000002</v>
      </c>
      <c r="P14">
        <v>0.60049389165812284</v>
      </c>
    </row>
    <row r="15" spans="1:18" x14ac:dyDescent="0.3">
      <c r="A15" s="54">
        <v>9</v>
      </c>
      <c r="B15" s="55">
        <v>0.46158772870692782</v>
      </c>
      <c r="C15" s="54">
        <v>65.930000000000007</v>
      </c>
      <c r="D15" s="42">
        <v>0</v>
      </c>
      <c r="E15" s="56">
        <v>2.6640000000000002E-4</v>
      </c>
      <c r="F15" s="46">
        <v>46.158772870692786</v>
      </c>
      <c r="G15" s="46">
        <v>53.98</v>
      </c>
      <c r="H15" s="56">
        <v>1.9500330698944683</v>
      </c>
      <c r="I15" s="56">
        <v>5.0759999999999996</v>
      </c>
      <c r="J15" s="44">
        <v>0.46158772870692782</v>
      </c>
      <c r="K15" s="9">
        <v>25.850000000000009</v>
      </c>
      <c r="L15" s="5">
        <v>0</v>
      </c>
      <c r="M15">
        <v>2.4581000000000001E-4</v>
      </c>
      <c r="N15">
        <v>10.575973348387096</v>
      </c>
      <c r="O15">
        <v>44.089999999999996</v>
      </c>
      <c r="P15">
        <v>0.73444205579906952</v>
      </c>
    </row>
    <row r="16" spans="1:18" x14ac:dyDescent="0.3">
      <c r="A16" s="54">
        <v>11</v>
      </c>
      <c r="B16" s="55">
        <v>0.35247422440735388</v>
      </c>
      <c r="C16" s="54">
        <v>59.89</v>
      </c>
      <c r="D16" s="42">
        <v>0</v>
      </c>
      <c r="E16" s="56">
        <v>1.085E-3</v>
      </c>
      <c r="F16" s="46">
        <v>35.247422440735384</v>
      </c>
      <c r="G16" s="46">
        <v>32.119999999999997</v>
      </c>
      <c r="H16" s="56">
        <v>2.2228686766954855</v>
      </c>
      <c r="I16" s="56">
        <v>5.891</v>
      </c>
      <c r="J16" s="44">
        <v>0.35247422440735388</v>
      </c>
      <c r="K16" s="9">
        <v>20.740000000000002</v>
      </c>
      <c r="L16" s="5">
        <v>0</v>
      </c>
      <c r="M16">
        <v>9.9134000000000006E-4</v>
      </c>
      <c r="N16">
        <v>0</v>
      </c>
      <c r="O16">
        <v>22.135999999999996</v>
      </c>
      <c r="P16">
        <v>0.3744183357387087</v>
      </c>
    </row>
    <row r="17" spans="1:20" x14ac:dyDescent="0.3">
      <c r="A17" s="54">
        <v>14</v>
      </c>
      <c r="B17" s="55">
        <v>0.11249167182240691</v>
      </c>
      <c r="C17" s="54">
        <v>47.1</v>
      </c>
      <c r="D17" s="42">
        <v>0.55148282263841641</v>
      </c>
      <c r="E17" s="56">
        <v>5.535E-3</v>
      </c>
      <c r="F17" s="46">
        <v>11.24916718224069</v>
      </c>
      <c r="G17" s="46">
        <v>15.99</v>
      </c>
      <c r="H17" s="56">
        <v>1.7089150482588304</v>
      </c>
      <c r="I17" s="56">
        <v>6.6120000000000001</v>
      </c>
      <c r="J17" s="44">
        <v>0.11249167182240691</v>
      </c>
      <c r="K17" s="9">
        <v>22.060000000000002</v>
      </c>
      <c r="L17" s="5">
        <f t="shared" ref="L17:L22" si="0">J17*K17/I17</f>
        <v>0.37531250459804844</v>
      </c>
      <c r="M17">
        <v>4.9789999999999999E-3</v>
      </c>
      <c r="N17">
        <v>14.695274186046513</v>
      </c>
      <c r="P17">
        <v>0.6239738248324137</v>
      </c>
    </row>
    <row r="18" spans="1:20" x14ac:dyDescent="0.3">
      <c r="A18" s="54">
        <v>17</v>
      </c>
      <c r="B18" s="55">
        <v>6.0089721799336783E-2</v>
      </c>
      <c r="C18" s="54">
        <v>37.39</v>
      </c>
      <c r="D18" s="42">
        <v>0</v>
      </c>
      <c r="E18" s="56">
        <v>1.9599999999999999E-2</v>
      </c>
      <c r="F18" s="46">
        <v>6.0089721799336786</v>
      </c>
      <c r="G18" s="46">
        <v>10.79</v>
      </c>
      <c r="H18" s="56">
        <v>1.5684330393574448</v>
      </c>
      <c r="I18" s="56">
        <v>6.82</v>
      </c>
      <c r="J18" s="44">
        <v>6.0089721799336783E-2</v>
      </c>
      <c r="K18" s="9">
        <v>17.850000000000001</v>
      </c>
      <c r="L18" s="5">
        <v>0</v>
      </c>
      <c r="M18">
        <v>1.7377E-2</v>
      </c>
      <c r="N18">
        <v>3.1992579365853655</v>
      </c>
      <c r="P18">
        <v>0.57226145194041811</v>
      </c>
    </row>
    <row r="19" spans="1:20" x14ac:dyDescent="0.3">
      <c r="A19" s="54">
        <v>22</v>
      </c>
      <c r="B19" s="55">
        <v>9.7551677303474943E-2</v>
      </c>
      <c r="C19" s="54">
        <v>31.44</v>
      </c>
      <c r="D19" s="42">
        <v>0</v>
      </c>
      <c r="E19" s="56">
        <v>9.3759999999999996E-2</v>
      </c>
      <c r="F19" s="46">
        <v>9.7551677303474946</v>
      </c>
      <c r="G19" s="46">
        <v>9.2569999999999997</v>
      </c>
      <c r="H19" s="56">
        <v>3.5546593473345873</v>
      </c>
      <c r="I19" s="56">
        <v>6.8810000000000002</v>
      </c>
      <c r="J19" s="44">
        <v>9.7551677303474943E-2</v>
      </c>
      <c r="K19" s="9">
        <v>13.850000000000001</v>
      </c>
      <c r="L19" s="5">
        <v>0</v>
      </c>
      <c r="M19">
        <v>8.0999999999999989E-2</v>
      </c>
      <c r="N19">
        <v>5.649775774683544</v>
      </c>
      <c r="O19">
        <v>9.0215999999999994</v>
      </c>
      <c r="P19">
        <v>2.0696789463801064</v>
      </c>
    </row>
    <row r="20" spans="1:20" x14ac:dyDescent="0.3">
      <c r="A20" s="54">
        <v>29</v>
      </c>
      <c r="B20" s="55">
        <v>0.10499784793138241</v>
      </c>
      <c r="C20" s="54">
        <v>30.68</v>
      </c>
      <c r="D20" s="42">
        <v>0</v>
      </c>
      <c r="E20" s="56">
        <v>0.41210000000000002</v>
      </c>
      <c r="F20" s="46">
        <v>10.499784793138241</v>
      </c>
      <c r="G20" s="46">
        <v>9.1509999999999998</v>
      </c>
      <c r="H20" s="56">
        <v>7.7673446851214267</v>
      </c>
      <c r="I20" s="56">
        <v>6.9219999999999997</v>
      </c>
      <c r="J20" s="44">
        <v>0.10499784793138241</v>
      </c>
      <c r="K20" s="9">
        <v>13.5</v>
      </c>
      <c r="L20" s="5">
        <v>0</v>
      </c>
      <c r="M20">
        <v>0.34109</v>
      </c>
      <c r="N20">
        <v>0.36411456407185633</v>
      </c>
      <c r="O20">
        <v>9.1430959999999999</v>
      </c>
      <c r="P20">
        <v>2.3910668681950389</v>
      </c>
      <c r="T20" s="9"/>
    </row>
    <row r="21" spans="1:20" x14ac:dyDescent="0.3">
      <c r="A21" s="54">
        <v>36</v>
      </c>
      <c r="B21" s="55">
        <v>6.7457674898053627E-2</v>
      </c>
      <c r="C21" s="54">
        <v>29.38</v>
      </c>
      <c r="D21" s="42">
        <v>4.079747051757046</v>
      </c>
      <c r="E21" s="56">
        <v>1.081</v>
      </c>
      <c r="F21" s="46">
        <v>6.7457674898053614</v>
      </c>
      <c r="G21" s="46">
        <v>9.1489999999999991</v>
      </c>
      <c r="H21" s="56">
        <v>2.4665845698938091</v>
      </c>
      <c r="I21" s="56">
        <v>6.9260000000000002</v>
      </c>
      <c r="J21" s="44">
        <v>6.7457674898053627E-2</v>
      </c>
      <c r="K21" s="9">
        <v>17.03</v>
      </c>
      <c r="L21" s="5">
        <f t="shared" si="0"/>
        <v>0.16586835164797187</v>
      </c>
      <c r="M21">
        <v>0.85219999999999996</v>
      </c>
      <c r="N21">
        <v>0.32592796133333335</v>
      </c>
      <c r="O21">
        <v>9.1487413999999987</v>
      </c>
      <c r="P21">
        <v>0.66754852336493842</v>
      </c>
      <c r="T21" s="9"/>
    </row>
    <row r="22" spans="1:20" x14ac:dyDescent="0.3">
      <c r="A22" s="54">
        <v>42</v>
      </c>
      <c r="B22" s="55">
        <v>6.8324971085091321E-2</v>
      </c>
      <c r="C22" s="54">
        <v>24.61</v>
      </c>
      <c r="D22" s="42">
        <v>4.0876179463906608</v>
      </c>
      <c r="E22" s="56">
        <v>2.02</v>
      </c>
      <c r="F22" s="46">
        <v>6.8324971085091324</v>
      </c>
      <c r="G22" s="46">
        <v>9.1479999999999997</v>
      </c>
      <c r="H22" s="56">
        <v>2.2607829653549265</v>
      </c>
      <c r="I22" s="56">
        <v>6.9260000000000002</v>
      </c>
      <c r="J22" s="44">
        <v>6.8324971085091321E-2</v>
      </c>
      <c r="K22" s="9">
        <v>24.372599999999998</v>
      </c>
      <c r="L22" s="5">
        <f t="shared" si="0"/>
        <v>0.24043563243841998</v>
      </c>
      <c r="M22">
        <v>1.5373000000000001</v>
      </c>
      <c r="N22" s="45">
        <v>0.32569741499999999</v>
      </c>
      <c r="O22">
        <v>9.147977599999999</v>
      </c>
      <c r="P22">
        <v>0.50516230665418049</v>
      </c>
    </row>
    <row r="23" spans="1:20" x14ac:dyDescent="0.3">
      <c r="T23" s="9"/>
    </row>
    <row r="24" spans="1:20" x14ac:dyDescent="0.3">
      <c r="H24" s="109" t="s">
        <v>55</v>
      </c>
      <c r="I24" s="109"/>
      <c r="J24" s="109" t="s">
        <v>56</v>
      </c>
      <c r="K24" s="109"/>
    </row>
    <row r="25" spans="1:20" x14ac:dyDescent="0.3">
      <c r="H25" s="50" t="s">
        <v>53</v>
      </c>
      <c r="I25" s="50" t="s">
        <v>54</v>
      </c>
      <c r="J25" s="50" t="s">
        <v>53</v>
      </c>
      <c r="K25" s="50" t="s">
        <v>54</v>
      </c>
      <c r="T25" s="9"/>
    </row>
    <row r="26" spans="1:20" x14ac:dyDescent="0.3">
      <c r="G26" s="48" t="s">
        <v>62</v>
      </c>
      <c r="H26" s="48">
        <f>SLOPE(C9:C22,B9:B22)</f>
        <v>67.915429525959951</v>
      </c>
      <c r="I26" s="48">
        <f>SLOPE(E9:E22,D9:D22)</f>
        <v>0.36870320044513394</v>
      </c>
      <c r="J26" s="48">
        <f>SLOPE(G9:G22,F9:F22)</f>
        <v>0.79855711818120634</v>
      </c>
      <c r="K26" s="48">
        <f>SLOPE(I9:I22,H9:H22)</f>
        <v>1.0501643939786918</v>
      </c>
    </row>
    <row r="27" spans="1:20" x14ac:dyDescent="0.3">
      <c r="T27" s="9"/>
    </row>
    <row r="28" spans="1:20" x14ac:dyDescent="0.3">
      <c r="T28" s="9"/>
    </row>
    <row r="29" spans="1:20" x14ac:dyDescent="0.3">
      <c r="C29" t="s">
        <v>34</v>
      </c>
      <c r="D29" t="s">
        <v>43</v>
      </c>
    </row>
    <row r="30" spans="1:20" x14ac:dyDescent="0.3">
      <c r="B30" t="s">
        <v>44</v>
      </c>
      <c r="C30" s="43">
        <v>7</v>
      </c>
      <c r="D30" s="28">
        <v>7</v>
      </c>
      <c r="F30" s="129" t="s">
        <v>65</v>
      </c>
      <c r="G30" s="129"/>
      <c r="H30" s="129"/>
      <c r="I30" s="129"/>
      <c r="J30" s="129"/>
      <c r="T30" s="9"/>
    </row>
    <row r="31" spans="1:20" x14ac:dyDescent="0.3">
      <c r="B31" t="s">
        <v>45</v>
      </c>
      <c r="C31" s="43">
        <v>39</v>
      </c>
      <c r="D31" s="28">
        <v>42</v>
      </c>
      <c r="F31" s="125" t="s">
        <v>37</v>
      </c>
      <c r="G31" s="125"/>
      <c r="H31" s="30" t="s">
        <v>38</v>
      </c>
      <c r="I31" s="31" t="s">
        <v>39</v>
      </c>
      <c r="J31" s="32" t="s">
        <v>40</v>
      </c>
      <c r="T31" s="9"/>
    </row>
    <row r="32" spans="1:20" x14ac:dyDescent="0.3">
      <c r="B32" t="s">
        <v>46</v>
      </c>
      <c r="C32" s="43">
        <v>7</v>
      </c>
      <c r="D32" s="28">
        <v>7</v>
      </c>
      <c r="F32" s="33" t="s">
        <v>41</v>
      </c>
      <c r="G32" s="33" t="s">
        <v>22</v>
      </c>
      <c r="H32" s="34">
        <v>14</v>
      </c>
      <c r="I32" s="35">
        <v>0.76874326207871435</v>
      </c>
      <c r="J32" s="36">
        <v>1.3138134243415509E-3</v>
      </c>
      <c r="T32" s="9"/>
    </row>
    <row r="33" spans="2:20" x14ac:dyDescent="0.3">
      <c r="B33" t="s">
        <v>48</v>
      </c>
      <c r="C33" s="43">
        <v>29</v>
      </c>
      <c r="D33" s="28">
        <v>36</v>
      </c>
      <c r="F33" s="37" t="s">
        <v>42</v>
      </c>
      <c r="G33" s="37" t="s">
        <v>9</v>
      </c>
      <c r="H33" s="38">
        <v>14</v>
      </c>
      <c r="I33" s="39">
        <v>0.92489345741935436</v>
      </c>
      <c r="J33" s="40">
        <v>2.2009651378373588E-6</v>
      </c>
      <c r="T33" s="9"/>
    </row>
    <row r="34" spans="2:20" x14ac:dyDescent="0.3">
      <c r="T34" s="9"/>
    </row>
    <row r="35" spans="2:20" x14ac:dyDescent="0.3">
      <c r="T35" s="9"/>
    </row>
    <row r="36" spans="2:20" x14ac:dyDescent="0.3">
      <c r="T36" s="9"/>
    </row>
    <row r="37" spans="2:20" x14ac:dyDescent="0.3">
      <c r="T37" s="9"/>
    </row>
    <row r="38" spans="2:20" x14ac:dyDescent="0.3">
      <c r="T38" s="9"/>
    </row>
    <row r="39" spans="2:20" x14ac:dyDescent="0.3">
      <c r="T39" s="9"/>
    </row>
    <row r="40" spans="2:20" x14ac:dyDescent="0.3">
      <c r="T40" s="9"/>
    </row>
    <row r="41" spans="2:20" x14ac:dyDescent="0.3">
      <c r="T41" s="9"/>
    </row>
    <row r="42" spans="2:20" x14ac:dyDescent="0.3">
      <c r="T42" s="9"/>
    </row>
    <row r="43" spans="2:20" x14ac:dyDescent="0.3">
      <c r="T43" s="9"/>
    </row>
    <row r="44" spans="2:20" x14ac:dyDescent="0.3">
      <c r="T44" s="9"/>
    </row>
    <row r="45" spans="2:20" x14ac:dyDescent="0.3">
      <c r="T45" s="9"/>
    </row>
    <row r="46" spans="2:20" x14ac:dyDescent="0.3">
      <c r="T46" s="9"/>
    </row>
    <row r="47" spans="2:20" x14ac:dyDescent="0.3">
      <c r="T47" s="9"/>
    </row>
    <row r="48" spans="2:20" x14ac:dyDescent="0.3">
      <c r="T48" s="9"/>
    </row>
    <row r="49" spans="20:20" x14ac:dyDescent="0.3">
      <c r="T49" s="9"/>
    </row>
    <row r="50" spans="20:20" x14ac:dyDescent="0.3">
      <c r="T50" s="9"/>
    </row>
    <row r="51" spans="20:20" x14ac:dyDescent="0.3">
      <c r="T51" s="9"/>
    </row>
    <row r="52" spans="20:20" x14ac:dyDescent="0.3">
      <c r="T52" s="9"/>
    </row>
    <row r="53" spans="20:20" x14ac:dyDescent="0.3">
      <c r="T53" s="9"/>
    </row>
    <row r="54" spans="20:20" x14ac:dyDescent="0.3">
      <c r="T54" s="9"/>
    </row>
    <row r="55" spans="20:20" x14ac:dyDescent="0.3">
      <c r="T55" s="9"/>
    </row>
    <row r="56" spans="20:20" x14ac:dyDescent="0.3">
      <c r="T56" s="9"/>
    </row>
    <row r="57" spans="20:20" x14ac:dyDescent="0.3">
      <c r="T57" s="9"/>
    </row>
  </sheetData>
  <mergeCells count="19">
    <mergeCell ref="P6:Q6"/>
    <mergeCell ref="J5:M5"/>
    <mergeCell ref="N5:Q5"/>
    <mergeCell ref="B3:Q3"/>
    <mergeCell ref="H24:I24"/>
    <mergeCell ref="J24:K24"/>
    <mergeCell ref="F31:G31"/>
    <mergeCell ref="F6:G6"/>
    <mergeCell ref="B5:E5"/>
    <mergeCell ref="F30:J30"/>
    <mergeCell ref="B4:I4"/>
    <mergeCell ref="J6:K6"/>
    <mergeCell ref="J4:Q4"/>
    <mergeCell ref="H6:I6"/>
    <mergeCell ref="F5:I5"/>
    <mergeCell ref="B6:C6"/>
    <mergeCell ref="D6:E6"/>
    <mergeCell ref="L6:M6"/>
    <mergeCell ref="N6:O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Exp-sand</vt:lpstr>
      <vt:lpstr>Exp-loam</vt:lpstr>
      <vt:lpstr>NTO-sand-GS</vt:lpstr>
      <vt:lpstr>DNAN-sand-GS</vt:lpstr>
      <vt:lpstr>NTO-loam-GS</vt:lpstr>
      <vt:lpstr>DNAN-loam-GS</vt:lpstr>
      <vt:lpstr>Diss rates</vt:lpstr>
      <vt:lpstr>Correlation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Encina</dc:creator>
  <cp:lastModifiedBy>Encina</cp:lastModifiedBy>
  <dcterms:created xsi:type="dcterms:W3CDTF">2015-06-05T18:17:20Z</dcterms:created>
  <dcterms:modified xsi:type="dcterms:W3CDTF">2022-08-17T14:18:35Z</dcterms:modified>
</cp:coreProperties>
</file>