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anfield.sharepoint.com/sites/WebForms-CORD-Restricted-UGT-IT/Shared Documents/Apps/Microsoft Forms/CORD submission form/Question/"/>
    </mc:Choice>
  </mc:AlternateContent>
  <xr:revisionPtr revIDLastSave="196" documentId="11_EF8C21F47D38968EAAFF6EDB233D9DF73AC1A37B" xr6:coauthVersionLast="47" xr6:coauthVersionMax="47" xr10:uidLastSave="{55D56179-E6A0-45E7-9956-5247846D1D6A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M40" i="1"/>
  <c r="I40" i="1"/>
  <c r="I39" i="1"/>
  <c r="M39" i="1" l="1"/>
  <c r="M34" i="1"/>
  <c r="M33" i="1"/>
  <c r="I34" i="1"/>
  <c r="I33" i="1"/>
  <c r="E34" i="1"/>
  <c r="E33" i="1"/>
  <c r="M28" i="1"/>
  <c r="M27" i="1"/>
  <c r="I28" i="1"/>
  <c r="I27" i="1"/>
  <c r="E28" i="1"/>
  <c r="E27" i="1"/>
  <c r="M22" i="1"/>
  <c r="M21" i="1"/>
  <c r="I22" i="1"/>
  <c r="I21" i="1"/>
  <c r="E22" i="1"/>
  <c r="E21" i="1"/>
  <c r="O13" i="1"/>
  <c r="O12" i="1"/>
  <c r="I13" i="1"/>
  <c r="I12" i="1"/>
  <c r="D13" i="1"/>
  <c r="D12" i="1"/>
  <c r="O10" i="1"/>
  <c r="O9" i="1"/>
  <c r="I10" i="1"/>
  <c r="I9" i="1"/>
  <c r="D10" i="1"/>
  <c r="D9" i="1"/>
</calcChain>
</file>

<file path=xl/sharedStrings.xml><?xml version="1.0" encoding="utf-8"?>
<sst xmlns="http://schemas.openxmlformats.org/spreadsheetml/2006/main" count="53" uniqueCount="19">
  <si>
    <t>WPC 6%</t>
  </si>
  <si>
    <t>WPC+7%C</t>
  </si>
  <si>
    <t>WPC+7%S</t>
  </si>
  <si>
    <t>Fibre Dia</t>
  </si>
  <si>
    <t>*</t>
  </si>
  <si>
    <t>mm</t>
  </si>
  <si>
    <t>µm</t>
  </si>
  <si>
    <t>Average</t>
  </si>
  <si>
    <t>SD</t>
  </si>
  <si>
    <t>Best 4</t>
  </si>
  <si>
    <r>
      <rPr>
        <b/>
        <sz val="12"/>
        <color theme="1"/>
        <rFont val="Calibri"/>
        <family val="2"/>
        <scheme val="minor"/>
      </rPr>
      <t>Finalised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DATA</t>
    </r>
  </si>
  <si>
    <t>Undyed</t>
  </si>
  <si>
    <t xml:space="preserve">Coreopsis </t>
  </si>
  <si>
    <t xml:space="preserve">Sorghum </t>
  </si>
  <si>
    <t>Diameter (um)</t>
  </si>
  <si>
    <t>Strain %</t>
  </si>
  <si>
    <t>Graph</t>
  </si>
  <si>
    <t>TS (MPa)</t>
  </si>
  <si>
    <t>Modulus (GPa)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</si>
</sst>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2060"/>
      <name val="Times New Roman"/>
      <family val="1"/>
    </font>
    <font>
      <sz val="12"/>
      <color rgb="FFFF0000"/>
      <name val="Times New Roman"/>
      <family val="1"/>
    </font>
    <font>
      <b/>
      <sz val="11"/>
      <color rgb="FF002060"/>
      <name val="Calibri"/>
      <family val="2"/>
      <scheme val="minor"/>
    </font>
    <font>
      <sz val="12"/>
      <color rgb="FF0070C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6" fillId="0" borderId="0" xfId="0" applyFont="1"/>
    <xf numFmtId="2" fontId="5" fillId="0" borderId="0" xfId="0" applyNumberFormat="1" applyFont="1"/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85-40E6-8A32-5652044F359A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B85-40E6-8A32-5652044F359A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B85-40E6-8A32-5652044F359A}"/>
              </c:ext>
            </c:extLst>
          </c:dPt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(Sheet1!$E$22,Sheet1!$I$22,Sheet1!$M$22,Sheet1!$O$22,Sheet1!$Q$22)</c15:sqref>
                    </c15:fullRef>
                  </c:ext>
                </c:extLst>
                <c:f>(Sheet1!$E$22,Sheet1!$I$22,Sheet1!$M$22)</c:f>
                <c:numCache>
                  <c:formatCode>General</c:formatCode>
                  <c:ptCount val="3"/>
                  <c:pt idx="0">
                    <c:v>11.201761766198493</c:v>
                  </c:pt>
                  <c:pt idx="1">
                    <c:v>8.7329720027033169</c:v>
                  </c:pt>
                  <c:pt idx="2">
                    <c:v>4.1962946618283254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(Sheet1!$E$22,Sheet1!$I$22,Sheet1!$M$22,Sheet1!$O$22,Sheet1!$Q$22)</c15:sqref>
                    </c15:fullRef>
                  </c:ext>
                </c:extLst>
                <c:f>(Sheet1!$E$22,Sheet1!$I$22,Sheet1!$M$22)</c:f>
                <c:numCache>
                  <c:formatCode>General</c:formatCode>
                  <c:ptCount val="3"/>
                  <c:pt idx="0">
                    <c:v>11.201761766198493</c:v>
                  </c:pt>
                  <c:pt idx="1">
                    <c:v>8.7329720027033169</c:v>
                  </c:pt>
                  <c:pt idx="2">
                    <c:v>4.1962946618283254</c:v>
                  </c:pt>
                </c:numCache>
              </c:numRef>
            </c:minus>
            <c:spPr>
              <a:noFill/>
              <a:ln w="19050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(Sheet1!$E$16,Sheet1!$I$16,Sheet1!$M$16,Sheet1!$O$16,Sheet1!$Q$16)</c15:sqref>
                  </c15:fullRef>
                </c:ext>
              </c:extLst>
              <c:f>(Sheet1!$E$16,Sheet1!$I$16,Sheet1!$M$16)</c:f>
              <c:strCache>
                <c:ptCount val="3"/>
                <c:pt idx="0">
                  <c:v>Undyed</c:v>
                </c:pt>
                <c:pt idx="1">
                  <c:v>Coreopsis </c:v>
                </c:pt>
                <c:pt idx="2">
                  <c:v>Sorghum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(Sheet1!$E$21,Sheet1!$I$21,Sheet1!$M$21,Sheet1!$O$21,Sheet1!$Q$21)</c15:sqref>
                  </c15:fullRef>
                </c:ext>
              </c:extLst>
              <c:f>(Sheet1!$E$21,Sheet1!$I$21,Sheet1!$M$21)</c:f>
              <c:numCache>
                <c:formatCode>0.00</c:formatCode>
                <c:ptCount val="3"/>
                <c:pt idx="0">
                  <c:v>84.88</c:v>
                </c:pt>
                <c:pt idx="1">
                  <c:v>90.76</c:v>
                </c:pt>
                <c:pt idx="2">
                  <c:v>73.733333333333334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Sheet1!$O$21</c15:sqref>
                  <c15:spPr xmlns:c15="http://schemas.microsoft.com/office/drawing/2012/chart">
                    <a:solidFill>
                      <a:schemeClr val="accent4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Sheet1!$Q$21</c15:sqref>
                  <c15:spPr xmlns:c15="http://schemas.microsoft.com/office/drawing/2012/chart">
                    <a:solidFill>
                      <a:schemeClr val="accent2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CB85-40E6-8A32-5652044F3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81877727"/>
        <c:axId val="109460047"/>
      </c:barChart>
      <c:catAx>
        <c:axId val="5818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460047"/>
        <c:crosses val="autoZero"/>
        <c:auto val="1"/>
        <c:lblAlgn val="ctr"/>
        <c:lblOffset val="100"/>
        <c:noMultiLvlLbl val="0"/>
      </c:catAx>
      <c:valAx>
        <c:axId val="109460047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Diameter 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(µm)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8187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BD-43C5-A573-D52B77BC1C64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6BD-43C5-A573-D52B77BC1C64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6BD-43C5-A573-D52B77BC1C64}"/>
              </c:ext>
            </c:extLst>
          </c:dPt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(Sheet1!$E$34,Sheet1!$I$34,Sheet1!$M$34,Sheet1!$O$34,Sheet1!$Q$34)</c15:sqref>
                    </c15:fullRef>
                  </c:ext>
                </c:extLst>
                <c:f>(Sheet1!$E$34,Sheet1!$I$34,Sheet1!$M$34)</c:f>
                <c:numCache>
                  <c:formatCode>General</c:formatCode>
                  <c:ptCount val="3"/>
                  <c:pt idx="0">
                    <c:v>29.550747311475391</c:v>
                  </c:pt>
                  <c:pt idx="1">
                    <c:v>18.852821775238024</c:v>
                  </c:pt>
                  <c:pt idx="2">
                    <c:v>17.977210264356614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(Sheet1!$E$34,Sheet1!$I$34,Sheet1!$M$34,Sheet1!$O$34,Sheet1!$Q$34)</c15:sqref>
                    </c15:fullRef>
                  </c:ext>
                </c:extLst>
                <c:f>(Sheet1!$E$34,Sheet1!$I$34,Sheet1!$M$34)</c:f>
                <c:numCache>
                  <c:formatCode>General</c:formatCode>
                  <c:ptCount val="3"/>
                  <c:pt idx="0">
                    <c:v>29.550747311475391</c:v>
                  </c:pt>
                  <c:pt idx="1">
                    <c:v>18.852821775238024</c:v>
                  </c:pt>
                  <c:pt idx="2">
                    <c:v>17.977210264356614</c:v>
                  </c:pt>
                </c:numCache>
              </c:numRef>
            </c:minus>
            <c:spPr>
              <a:noFill/>
              <a:ln w="19050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(Sheet1!$E$16,Sheet1!$I$16,Sheet1!$M$16,Sheet1!$O$16,Sheet1!$Q$16)</c15:sqref>
                  </c15:fullRef>
                </c:ext>
              </c:extLst>
              <c:f>(Sheet1!$E$16,Sheet1!$I$16,Sheet1!$M$16)</c:f>
              <c:strCache>
                <c:ptCount val="3"/>
                <c:pt idx="0">
                  <c:v>Undyed</c:v>
                </c:pt>
                <c:pt idx="1">
                  <c:v>Coreopsis </c:v>
                </c:pt>
                <c:pt idx="2">
                  <c:v>Sorghum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(Sheet1!$E$33,Sheet1!$I$33,Sheet1!$M$33,Sheet1!$O$33,Sheet1!$Q$33)</c15:sqref>
                  </c15:fullRef>
                </c:ext>
              </c:extLst>
              <c:f>(Sheet1!$E$33,Sheet1!$I$33,Sheet1!$M$33)</c:f>
              <c:numCache>
                <c:formatCode>0.00</c:formatCode>
                <c:ptCount val="3"/>
                <c:pt idx="0">
                  <c:v>210.29999999999998</c:v>
                </c:pt>
                <c:pt idx="1">
                  <c:v>205.06666666666669</c:v>
                </c:pt>
                <c:pt idx="2">
                  <c:v>204.00666666666666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Sheet1!$O$33</c15:sqref>
                  <c15:spPr xmlns:c15="http://schemas.microsoft.com/office/drawing/2012/chart">
                    <a:solidFill>
                      <a:schemeClr val="accent4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Sheet1!$Q$33</c15:sqref>
                  <c15:spPr xmlns:c15="http://schemas.microsoft.com/office/drawing/2012/chart">
                    <a:solidFill>
                      <a:schemeClr val="accent2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46BD-43C5-A573-D52B77BC1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81877727"/>
        <c:axId val="109460047"/>
      </c:barChart>
      <c:catAx>
        <c:axId val="5818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460047"/>
        <c:crosses val="autoZero"/>
        <c:auto val="1"/>
        <c:lblAlgn val="ctr"/>
        <c:lblOffset val="100"/>
        <c:noMultiLvlLbl val="0"/>
      </c:catAx>
      <c:valAx>
        <c:axId val="109460047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Tensile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Strength</a:t>
                </a: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(MPa)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8187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3B-49AF-A74C-606073A49C9E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13B-49AF-A74C-606073A49C9E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13B-49AF-A74C-606073A49C9E}"/>
              </c:ext>
            </c:extLst>
          </c:dPt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(Sheet1!$E$40,Sheet1!$I$40,Sheet1!$M$40,Sheet1!$O$40,Sheet1!$Q$40)</c15:sqref>
                    </c15:fullRef>
                  </c:ext>
                </c:extLst>
                <c:f>(Sheet1!$E$40,Sheet1!$I$40,Sheet1!$M$40)</c:f>
                <c:numCache>
                  <c:formatCode>General</c:formatCode>
                  <c:ptCount val="3"/>
                  <c:pt idx="0">
                    <c:v>1.3072447700751721</c:v>
                  </c:pt>
                  <c:pt idx="1">
                    <c:v>1.6779617264870705</c:v>
                  </c:pt>
                  <c:pt idx="2">
                    <c:v>1.3424687043734844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(Sheet1!$E$40,Sheet1!$I$40,Sheet1!$M$40,Sheet1!$O$40,Sheet1!$Q$40)</c15:sqref>
                    </c15:fullRef>
                  </c:ext>
                </c:extLst>
                <c:f>(Sheet1!$E$40,Sheet1!$I$40,Sheet1!$M$40)</c:f>
                <c:numCache>
                  <c:formatCode>General</c:formatCode>
                  <c:ptCount val="3"/>
                  <c:pt idx="0">
                    <c:v>1.3072447700751721</c:v>
                  </c:pt>
                  <c:pt idx="1">
                    <c:v>1.6779617264870705</c:v>
                  </c:pt>
                  <c:pt idx="2">
                    <c:v>1.3424687043734844</c:v>
                  </c:pt>
                </c:numCache>
              </c:numRef>
            </c:minus>
            <c:spPr>
              <a:noFill/>
              <a:ln w="19050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(Sheet1!$E$16,Sheet1!$I$16,Sheet1!$M$16,Sheet1!$O$16,Sheet1!$Q$16)</c15:sqref>
                  </c15:fullRef>
                </c:ext>
              </c:extLst>
              <c:f>(Sheet1!$E$16,Sheet1!$I$16,Sheet1!$M$16)</c:f>
              <c:strCache>
                <c:ptCount val="3"/>
                <c:pt idx="0">
                  <c:v>Undyed</c:v>
                </c:pt>
                <c:pt idx="1">
                  <c:v>Coreopsis </c:v>
                </c:pt>
                <c:pt idx="2">
                  <c:v>Sorghum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(Sheet1!$E$39,Sheet1!$I$39,Sheet1!$M$39,Sheet1!$O$39,Sheet1!$Q$39)</c15:sqref>
                  </c15:fullRef>
                </c:ext>
              </c:extLst>
              <c:f>(Sheet1!$E$39,Sheet1!$I$39,Sheet1!$M$39)</c:f>
              <c:numCache>
                <c:formatCode>0.00</c:formatCode>
                <c:ptCount val="3"/>
                <c:pt idx="0">
                  <c:v>15.733333333333334</c:v>
                </c:pt>
                <c:pt idx="1">
                  <c:v>15.433333333333335</c:v>
                </c:pt>
                <c:pt idx="2">
                  <c:v>14.966666666666667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Sheet1!$O$39</c15:sqref>
                  <c15:spPr xmlns:c15="http://schemas.microsoft.com/office/drawing/2012/chart">
                    <a:solidFill>
                      <a:schemeClr val="accent4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Sheet1!$Q$39</c15:sqref>
                  <c15:spPr xmlns:c15="http://schemas.microsoft.com/office/drawing/2012/chart">
                    <a:solidFill>
                      <a:schemeClr val="accent2">
                        <a:lumMod val="50000"/>
                      </a:schemeClr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513B-49AF-A74C-606073A49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81877727"/>
        <c:axId val="109460047"/>
      </c:barChart>
      <c:catAx>
        <c:axId val="581877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9460047"/>
        <c:crosses val="autoZero"/>
        <c:auto val="1"/>
        <c:lblAlgn val="ctr"/>
        <c:lblOffset val="100"/>
        <c:noMultiLvlLbl val="0"/>
      </c:catAx>
      <c:valAx>
        <c:axId val="109460047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Young's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Modulus</a:t>
                </a: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81877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507162</xdr:colOff>
      <xdr:row>15</xdr:row>
      <xdr:rowOff>35266</xdr:rowOff>
    </xdr:from>
    <xdr:to>
      <xdr:col>26</xdr:col>
      <xdr:colOff>350089</xdr:colOff>
      <xdr:row>28</xdr:row>
      <xdr:rowOff>85384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4380E8-480E-044A-F6E0-0D27E82C5E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6672</xdr:colOff>
      <xdr:row>40</xdr:row>
      <xdr:rowOff>140117</xdr:rowOff>
    </xdr:from>
    <xdr:to>
      <xdr:col>26</xdr:col>
      <xdr:colOff>396553</xdr:colOff>
      <xdr:row>54</xdr:row>
      <xdr:rowOff>145630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C8B2989-1A2C-491F-B408-A905BE0ADB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722096</xdr:colOff>
      <xdr:row>28</xdr:row>
      <xdr:rowOff>141370</xdr:rowOff>
    </xdr:from>
    <xdr:to>
      <xdr:col>20</xdr:col>
      <xdr:colOff>103405</xdr:colOff>
      <xdr:row>40</xdr:row>
      <xdr:rowOff>160259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E12F677-0C23-4015-A76A-782F7028AD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3"/>
  <sheetViews>
    <sheetView tabSelected="1" topLeftCell="B13" zoomScaleNormal="100" workbookViewId="0">
      <selection activeCell="S19" sqref="S19"/>
    </sheetView>
  </sheetViews>
  <sheetFormatPr defaultRowHeight="15" x14ac:dyDescent="0.25"/>
  <cols>
    <col min="1" max="1" width="10.5703125" customWidth="1"/>
    <col min="4" max="4" width="10.5703125" customWidth="1"/>
    <col min="5" max="5" width="9.140625" style="4"/>
    <col min="6" max="6" width="12.28515625" customWidth="1"/>
    <col min="7" max="7" width="9.140625" style="4"/>
    <col min="9" max="9" width="12.7109375" customWidth="1"/>
    <col min="10" max="10" width="9.140625" style="4"/>
    <col min="12" max="12" width="11.5703125" customWidth="1"/>
    <col min="13" max="13" width="9.140625" style="4"/>
    <col min="15" max="15" width="12" customWidth="1"/>
    <col min="16" max="16" width="9.140625" style="4"/>
    <col min="17" max="17" width="9.140625" bestFit="1" customWidth="1"/>
  </cols>
  <sheetData>
    <row r="1" spans="1:17" s="1" customFormat="1" ht="15.75" x14ac:dyDescent="0.25">
      <c r="B1" s="8"/>
      <c r="C1" s="8"/>
      <c r="D1" s="2" t="s">
        <v>0</v>
      </c>
      <c r="E1" s="7"/>
      <c r="F1" s="2"/>
      <c r="G1" s="7"/>
      <c r="H1" s="8"/>
      <c r="I1" s="2" t="s">
        <v>1</v>
      </c>
      <c r="J1" s="7"/>
      <c r="K1" s="8"/>
      <c r="L1" s="2"/>
      <c r="M1" s="7"/>
      <c r="N1" s="8"/>
      <c r="O1" s="2" t="s">
        <v>2</v>
      </c>
      <c r="P1" s="7"/>
    </row>
    <row r="2" spans="1:17" ht="15.75" x14ac:dyDescent="0.25">
      <c r="B2" s="11"/>
      <c r="C2" s="11"/>
      <c r="D2" s="11"/>
      <c r="E2" s="7"/>
      <c r="F2" s="11"/>
      <c r="G2" s="7"/>
      <c r="H2" s="11"/>
      <c r="I2" s="11"/>
      <c r="J2" s="7"/>
      <c r="K2" s="11"/>
      <c r="L2" s="11"/>
      <c r="M2" s="7"/>
      <c r="N2" s="11"/>
      <c r="O2" s="11"/>
      <c r="P2" s="7"/>
    </row>
    <row r="3" spans="1:17" ht="15.75" x14ac:dyDescent="0.25">
      <c r="B3" s="11" t="s">
        <v>3</v>
      </c>
      <c r="C3" s="11"/>
      <c r="D3" s="11">
        <v>88.227999999999994</v>
      </c>
      <c r="E3" s="7" t="s">
        <v>4</v>
      </c>
      <c r="F3" s="11"/>
      <c r="G3" s="7" t="s">
        <v>4</v>
      </c>
      <c r="H3" s="11"/>
      <c r="I3" s="11">
        <v>52.511000000000003</v>
      </c>
      <c r="J3" s="7" t="s">
        <v>4</v>
      </c>
      <c r="K3" s="12" t="s">
        <v>5</v>
      </c>
      <c r="L3" s="11"/>
      <c r="M3" s="7" t="s">
        <v>4</v>
      </c>
      <c r="N3" s="12" t="s">
        <v>5</v>
      </c>
      <c r="O3" s="11">
        <v>6.9000000000000006E-2</v>
      </c>
      <c r="P3" s="7" t="s">
        <v>4</v>
      </c>
    </row>
    <row r="4" spans="1:17" ht="15.75" x14ac:dyDescent="0.25">
      <c r="B4" s="2" t="s">
        <v>6</v>
      </c>
      <c r="C4" s="11"/>
      <c r="D4" s="11">
        <v>71.613</v>
      </c>
      <c r="E4" s="7" t="s">
        <v>4</v>
      </c>
      <c r="F4" s="11"/>
      <c r="G4" s="7" t="s">
        <v>4</v>
      </c>
      <c r="H4" s="11"/>
      <c r="I4" s="11">
        <v>99.3</v>
      </c>
      <c r="J4" s="7" t="s">
        <v>4</v>
      </c>
      <c r="K4" s="11"/>
      <c r="L4" s="11"/>
      <c r="M4" s="7" t="s">
        <v>4</v>
      </c>
      <c r="N4" s="11"/>
      <c r="O4" s="11">
        <v>7.9200000000000007E-2</v>
      </c>
      <c r="P4" s="7" t="s">
        <v>4</v>
      </c>
    </row>
    <row r="5" spans="1:17" ht="15.75" x14ac:dyDescent="0.25">
      <c r="B5" s="11"/>
      <c r="C5" s="11"/>
      <c r="D5" s="11">
        <v>69.043000000000006</v>
      </c>
      <c r="E5" s="7" t="s">
        <v>4</v>
      </c>
      <c r="F5" s="11"/>
      <c r="G5" s="7" t="s">
        <v>4</v>
      </c>
      <c r="H5" s="11"/>
      <c r="I5" s="11">
        <v>91.897000000000006</v>
      </c>
      <c r="J5" s="7" t="s">
        <v>4</v>
      </c>
      <c r="K5" s="11"/>
      <c r="L5" s="11"/>
      <c r="M5" s="7" t="s">
        <v>4</v>
      </c>
      <c r="N5" s="11"/>
      <c r="O5" s="11">
        <v>7.2999999999999995E-2</v>
      </c>
      <c r="P5" s="7" t="s">
        <v>4</v>
      </c>
    </row>
    <row r="6" spans="1:17" ht="15.75" x14ac:dyDescent="0.25">
      <c r="B6" s="11"/>
      <c r="C6" s="11"/>
      <c r="D6" s="11">
        <v>86.638000000000005</v>
      </c>
      <c r="E6" s="7" t="s">
        <v>4</v>
      </c>
      <c r="F6" s="11"/>
      <c r="G6" s="7"/>
      <c r="H6" s="11"/>
      <c r="I6" s="11">
        <v>100.836</v>
      </c>
      <c r="J6" s="7"/>
      <c r="K6" s="11"/>
      <c r="L6" s="11"/>
      <c r="M6" s="7" t="s">
        <v>4</v>
      </c>
      <c r="N6" s="11"/>
      <c r="O6" s="11">
        <v>7.6999999999999999E-2</v>
      </c>
      <c r="P6" s="7" t="s">
        <v>4</v>
      </c>
    </row>
    <row r="7" spans="1:17" ht="15.75" x14ac:dyDescent="0.25">
      <c r="B7" s="11"/>
      <c r="C7" s="11"/>
      <c r="D7" s="11">
        <v>106.783</v>
      </c>
      <c r="E7" s="7"/>
      <c r="F7" s="11"/>
      <c r="G7" s="7" t="s">
        <v>4</v>
      </c>
      <c r="H7" s="11"/>
      <c r="I7" s="11">
        <v>79.537000000000006</v>
      </c>
      <c r="J7" s="7" t="s">
        <v>4</v>
      </c>
      <c r="K7" s="11"/>
      <c r="L7" s="11"/>
      <c r="M7" s="7"/>
      <c r="N7" s="11"/>
      <c r="O7" s="11"/>
      <c r="P7" s="7"/>
    </row>
    <row r="8" spans="1:17" ht="15.75" x14ac:dyDescent="0.25">
      <c r="B8" s="11"/>
      <c r="C8" s="11"/>
      <c r="D8" s="11"/>
      <c r="E8" s="7"/>
      <c r="F8" s="11"/>
      <c r="G8" s="7"/>
      <c r="H8" s="11"/>
      <c r="I8" s="11"/>
      <c r="J8" s="7"/>
      <c r="K8" s="11"/>
      <c r="L8" s="11"/>
      <c r="M8" s="7"/>
      <c r="N8" s="11"/>
      <c r="O8" s="11"/>
      <c r="P8" s="7"/>
    </row>
    <row r="9" spans="1:17" ht="15.75" x14ac:dyDescent="0.25">
      <c r="B9" s="12" t="s">
        <v>7</v>
      </c>
      <c r="C9" s="11"/>
      <c r="D9" s="12">
        <f>AVERAGE(D3:D7)</f>
        <v>84.461000000000013</v>
      </c>
      <c r="E9" s="7"/>
      <c r="F9" s="12"/>
      <c r="G9" s="7"/>
      <c r="H9" s="11"/>
      <c r="I9" s="12">
        <f>AVERAGE(I3:I7)</f>
        <v>84.816200000000009</v>
      </c>
      <c r="J9" s="7"/>
      <c r="K9" s="11"/>
      <c r="L9" s="12"/>
      <c r="M9" s="7"/>
      <c r="N9" s="11"/>
      <c r="O9" s="12">
        <f>AVERAGE(O3:O6)</f>
        <v>7.4550000000000005E-2</v>
      </c>
      <c r="P9" s="7"/>
    </row>
    <row r="10" spans="1:17" ht="15.75" x14ac:dyDescent="0.25">
      <c r="B10" s="12" t="s">
        <v>8</v>
      </c>
      <c r="C10" s="11"/>
      <c r="D10" s="11">
        <f>_xlfn.STDEV.P(D3:D7)</f>
        <v>13.564565087019844</v>
      </c>
      <c r="E10" s="7"/>
      <c r="F10" s="11"/>
      <c r="G10" s="7"/>
      <c r="H10" s="11"/>
      <c r="I10" s="11">
        <f>_xlfn.STDEV.P(I3:I7)</f>
        <v>17.821605330609216</v>
      </c>
      <c r="J10" s="7"/>
      <c r="K10" s="11"/>
      <c r="L10" s="11"/>
      <c r="M10" s="7"/>
      <c r="N10" s="11"/>
      <c r="O10" s="11">
        <f>_xlfn.STDEV.P(O3:O6)</f>
        <v>3.8996794740080885E-3</v>
      </c>
      <c r="P10" s="7"/>
    </row>
    <row r="11" spans="1:17" ht="15.75" x14ac:dyDescent="0.25">
      <c r="B11" s="11"/>
      <c r="C11" s="11"/>
      <c r="D11" s="11"/>
      <c r="E11" s="7"/>
      <c r="F11" s="11"/>
      <c r="G11" s="7"/>
      <c r="H11" s="11"/>
      <c r="I11" s="11"/>
      <c r="J11" s="7"/>
      <c r="K11" s="11"/>
      <c r="L11" s="11"/>
      <c r="M11" s="7"/>
      <c r="N11" s="11"/>
      <c r="O11" s="11"/>
      <c r="P11" s="7"/>
    </row>
    <row r="12" spans="1:17" ht="15.75" x14ac:dyDescent="0.25">
      <c r="A12" s="3" t="s">
        <v>9</v>
      </c>
      <c r="B12" s="12" t="s">
        <v>7</v>
      </c>
      <c r="C12" s="11"/>
      <c r="D12" s="13">
        <f>AVERAGE(D3,D4,D5,D6)</f>
        <v>78.880500000000012</v>
      </c>
      <c r="E12" s="7"/>
      <c r="F12" s="13"/>
      <c r="G12" s="7"/>
      <c r="H12" s="11"/>
      <c r="I12" s="13">
        <f>AVERAGE(I3,I4,I5,I7)</f>
        <v>80.811250000000001</v>
      </c>
      <c r="J12" s="7"/>
      <c r="K12" s="11"/>
      <c r="L12" s="13"/>
      <c r="M12" s="7"/>
      <c r="N12" s="11"/>
      <c r="O12" s="13">
        <f>AVERAGE(O3:O6)</f>
        <v>7.4550000000000005E-2</v>
      </c>
      <c r="P12" s="7"/>
    </row>
    <row r="13" spans="1:17" ht="15.75" x14ac:dyDescent="0.25">
      <c r="B13" s="12" t="s">
        <v>8</v>
      </c>
      <c r="C13" s="11"/>
      <c r="D13" s="13">
        <f>_xlfn.STDEV.P(D3:D6)</f>
        <v>8.6189837713037996</v>
      </c>
      <c r="E13" s="7"/>
      <c r="F13" s="13"/>
      <c r="G13" s="7"/>
      <c r="H13" s="11"/>
      <c r="I13" s="13">
        <f>_xlfn.STDEV.P(I3,I4,I5,I7)</f>
        <v>17.79926678791854</v>
      </c>
      <c r="J13" s="7"/>
      <c r="K13" s="11"/>
      <c r="L13" s="13"/>
      <c r="M13" s="7"/>
      <c r="N13" s="11"/>
      <c r="O13" s="13">
        <f>_xlfn.STDEV.P(O3:O6)</f>
        <v>3.8996794740080885E-3</v>
      </c>
      <c r="P13" s="7"/>
    </row>
    <row r="15" spans="1:17" ht="15.75" x14ac:dyDescent="0.25">
      <c r="H15" s="14" t="s">
        <v>10</v>
      </c>
    </row>
    <row r="16" spans="1:17" ht="15.75" x14ac:dyDescent="0.25">
      <c r="B16" s="8"/>
      <c r="C16" s="8"/>
      <c r="D16" s="8"/>
      <c r="E16" s="2" t="s">
        <v>11</v>
      </c>
      <c r="F16" s="8"/>
      <c r="G16" s="2"/>
      <c r="H16" s="8"/>
      <c r="I16" s="2" t="s">
        <v>12</v>
      </c>
      <c r="J16" s="7"/>
      <c r="K16" s="2"/>
      <c r="L16" s="8"/>
      <c r="M16" s="2" t="s">
        <v>13</v>
      </c>
      <c r="O16" s="12"/>
      <c r="P16" s="15"/>
      <c r="Q16" s="12"/>
    </row>
    <row r="17" spans="2:17" ht="15.75" x14ac:dyDescent="0.25">
      <c r="B17" s="8"/>
      <c r="C17" s="8"/>
      <c r="D17" s="8"/>
      <c r="E17" s="7"/>
      <c r="F17" s="8"/>
      <c r="G17" s="7"/>
      <c r="H17" s="8"/>
      <c r="I17" s="8"/>
      <c r="J17" s="7"/>
      <c r="K17" s="8"/>
      <c r="L17" s="8"/>
      <c r="M17" s="7"/>
      <c r="O17" s="12"/>
      <c r="P17" s="16"/>
      <c r="Q17" s="12"/>
    </row>
    <row r="18" spans="2:17" ht="15.75" x14ac:dyDescent="0.25">
      <c r="B18" s="8"/>
      <c r="C18" s="8"/>
      <c r="D18" s="8"/>
      <c r="E18" s="7">
        <v>93</v>
      </c>
      <c r="F18" s="8"/>
      <c r="G18" s="7"/>
      <c r="H18" s="8"/>
      <c r="I18" s="7">
        <v>91.9</v>
      </c>
      <c r="J18" s="7"/>
      <c r="K18" s="7"/>
      <c r="L18" s="8"/>
      <c r="M18" s="7">
        <v>69</v>
      </c>
      <c r="O18" s="17"/>
      <c r="P18" s="7"/>
      <c r="Q18" s="17"/>
    </row>
    <row r="19" spans="2:17" ht="15.75" x14ac:dyDescent="0.25">
      <c r="B19" s="2" t="s">
        <v>14</v>
      </c>
      <c r="C19" s="2"/>
      <c r="D19" s="8"/>
      <c r="E19" s="7">
        <v>92.6</v>
      </c>
      <c r="F19" s="8"/>
      <c r="G19" s="7"/>
      <c r="H19" s="8"/>
      <c r="I19" s="7">
        <v>100.84</v>
      </c>
      <c r="J19" s="7"/>
      <c r="K19" s="7"/>
      <c r="L19" s="8"/>
      <c r="M19" s="7">
        <v>79.2</v>
      </c>
      <c r="O19" s="17"/>
      <c r="P19" s="7"/>
      <c r="Q19" s="17"/>
    </row>
    <row r="20" spans="2:17" ht="15.75" x14ac:dyDescent="0.25">
      <c r="B20" s="2"/>
      <c r="C20" s="2"/>
      <c r="D20" s="8"/>
      <c r="E20" s="7">
        <v>69.040000000000006</v>
      </c>
      <c r="F20" s="8"/>
      <c r="G20" s="7"/>
      <c r="H20" s="8"/>
      <c r="I20" s="7">
        <v>79.540000000000006</v>
      </c>
      <c r="J20" s="7"/>
      <c r="K20" s="7"/>
      <c r="L20" s="8"/>
      <c r="M20" s="7">
        <v>73</v>
      </c>
      <c r="O20" s="17"/>
      <c r="P20" s="7"/>
      <c r="Q20" s="17"/>
    </row>
    <row r="21" spans="2:17" ht="15.75" x14ac:dyDescent="0.25">
      <c r="B21" s="6" t="s">
        <v>7</v>
      </c>
      <c r="C21" s="2"/>
      <c r="D21" s="8"/>
      <c r="E21" s="19">
        <f>AVERAGE(E18,E19,E20)</f>
        <v>84.88</v>
      </c>
      <c r="F21" s="20"/>
      <c r="G21" s="19"/>
      <c r="H21" s="20"/>
      <c r="I21" s="19">
        <f>AVERAGE(I18,I19,I20)</f>
        <v>90.76</v>
      </c>
      <c r="J21" s="21"/>
      <c r="K21" s="19"/>
      <c r="L21" s="20"/>
      <c r="M21" s="19">
        <f>AVERAGE(M18,M19,M20)</f>
        <v>73.733333333333334</v>
      </c>
      <c r="O21" s="18"/>
      <c r="P21" s="19"/>
      <c r="Q21" s="18"/>
    </row>
    <row r="22" spans="2:17" ht="15.75" x14ac:dyDescent="0.25">
      <c r="B22" s="6" t="s">
        <v>8</v>
      </c>
      <c r="C22" s="2"/>
      <c r="D22" s="8"/>
      <c r="E22" s="19">
        <f>_xlfn.STDEV.P(E18,E19,E20)</f>
        <v>11.201761766198493</v>
      </c>
      <c r="F22" s="20"/>
      <c r="G22" s="19"/>
      <c r="H22" s="20"/>
      <c r="I22" s="19">
        <f>_xlfn.STDEV.P(I18,I19,I20)</f>
        <v>8.7329720027033169</v>
      </c>
      <c r="J22" s="21"/>
      <c r="K22" s="19"/>
      <c r="L22" s="20"/>
      <c r="M22" s="19">
        <f>_xlfn.STDEV.P(M18,M19,M20)</f>
        <v>4.1962946618283254</v>
      </c>
      <c r="O22" s="18"/>
      <c r="P22" s="19"/>
      <c r="Q22" s="18"/>
    </row>
    <row r="23" spans="2:17" ht="15.75" x14ac:dyDescent="0.25">
      <c r="B23" s="2"/>
      <c r="C23" s="2"/>
      <c r="D23" s="8"/>
      <c r="E23" s="7"/>
      <c r="F23" s="8"/>
      <c r="G23" s="7"/>
      <c r="H23" s="8"/>
      <c r="I23" s="7"/>
      <c r="J23" s="7"/>
      <c r="K23" s="7"/>
      <c r="L23" s="8"/>
      <c r="M23" s="7"/>
      <c r="O23" s="12"/>
      <c r="P23" s="16"/>
      <c r="Q23" s="12"/>
    </row>
    <row r="24" spans="2:17" ht="15.75" x14ac:dyDescent="0.25">
      <c r="B24" s="2"/>
      <c r="C24" s="2"/>
      <c r="D24" s="8"/>
      <c r="E24" s="7">
        <v>7.29</v>
      </c>
      <c r="F24" s="8"/>
      <c r="G24" s="7"/>
      <c r="H24" s="8"/>
      <c r="I24" s="7">
        <v>8.5</v>
      </c>
      <c r="J24" s="7"/>
      <c r="K24" s="7"/>
      <c r="L24" s="8"/>
      <c r="M24" s="7">
        <v>15.9</v>
      </c>
      <c r="O24" s="17"/>
      <c r="P24" s="7"/>
      <c r="Q24" s="17"/>
    </row>
    <row r="25" spans="2:17" ht="15.75" x14ac:dyDescent="0.25">
      <c r="B25" s="2" t="s">
        <v>15</v>
      </c>
      <c r="C25" s="2"/>
      <c r="D25" s="8"/>
      <c r="E25" s="7">
        <v>12.2</v>
      </c>
      <c r="F25" s="8"/>
      <c r="G25" s="7"/>
      <c r="H25" s="8"/>
      <c r="I25" s="7">
        <v>7.8</v>
      </c>
      <c r="J25" s="7"/>
      <c r="K25" s="7"/>
      <c r="L25" s="8"/>
      <c r="M25" s="7">
        <v>18.899999999999999</v>
      </c>
      <c r="O25" s="17"/>
      <c r="P25" s="7"/>
      <c r="Q25" s="17"/>
    </row>
    <row r="26" spans="2:17" ht="15.75" x14ac:dyDescent="0.25">
      <c r="B26" s="2"/>
      <c r="C26" s="2"/>
      <c r="D26" s="8"/>
      <c r="E26" s="7">
        <v>7.86</v>
      </c>
      <c r="F26" s="8"/>
      <c r="G26" s="7"/>
      <c r="H26" s="8"/>
      <c r="I26" s="7">
        <v>6</v>
      </c>
      <c r="J26" s="7"/>
      <c r="K26" s="7"/>
      <c r="L26" s="8"/>
      <c r="M26" s="7">
        <v>21.1</v>
      </c>
      <c r="O26" s="17"/>
      <c r="P26" s="7"/>
      <c r="Q26" s="17"/>
    </row>
    <row r="27" spans="2:17" s="9" customFormat="1" ht="15.75" x14ac:dyDescent="0.25">
      <c r="B27" s="6" t="s">
        <v>7</v>
      </c>
      <c r="C27" s="6"/>
      <c r="D27" s="6"/>
      <c r="E27" s="19">
        <f>AVERAGE(E24,E25,E26)</f>
        <v>9.1166666666666654</v>
      </c>
      <c r="F27" s="19"/>
      <c r="G27" s="19"/>
      <c r="H27" s="19"/>
      <c r="I27" s="19">
        <f>AVERAGE(I24,I25,I26)</f>
        <v>7.4333333333333336</v>
      </c>
      <c r="J27" s="19"/>
      <c r="K27" s="19"/>
      <c r="L27" s="19"/>
      <c r="M27" s="19">
        <f>AVERAGE(M24,M25,M26)</f>
        <v>18.633333333333333</v>
      </c>
      <c r="O27" s="18"/>
      <c r="P27" s="19"/>
      <c r="Q27" s="18"/>
    </row>
    <row r="28" spans="2:17" s="9" customFormat="1" ht="15.75" x14ac:dyDescent="0.25">
      <c r="B28" s="6" t="s">
        <v>8</v>
      </c>
      <c r="C28" s="6"/>
      <c r="D28" s="6"/>
      <c r="E28" s="19">
        <f>_xlfn.STDEV.P(E24,E25,E26)</f>
        <v>2.1926290662631973</v>
      </c>
      <c r="F28" s="19"/>
      <c r="G28" s="19"/>
      <c r="H28" s="19"/>
      <c r="I28" s="19">
        <f>_xlfn.STDEV.P(I24,I25,I26)</f>
        <v>1.0530379332620856</v>
      </c>
      <c r="J28" s="19"/>
      <c r="K28" s="19"/>
      <c r="L28" s="19"/>
      <c r="M28" s="19">
        <f>_xlfn.STDEV.P(M24,M25,M26)</f>
        <v>2.1312489817527736</v>
      </c>
      <c r="O28" s="18"/>
      <c r="P28" s="19"/>
      <c r="Q28" s="18"/>
    </row>
    <row r="29" spans="2:17" ht="15.75" x14ac:dyDescent="0.25">
      <c r="B29" s="2"/>
      <c r="C29" s="2"/>
      <c r="D29" s="8"/>
      <c r="E29" s="7"/>
      <c r="F29" s="8"/>
      <c r="G29" s="7"/>
      <c r="H29" s="8"/>
      <c r="I29" s="7"/>
      <c r="J29" s="7"/>
      <c r="K29" s="7"/>
      <c r="L29" s="8"/>
      <c r="M29" s="7"/>
      <c r="O29" s="12"/>
      <c r="P29" s="16"/>
      <c r="Q29" s="12"/>
    </row>
    <row r="30" spans="2:17" ht="15.75" x14ac:dyDescent="0.25">
      <c r="B30" s="2"/>
      <c r="C30" s="2"/>
      <c r="D30" s="8"/>
      <c r="E30" s="7">
        <v>206.6</v>
      </c>
      <c r="F30" s="8"/>
      <c r="G30" s="7"/>
      <c r="H30" s="8"/>
      <c r="I30" s="7">
        <v>220.3</v>
      </c>
      <c r="J30" s="2" t="s">
        <v>16</v>
      </c>
      <c r="K30" s="7"/>
      <c r="L30" s="8"/>
      <c r="M30" s="7">
        <v>181.5</v>
      </c>
      <c r="O30" s="17"/>
      <c r="P30" s="7"/>
      <c r="Q30" s="17"/>
    </row>
    <row r="31" spans="2:17" ht="15.75" x14ac:dyDescent="0.25">
      <c r="B31" s="5" t="s">
        <v>17</v>
      </c>
      <c r="C31" s="2"/>
      <c r="D31" s="8"/>
      <c r="E31" s="7">
        <v>248.2</v>
      </c>
      <c r="F31" s="2" t="s">
        <v>16</v>
      </c>
      <c r="G31" s="7"/>
      <c r="H31" s="2" t="s">
        <v>16</v>
      </c>
      <c r="I31" s="7">
        <v>178.5</v>
      </c>
      <c r="J31" s="7"/>
      <c r="K31" s="7"/>
      <c r="L31" s="2" t="s">
        <v>16</v>
      </c>
      <c r="M31" s="7">
        <v>205.02</v>
      </c>
      <c r="N31" s="2" t="s">
        <v>16</v>
      </c>
      <c r="O31" s="17"/>
      <c r="P31" s="7"/>
      <c r="Q31" s="17"/>
    </row>
    <row r="32" spans="2:17" ht="15.75" x14ac:dyDescent="0.25">
      <c r="B32" s="2"/>
      <c r="C32" s="2"/>
      <c r="D32" s="8"/>
      <c r="E32" s="7">
        <v>176.1</v>
      </c>
      <c r="F32" s="8"/>
      <c r="G32" s="7"/>
      <c r="H32" s="8"/>
      <c r="I32" s="7">
        <v>216.4</v>
      </c>
      <c r="J32" s="7"/>
      <c r="K32" s="7"/>
      <c r="L32" s="8"/>
      <c r="M32" s="7">
        <v>225.5</v>
      </c>
      <c r="O32" s="17"/>
      <c r="P32" s="7"/>
      <c r="Q32" s="17"/>
    </row>
    <row r="33" spans="2:17" s="9" customFormat="1" ht="15.75" x14ac:dyDescent="0.25">
      <c r="B33" s="6" t="s">
        <v>7</v>
      </c>
      <c r="C33" s="6"/>
      <c r="D33" s="6"/>
      <c r="E33" s="19">
        <f>AVERAGE(E32,E31,E30)</f>
        <v>210.29999999999998</v>
      </c>
      <c r="F33" s="19"/>
      <c r="G33" s="19"/>
      <c r="H33" s="19"/>
      <c r="I33" s="19">
        <f>AVERAGE(I30,I31,I32)</f>
        <v>205.06666666666669</v>
      </c>
      <c r="J33" s="19"/>
      <c r="K33" s="19"/>
      <c r="L33" s="19"/>
      <c r="M33" s="19">
        <f>AVERAGE(M30,M31,M32)</f>
        <v>204.00666666666666</v>
      </c>
      <c r="O33" s="18"/>
      <c r="P33" s="19"/>
      <c r="Q33" s="18"/>
    </row>
    <row r="34" spans="2:17" s="9" customFormat="1" ht="15.75" x14ac:dyDescent="0.25">
      <c r="B34" s="6" t="s">
        <v>8</v>
      </c>
      <c r="C34" s="6"/>
      <c r="D34" s="6"/>
      <c r="E34" s="19">
        <f>_xlfn.STDEV.P(E32,E31,E30)</f>
        <v>29.550747311475391</v>
      </c>
      <c r="F34" s="19"/>
      <c r="G34" s="19"/>
      <c r="H34" s="19"/>
      <c r="I34" s="19">
        <f>_xlfn.STDEV.P(I30,I31,I32)</f>
        <v>18.852821775238024</v>
      </c>
      <c r="J34" s="19"/>
      <c r="K34" s="19"/>
      <c r="L34" s="19"/>
      <c r="M34" s="19">
        <f>_xlfn.STDEV.P(M30,M31,M32)</f>
        <v>17.977210264356614</v>
      </c>
      <c r="O34" s="18"/>
      <c r="P34" s="19"/>
      <c r="Q34" s="18"/>
    </row>
    <row r="35" spans="2:17" ht="15.75" x14ac:dyDescent="0.25">
      <c r="B35" s="2"/>
      <c r="C35" s="2"/>
      <c r="D35" s="8"/>
      <c r="E35" s="7"/>
      <c r="F35" s="8"/>
      <c r="G35" s="7"/>
      <c r="H35" s="8"/>
      <c r="I35" s="7"/>
      <c r="J35" s="7"/>
      <c r="K35" s="7"/>
      <c r="L35" s="8"/>
      <c r="M35" s="7"/>
      <c r="O35" s="12"/>
      <c r="P35" s="16"/>
      <c r="Q35" s="12"/>
    </row>
    <row r="36" spans="2:17" ht="15.75" x14ac:dyDescent="0.25">
      <c r="B36" s="2"/>
      <c r="C36" s="2"/>
      <c r="D36" s="8"/>
      <c r="E36" s="7">
        <v>14.1</v>
      </c>
      <c r="F36" s="8"/>
      <c r="G36" s="7"/>
      <c r="H36" s="8"/>
      <c r="I36" s="7">
        <v>17.8</v>
      </c>
      <c r="J36" s="7"/>
      <c r="K36" s="7"/>
      <c r="L36" s="8"/>
      <c r="M36" s="7">
        <v>16.2</v>
      </c>
      <c r="O36" s="17"/>
      <c r="P36" s="7"/>
      <c r="Q36" s="17"/>
    </row>
    <row r="37" spans="2:17" ht="15.75" x14ac:dyDescent="0.25">
      <c r="B37" s="2" t="s">
        <v>18</v>
      </c>
      <c r="C37" s="2"/>
      <c r="D37" s="8"/>
      <c r="E37" s="7">
        <v>17.3</v>
      </c>
      <c r="F37" s="8"/>
      <c r="G37" s="7"/>
      <c r="H37" s="8"/>
      <c r="I37" s="7">
        <v>14.4</v>
      </c>
      <c r="J37" s="7"/>
      <c r="K37" s="7"/>
      <c r="L37" s="8"/>
      <c r="M37" s="7">
        <v>15.6</v>
      </c>
      <c r="O37" s="17"/>
      <c r="P37" s="7"/>
      <c r="Q37" s="17"/>
    </row>
    <row r="38" spans="2:17" ht="15.75" x14ac:dyDescent="0.25">
      <c r="B38" s="2"/>
      <c r="C38" s="2"/>
      <c r="D38" s="8"/>
      <c r="E38" s="7">
        <v>15.8</v>
      </c>
      <c r="F38" s="8"/>
      <c r="G38" s="7"/>
      <c r="H38" s="8"/>
      <c r="I38" s="7">
        <v>14.1</v>
      </c>
      <c r="J38" s="7"/>
      <c r="K38" s="7"/>
      <c r="L38" s="8"/>
      <c r="M38" s="7">
        <v>13.1</v>
      </c>
      <c r="O38" s="17"/>
      <c r="P38" s="7"/>
      <c r="Q38" s="17"/>
    </row>
    <row r="39" spans="2:17" s="9" customFormat="1" ht="15.75" x14ac:dyDescent="0.25">
      <c r="B39" s="6" t="s">
        <v>7</v>
      </c>
      <c r="C39" s="6"/>
      <c r="D39" s="6"/>
      <c r="E39" s="19">
        <f>AVERAGE(E36,E37,E38)</f>
        <v>15.733333333333334</v>
      </c>
      <c r="F39" s="19"/>
      <c r="G39" s="19"/>
      <c r="H39" s="19"/>
      <c r="I39" s="19">
        <f>AVERAGE(I36,I37,I38)</f>
        <v>15.433333333333335</v>
      </c>
      <c r="J39" s="19"/>
      <c r="K39" s="19"/>
      <c r="L39" s="19"/>
      <c r="M39" s="19">
        <f>AVERAGE(M36,M37,M38)</f>
        <v>14.966666666666667</v>
      </c>
      <c r="O39" s="18"/>
      <c r="P39" s="19"/>
      <c r="Q39" s="18"/>
    </row>
    <row r="40" spans="2:17" s="9" customFormat="1" ht="15.75" x14ac:dyDescent="0.25">
      <c r="B40" s="6" t="s">
        <v>8</v>
      </c>
      <c r="C40" s="6"/>
      <c r="D40" s="6"/>
      <c r="E40" s="19">
        <f>_xlfn.STDEV.P(E36,E37,E38)</f>
        <v>1.3072447700751721</v>
      </c>
      <c r="F40" s="19"/>
      <c r="G40" s="19"/>
      <c r="H40" s="19"/>
      <c r="I40" s="19">
        <f>_xlfn.STDEV.P(I36,I37,I38)</f>
        <v>1.6779617264870705</v>
      </c>
      <c r="J40" s="19"/>
      <c r="K40" s="19"/>
      <c r="L40" s="19"/>
      <c r="M40" s="19">
        <f>_xlfn.STDEV.P(M36,M37,M38)</f>
        <v>1.3424687043734844</v>
      </c>
      <c r="O40" s="18"/>
      <c r="P40" s="19"/>
      <c r="Q40" s="18"/>
    </row>
    <row r="41" spans="2:17" s="9" customFormat="1" ht="15.75" x14ac:dyDescent="0.25">
      <c r="B41"/>
      <c r="C41" s="8"/>
      <c r="D41" s="8"/>
      <c r="E41" s="7"/>
      <c r="F41" s="6"/>
      <c r="G41" s="6"/>
      <c r="H41" s="6"/>
      <c r="I41" s="6"/>
      <c r="J41" s="6"/>
      <c r="K41" s="6"/>
      <c r="L41" s="6"/>
      <c r="M41" s="6"/>
      <c r="P41" s="10"/>
    </row>
    <row r="42" spans="2:17" s="9" customFormat="1" ht="15.75" x14ac:dyDescent="0.25">
      <c r="F42" s="6"/>
      <c r="G42" s="6"/>
      <c r="H42" s="6"/>
      <c r="I42" s="6"/>
      <c r="J42" s="6"/>
      <c r="K42" s="6"/>
      <c r="L42" s="6"/>
      <c r="M42" s="6"/>
      <c r="P42" s="10"/>
    </row>
    <row r="43" spans="2:17" ht="15.75" x14ac:dyDescent="0.25">
      <c r="F43" s="8"/>
      <c r="G43" s="7"/>
      <c r="H43" s="8"/>
      <c r="I43" s="8"/>
      <c r="J43" s="7"/>
      <c r="K43" s="8"/>
      <c r="L43" s="8"/>
      <c r="M43" s="7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4" ma:contentTypeDescription="Create a new document." ma:contentTypeScope="" ma:versionID="504fb9bcfb3e73fbacb15a3090203910">
  <xsd:schema xmlns:xsd="http://www.w3.org/2001/XMLSchema" xmlns:xs="http://www.w3.org/2001/XMLSchema" xmlns:p="http://schemas.microsoft.com/office/2006/metadata/properties" xmlns:ns2="9e7e862f-fd2b-4f26-8c55-eda3534c9efa" targetNamespace="http://schemas.microsoft.com/office/2006/metadata/properties" ma:root="true" ma:fieldsID="fa5da6f54008c6aa6c1e5b00d71fef55" ns2:_="">
    <xsd:import namespace="9e7e862f-fd2b-4f26-8c55-eda3534c9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712630-5EBC-4C79-A088-9A6696BEE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7e862f-fd2b-4f26-8c55-eda3534c9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ECC11-23AC-4854-8A97-13E028D4B0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Shivam Tiwari</dc:creator>
  <cp:keywords/>
  <dc:description/>
  <cp:lastModifiedBy>Gemma Marsden</cp:lastModifiedBy>
  <cp:revision/>
  <dcterms:created xsi:type="dcterms:W3CDTF">2015-06-05T18:17:20Z</dcterms:created>
  <dcterms:modified xsi:type="dcterms:W3CDTF">2024-06-17T10:57:10Z</dcterms:modified>
  <cp:category/>
  <cp:contentStatus/>
</cp:coreProperties>
</file>