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95" windowWidth="15000" windowHeight="7875" activeTab="2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J41" i="3" l="1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D30" i="3"/>
  <c r="D36" i="3"/>
  <c r="D35" i="3"/>
  <c r="D34" i="3"/>
  <c r="D33" i="3"/>
  <c r="D32" i="3"/>
  <c r="D31" i="3"/>
  <c r="D24" i="3"/>
  <c r="D23" i="3"/>
  <c r="D22" i="3"/>
  <c r="D21" i="3"/>
  <c r="D20" i="3"/>
  <c r="D19" i="3"/>
  <c r="D18" i="3"/>
  <c r="J6" i="3"/>
  <c r="J5" i="3"/>
  <c r="I6" i="3"/>
  <c r="I5" i="3"/>
  <c r="K10" i="2" l="1"/>
  <c r="H53" i="2" s="1"/>
  <c r="K9" i="2"/>
  <c r="K8" i="2"/>
  <c r="H9" i="2" l="1"/>
  <c r="H14" i="2"/>
  <c r="H19" i="2"/>
  <c r="H25" i="2"/>
  <c r="H30" i="2"/>
  <c r="H41" i="2"/>
  <c r="H5" i="2"/>
  <c r="H10" i="2"/>
  <c r="H15" i="2"/>
  <c r="H21" i="2"/>
  <c r="H26" i="2"/>
  <c r="H31" i="2"/>
  <c r="H37" i="2"/>
  <c r="H42" i="2"/>
  <c r="H47" i="2"/>
  <c r="H6" i="2"/>
  <c r="H11" i="2"/>
  <c r="H17" i="2"/>
  <c r="H22" i="2"/>
  <c r="H27" i="2"/>
  <c r="H33" i="2"/>
  <c r="H38" i="2"/>
  <c r="H43" i="2"/>
  <c r="H7" i="2"/>
  <c r="H13" i="2"/>
  <c r="H23" i="2"/>
  <c r="H29" i="2"/>
  <c r="H34" i="2"/>
  <c r="H39" i="2"/>
  <c r="H45" i="2"/>
  <c r="H50" i="2"/>
  <c r="H51" i="2"/>
  <c r="H8" i="2"/>
  <c r="H16" i="2"/>
  <c r="H20" i="2"/>
  <c r="H24" i="2"/>
  <c r="H28" i="2"/>
  <c r="H32" i="2"/>
  <c r="H36" i="2"/>
  <c r="H40" i="2"/>
  <c r="H44" i="2"/>
  <c r="H48" i="2"/>
  <c r="H52" i="2"/>
</calcChain>
</file>

<file path=xl/sharedStrings.xml><?xml version="1.0" encoding="utf-8"?>
<sst xmlns="http://schemas.openxmlformats.org/spreadsheetml/2006/main" count="57" uniqueCount="48">
  <si>
    <t>Index in line array</t>
  </si>
  <si>
    <t>Index in circular array arc</t>
  </si>
  <si>
    <t>(48)</t>
  </si>
  <si>
    <t>(16)</t>
  </si>
  <si>
    <t>(19)</t>
  </si>
  <si>
    <t>(31)</t>
  </si>
  <si>
    <t>(22)</t>
  </si>
  <si>
    <t>Connectivity table showing correspondence between fibres at either end of custom array</t>
  </si>
  <si>
    <t>Italics show indices for broken/poor fibres that do not transmit sufficiently well to be used</t>
  </si>
  <si>
    <t>Voltages applied to galvo-scanner</t>
  </si>
  <si>
    <t xml:space="preserve"> to couple to each fibre in turn</t>
  </si>
  <si>
    <t>830 nm source</t>
  </si>
  <si>
    <t>x / pixel</t>
  </si>
  <si>
    <t>y / pixel</t>
  </si>
  <si>
    <t>Centroid of fibre on camera image</t>
  </si>
  <si>
    <t>Signal 1 / V</t>
  </si>
  <si>
    <t>Signal 2 / V</t>
  </si>
  <si>
    <t>Error on points is about +/- 0.5 pixel</t>
  </si>
  <si>
    <t>a =</t>
  </si>
  <si>
    <t>b=</t>
  </si>
  <si>
    <t>Centre</t>
  </si>
  <si>
    <t>R=</t>
  </si>
  <si>
    <t>equivalent to 4 (+/-0.05)  mm</t>
  </si>
  <si>
    <t>x(fitted)</t>
  </si>
  <si>
    <t>Diameter end 1</t>
  </si>
  <si>
    <t>Diameter end 2</t>
  </si>
  <si>
    <t>Equation of fitted circle (x-a)^2 + (y-b)^2 = R^2</t>
  </si>
  <si>
    <t>yields</t>
  </si>
  <si>
    <t xml:space="preserve">For each y value </t>
  </si>
  <si>
    <t>calculate</t>
  </si>
  <si>
    <t xml:space="preserve">x </t>
  </si>
  <si>
    <t xml:space="preserve">y </t>
  </si>
  <si>
    <t>Pixel values for circular fit calculated using scaling from white-light images:</t>
  </si>
  <si>
    <t>Circle parameters</t>
  </si>
  <si>
    <t xml:space="preserve">Co-ordinate positions of beam waist focus </t>
  </si>
  <si>
    <t>After adjusting array centring in tube system</t>
  </si>
  <si>
    <t>Centre axis location (from single fibre in mounting plate)</t>
  </si>
  <si>
    <t>repeat</t>
  </si>
  <si>
    <t>Measrmnt.</t>
  </si>
  <si>
    <t>x-coord/mm</t>
  </si>
  <si>
    <t>y-coord</t>
  </si>
  <si>
    <t>y-coord/mm</t>
  </si>
  <si>
    <t>x-coord</t>
  </si>
  <si>
    <t>Mean / mm</t>
  </si>
  <si>
    <t>SD / mm</t>
  </si>
  <si>
    <t>Optical axis</t>
  </si>
  <si>
    <t>Fibre index</t>
  </si>
  <si>
    <t>Dist. from probe axis/mm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</si>
</sst>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0" borderId="0" xfId="0" applyNumberFormat="1" applyFont="1"/>
    <xf numFmtId="0" fontId="3" fillId="0" borderId="0" xfId="0" applyFont="1"/>
    <xf numFmtId="0" fontId="2" fillId="0" borderId="0" xfId="0" applyFont="1"/>
    <xf numFmtId="0" fontId="4" fillId="0" borderId="0" xfId="0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192177844624599"/>
          <c:y val="0.11877929462387624"/>
          <c:w val="0.46221823482224605"/>
          <c:h val="0.77226489925309172"/>
        </c:manualLayout>
      </c:layout>
      <c:scatterChart>
        <c:scatterStyle val="lineMarker"/>
        <c:varyColors val="0"/>
        <c:ser>
          <c:idx val="0"/>
          <c:order val="0"/>
          <c:tx>
            <c:v>Experimental data</c:v>
          </c:tx>
          <c:spPr>
            <a:ln w="28575">
              <a:noFill/>
            </a:ln>
          </c:spPr>
          <c:marker>
            <c:symbol val="diamond"/>
            <c:size val="8"/>
            <c:spPr>
              <a:noFill/>
              <a:ln w="15875"/>
            </c:spPr>
          </c:marker>
          <c:xVal>
            <c:numRef>
              <c:f>Sheet2!$E$5:$E$53</c:f>
              <c:numCache>
                <c:formatCode>General</c:formatCode>
                <c:ptCount val="49"/>
                <c:pt idx="0">
                  <c:v>528.5</c:v>
                </c:pt>
                <c:pt idx="1">
                  <c:v>525.4</c:v>
                </c:pt>
                <c:pt idx="2">
                  <c:v>531</c:v>
                </c:pt>
                <c:pt idx="3">
                  <c:v>549.4</c:v>
                </c:pt>
                <c:pt idx="4">
                  <c:v>533.5</c:v>
                </c:pt>
                <c:pt idx="5">
                  <c:v>540.20000000000005</c:v>
                </c:pt>
                <c:pt idx="6">
                  <c:v>514.1</c:v>
                </c:pt>
                <c:pt idx="8">
                  <c:v>545.4</c:v>
                </c:pt>
                <c:pt idx="9">
                  <c:v>549</c:v>
                </c:pt>
                <c:pt idx="10">
                  <c:v>507.1</c:v>
                </c:pt>
                <c:pt idx="11">
                  <c:v>548.29999999999995</c:v>
                </c:pt>
                <c:pt idx="12">
                  <c:v>529.20000000000005</c:v>
                </c:pt>
                <c:pt idx="14">
                  <c:v>522.20000000000005</c:v>
                </c:pt>
                <c:pt idx="15">
                  <c:v>549.29999999999995</c:v>
                </c:pt>
                <c:pt idx="16">
                  <c:v>547.5</c:v>
                </c:pt>
                <c:pt idx="17">
                  <c:v>537.6</c:v>
                </c:pt>
                <c:pt idx="18">
                  <c:v>542</c:v>
                </c:pt>
                <c:pt idx="19">
                  <c:v>549.9</c:v>
                </c:pt>
                <c:pt idx="20">
                  <c:v>511.6</c:v>
                </c:pt>
                <c:pt idx="21">
                  <c:v>518.9</c:v>
                </c:pt>
                <c:pt idx="22">
                  <c:v>520.4</c:v>
                </c:pt>
                <c:pt idx="23">
                  <c:v>516.5</c:v>
                </c:pt>
                <c:pt idx="24">
                  <c:v>550</c:v>
                </c:pt>
                <c:pt idx="25">
                  <c:v>546</c:v>
                </c:pt>
                <c:pt idx="26">
                  <c:v>550.1</c:v>
                </c:pt>
                <c:pt idx="27">
                  <c:v>526.5</c:v>
                </c:pt>
                <c:pt idx="28">
                  <c:v>542.70000000000005</c:v>
                </c:pt>
                <c:pt idx="29">
                  <c:v>550</c:v>
                </c:pt>
                <c:pt idx="31">
                  <c:v>543.6</c:v>
                </c:pt>
                <c:pt idx="32">
                  <c:v>513.29999999999995</c:v>
                </c:pt>
                <c:pt idx="33">
                  <c:v>535.9</c:v>
                </c:pt>
                <c:pt idx="34">
                  <c:v>544</c:v>
                </c:pt>
                <c:pt idx="35">
                  <c:v>510</c:v>
                </c:pt>
                <c:pt idx="36">
                  <c:v>537</c:v>
                </c:pt>
                <c:pt idx="37">
                  <c:v>523.5</c:v>
                </c:pt>
                <c:pt idx="38">
                  <c:v>531.9</c:v>
                </c:pt>
                <c:pt idx="39">
                  <c:v>493.5</c:v>
                </c:pt>
                <c:pt idx="40">
                  <c:v>501.7</c:v>
                </c:pt>
                <c:pt idx="42">
                  <c:v>497.6</c:v>
                </c:pt>
                <c:pt idx="43">
                  <c:v>538.9</c:v>
                </c:pt>
                <c:pt idx="45">
                  <c:v>546.6</c:v>
                </c:pt>
                <c:pt idx="46">
                  <c:v>534.6</c:v>
                </c:pt>
                <c:pt idx="47">
                  <c:v>517.20000000000005</c:v>
                </c:pt>
                <c:pt idx="48">
                  <c:v>506.2</c:v>
                </c:pt>
              </c:numCache>
            </c:numRef>
          </c:xVal>
          <c:yVal>
            <c:numRef>
              <c:f>Sheet2!$F$5:$F$53</c:f>
              <c:numCache>
                <c:formatCode>General</c:formatCode>
                <c:ptCount val="49"/>
                <c:pt idx="0">
                  <c:v>224</c:v>
                </c:pt>
                <c:pt idx="1">
                  <c:v>218.4</c:v>
                </c:pt>
                <c:pt idx="2">
                  <c:v>229.8</c:v>
                </c:pt>
                <c:pt idx="3">
                  <c:v>303.60000000000002</c:v>
                </c:pt>
                <c:pt idx="4">
                  <c:v>235.7</c:v>
                </c:pt>
                <c:pt idx="5">
                  <c:v>254</c:v>
                </c:pt>
                <c:pt idx="6">
                  <c:v>193.8</c:v>
                </c:pt>
                <c:pt idx="8">
                  <c:v>272.39999999999998</c:v>
                </c:pt>
                <c:pt idx="9">
                  <c:v>297.3</c:v>
                </c:pt>
                <c:pt idx="10">
                  <c:v>174.4</c:v>
                </c:pt>
                <c:pt idx="11">
                  <c:v>290.89999999999998</c:v>
                </c:pt>
                <c:pt idx="12">
                  <c:v>407.9</c:v>
                </c:pt>
                <c:pt idx="14">
                  <c:v>212.4</c:v>
                </c:pt>
                <c:pt idx="15">
                  <c:v>336</c:v>
                </c:pt>
                <c:pt idx="16">
                  <c:v>348.5</c:v>
                </c:pt>
                <c:pt idx="17">
                  <c:v>247.7</c:v>
                </c:pt>
                <c:pt idx="18">
                  <c:v>259.7</c:v>
                </c:pt>
                <c:pt idx="19">
                  <c:v>309.89999999999998</c:v>
                </c:pt>
                <c:pt idx="20">
                  <c:v>187.6</c:v>
                </c:pt>
                <c:pt idx="21">
                  <c:v>205.3</c:v>
                </c:pt>
                <c:pt idx="22">
                  <c:v>424.5</c:v>
                </c:pt>
                <c:pt idx="23">
                  <c:v>199.5</c:v>
                </c:pt>
                <c:pt idx="24">
                  <c:v>329</c:v>
                </c:pt>
                <c:pt idx="25">
                  <c:v>278.39999999999998</c:v>
                </c:pt>
                <c:pt idx="26">
                  <c:v>322.7</c:v>
                </c:pt>
                <c:pt idx="27">
                  <c:v>413.2</c:v>
                </c:pt>
                <c:pt idx="28">
                  <c:v>371.9</c:v>
                </c:pt>
                <c:pt idx="29">
                  <c:v>316.5</c:v>
                </c:pt>
                <c:pt idx="31">
                  <c:v>265.89999999999998</c:v>
                </c:pt>
                <c:pt idx="32">
                  <c:v>435.3</c:v>
                </c:pt>
                <c:pt idx="33">
                  <c:v>241.5</c:v>
                </c:pt>
                <c:pt idx="34">
                  <c:v>365.4</c:v>
                </c:pt>
                <c:pt idx="35">
                  <c:v>440.6</c:v>
                </c:pt>
                <c:pt idx="36">
                  <c:v>390.3</c:v>
                </c:pt>
                <c:pt idx="37">
                  <c:v>419.2</c:v>
                </c:pt>
                <c:pt idx="38">
                  <c:v>402.4</c:v>
                </c:pt>
                <c:pt idx="39">
                  <c:v>460.3</c:v>
                </c:pt>
                <c:pt idx="40">
                  <c:v>450.8</c:v>
                </c:pt>
                <c:pt idx="42">
                  <c:v>455.9</c:v>
                </c:pt>
                <c:pt idx="43">
                  <c:v>384.4</c:v>
                </c:pt>
                <c:pt idx="45">
                  <c:v>354.5</c:v>
                </c:pt>
                <c:pt idx="46">
                  <c:v>396.2</c:v>
                </c:pt>
                <c:pt idx="47">
                  <c:v>430.2</c:v>
                </c:pt>
                <c:pt idx="48">
                  <c:v>446.1</c:v>
                </c:pt>
              </c:numCache>
            </c:numRef>
          </c:yVal>
          <c:smooth val="0"/>
        </c:ser>
        <c:ser>
          <c:idx val="1"/>
          <c:order val="1"/>
          <c:tx>
            <c:v>Data from 4 mm radius fitted circle</c:v>
          </c:tx>
          <c:spPr>
            <a:ln w="28575">
              <a:noFill/>
            </a:ln>
          </c:spPr>
          <c:marker>
            <c:symbol val="plus"/>
            <c:size val="8"/>
            <c:spPr>
              <a:ln w="15875"/>
            </c:spPr>
          </c:marker>
          <c:xVal>
            <c:numRef>
              <c:f>Sheet2!$H$5:$H$53</c:f>
              <c:numCache>
                <c:formatCode>General</c:formatCode>
                <c:ptCount val="49"/>
                <c:pt idx="0">
                  <c:v>527.44663862483367</c:v>
                </c:pt>
                <c:pt idx="1">
                  <c:v>524.48389046965031</c:v>
                </c:pt>
                <c:pt idx="2">
                  <c:v>530.28940840314488</c:v>
                </c:pt>
                <c:pt idx="3">
                  <c:v>549.51683345432161</c:v>
                </c:pt>
                <c:pt idx="4">
                  <c:v>532.95597516266764</c:v>
                </c:pt>
                <c:pt idx="5">
                  <c:v>539.87702379912184</c:v>
                </c:pt>
                <c:pt idx="6">
                  <c:v>508.62283206128313</c:v>
                </c:pt>
                <c:pt idx="8">
                  <c:v>544.93365866046202</c:v>
                </c:pt>
                <c:pt idx="9">
                  <c:v>548.98075759643177</c:v>
                </c:pt>
                <c:pt idx="10">
                  <c:v>492.11607056249841</c:v>
                </c:pt>
                <c:pt idx="11">
                  <c:v>548.23682052692197</c:v>
                </c:pt>
                <c:pt idx="12">
                  <c:v>529.47936212889613</c:v>
                </c:pt>
                <c:pt idx="14">
                  <c:v>521.05954762382157</c:v>
                </c:pt>
                <c:pt idx="15">
                  <c:v>549.23424182225415</c:v>
                </c:pt>
                <c:pt idx="16">
                  <c:v>547.75915730438044</c:v>
                </c:pt>
                <c:pt idx="17">
                  <c:v>537.71638991107034</c:v>
                </c:pt>
                <c:pt idx="18">
                  <c:v>541.63955421818684</c:v>
                </c:pt>
                <c:pt idx="19">
                  <c:v>549.85974112910412</c:v>
                </c:pt>
                <c:pt idx="20">
                  <c:v>503.78682315413789</c:v>
                </c:pt>
                <c:pt idx="21">
                  <c:v>516.65273536572931</c:v>
                </c:pt>
                <c:pt idx="22">
                  <c:v>520.52270981482911</c:v>
                </c:pt>
                <c:pt idx="23">
                  <c:v>512.74779085454986</c:v>
                </c:pt>
                <c:pt idx="24">
                  <c:v>549.72581478857455</c:v>
                </c:pt>
                <c:pt idx="25">
                  <c:v>546.1954785422156</c:v>
                </c:pt>
                <c:pt idx="26">
                  <c:v>549.96490644551318</c:v>
                </c:pt>
                <c:pt idx="27">
                  <c:v>526.83014578681048</c:v>
                </c:pt>
                <c:pt idx="28">
                  <c:v>542.87834424969606</c:v>
                </c:pt>
                <c:pt idx="29">
                  <c:v>550.01283172789067</c:v>
                </c:pt>
                <c:pt idx="31">
                  <c:v>543.35506607021443</c:v>
                </c:pt>
                <c:pt idx="32">
                  <c:v>513.57922646090287</c:v>
                </c:pt>
                <c:pt idx="33">
                  <c:v>535.36505010006363</c:v>
                </c:pt>
                <c:pt idx="34">
                  <c:v>544.51873982337224</c:v>
                </c:pt>
                <c:pt idx="35">
                  <c:v>509.81067861500952</c:v>
                </c:pt>
                <c:pt idx="36">
                  <c:v>536.98266030756463</c:v>
                </c:pt>
                <c:pt idx="37">
                  <c:v>523.59657388776782</c:v>
                </c:pt>
                <c:pt idx="38">
                  <c:v>532.03227898959483</c:v>
                </c:pt>
                <c:pt idx="39">
                  <c:v>493.35714981336935</c:v>
                </c:pt>
                <c:pt idx="40">
                  <c:v>501.81033499114596</c:v>
                </c:pt>
                <c:pt idx="42">
                  <c:v>497.40256636468189</c:v>
                </c:pt>
                <c:pt idx="43">
                  <c:v>539.08060204925937</c:v>
                </c:pt>
                <c:pt idx="45">
                  <c:v>546.77515182180582</c:v>
                </c:pt>
                <c:pt idx="46">
                  <c:v>534.68026111209258</c:v>
                </c:pt>
                <c:pt idx="47">
                  <c:v>516.97621245446169</c:v>
                </c:pt>
                <c:pt idx="48">
                  <c:v>505.62519023816697</c:v>
                </c:pt>
              </c:numCache>
            </c:numRef>
          </c:xVal>
          <c:yVal>
            <c:numRef>
              <c:f>Sheet2!$F$5:$F$53</c:f>
              <c:numCache>
                <c:formatCode>General</c:formatCode>
                <c:ptCount val="49"/>
                <c:pt idx="0">
                  <c:v>224</c:v>
                </c:pt>
                <c:pt idx="1">
                  <c:v>218.4</c:v>
                </c:pt>
                <c:pt idx="2">
                  <c:v>229.8</c:v>
                </c:pt>
                <c:pt idx="3">
                  <c:v>303.60000000000002</c:v>
                </c:pt>
                <c:pt idx="4">
                  <c:v>235.7</c:v>
                </c:pt>
                <c:pt idx="5">
                  <c:v>254</c:v>
                </c:pt>
                <c:pt idx="6">
                  <c:v>193.8</c:v>
                </c:pt>
                <c:pt idx="8">
                  <c:v>272.39999999999998</c:v>
                </c:pt>
                <c:pt idx="9">
                  <c:v>297.3</c:v>
                </c:pt>
                <c:pt idx="10">
                  <c:v>174.4</c:v>
                </c:pt>
                <c:pt idx="11">
                  <c:v>290.89999999999998</c:v>
                </c:pt>
                <c:pt idx="12">
                  <c:v>407.9</c:v>
                </c:pt>
                <c:pt idx="14">
                  <c:v>212.4</c:v>
                </c:pt>
                <c:pt idx="15">
                  <c:v>336</c:v>
                </c:pt>
                <c:pt idx="16">
                  <c:v>348.5</c:v>
                </c:pt>
                <c:pt idx="17">
                  <c:v>247.7</c:v>
                </c:pt>
                <c:pt idx="18">
                  <c:v>259.7</c:v>
                </c:pt>
                <c:pt idx="19">
                  <c:v>309.89999999999998</c:v>
                </c:pt>
                <c:pt idx="20">
                  <c:v>187.6</c:v>
                </c:pt>
                <c:pt idx="21">
                  <c:v>205.3</c:v>
                </c:pt>
                <c:pt idx="22">
                  <c:v>424.5</c:v>
                </c:pt>
                <c:pt idx="23">
                  <c:v>199.5</c:v>
                </c:pt>
                <c:pt idx="24">
                  <c:v>329</c:v>
                </c:pt>
                <c:pt idx="25">
                  <c:v>278.39999999999998</c:v>
                </c:pt>
                <c:pt idx="26">
                  <c:v>322.7</c:v>
                </c:pt>
                <c:pt idx="27">
                  <c:v>413.2</c:v>
                </c:pt>
                <c:pt idx="28">
                  <c:v>371.9</c:v>
                </c:pt>
                <c:pt idx="29">
                  <c:v>316.5</c:v>
                </c:pt>
                <c:pt idx="31">
                  <c:v>265.89999999999998</c:v>
                </c:pt>
                <c:pt idx="32">
                  <c:v>435.3</c:v>
                </c:pt>
                <c:pt idx="33">
                  <c:v>241.5</c:v>
                </c:pt>
                <c:pt idx="34">
                  <c:v>365.4</c:v>
                </c:pt>
                <c:pt idx="35">
                  <c:v>440.6</c:v>
                </c:pt>
                <c:pt idx="36">
                  <c:v>390.3</c:v>
                </c:pt>
                <c:pt idx="37">
                  <c:v>419.2</c:v>
                </c:pt>
                <c:pt idx="38">
                  <c:v>402.4</c:v>
                </c:pt>
                <c:pt idx="39">
                  <c:v>460.3</c:v>
                </c:pt>
                <c:pt idx="40">
                  <c:v>450.8</c:v>
                </c:pt>
                <c:pt idx="42">
                  <c:v>455.9</c:v>
                </c:pt>
                <c:pt idx="43">
                  <c:v>384.4</c:v>
                </c:pt>
                <c:pt idx="45">
                  <c:v>354.5</c:v>
                </c:pt>
                <c:pt idx="46">
                  <c:v>396.2</c:v>
                </c:pt>
                <c:pt idx="47">
                  <c:v>430.2</c:v>
                </c:pt>
                <c:pt idx="48">
                  <c:v>446.1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82176"/>
        <c:axId val="125284736"/>
      </c:scatterChart>
      <c:valAx>
        <c:axId val="125282176"/>
        <c:scaling>
          <c:orientation val="minMax"/>
          <c:min val="48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1400" b="0">
                    <a:latin typeface="Arial" panose="020B0604020202020204" pitchFamily="34" charset="0"/>
                    <a:cs typeface="Arial" panose="020B0604020202020204" pitchFamily="34" charset="0"/>
                  </a:rPr>
                  <a:t>x-pixel</a:t>
                </a:r>
                <a:r>
                  <a:rPr lang="en-GB" sz="1400" b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 value</a:t>
                </a:r>
                <a:endParaRPr lang="en-GB" sz="1400" b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25284736"/>
        <c:crosses val="autoZero"/>
        <c:crossBetween val="midCat"/>
      </c:valAx>
      <c:valAx>
        <c:axId val="125284736"/>
        <c:scaling>
          <c:orientation val="minMax"/>
          <c:max val="460"/>
          <c:min val="150"/>
        </c:scaling>
        <c:delete val="0"/>
        <c:axPos val="l"/>
        <c:minorGridlines>
          <c:spPr>
            <a:ln>
              <a:noFill/>
            </a:ln>
          </c:spPr>
        </c:min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400" b="0">
                    <a:latin typeface="Arial" panose="020B0604020202020204" pitchFamily="34" charset="0"/>
                    <a:cs typeface="Arial" panose="020B0604020202020204" pitchFamily="34" charset="0"/>
                  </a:rPr>
                  <a:t>y-pixel value</a:t>
                </a:r>
              </a:p>
            </c:rich>
          </c:tx>
          <c:layout>
            <c:manualLayout>
              <c:xMode val="edge"/>
              <c:yMode val="edge"/>
              <c:x val="3.1249987184224417E-2"/>
              <c:y val="0.3577577067572435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25282176"/>
        <c:crosses val="autoZero"/>
        <c:crossBetween val="midCat"/>
      </c:valAx>
    </c:plotArea>
    <c:legend>
      <c:legendPos val="t"/>
      <c:legendEntry>
        <c:idx val="0"/>
        <c:txPr>
          <a:bodyPr/>
          <a:lstStyle/>
          <a:p>
            <a:pPr>
              <a:defRPr sz="13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3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33429096955941229"/>
          <c:y val="9.5696920620722589E-2"/>
          <c:w val="0.66285052681996648"/>
          <c:h val="8.4161308192372983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4 mm circle about axis</c:v>
          </c:tx>
          <c:spPr>
            <a:ln w="19050"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Sheet3!$I$15:$I$41</c:f>
              <c:numCache>
                <c:formatCode>General</c:formatCode>
                <c:ptCount val="27"/>
                <c:pt idx="0">
                  <c:v>3</c:v>
                </c:pt>
                <c:pt idx="1">
                  <c:v>3.25</c:v>
                </c:pt>
                <c:pt idx="2">
                  <c:v>3.5</c:v>
                </c:pt>
                <c:pt idx="3">
                  <c:v>3.75</c:v>
                </c:pt>
                <c:pt idx="4">
                  <c:v>4</c:v>
                </c:pt>
                <c:pt idx="5">
                  <c:v>4.25</c:v>
                </c:pt>
                <c:pt idx="6">
                  <c:v>4.5</c:v>
                </c:pt>
                <c:pt idx="7">
                  <c:v>4.75</c:v>
                </c:pt>
                <c:pt idx="8">
                  <c:v>5</c:v>
                </c:pt>
                <c:pt idx="9">
                  <c:v>5.25</c:v>
                </c:pt>
                <c:pt idx="10">
                  <c:v>5.5</c:v>
                </c:pt>
                <c:pt idx="11">
                  <c:v>5.75</c:v>
                </c:pt>
                <c:pt idx="12">
                  <c:v>6</c:v>
                </c:pt>
                <c:pt idx="13">
                  <c:v>6.25</c:v>
                </c:pt>
                <c:pt idx="14">
                  <c:v>6.5</c:v>
                </c:pt>
                <c:pt idx="15">
                  <c:v>6.6</c:v>
                </c:pt>
                <c:pt idx="16">
                  <c:v>6.7</c:v>
                </c:pt>
                <c:pt idx="17">
                  <c:v>6.8</c:v>
                </c:pt>
                <c:pt idx="18">
                  <c:v>6.9</c:v>
                </c:pt>
                <c:pt idx="19">
                  <c:v>7</c:v>
                </c:pt>
                <c:pt idx="20">
                  <c:v>7.1</c:v>
                </c:pt>
                <c:pt idx="21">
                  <c:v>7.2</c:v>
                </c:pt>
                <c:pt idx="22">
                  <c:v>7.3</c:v>
                </c:pt>
                <c:pt idx="23">
                  <c:v>7.4</c:v>
                </c:pt>
                <c:pt idx="24">
                  <c:v>7.5</c:v>
                </c:pt>
                <c:pt idx="25">
                  <c:v>7.6</c:v>
                </c:pt>
                <c:pt idx="26">
                  <c:v>7.73</c:v>
                </c:pt>
              </c:numCache>
            </c:numRef>
          </c:xVal>
          <c:yVal>
            <c:numRef>
              <c:f>Sheet3!$J$15:$J$41</c:f>
              <c:numCache>
                <c:formatCode>General</c:formatCode>
                <c:ptCount val="27"/>
                <c:pt idx="0">
                  <c:v>0.5390459173376243</c:v>
                </c:pt>
                <c:pt idx="1">
                  <c:v>0.5001259465821839</c:v>
                </c:pt>
                <c:pt idx="2">
                  <c:v>0.47720649169031004</c:v>
                </c:pt>
                <c:pt idx="3">
                  <c:v>0.47001250001953121</c:v>
                </c:pt>
                <c:pt idx="4">
                  <c:v>0.47845894421715851</c:v>
                </c:pt>
                <c:pt idx="5">
                  <c:v>0.50264571786183909</c:v>
                </c:pt>
                <c:pt idx="6">
                  <c:v>0.54286363873114274</c:v>
                </c:pt>
                <c:pt idx="7">
                  <c:v>0.59961242250856728</c:v>
                </c:pt>
                <c:pt idx="8">
                  <c:v>0.67363331591902176</c:v>
                </c:pt>
                <c:pt idx="9">
                  <c:v>0.76596166326534876</c:v>
                </c:pt>
                <c:pt idx="10">
                  <c:v>0.8780089086970162</c:v>
                </c:pt>
                <c:pt idx="11">
                  <c:v>1.0116911647454034</c:v>
                </c:pt>
                <c:pt idx="12">
                  <c:v>1.169636383669217</c:v>
                </c:pt>
                <c:pt idx="13">
                  <c:v>1.3555337535943655</c:v>
                </c:pt>
                <c:pt idx="14">
                  <c:v>1.5747625313283882</c:v>
                </c:pt>
                <c:pt idx="15">
                  <c:v>1.6735021902386542</c:v>
                </c:pt>
                <c:pt idx="16">
                  <c:v>1.7795725246719618</c:v>
                </c:pt>
                <c:pt idx="17">
                  <c:v>1.8938788848347983</c:v>
                </c:pt>
                <c:pt idx="18">
                  <c:v>2.0175726310449069</c:v>
                </c:pt>
                <c:pt idx="19">
                  <c:v>2.1521561743723971</c:v>
                </c:pt>
                <c:pt idx="20">
                  <c:v>2.2996544053999131</c:v>
                </c:pt>
                <c:pt idx="21">
                  <c:v>2.4629125579586724</c:v>
                </c:pt>
                <c:pt idx="22">
                  <c:v>2.6461579015715193</c:v>
                </c:pt>
                <c:pt idx="23">
                  <c:v>2.8561846450104649</c:v>
                </c:pt>
                <c:pt idx="24">
                  <c:v>3.1053022312614411</c:v>
                </c:pt>
                <c:pt idx="25">
                  <c:v>3.4210004766445294</c:v>
                </c:pt>
                <c:pt idx="26">
                  <c:v>4.187334119497951</c:v>
                </c:pt>
              </c:numCache>
            </c:numRef>
          </c:yVal>
          <c:smooth val="1"/>
        </c:ser>
        <c:ser>
          <c:idx val="0"/>
          <c:order val="1"/>
          <c:tx>
            <c:v>Measurement series 1</c:v>
          </c:tx>
          <c:spPr>
            <a:ln w="28575">
              <a:noFill/>
            </a:ln>
          </c:spPr>
          <c:xVal>
            <c:numRef>
              <c:f>Sheet3!$B$16:$B$24</c:f>
              <c:numCache>
                <c:formatCode>General</c:formatCode>
                <c:ptCount val="9"/>
                <c:pt idx="0">
                  <c:v>3.74</c:v>
                </c:pt>
                <c:pt idx="2">
                  <c:v>5.18</c:v>
                </c:pt>
                <c:pt idx="3">
                  <c:v>5.95</c:v>
                </c:pt>
                <c:pt idx="4">
                  <c:v>6.61</c:v>
                </c:pt>
                <c:pt idx="5">
                  <c:v>7.3</c:v>
                </c:pt>
                <c:pt idx="6">
                  <c:v>7.6</c:v>
                </c:pt>
                <c:pt idx="7">
                  <c:v>7.63</c:v>
                </c:pt>
                <c:pt idx="8">
                  <c:v>7.62</c:v>
                </c:pt>
              </c:numCache>
            </c:numRef>
          </c:xVal>
          <c:yVal>
            <c:numRef>
              <c:f>Sheet3!$C$16:$C$24</c:f>
              <c:numCache>
                <c:formatCode>General</c:formatCode>
                <c:ptCount val="9"/>
                <c:pt idx="0">
                  <c:v>4.47</c:v>
                </c:pt>
                <c:pt idx="2">
                  <c:v>0.19</c:v>
                </c:pt>
                <c:pt idx="3">
                  <c:v>0.59</c:v>
                </c:pt>
                <c:pt idx="4">
                  <c:v>1.1499999999999999</c:v>
                </c:pt>
                <c:pt idx="5">
                  <c:v>2.15</c:v>
                </c:pt>
                <c:pt idx="6">
                  <c:v>2.95</c:v>
                </c:pt>
                <c:pt idx="7">
                  <c:v>3.69</c:v>
                </c:pt>
                <c:pt idx="8">
                  <c:v>4.32</c:v>
                </c:pt>
              </c:numCache>
            </c:numRef>
          </c:yVal>
          <c:smooth val="0"/>
        </c:ser>
        <c:ser>
          <c:idx val="2"/>
          <c:order val="2"/>
          <c:tx>
            <c:v>Measurement series 2</c:v>
          </c:tx>
          <c:spPr>
            <a:ln w="28575">
              <a:noFill/>
            </a:ln>
          </c:spPr>
          <c:xVal>
            <c:numRef>
              <c:f>Sheet3!$B$28:$B$36</c:f>
              <c:numCache>
                <c:formatCode>General</c:formatCode>
                <c:ptCount val="9"/>
                <c:pt idx="0">
                  <c:v>3.74</c:v>
                </c:pt>
                <c:pt idx="2">
                  <c:v>4.8</c:v>
                </c:pt>
                <c:pt idx="3">
                  <c:v>5.6</c:v>
                </c:pt>
                <c:pt idx="4">
                  <c:v>6.31</c:v>
                </c:pt>
                <c:pt idx="5">
                  <c:v>7.08</c:v>
                </c:pt>
                <c:pt idx="6">
                  <c:v>7.44</c:v>
                </c:pt>
                <c:pt idx="7">
                  <c:v>7.65</c:v>
                </c:pt>
                <c:pt idx="8">
                  <c:v>7.69</c:v>
                </c:pt>
              </c:numCache>
            </c:numRef>
          </c:xVal>
          <c:yVal>
            <c:numRef>
              <c:f>Sheet3!$C$28:$C$36</c:f>
              <c:numCache>
                <c:formatCode>General</c:formatCode>
                <c:ptCount val="9"/>
                <c:pt idx="0">
                  <c:v>4.47</c:v>
                </c:pt>
                <c:pt idx="2">
                  <c:v>0.5</c:v>
                </c:pt>
                <c:pt idx="3">
                  <c:v>0.85</c:v>
                </c:pt>
                <c:pt idx="4">
                  <c:v>1.35</c:v>
                </c:pt>
                <c:pt idx="5">
                  <c:v>2.2799999999999998</c:v>
                </c:pt>
                <c:pt idx="6">
                  <c:v>3.06</c:v>
                </c:pt>
                <c:pt idx="7">
                  <c:v>3.78</c:v>
                </c:pt>
                <c:pt idx="8">
                  <c:v>4.4000000000000004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500544"/>
        <c:axId val="134074752"/>
      </c:scatterChart>
      <c:valAx>
        <c:axId val="117500544"/>
        <c:scaling>
          <c:orientation val="minMax"/>
          <c:min val="3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34074752"/>
        <c:crosses val="autoZero"/>
        <c:crossBetween val="midCat"/>
      </c:valAx>
      <c:valAx>
        <c:axId val="134074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7500544"/>
        <c:crosses val="autoZero"/>
        <c:crossBetween val="midCat"/>
        <c:majorUnit val="1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12</xdr:row>
      <xdr:rowOff>0</xdr:rowOff>
    </xdr:from>
    <xdr:to>
      <xdr:col>15</xdr:col>
      <xdr:colOff>328084</xdr:colOff>
      <xdr:row>45</xdr:row>
      <xdr:rowOff>118533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219074</xdr:colOff>
      <xdr:row>14</xdr:row>
      <xdr:rowOff>85725</xdr:rowOff>
    </xdr:from>
    <xdr:to>
      <xdr:col>19</xdr:col>
      <xdr:colOff>390525</xdr:colOff>
      <xdr:row>33</xdr:row>
      <xdr:rowOff>14287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e064a/AppData/Local/Microsoft/Windows/Temporary%20Internet%20Files/Content.Outlook/9SNNS2YX/Finding%20best%20focus%20for%20spatial%20fil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4">
          <cell r="I34">
            <v>3</v>
          </cell>
          <cell r="J34">
            <v>0.5390459173376243</v>
          </cell>
        </row>
        <row r="35">
          <cell r="A35">
            <v>3.74</v>
          </cell>
          <cell r="B35">
            <v>4.47</v>
          </cell>
          <cell r="I35">
            <v>3.25</v>
          </cell>
          <cell r="J35">
            <v>0.5001259465821839</v>
          </cell>
        </row>
        <row r="36">
          <cell r="A36">
            <v>5.18</v>
          </cell>
          <cell r="B36">
            <v>0.19</v>
          </cell>
          <cell r="I36">
            <v>3.5</v>
          </cell>
          <cell r="J36">
            <v>0.47720649169031004</v>
          </cell>
        </row>
        <row r="37">
          <cell r="A37">
            <v>5.95</v>
          </cell>
          <cell r="B37">
            <v>0.59</v>
          </cell>
          <cell r="I37">
            <v>3.75</v>
          </cell>
          <cell r="J37">
            <v>0.47001250001953121</v>
          </cell>
        </row>
        <row r="38">
          <cell r="A38">
            <v>6.61</v>
          </cell>
          <cell r="B38">
            <v>1.1499999999999999</v>
          </cell>
          <cell r="I38">
            <v>4</v>
          </cell>
          <cell r="J38">
            <v>0.47845894421715851</v>
          </cell>
        </row>
        <row r="39">
          <cell r="A39">
            <v>7.3</v>
          </cell>
          <cell r="B39">
            <v>2.15</v>
          </cell>
          <cell r="I39">
            <v>4.25</v>
          </cell>
          <cell r="J39">
            <v>0.50264571786183909</v>
          </cell>
        </row>
        <row r="40">
          <cell r="A40">
            <v>7.6</v>
          </cell>
          <cell r="B40">
            <v>2.95</v>
          </cell>
          <cell r="I40">
            <v>4.5</v>
          </cell>
          <cell r="J40">
            <v>0.54286363873114274</v>
          </cell>
        </row>
        <row r="41">
          <cell r="A41">
            <v>7.63</v>
          </cell>
          <cell r="B41">
            <v>3.69</v>
          </cell>
          <cell r="I41">
            <v>4.75</v>
          </cell>
          <cell r="J41">
            <v>0.59961242250856728</v>
          </cell>
        </row>
        <row r="42">
          <cell r="A42">
            <v>7.62</v>
          </cell>
          <cell r="B42">
            <v>4.32</v>
          </cell>
          <cell r="I42">
            <v>5</v>
          </cell>
          <cell r="J42">
            <v>0.67363331591902176</v>
          </cell>
        </row>
        <row r="43">
          <cell r="I43">
            <v>5.25</v>
          </cell>
          <cell r="J43">
            <v>0.76596166326534876</v>
          </cell>
        </row>
        <row r="44">
          <cell r="I44">
            <v>5.5</v>
          </cell>
          <cell r="J44">
            <v>0.8780089086970162</v>
          </cell>
        </row>
        <row r="45">
          <cell r="A45">
            <v>3.74</v>
          </cell>
          <cell r="B45">
            <v>4.47</v>
          </cell>
          <cell r="I45">
            <v>5.75</v>
          </cell>
          <cell r="J45">
            <v>1.0116911647454034</v>
          </cell>
        </row>
        <row r="46">
          <cell r="A46">
            <v>4.8</v>
          </cell>
          <cell r="B46">
            <v>0.5</v>
          </cell>
          <cell r="I46">
            <v>6</v>
          </cell>
          <cell r="J46">
            <v>1.169636383669217</v>
          </cell>
        </row>
        <row r="47">
          <cell r="A47">
            <v>5.6</v>
          </cell>
          <cell r="B47">
            <v>0.85</v>
          </cell>
          <cell r="I47">
            <v>6.25</v>
          </cell>
          <cell r="J47">
            <v>1.3555337535943655</v>
          </cell>
        </row>
        <row r="48">
          <cell r="A48">
            <v>6.31</v>
          </cell>
          <cell r="B48">
            <v>1.35</v>
          </cell>
          <cell r="I48">
            <v>6.5</v>
          </cell>
          <cell r="J48">
            <v>1.5747625313283882</v>
          </cell>
        </row>
        <row r="49">
          <cell r="A49">
            <v>7.08</v>
          </cell>
          <cell r="B49">
            <v>2.2799999999999998</v>
          </cell>
          <cell r="I49">
            <v>6.6</v>
          </cell>
          <cell r="J49">
            <v>1.6735021902386542</v>
          </cell>
        </row>
        <row r="50">
          <cell r="A50">
            <v>7.44</v>
          </cell>
          <cell r="B50">
            <v>3.06</v>
          </cell>
          <cell r="I50">
            <v>6.7</v>
          </cell>
          <cell r="J50">
            <v>1.7795725246719618</v>
          </cell>
        </row>
        <row r="51">
          <cell r="A51">
            <v>7.65</v>
          </cell>
          <cell r="B51">
            <v>3.78</v>
          </cell>
          <cell r="I51">
            <v>6.8</v>
          </cell>
          <cell r="J51">
            <v>1.8938788848347983</v>
          </cell>
        </row>
        <row r="52">
          <cell r="A52">
            <v>7.69</v>
          </cell>
          <cell r="B52">
            <v>4.4000000000000004</v>
          </cell>
          <cell r="I52">
            <v>6.9</v>
          </cell>
          <cell r="J52">
            <v>2.0175726310449069</v>
          </cell>
        </row>
        <row r="53">
          <cell r="I53">
            <v>7</v>
          </cell>
          <cell r="J53">
            <v>2.1521561743723971</v>
          </cell>
        </row>
        <row r="54">
          <cell r="I54">
            <v>7.1</v>
          </cell>
          <cell r="J54">
            <v>2.2996544053999131</v>
          </cell>
        </row>
        <row r="55">
          <cell r="I55">
            <v>7.2</v>
          </cell>
          <cell r="J55">
            <v>2.4629125579586724</v>
          </cell>
        </row>
        <row r="56">
          <cell r="I56">
            <v>7.3</v>
          </cell>
          <cell r="J56">
            <v>2.6461579015715193</v>
          </cell>
        </row>
        <row r="57">
          <cell r="I57">
            <v>7.4</v>
          </cell>
          <cell r="J57">
            <v>2.8561846450104649</v>
          </cell>
        </row>
        <row r="58">
          <cell r="I58">
            <v>7.5</v>
          </cell>
          <cell r="J58">
            <v>3.1053022312614411</v>
          </cell>
        </row>
        <row r="59">
          <cell r="I59">
            <v>7.6</v>
          </cell>
          <cell r="J59">
            <v>3.4210004766445294</v>
          </cell>
        </row>
        <row r="60">
          <cell r="I60">
            <v>7.73</v>
          </cell>
          <cell r="J60">
            <v>4.187334119497951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workbookViewId="0">
      <selection activeCell="F23" sqref="F23"/>
    </sheetView>
  </sheetViews>
  <sheetFormatPr defaultRowHeight="14.25" x14ac:dyDescent="0.2"/>
  <sheetData>
    <row r="1" spans="1:3" x14ac:dyDescent="0.2">
      <c r="A1" t="s">
        <v>7</v>
      </c>
    </row>
    <row r="2" spans="1:3" x14ac:dyDescent="0.2">
      <c r="A2" t="s">
        <v>8</v>
      </c>
    </row>
    <row r="4" spans="1:3" x14ac:dyDescent="0.2">
      <c r="A4" t="s">
        <v>0</v>
      </c>
      <c r="C4" t="s">
        <v>1</v>
      </c>
    </row>
    <row r="5" spans="1:3" x14ac:dyDescent="0.2">
      <c r="A5">
        <v>1</v>
      </c>
      <c r="C5">
        <v>41</v>
      </c>
    </row>
    <row r="6" spans="1:3" x14ac:dyDescent="0.2">
      <c r="A6">
        <v>2</v>
      </c>
      <c r="C6">
        <v>42</v>
      </c>
    </row>
    <row r="7" spans="1:3" x14ac:dyDescent="0.2">
      <c r="A7">
        <v>3</v>
      </c>
      <c r="C7">
        <v>40</v>
      </c>
    </row>
    <row r="8" spans="1:3" x14ac:dyDescent="0.2">
      <c r="A8">
        <v>4</v>
      </c>
      <c r="C8">
        <v>28</v>
      </c>
    </row>
    <row r="9" spans="1:3" x14ac:dyDescent="0.2">
      <c r="A9">
        <v>5</v>
      </c>
      <c r="C9">
        <v>39</v>
      </c>
    </row>
    <row r="10" spans="1:3" x14ac:dyDescent="0.2">
      <c r="A10">
        <v>6</v>
      </c>
      <c r="C10">
        <v>36</v>
      </c>
    </row>
    <row r="11" spans="1:3" x14ac:dyDescent="0.2">
      <c r="A11">
        <v>7</v>
      </c>
      <c r="C11">
        <v>46</v>
      </c>
    </row>
    <row r="12" spans="1:3" ht="15" x14ac:dyDescent="0.25">
      <c r="A12">
        <v>8</v>
      </c>
      <c r="C12" s="1" t="s">
        <v>2</v>
      </c>
    </row>
    <row r="13" spans="1:3" x14ac:dyDescent="0.2">
      <c r="A13">
        <v>9</v>
      </c>
      <c r="C13">
        <v>33</v>
      </c>
    </row>
    <row r="14" spans="1:3" x14ac:dyDescent="0.2">
      <c r="A14">
        <v>10</v>
      </c>
      <c r="C14">
        <v>29</v>
      </c>
    </row>
    <row r="15" spans="1:3" x14ac:dyDescent="0.2">
      <c r="A15">
        <v>11</v>
      </c>
      <c r="C15">
        <v>49</v>
      </c>
    </row>
    <row r="16" spans="1:3" x14ac:dyDescent="0.2">
      <c r="A16">
        <v>12</v>
      </c>
      <c r="C16">
        <v>30</v>
      </c>
    </row>
    <row r="17" spans="1:3" x14ac:dyDescent="0.2">
      <c r="A17">
        <v>13</v>
      </c>
      <c r="C17">
        <v>11</v>
      </c>
    </row>
    <row r="18" spans="1:3" ht="15" x14ac:dyDescent="0.25">
      <c r="A18">
        <v>14</v>
      </c>
      <c r="C18" s="1" t="s">
        <v>3</v>
      </c>
    </row>
    <row r="19" spans="1:3" x14ac:dyDescent="0.2">
      <c r="A19">
        <v>15</v>
      </c>
      <c r="C19">
        <v>43</v>
      </c>
    </row>
    <row r="20" spans="1:3" x14ac:dyDescent="0.2">
      <c r="A20">
        <v>16</v>
      </c>
      <c r="C20">
        <v>23</v>
      </c>
    </row>
    <row r="21" spans="1:3" x14ac:dyDescent="0.2">
      <c r="A21">
        <v>17</v>
      </c>
      <c r="C21">
        <v>21</v>
      </c>
    </row>
    <row r="22" spans="1:3" x14ac:dyDescent="0.2">
      <c r="A22">
        <v>18</v>
      </c>
      <c r="C22">
        <v>37</v>
      </c>
    </row>
    <row r="23" spans="1:3" x14ac:dyDescent="0.2">
      <c r="A23">
        <v>19</v>
      </c>
      <c r="C23">
        <v>35</v>
      </c>
    </row>
    <row r="24" spans="1:3" x14ac:dyDescent="0.2">
      <c r="A24">
        <v>20</v>
      </c>
      <c r="C24">
        <v>27</v>
      </c>
    </row>
    <row r="25" spans="1:3" x14ac:dyDescent="0.2">
      <c r="A25">
        <v>21</v>
      </c>
      <c r="C25">
        <v>47</v>
      </c>
    </row>
    <row r="26" spans="1:3" x14ac:dyDescent="0.2">
      <c r="A26">
        <v>22</v>
      </c>
      <c r="C26">
        <v>44</v>
      </c>
    </row>
    <row r="27" spans="1:3" x14ac:dyDescent="0.2">
      <c r="A27">
        <v>23</v>
      </c>
      <c r="C27">
        <v>8</v>
      </c>
    </row>
    <row r="28" spans="1:3" x14ac:dyDescent="0.2">
      <c r="A28">
        <v>24</v>
      </c>
      <c r="C28">
        <v>45</v>
      </c>
    </row>
    <row r="29" spans="1:3" x14ac:dyDescent="0.2">
      <c r="A29">
        <v>25</v>
      </c>
      <c r="C29">
        <v>24</v>
      </c>
    </row>
    <row r="30" spans="1:3" x14ac:dyDescent="0.2">
      <c r="A30">
        <v>26</v>
      </c>
      <c r="C30">
        <v>32</v>
      </c>
    </row>
    <row r="31" spans="1:3" x14ac:dyDescent="0.2">
      <c r="A31">
        <v>27</v>
      </c>
      <c r="C31">
        <v>25</v>
      </c>
    </row>
    <row r="32" spans="1:3" x14ac:dyDescent="0.2">
      <c r="A32">
        <v>28</v>
      </c>
      <c r="C32">
        <v>10</v>
      </c>
    </row>
    <row r="33" spans="1:3" x14ac:dyDescent="0.2">
      <c r="A33">
        <v>29</v>
      </c>
      <c r="C33">
        <v>17</v>
      </c>
    </row>
    <row r="34" spans="1:3" x14ac:dyDescent="0.2">
      <c r="A34">
        <v>30</v>
      </c>
      <c r="C34">
        <v>26</v>
      </c>
    </row>
    <row r="35" spans="1:3" ht="15" x14ac:dyDescent="0.25">
      <c r="A35">
        <v>31</v>
      </c>
      <c r="C35" s="1" t="s">
        <v>4</v>
      </c>
    </row>
    <row r="36" spans="1:3" x14ac:dyDescent="0.2">
      <c r="A36">
        <v>32</v>
      </c>
      <c r="C36">
        <v>34</v>
      </c>
    </row>
    <row r="37" spans="1:3" x14ac:dyDescent="0.2">
      <c r="A37">
        <v>33</v>
      </c>
      <c r="C37">
        <v>6</v>
      </c>
    </row>
    <row r="38" spans="1:3" x14ac:dyDescent="0.2">
      <c r="A38">
        <v>34</v>
      </c>
      <c r="C38">
        <v>38</v>
      </c>
    </row>
    <row r="39" spans="1:3" x14ac:dyDescent="0.2">
      <c r="A39">
        <v>35</v>
      </c>
      <c r="C39">
        <v>18</v>
      </c>
    </row>
    <row r="40" spans="1:3" x14ac:dyDescent="0.2">
      <c r="A40">
        <v>36</v>
      </c>
      <c r="C40">
        <v>5</v>
      </c>
    </row>
    <row r="41" spans="1:3" x14ac:dyDescent="0.2">
      <c r="A41">
        <v>37</v>
      </c>
      <c r="C41">
        <v>14</v>
      </c>
    </row>
    <row r="42" spans="1:3" x14ac:dyDescent="0.2">
      <c r="A42">
        <v>38</v>
      </c>
      <c r="C42">
        <v>9</v>
      </c>
    </row>
    <row r="43" spans="1:3" x14ac:dyDescent="0.2">
      <c r="A43">
        <v>39</v>
      </c>
      <c r="C43">
        <v>12</v>
      </c>
    </row>
    <row r="44" spans="1:3" x14ac:dyDescent="0.2">
      <c r="A44">
        <v>40</v>
      </c>
      <c r="C44">
        <v>1</v>
      </c>
    </row>
    <row r="45" spans="1:3" x14ac:dyDescent="0.2">
      <c r="A45">
        <v>41</v>
      </c>
      <c r="C45">
        <v>3</v>
      </c>
    </row>
    <row r="46" spans="1:3" ht="15" x14ac:dyDescent="0.25">
      <c r="A46">
        <v>42</v>
      </c>
      <c r="C46" s="1" t="s">
        <v>5</v>
      </c>
    </row>
    <row r="47" spans="1:3" x14ac:dyDescent="0.2">
      <c r="A47">
        <v>43</v>
      </c>
      <c r="C47">
        <v>2</v>
      </c>
    </row>
    <row r="48" spans="1:3" x14ac:dyDescent="0.2">
      <c r="A48">
        <v>44</v>
      </c>
      <c r="C48">
        <v>15</v>
      </c>
    </row>
    <row r="49" spans="1:3" ht="15" x14ac:dyDescent="0.25">
      <c r="A49">
        <v>45</v>
      </c>
      <c r="C49" s="1" t="s">
        <v>6</v>
      </c>
    </row>
    <row r="50" spans="1:3" x14ac:dyDescent="0.2">
      <c r="A50">
        <v>46</v>
      </c>
      <c r="C50">
        <v>20</v>
      </c>
    </row>
    <row r="51" spans="1:3" x14ac:dyDescent="0.2">
      <c r="A51">
        <v>47</v>
      </c>
      <c r="C51">
        <v>13</v>
      </c>
    </row>
    <row r="52" spans="1:3" x14ac:dyDescent="0.2">
      <c r="A52">
        <v>48</v>
      </c>
      <c r="C52">
        <v>7</v>
      </c>
    </row>
    <row r="53" spans="1:3" x14ac:dyDescent="0.2">
      <c r="A53">
        <v>49</v>
      </c>
      <c r="C53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"/>
  <sheetViews>
    <sheetView workbookViewId="0">
      <selection activeCell="P5" sqref="P5"/>
    </sheetView>
  </sheetViews>
  <sheetFormatPr defaultRowHeight="14.25" x14ac:dyDescent="0.2"/>
  <cols>
    <col min="1" max="1" width="10.25" customWidth="1"/>
  </cols>
  <sheetData>
    <row r="1" spans="1:13" ht="15" x14ac:dyDescent="0.25">
      <c r="A1" s="2" t="s">
        <v>9</v>
      </c>
      <c r="E1" s="2" t="s">
        <v>14</v>
      </c>
      <c r="J1" t="s">
        <v>32</v>
      </c>
    </row>
    <row r="2" spans="1:13" ht="15" x14ac:dyDescent="0.25">
      <c r="A2" s="2" t="s">
        <v>10</v>
      </c>
      <c r="E2" t="s">
        <v>11</v>
      </c>
      <c r="H2" t="s">
        <v>28</v>
      </c>
      <c r="L2" t="s">
        <v>30</v>
      </c>
      <c r="M2" t="s">
        <v>31</v>
      </c>
    </row>
    <row r="3" spans="1:13" ht="15" x14ac:dyDescent="0.25">
      <c r="A3" s="2"/>
      <c r="H3" t="s">
        <v>29</v>
      </c>
      <c r="J3" t="s">
        <v>24</v>
      </c>
      <c r="L3">
        <v>133</v>
      </c>
      <c r="M3">
        <v>322</v>
      </c>
    </row>
    <row r="4" spans="1:13" x14ac:dyDescent="0.2">
      <c r="A4" t="s">
        <v>15</v>
      </c>
      <c r="B4" t="s">
        <v>16</v>
      </c>
      <c r="E4" t="s">
        <v>12</v>
      </c>
      <c r="F4" t="s">
        <v>13</v>
      </c>
      <c r="H4" t="s">
        <v>23</v>
      </c>
      <c r="J4" t="s">
        <v>25</v>
      </c>
      <c r="L4">
        <v>547</v>
      </c>
      <c r="M4">
        <v>316.5</v>
      </c>
    </row>
    <row r="5" spans="1:13" x14ac:dyDescent="0.2">
      <c r="A5">
        <v>-0.57799999999999996</v>
      </c>
      <c r="B5">
        <v>1.627</v>
      </c>
      <c r="E5">
        <v>528.5</v>
      </c>
      <c r="F5">
        <v>224</v>
      </c>
      <c r="H5">
        <f>SQRT($K$10^2-((F5-$K$9)^2))+$K$8</f>
        <v>527.44663862483367</v>
      </c>
      <c r="J5" t="s">
        <v>20</v>
      </c>
      <c r="L5">
        <v>343</v>
      </c>
      <c r="M5">
        <v>318</v>
      </c>
    </row>
    <row r="6" spans="1:13" ht="15" x14ac:dyDescent="0.25">
      <c r="A6">
        <v>-0.55300000000000005</v>
      </c>
      <c r="B6">
        <v>1.556</v>
      </c>
      <c r="E6">
        <v>525.4</v>
      </c>
      <c r="F6">
        <v>218.4</v>
      </c>
      <c r="H6">
        <f t="shared" ref="H6:H53" si="0">SQRT($K$10^2-((F6-$K$9)^2))+$K$8</f>
        <v>524.48389046965031</v>
      </c>
      <c r="J6" s="3" t="s">
        <v>27</v>
      </c>
    </row>
    <row r="7" spans="1:13" x14ac:dyDescent="0.2">
      <c r="A7">
        <v>-0.54400000000000004</v>
      </c>
      <c r="B7">
        <v>1.508</v>
      </c>
      <c r="E7">
        <v>531</v>
      </c>
      <c r="F7">
        <v>229.8</v>
      </c>
      <c r="H7">
        <f t="shared" si="0"/>
        <v>530.28940840314488</v>
      </c>
      <c r="J7" t="s">
        <v>26</v>
      </c>
    </row>
    <row r="8" spans="1:13" x14ac:dyDescent="0.2">
      <c r="A8">
        <v>-0.54</v>
      </c>
      <c r="B8">
        <v>1.4590000000000001</v>
      </c>
      <c r="E8">
        <v>549.4</v>
      </c>
      <c r="F8">
        <v>303.60000000000002</v>
      </c>
      <c r="H8">
        <f t="shared" si="0"/>
        <v>549.51683345432161</v>
      </c>
      <c r="J8" t="s">
        <v>18</v>
      </c>
      <c r="K8">
        <f>L5</f>
        <v>343</v>
      </c>
    </row>
    <row r="9" spans="1:13" x14ac:dyDescent="0.2">
      <c r="A9">
        <v>-0.53600000000000003</v>
      </c>
      <c r="B9">
        <v>1.411</v>
      </c>
      <c r="E9">
        <v>533.5</v>
      </c>
      <c r="F9">
        <v>235.7</v>
      </c>
      <c r="H9">
        <f t="shared" si="0"/>
        <v>532.95597516266764</v>
      </c>
      <c r="J9" t="s">
        <v>19</v>
      </c>
      <c r="K9">
        <f>M5</f>
        <v>318</v>
      </c>
    </row>
    <row r="10" spans="1:13" x14ac:dyDescent="0.2">
      <c r="A10">
        <v>-0.52700000000000002</v>
      </c>
      <c r="B10">
        <v>1.3620000000000001</v>
      </c>
      <c r="E10">
        <v>540.20000000000005</v>
      </c>
      <c r="F10">
        <v>254</v>
      </c>
      <c r="H10">
        <f t="shared" si="0"/>
        <v>539.87702379912184</v>
      </c>
      <c r="J10" t="s">
        <v>21</v>
      </c>
      <c r="K10">
        <f>SQRT(((L4-L3)/2)^2+((M4-M3)/2)^2)</f>
        <v>207.0182661022935</v>
      </c>
      <c r="L10" t="s">
        <v>22</v>
      </c>
    </row>
    <row r="11" spans="1:13" x14ac:dyDescent="0.2">
      <c r="A11">
        <v>-0.51300000000000001</v>
      </c>
      <c r="B11">
        <v>1.3149999999999999</v>
      </c>
      <c r="E11">
        <v>514.1</v>
      </c>
      <c r="F11">
        <v>193.8</v>
      </c>
      <c r="H11">
        <f t="shared" si="0"/>
        <v>508.62283206128313</v>
      </c>
    </row>
    <row r="12" spans="1:13" x14ac:dyDescent="0.2">
      <c r="A12">
        <v>-0.49199999999999999</v>
      </c>
      <c r="B12">
        <v>1.2709999999999999</v>
      </c>
    </row>
    <row r="13" spans="1:13" x14ac:dyDescent="0.2">
      <c r="A13">
        <v>-0.47799999999999998</v>
      </c>
      <c r="B13">
        <v>1.2250000000000001</v>
      </c>
      <c r="E13">
        <v>545.4</v>
      </c>
      <c r="F13">
        <v>272.39999999999998</v>
      </c>
      <c r="H13">
        <f t="shared" si="0"/>
        <v>544.93365866046202</v>
      </c>
    </row>
    <row r="14" spans="1:13" x14ac:dyDescent="0.2">
      <c r="A14">
        <v>-0.46500000000000002</v>
      </c>
      <c r="B14">
        <v>1.1779999999999999</v>
      </c>
      <c r="E14">
        <v>549</v>
      </c>
      <c r="F14">
        <v>297.3</v>
      </c>
      <c r="H14">
        <f t="shared" si="0"/>
        <v>548.98075759643177</v>
      </c>
    </row>
    <row r="15" spans="1:13" x14ac:dyDescent="0.2">
      <c r="A15">
        <v>-0.44800000000000001</v>
      </c>
      <c r="B15">
        <v>1.1319999999999999</v>
      </c>
      <c r="E15">
        <v>507.1</v>
      </c>
      <c r="F15">
        <v>174.4</v>
      </c>
      <c r="H15">
        <f t="shared" si="0"/>
        <v>492.11607056249841</v>
      </c>
    </row>
    <row r="16" spans="1:13" x14ac:dyDescent="0.2">
      <c r="A16">
        <v>-0.434</v>
      </c>
      <c r="B16">
        <v>1.0860000000000001</v>
      </c>
      <c r="E16">
        <v>548.29999999999995</v>
      </c>
      <c r="F16">
        <v>290.89999999999998</v>
      </c>
      <c r="H16">
        <f t="shared" si="0"/>
        <v>548.23682052692197</v>
      </c>
    </row>
    <row r="17" spans="1:8" x14ac:dyDescent="0.2">
      <c r="A17">
        <v>-0.41399999999999998</v>
      </c>
      <c r="B17">
        <v>1.0409999999999999</v>
      </c>
      <c r="E17">
        <v>529.20000000000005</v>
      </c>
      <c r="F17">
        <v>407.9</v>
      </c>
      <c r="H17">
        <f t="shared" si="0"/>
        <v>529.47936212889613</v>
      </c>
    </row>
    <row r="18" spans="1:8" x14ac:dyDescent="0.2">
      <c r="A18">
        <v>-0.39500000000000002</v>
      </c>
      <c r="B18">
        <v>0.99199999999999999</v>
      </c>
    </row>
    <row r="19" spans="1:8" x14ac:dyDescent="0.2">
      <c r="A19">
        <v>-0.378</v>
      </c>
      <c r="B19">
        <v>0.95</v>
      </c>
      <c r="E19">
        <v>522.20000000000005</v>
      </c>
      <c r="F19">
        <v>212.4</v>
      </c>
      <c r="H19">
        <f t="shared" si="0"/>
        <v>521.05954762382157</v>
      </c>
    </row>
    <row r="20" spans="1:8" x14ac:dyDescent="0.2">
      <c r="A20">
        <v>-0.36</v>
      </c>
      <c r="B20">
        <v>0.90500000000000003</v>
      </c>
      <c r="E20">
        <v>549.29999999999995</v>
      </c>
      <c r="F20">
        <v>336</v>
      </c>
      <c r="H20">
        <f t="shared" si="0"/>
        <v>549.23424182225415</v>
      </c>
    </row>
    <row r="21" spans="1:8" x14ac:dyDescent="0.2">
      <c r="A21">
        <v>-0.33900000000000002</v>
      </c>
      <c r="B21">
        <v>0.86</v>
      </c>
      <c r="E21">
        <v>547.5</v>
      </c>
      <c r="F21">
        <v>348.5</v>
      </c>
      <c r="H21">
        <f t="shared" si="0"/>
        <v>547.75915730438044</v>
      </c>
    </row>
    <row r="22" spans="1:8" x14ac:dyDescent="0.2">
      <c r="A22">
        <v>-0.32</v>
      </c>
      <c r="B22">
        <v>0.81699999999999995</v>
      </c>
      <c r="E22">
        <v>537.6</v>
      </c>
      <c r="F22">
        <v>247.7</v>
      </c>
      <c r="H22">
        <f t="shared" si="0"/>
        <v>537.71638991107034</v>
      </c>
    </row>
    <row r="23" spans="1:8" x14ac:dyDescent="0.2">
      <c r="A23">
        <v>-0.29899999999999999</v>
      </c>
      <c r="B23">
        <v>0.77200000000000002</v>
      </c>
      <c r="E23">
        <v>542</v>
      </c>
      <c r="F23">
        <v>259.7</v>
      </c>
      <c r="H23">
        <f t="shared" si="0"/>
        <v>541.63955421818684</v>
      </c>
    </row>
    <row r="24" spans="1:8" x14ac:dyDescent="0.2">
      <c r="A24">
        <v>-0.28499999999999998</v>
      </c>
      <c r="B24">
        <v>0.72499999999999998</v>
      </c>
      <c r="E24">
        <v>549.9</v>
      </c>
      <c r="F24">
        <v>309.89999999999998</v>
      </c>
      <c r="H24">
        <f t="shared" si="0"/>
        <v>549.85974112910412</v>
      </c>
    </row>
    <row r="25" spans="1:8" x14ac:dyDescent="0.2">
      <c r="A25">
        <v>-0.26700000000000002</v>
      </c>
      <c r="B25">
        <v>0.68</v>
      </c>
      <c r="E25">
        <v>511.6</v>
      </c>
      <c r="F25">
        <v>187.6</v>
      </c>
      <c r="H25">
        <f t="shared" si="0"/>
        <v>503.78682315413789</v>
      </c>
    </row>
    <row r="26" spans="1:8" x14ac:dyDescent="0.2">
      <c r="A26">
        <v>-0.247</v>
      </c>
      <c r="B26">
        <v>0.63600000000000001</v>
      </c>
      <c r="E26">
        <v>518.9</v>
      </c>
      <c r="F26">
        <v>205.3</v>
      </c>
      <c r="H26">
        <f t="shared" si="0"/>
        <v>516.65273536572931</v>
      </c>
    </row>
    <row r="27" spans="1:8" x14ac:dyDescent="0.2">
      <c r="A27">
        <v>-0.23100000000000001</v>
      </c>
      <c r="B27">
        <v>0.59099999999999997</v>
      </c>
      <c r="E27">
        <v>520.4</v>
      </c>
      <c r="F27">
        <v>424.5</v>
      </c>
      <c r="H27">
        <f t="shared" si="0"/>
        <v>520.52270981482911</v>
      </c>
    </row>
    <row r="28" spans="1:8" x14ac:dyDescent="0.2">
      <c r="A28">
        <v>-0.21299999999999999</v>
      </c>
      <c r="B28">
        <v>0.54500000000000004</v>
      </c>
      <c r="E28">
        <v>516.5</v>
      </c>
      <c r="F28">
        <v>199.5</v>
      </c>
      <c r="H28">
        <f t="shared" si="0"/>
        <v>512.74779085454986</v>
      </c>
    </row>
    <row r="29" spans="1:8" x14ac:dyDescent="0.2">
      <c r="A29">
        <v>-0.19700000000000001</v>
      </c>
      <c r="B29">
        <v>0.49299999999999999</v>
      </c>
      <c r="E29">
        <v>550</v>
      </c>
      <c r="F29">
        <v>329</v>
      </c>
      <c r="H29">
        <f t="shared" si="0"/>
        <v>549.72581478857455</v>
      </c>
    </row>
    <row r="30" spans="1:8" x14ac:dyDescent="0.2">
      <c r="A30">
        <v>-0.17699999999999999</v>
      </c>
      <c r="B30">
        <v>0.45</v>
      </c>
      <c r="E30">
        <v>546</v>
      </c>
      <c r="F30">
        <v>278.39999999999998</v>
      </c>
      <c r="H30">
        <f t="shared" si="0"/>
        <v>546.1954785422156</v>
      </c>
    </row>
    <row r="31" spans="1:8" x14ac:dyDescent="0.2">
      <c r="A31">
        <v>-0.16200000000000001</v>
      </c>
      <c r="B31">
        <v>0.40300000000000002</v>
      </c>
      <c r="E31">
        <v>550.1</v>
      </c>
      <c r="F31">
        <v>322.7</v>
      </c>
      <c r="H31">
        <f t="shared" si="0"/>
        <v>549.96490644551318</v>
      </c>
    </row>
    <row r="32" spans="1:8" x14ac:dyDescent="0.2">
      <c r="A32">
        <v>-0.14499999999999999</v>
      </c>
      <c r="B32">
        <v>0.35799999999999998</v>
      </c>
      <c r="E32">
        <v>526.5</v>
      </c>
      <c r="F32">
        <v>413.2</v>
      </c>
      <c r="H32">
        <f t="shared" si="0"/>
        <v>526.83014578681048</v>
      </c>
    </row>
    <row r="33" spans="1:8" x14ac:dyDescent="0.2">
      <c r="A33">
        <v>-0.124</v>
      </c>
      <c r="B33">
        <v>0.315</v>
      </c>
      <c r="E33">
        <v>542.70000000000005</v>
      </c>
      <c r="F33">
        <v>371.9</v>
      </c>
      <c r="H33">
        <f t="shared" si="0"/>
        <v>542.87834424969606</v>
      </c>
    </row>
    <row r="34" spans="1:8" x14ac:dyDescent="0.2">
      <c r="A34">
        <v>-0.108</v>
      </c>
      <c r="B34">
        <v>0.27</v>
      </c>
      <c r="E34">
        <v>550</v>
      </c>
      <c r="F34">
        <v>316.5</v>
      </c>
      <c r="H34">
        <f t="shared" si="0"/>
        <v>550.01283172789067</v>
      </c>
    </row>
    <row r="35" spans="1:8" x14ac:dyDescent="0.2">
      <c r="A35">
        <v>-9.1999999999999998E-2</v>
      </c>
      <c r="B35">
        <v>0.223</v>
      </c>
    </row>
    <row r="36" spans="1:8" x14ac:dyDescent="0.2">
      <c r="A36">
        <v>-7.3999999999999996E-2</v>
      </c>
      <c r="B36">
        <v>0.17799999999999999</v>
      </c>
      <c r="E36">
        <v>543.6</v>
      </c>
      <c r="F36">
        <v>265.89999999999998</v>
      </c>
      <c r="H36">
        <f t="shared" si="0"/>
        <v>543.35506607021443</v>
      </c>
    </row>
    <row r="37" spans="1:8" x14ac:dyDescent="0.2">
      <c r="A37">
        <v>-5.6000000000000001E-2</v>
      </c>
      <c r="B37">
        <v>0.13300000000000001</v>
      </c>
      <c r="E37">
        <v>513.29999999999995</v>
      </c>
      <c r="F37">
        <v>435.3</v>
      </c>
      <c r="H37">
        <f t="shared" si="0"/>
        <v>513.57922646090287</v>
      </c>
    </row>
    <row r="38" spans="1:8" x14ac:dyDescent="0.2">
      <c r="A38">
        <v>-3.5999999999999997E-2</v>
      </c>
      <c r="B38">
        <v>8.7999999999999995E-2</v>
      </c>
      <c r="E38">
        <v>535.9</v>
      </c>
      <c r="F38">
        <v>241.5</v>
      </c>
      <c r="H38">
        <f t="shared" si="0"/>
        <v>535.36505010006363</v>
      </c>
    </row>
    <row r="39" spans="1:8" x14ac:dyDescent="0.2">
      <c r="A39">
        <v>-1.4999999999999999E-2</v>
      </c>
      <c r="B39">
        <v>4.4999999999999998E-2</v>
      </c>
      <c r="E39">
        <v>544</v>
      </c>
      <c r="F39">
        <v>365.4</v>
      </c>
      <c r="H39">
        <f t="shared" si="0"/>
        <v>544.51873982337224</v>
      </c>
    </row>
    <row r="40" spans="1:8" x14ac:dyDescent="0.2">
      <c r="A40">
        <v>0</v>
      </c>
      <c r="B40">
        <v>0</v>
      </c>
      <c r="E40">
        <v>510</v>
      </c>
      <c r="F40">
        <v>440.6</v>
      </c>
      <c r="H40">
        <f t="shared" si="0"/>
        <v>509.81067861500952</v>
      </c>
    </row>
    <row r="41" spans="1:8" x14ac:dyDescent="0.2">
      <c r="A41">
        <v>1.7000000000000001E-2</v>
      </c>
      <c r="B41">
        <v>-4.5999999999999999E-2</v>
      </c>
      <c r="E41">
        <v>537</v>
      </c>
      <c r="F41">
        <v>390.3</v>
      </c>
      <c r="H41">
        <f t="shared" si="0"/>
        <v>536.98266030756463</v>
      </c>
    </row>
    <row r="42" spans="1:8" x14ac:dyDescent="0.2">
      <c r="A42">
        <v>3.6999999999999998E-2</v>
      </c>
      <c r="B42">
        <v>-0.09</v>
      </c>
      <c r="E42">
        <v>523.5</v>
      </c>
      <c r="F42">
        <v>419.2</v>
      </c>
      <c r="H42">
        <f t="shared" si="0"/>
        <v>523.59657388776782</v>
      </c>
    </row>
    <row r="43" spans="1:8" x14ac:dyDescent="0.2">
      <c r="A43">
        <v>5.3999999999999999E-2</v>
      </c>
      <c r="B43">
        <v>-0.13500000000000001</v>
      </c>
      <c r="E43">
        <v>531.9</v>
      </c>
      <c r="F43">
        <v>402.4</v>
      </c>
      <c r="H43">
        <f t="shared" si="0"/>
        <v>532.03227898959483</v>
      </c>
    </row>
    <row r="44" spans="1:8" x14ac:dyDescent="0.2">
      <c r="A44">
        <v>7.3999999999999996E-2</v>
      </c>
      <c r="B44">
        <v>-0.17899999999999999</v>
      </c>
      <c r="E44">
        <v>493.5</v>
      </c>
      <c r="F44">
        <v>460.3</v>
      </c>
      <c r="H44">
        <f t="shared" si="0"/>
        <v>493.35714981336935</v>
      </c>
    </row>
    <row r="45" spans="1:8" x14ac:dyDescent="0.2">
      <c r="A45">
        <v>9.6000000000000002E-2</v>
      </c>
      <c r="B45">
        <v>-0.222</v>
      </c>
      <c r="E45">
        <v>501.7</v>
      </c>
      <c r="F45">
        <v>450.8</v>
      </c>
      <c r="H45">
        <f t="shared" si="0"/>
        <v>501.81033499114596</v>
      </c>
    </row>
    <row r="46" spans="1:8" x14ac:dyDescent="0.2">
      <c r="A46">
        <v>0.11</v>
      </c>
      <c r="B46">
        <v>-0.26700000000000002</v>
      </c>
    </row>
    <row r="47" spans="1:8" x14ac:dyDescent="0.2">
      <c r="A47">
        <v>0.13200000000000001</v>
      </c>
      <c r="B47">
        <v>-0.318</v>
      </c>
      <c r="E47">
        <v>497.6</v>
      </c>
      <c r="F47">
        <v>455.9</v>
      </c>
      <c r="H47">
        <f t="shared" si="0"/>
        <v>497.40256636468189</v>
      </c>
    </row>
    <row r="48" spans="1:8" x14ac:dyDescent="0.2">
      <c r="A48">
        <v>0.152</v>
      </c>
      <c r="B48">
        <v>-0.36199999999999999</v>
      </c>
      <c r="E48">
        <v>538.9</v>
      </c>
      <c r="F48">
        <v>384.4</v>
      </c>
      <c r="H48">
        <f t="shared" si="0"/>
        <v>539.08060204925937</v>
      </c>
    </row>
    <row r="49" spans="1:8" x14ac:dyDescent="0.2">
      <c r="A49">
        <v>0.17199999999999999</v>
      </c>
      <c r="B49">
        <v>-0.40500000000000003</v>
      </c>
    </row>
    <row r="50" spans="1:8" x14ac:dyDescent="0.2">
      <c r="A50">
        <v>0.19400000000000001</v>
      </c>
      <c r="B50">
        <v>-0.44800000000000001</v>
      </c>
      <c r="E50">
        <v>546.6</v>
      </c>
      <c r="F50">
        <v>354.5</v>
      </c>
      <c r="H50">
        <f t="shared" si="0"/>
        <v>546.77515182180582</v>
      </c>
    </row>
    <row r="51" spans="1:8" x14ac:dyDescent="0.2">
      <c r="A51">
        <v>0.21299999999999999</v>
      </c>
      <c r="B51">
        <v>-0.49099999999999999</v>
      </c>
      <c r="E51">
        <v>534.6</v>
      </c>
      <c r="F51">
        <v>396.2</v>
      </c>
      <c r="H51">
        <f t="shared" si="0"/>
        <v>534.68026111209258</v>
      </c>
    </row>
    <row r="52" spans="1:8" x14ac:dyDescent="0.2">
      <c r="A52">
        <v>0.23899999999999999</v>
      </c>
      <c r="B52">
        <v>-0.53200000000000003</v>
      </c>
      <c r="E52">
        <v>517.20000000000005</v>
      </c>
      <c r="F52">
        <v>430.2</v>
      </c>
      <c r="H52">
        <f t="shared" si="0"/>
        <v>516.97621245446169</v>
      </c>
    </row>
    <row r="53" spans="1:8" x14ac:dyDescent="0.2">
      <c r="A53">
        <v>0.255</v>
      </c>
      <c r="B53">
        <v>-0.57799999999999996</v>
      </c>
      <c r="E53">
        <v>506.2</v>
      </c>
      <c r="F53">
        <v>446.1</v>
      </c>
      <c r="H53">
        <f t="shared" si="0"/>
        <v>505.62519023816697</v>
      </c>
    </row>
    <row r="55" spans="1:8" x14ac:dyDescent="0.2">
      <c r="E55" t="s">
        <v>17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workbookViewId="0">
      <selection activeCell="M10" sqref="L10:M10"/>
    </sheetView>
  </sheetViews>
  <sheetFormatPr defaultRowHeight="14.25" x14ac:dyDescent="0.2"/>
  <cols>
    <col min="5" max="5" width="9.75" customWidth="1"/>
  </cols>
  <sheetData>
    <row r="1" spans="1:10" x14ac:dyDescent="0.2">
      <c r="B1" t="s">
        <v>36</v>
      </c>
    </row>
    <row r="3" spans="1:10" x14ac:dyDescent="0.2">
      <c r="B3" s="4" t="s">
        <v>38</v>
      </c>
      <c r="C3" s="4" t="s">
        <v>39</v>
      </c>
      <c r="D3" s="4" t="s">
        <v>41</v>
      </c>
    </row>
    <row r="4" spans="1:10" x14ac:dyDescent="0.2">
      <c r="B4" s="4" t="s">
        <v>37</v>
      </c>
      <c r="C4" s="4"/>
      <c r="D4" s="4"/>
      <c r="I4" s="4" t="s">
        <v>43</v>
      </c>
      <c r="J4" s="4" t="s">
        <v>44</v>
      </c>
    </row>
    <row r="5" spans="1:10" ht="15" x14ac:dyDescent="0.25">
      <c r="B5">
        <v>1</v>
      </c>
      <c r="C5">
        <v>3.7</v>
      </c>
      <c r="D5">
        <v>4.42</v>
      </c>
      <c r="G5" t="s">
        <v>42</v>
      </c>
      <c r="I5" s="5">
        <f>AVERAGE(C5:C10)</f>
        <v>3.7349999999999999</v>
      </c>
      <c r="J5">
        <f>_xlfn.STDEV.P(C5:C10)</f>
        <v>5.4390562906935704E-2</v>
      </c>
    </row>
    <row r="6" spans="1:10" ht="15" x14ac:dyDescent="0.25">
      <c r="B6">
        <v>2</v>
      </c>
      <c r="C6">
        <v>3.68</v>
      </c>
      <c r="D6">
        <v>4.53</v>
      </c>
      <c r="G6" t="s">
        <v>40</v>
      </c>
      <c r="I6" s="5">
        <f>AVERAGE(D5:D10)</f>
        <v>4.4716666666666667</v>
      </c>
      <c r="J6">
        <f>_xlfn.STDEV.P(D5:D10)</f>
        <v>5.0138696521637785E-2</v>
      </c>
    </row>
    <row r="7" spans="1:10" x14ac:dyDescent="0.2">
      <c r="B7">
        <v>3</v>
      </c>
      <c r="C7">
        <v>3.67</v>
      </c>
      <c r="D7">
        <v>4.45</v>
      </c>
    </row>
    <row r="8" spans="1:10" x14ac:dyDescent="0.2">
      <c r="B8">
        <v>4</v>
      </c>
      <c r="C8">
        <v>3.76</v>
      </c>
      <c r="D8">
        <v>4.41</v>
      </c>
    </row>
    <row r="9" spans="1:10" x14ac:dyDescent="0.2">
      <c r="B9">
        <v>5</v>
      </c>
      <c r="C9">
        <v>3.81</v>
      </c>
      <c r="D9">
        <v>4.4800000000000004</v>
      </c>
    </row>
    <row r="10" spans="1:10" x14ac:dyDescent="0.2">
      <c r="B10">
        <v>6</v>
      </c>
      <c r="C10">
        <v>3.79</v>
      </c>
      <c r="D10">
        <v>4.54</v>
      </c>
    </row>
    <row r="13" spans="1:10" x14ac:dyDescent="0.2">
      <c r="I13" t="s">
        <v>33</v>
      </c>
    </row>
    <row r="14" spans="1:10" x14ac:dyDescent="0.2">
      <c r="B14" t="s">
        <v>34</v>
      </c>
      <c r="I14" s="4" t="s">
        <v>39</v>
      </c>
      <c r="J14" s="4" t="s">
        <v>41</v>
      </c>
    </row>
    <row r="15" spans="1:10" x14ac:dyDescent="0.2">
      <c r="B15" s="4" t="s">
        <v>39</v>
      </c>
      <c r="C15" s="4" t="s">
        <v>41</v>
      </c>
      <c r="I15">
        <v>3</v>
      </c>
      <c r="J15">
        <f>$C$16-SQRT(16-(I15-$B$16)^2)</f>
        <v>0.5390459173376243</v>
      </c>
    </row>
    <row r="16" spans="1:10" x14ac:dyDescent="0.2">
      <c r="A16" s="4" t="s">
        <v>45</v>
      </c>
      <c r="B16">
        <v>3.74</v>
      </c>
      <c r="C16">
        <v>4.47</v>
      </c>
      <c r="I16">
        <v>3.25</v>
      </c>
      <c r="J16">
        <f t="shared" ref="J16:J41" si="0">$C$16-SQRT(16-(I16-$B$16)^2)</f>
        <v>0.5001259465821839</v>
      </c>
    </row>
    <row r="17" spans="1:10" x14ac:dyDescent="0.2">
      <c r="D17" s="4" t="s">
        <v>47</v>
      </c>
      <c r="F17" s="4" t="s">
        <v>46</v>
      </c>
      <c r="I17">
        <v>3.5</v>
      </c>
      <c r="J17">
        <f t="shared" si="0"/>
        <v>0.47720649169031004</v>
      </c>
    </row>
    <row r="18" spans="1:10" x14ac:dyDescent="0.2">
      <c r="B18">
        <v>5.18</v>
      </c>
      <c r="C18">
        <v>0.19</v>
      </c>
      <c r="D18">
        <f>SQRT((B18-$B$16)^2+(C18-$C$16)^2)</f>
        <v>4.5157502145269275</v>
      </c>
      <c r="F18">
        <v>1</v>
      </c>
      <c r="I18">
        <v>3.75</v>
      </c>
      <c r="J18">
        <f t="shared" si="0"/>
        <v>0.47001250001953121</v>
      </c>
    </row>
    <row r="19" spans="1:10" x14ac:dyDescent="0.2">
      <c r="B19">
        <v>5.95</v>
      </c>
      <c r="C19">
        <v>0.59</v>
      </c>
      <c r="D19">
        <f>SQRT((B19-$B$16)^2+(C19-$C$16)^2)</f>
        <v>4.4652547519710453</v>
      </c>
      <c r="F19">
        <v>8</v>
      </c>
      <c r="I19">
        <v>4</v>
      </c>
      <c r="J19">
        <f t="shared" si="0"/>
        <v>0.47845894421715851</v>
      </c>
    </row>
    <row r="20" spans="1:10" x14ac:dyDescent="0.2">
      <c r="B20">
        <v>6.61</v>
      </c>
      <c r="C20">
        <v>1.1499999999999999</v>
      </c>
      <c r="D20">
        <f>SQRT((B20-$B$16)^2+(C20-$C$16)^2)</f>
        <v>4.3885418990821998</v>
      </c>
      <c r="F20">
        <v>15</v>
      </c>
      <c r="I20">
        <v>4.25</v>
      </c>
      <c r="J20">
        <f t="shared" si="0"/>
        <v>0.50264571786183909</v>
      </c>
    </row>
    <row r="21" spans="1:10" x14ac:dyDescent="0.2">
      <c r="B21">
        <v>7.3</v>
      </c>
      <c r="C21">
        <v>2.15</v>
      </c>
      <c r="D21">
        <f>SQRT((B21-$B$16)^2+(C21-$C$16)^2)</f>
        <v>4.2492352253081966</v>
      </c>
      <c r="F21">
        <v>25</v>
      </c>
      <c r="I21">
        <v>4.5</v>
      </c>
      <c r="J21">
        <f t="shared" si="0"/>
        <v>0.54286363873114274</v>
      </c>
    </row>
    <row r="22" spans="1:10" x14ac:dyDescent="0.2">
      <c r="B22">
        <v>7.6</v>
      </c>
      <c r="C22">
        <v>2.95</v>
      </c>
      <c r="D22">
        <f>SQRT((B22-$B$16)^2+(C22-$C$16)^2)</f>
        <v>4.1484937025383077</v>
      </c>
      <c r="F22">
        <v>32</v>
      </c>
      <c r="I22">
        <v>4.75</v>
      </c>
      <c r="J22">
        <f t="shared" si="0"/>
        <v>0.59961242250856728</v>
      </c>
    </row>
    <row r="23" spans="1:10" x14ac:dyDescent="0.2">
      <c r="B23">
        <v>7.63</v>
      </c>
      <c r="C23">
        <v>3.69</v>
      </c>
      <c r="D23">
        <f>SQRT((B23-$B$16)^2+(C23-$C$16)^2)</f>
        <v>3.9674298985615355</v>
      </c>
      <c r="F23">
        <v>38</v>
      </c>
      <c r="I23">
        <v>5</v>
      </c>
      <c r="J23">
        <f t="shared" si="0"/>
        <v>0.67363331591902176</v>
      </c>
    </row>
    <row r="24" spans="1:10" x14ac:dyDescent="0.2">
      <c r="B24">
        <v>7.62</v>
      </c>
      <c r="C24">
        <v>4.32</v>
      </c>
      <c r="D24">
        <f>SQRT((B24-$B$16)^2+(C24-$C$16)^2)</f>
        <v>3.8828984019672723</v>
      </c>
      <c r="F24">
        <v>43</v>
      </c>
      <c r="I24">
        <v>5.25</v>
      </c>
      <c r="J24">
        <f t="shared" si="0"/>
        <v>0.76596166326534876</v>
      </c>
    </row>
    <row r="25" spans="1:10" x14ac:dyDescent="0.2">
      <c r="I25">
        <v>5.5</v>
      </c>
      <c r="J25">
        <f t="shared" si="0"/>
        <v>0.8780089086970162</v>
      </c>
    </row>
    <row r="26" spans="1:10" x14ac:dyDescent="0.2">
      <c r="B26" t="s">
        <v>35</v>
      </c>
      <c r="I26">
        <v>5.75</v>
      </c>
      <c r="J26">
        <f t="shared" si="0"/>
        <v>1.0116911647454034</v>
      </c>
    </row>
    <row r="27" spans="1:10" x14ac:dyDescent="0.2">
      <c r="B27" s="4" t="s">
        <v>39</v>
      </c>
      <c r="C27" s="4" t="s">
        <v>41</v>
      </c>
      <c r="I27">
        <v>6</v>
      </c>
      <c r="J27">
        <f t="shared" si="0"/>
        <v>1.169636383669217</v>
      </c>
    </row>
    <row r="28" spans="1:10" x14ac:dyDescent="0.2">
      <c r="A28" s="4" t="s">
        <v>45</v>
      </c>
      <c r="B28">
        <v>3.74</v>
      </c>
      <c r="C28">
        <v>4.47</v>
      </c>
      <c r="I28">
        <v>6.25</v>
      </c>
      <c r="J28">
        <f t="shared" si="0"/>
        <v>1.3555337535943655</v>
      </c>
    </row>
    <row r="29" spans="1:10" x14ac:dyDescent="0.2">
      <c r="D29" s="4" t="s">
        <v>47</v>
      </c>
      <c r="F29" s="4" t="s">
        <v>46</v>
      </c>
      <c r="I29">
        <v>6.5</v>
      </c>
      <c r="J29">
        <f t="shared" si="0"/>
        <v>1.5747625313283882</v>
      </c>
    </row>
    <row r="30" spans="1:10" x14ac:dyDescent="0.2">
      <c r="B30">
        <v>4.8</v>
      </c>
      <c r="C30">
        <v>0.5</v>
      </c>
      <c r="D30">
        <f>SQRT((B30-$B$28)^2+(C30-$C$28)^2)</f>
        <v>4.1090753217725267</v>
      </c>
      <c r="F30">
        <v>1</v>
      </c>
      <c r="I30">
        <v>6.6</v>
      </c>
      <c r="J30">
        <f t="shared" si="0"/>
        <v>1.6735021902386542</v>
      </c>
    </row>
    <row r="31" spans="1:10" x14ac:dyDescent="0.2">
      <c r="B31">
        <v>5.6</v>
      </c>
      <c r="C31">
        <v>0.85</v>
      </c>
      <c r="D31">
        <f>SQRT((B31-$B$16)^2+(C31-$C$16)^2)</f>
        <v>4.069889433387595</v>
      </c>
      <c r="F31">
        <v>8</v>
      </c>
      <c r="I31">
        <v>6.7</v>
      </c>
      <c r="J31">
        <f t="shared" si="0"/>
        <v>1.7795725246719618</v>
      </c>
    </row>
    <row r="32" spans="1:10" x14ac:dyDescent="0.2">
      <c r="B32">
        <v>6.31</v>
      </c>
      <c r="C32">
        <v>1.35</v>
      </c>
      <c r="D32">
        <f>SQRT((B32-$B$16)^2+(C32-$C$16)^2)</f>
        <v>4.0421900004824112</v>
      </c>
      <c r="F32">
        <v>15</v>
      </c>
      <c r="I32">
        <v>6.8</v>
      </c>
      <c r="J32">
        <f t="shared" si="0"/>
        <v>1.8938788848347983</v>
      </c>
    </row>
    <row r="33" spans="2:10" x14ac:dyDescent="0.2">
      <c r="B33">
        <v>7.08</v>
      </c>
      <c r="C33">
        <v>2.2799999999999998</v>
      </c>
      <c r="D33">
        <f>SQRT((B33-$B$16)^2+(C33-$C$16)^2)</f>
        <v>3.9939579366838602</v>
      </c>
      <c r="F33">
        <v>25</v>
      </c>
      <c r="I33">
        <v>6.9</v>
      </c>
      <c r="J33">
        <f t="shared" si="0"/>
        <v>2.0175726310449069</v>
      </c>
    </row>
    <row r="34" spans="2:10" x14ac:dyDescent="0.2">
      <c r="B34">
        <v>7.44</v>
      </c>
      <c r="C34">
        <v>3.06</v>
      </c>
      <c r="D34">
        <f>SQRT((B34-$B$16)^2+(C34-$C$16)^2)</f>
        <v>3.9595580561471757</v>
      </c>
      <c r="F34">
        <v>32</v>
      </c>
      <c r="I34">
        <v>7</v>
      </c>
      <c r="J34">
        <f t="shared" si="0"/>
        <v>2.1521561743723971</v>
      </c>
    </row>
    <row r="35" spans="2:10" x14ac:dyDescent="0.2">
      <c r="B35">
        <v>7.65</v>
      </c>
      <c r="C35">
        <v>3.78</v>
      </c>
      <c r="D35">
        <f>SQRT((B35-$B$16)^2+(C35-$C$16)^2)</f>
        <v>3.9704155953753761</v>
      </c>
      <c r="F35">
        <v>38</v>
      </c>
      <c r="I35">
        <v>7.1</v>
      </c>
      <c r="J35">
        <f t="shared" si="0"/>
        <v>2.2996544053999131</v>
      </c>
    </row>
    <row r="36" spans="2:10" x14ac:dyDescent="0.2">
      <c r="B36">
        <v>7.69</v>
      </c>
      <c r="C36">
        <v>4.4000000000000004</v>
      </c>
      <c r="D36">
        <f>SQRT((B36-$B$16)^2+(C36-$C$16)^2)</f>
        <v>3.9506202044742293</v>
      </c>
      <c r="F36">
        <v>43</v>
      </c>
      <c r="I36">
        <v>7.2</v>
      </c>
      <c r="J36">
        <f t="shared" si="0"/>
        <v>2.4629125579586724</v>
      </c>
    </row>
    <row r="37" spans="2:10" x14ac:dyDescent="0.2">
      <c r="I37">
        <v>7.3</v>
      </c>
      <c r="J37">
        <f t="shared" si="0"/>
        <v>2.6461579015715193</v>
      </c>
    </row>
    <row r="38" spans="2:10" x14ac:dyDescent="0.2">
      <c r="I38">
        <v>7.4</v>
      </c>
      <c r="J38">
        <f t="shared" si="0"/>
        <v>2.8561846450104649</v>
      </c>
    </row>
    <row r="39" spans="2:10" x14ac:dyDescent="0.2">
      <c r="I39">
        <v>7.5</v>
      </c>
      <c r="J39">
        <f t="shared" si="0"/>
        <v>3.1053022312614411</v>
      </c>
    </row>
    <row r="40" spans="2:10" x14ac:dyDescent="0.2">
      <c r="I40">
        <v>7.6</v>
      </c>
      <c r="J40">
        <f t="shared" si="0"/>
        <v>3.4210004766445294</v>
      </c>
    </row>
    <row r="41" spans="2:10" x14ac:dyDescent="0.2">
      <c r="I41">
        <v>7.73</v>
      </c>
      <c r="J41">
        <f t="shared" si="0"/>
        <v>4.187334119497951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2017-02-28T09:44:06Z</dcterms:created>
  <dcterms:modified xsi:type="dcterms:W3CDTF">2017-03-28T14:02:32Z</dcterms:modified>
</cp:coreProperties>
</file>