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2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elissa\Documents\PBX ASE paper\"/>
    </mc:Choice>
  </mc:AlternateContent>
  <bookViews>
    <workbookView xWindow="0" yWindow="0" windowWidth="7410" windowHeight="7620"/>
  </bookViews>
  <sheets>
    <sheet name="PBX109" sheetId="1" r:id="rId1"/>
    <sheet name="PBX111 and 110" sheetId="3" r:id="rId2"/>
    <sheet name="Error Estimate" sheetId="2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F17" i="1"/>
  <c r="F18" i="1"/>
  <c r="F19" i="1"/>
  <c r="F16" i="1"/>
  <c r="E20" i="1"/>
  <c r="E17" i="1"/>
  <c r="E18" i="1"/>
  <c r="E19" i="1"/>
  <c r="E16" i="1"/>
  <c r="B35" i="1" l="1"/>
  <c r="B34" i="1"/>
  <c r="C13" i="3"/>
  <c r="B13" i="3"/>
  <c r="C12" i="3"/>
  <c r="B12" i="3"/>
  <c r="C6" i="3"/>
  <c r="C5" i="3"/>
  <c r="B6" i="3"/>
  <c r="B5" i="3"/>
  <c r="C20" i="1"/>
  <c r="D20" i="1"/>
  <c r="B20" i="1"/>
  <c r="E5" i="2"/>
  <c r="E3" i="2"/>
</calcChain>
</file>

<file path=xl/sharedStrings.xml><?xml version="1.0" encoding="utf-8"?>
<sst xmlns="http://schemas.openxmlformats.org/spreadsheetml/2006/main" count="69" uniqueCount="52">
  <si>
    <t>RDX extraction from PBX raw data</t>
  </si>
  <si>
    <t>soxhlet</t>
  </si>
  <si>
    <t>% RDX</t>
  </si>
  <si>
    <t>Scale error</t>
  </si>
  <si>
    <t>g</t>
  </si>
  <si>
    <t>Mass</t>
  </si>
  <si>
    <t>%</t>
  </si>
  <si>
    <t>Weighing</t>
  </si>
  <si>
    <t>Volume</t>
  </si>
  <si>
    <t>mL</t>
  </si>
  <si>
    <t>Acceptable error</t>
  </si>
  <si>
    <t>Methanol</t>
  </si>
  <si>
    <t>Water</t>
  </si>
  <si>
    <t xml:space="preserve">ACN </t>
  </si>
  <si>
    <t>Acetone</t>
  </si>
  <si>
    <t>Solvent</t>
  </si>
  <si>
    <t>Recovery (%)</t>
  </si>
  <si>
    <t>Static time</t>
  </si>
  <si>
    <t>RDX Recovery (%)</t>
  </si>
  <si>
    <t>Static Time</t>
  </si>
  <si>
    <t>Cycle 1</t>
  </si>
  <si>
    <t>Cycle 2</t>
  </si>
  <si>
    <t>Cycle 3</t>
  </si>
  <si>
    <t>Total</t>
  </si>
  <si>
    <t>R1</t>
  </si>
  <si>
    <t>R2</t>
  </si>
  <si>
    <t>R3</t>
  </si>
  <si>
    <t>R4</t>
  </si>
  <si>
    <t>R5</t>
  </si>
  <si>
    <t>PBX 111</t>
  </si>
  <si>
    <t>PBX110</t>
  </si>
  <si>
    <t>Avg</t>
  </si>
  <si>
    <t>SD</t>
  </si>
  <si>
    <t>AVG</t>
  </si>
  <si>
    <t>PBX A</t>
  </si>
  <si>
    <t>PBX B</t>
  </si>
  <si>
    <t>PBX C</t>
  </si>
  <si>
    <t>sd</t>
  </si>
  <si>
    <t>Extraction 2</t>
  </si>
  <si>
    <t>Extraction 3</t>
  </si>
  <si>
    <t>Extraction 1</t>
  </si>
  <si>
    <t>Cycle 4</t>
  </si>
  <si>
    <t>Static Time (60% rinse)</t>
  </si>
  <si>
    <t>No. of rinse cycles</t>
  </si>
  <si>
    <t>% Recovery</t>
  </si>
  <si>
    <t>RDX recovery</t>
  </si>
  <si>
    <t>Ottawa Sand</t>
  </si>
  <si>
    <t>Thimble and Ottawa Sand</t>
  </si>
  <si>
    <t>Thimble</t>
  </si>
  <si>
    <t>Extraction2</t>
  </si>
  <si>
    <t xml:space="preserve">Extraction 2 </t>
  </si>
  <si>
    <r>
      <t>Size (cm</t>
    </r>
    <r>
      <rPr>
        <b/>
        <vertAlign val="superscript"/>
        <sz val="11"/>
        <color theme="1"/>
        <rFont val="Calibri"/>
        <family val="2"/>
        <scheme val="minor"/>
      </rPr>
      <t>3</t>
    </r>
    <r>
      <rPr>
        <b/>
        <sz val="11"/>
        <color theme="1"/>
        <rFont val="Calibri"/>
        <family val="2"/>
        <scheme val="minor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</si>
</sst>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0" fillId="0" borderId="1" xfId="0" applyBorder="1"/>
    <xf numFmtId="0" fontId="0" fillId="0" borderId="2" xfId="0" applyBorder="1"/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6" xfId="0" applyBorder="1" applyAlignment="1">
      <alignment horizontal="left"/>
    </xf>
    <xf numFmtId="0" fontId="1" fillId="0" borderId="0" xfId="0" applyFont="1" applyBorder="1" applyAlignment="1">
      <alignment horizontal="center" vertical="center" wrapText="1"/>
    </xf>
    <xf numFmtId="0" fontId="0" fillId="0" borderId="3" xfId="0" applyBorder="1"/>
    <xf numFmtId="0" fontId="0" fillId="0" borderId="0" xfId="0" applyBorder="1"/>
    <xf numFmtId="0" fontId="0" fillId="0" borderId="4" xfId="0" applyBorder="1"/>
    <xf numFmtId="0" fontId="0" fillId="0" borderId="5" xfId="0" applyBorder="1"/>
    <xf numFmtId="0" fontId="0" fillId="0" borderId="8" xfId="0" applyBorder="1"/>
    <xf numFmtId="0" fontId="0" fillId="0" borderId="6" xfId="0" applyBorder="1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2" fontId="0" fillId="0" borderId="4" xfId="0" applyNumberFormat="1" applyBorder="1"/>
    <xf numFmtId="1" fontId="0" fillId="0" borderId="0" xfId="0" applyNumberFormat="1" applyFill="1" applyBorder="1" applyAlignment="1">
      <alignment horizontal="left"/>
    </xf>
    <xf numFmtId="164" fontId="0" fillId="0" borderId="0" xfId="0" applyNumberFormat="1"/>
    <xf numFmtId="1" fontId="0" fillId="0" borderId="0" xfId="0" applyNumberFormat="1"/>
    <xf numFmtId="0" fontId="1" fillId="0" borderId="3" xfId="0" applyFont="1" applyBorder="1" applyAlignment="1">
      <alignment horizontal="center" vertical="center"/>
    </xf>
    <xf numFmtId="0" fontId="1" fillId="0" borderId="0" xfId="0" applyFont="1" applyBorder="1"/>
    <xf numFmtId="0" fontId="0" fillId="0" borderId="0" xfId="0" applyBorder="1" applyAlignment="1">
      <alignment horizontal="left"/>
    </xf>
    <xf numFmtId="0" fontId="0" fillId="0" borderId="4" xfId="0" applyFill="1" applyBorder="1" applyAlignment="1">
      <alignment horizontal="left"/>
    </xf>
    <xf numFmtId="1" fontId="0" fillId="0" borderId="8" xfId="0" applyNumberFormat="1" applyBorder="1" applyAlignment="1">
      <alignment horizontal="left"/>
    </xf>
    <xf numFmtId="1" fontId="0" fillId="0" borderId="6" xfId="0" applyNumberFormat="1" applyBorder="1" applyAlignment="1">
      <alignment horizontal="left"/>
    </xf>
    <xf numFmtId="0" fontId="1" fillId="0" borderId="3" xfId="0" applyFont="1" applyBorder="1"/>
    <xf numFmtId="0" fontId="1" fillId="0" borderId="4" xfId="0" applyFont="1" applyBorder="1"/>
    <xf numFmtId="0" fontId="0" fillId="0" borderId="7" xfId="0" applyBorder="1"/>
    <xf numFmtId="0" fontId="1" fillId="0" borderId="5" xfId="0" applyFont="1" applyBorder="1"/>
    <xf numFmtId="0" fontId="0" fillId="0" borderId="0" xfId="0" applyFill="1" applyBorder="1"/>
    <xf numFmtId="0" fontId="1" fillId="0" borderId="0" xfId="0" applyFont="1" applyFill="1" applyBorder="1"/>
    <xf numFmtId="0" fontId="1" fillId="0" borderId="0" xfId="0" applyFont="1" applyAlignment="1">
      <alignment horizontal="left"/>
    </xf>
    <xf numFmtId="0" fontId="1" fillId="0" borderId="0" xfId="0" applyFont="1" applyFill="1" applyBorder="1" applyAlignment="1">
      <alignment horizontal="left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0" fillId="0" borderId="3" xfId="0" applyFill="1" applyBorder="1"/>
    <xf numFmtId="0" fontId="0" fillId="0" borderId="0" xfId="0" applyAlignment="1">
      <alignment horizontal="left"/>
    </xf>
    <xf numFmtId="0" fontId="1" fillId="0" borderId="7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" xfId="0" applyBorder="1" applyAlignment="1">
      <alignment horizontal="center"/>
    </xf>
    <xf numFmtId="0" fontId="1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573467781844031"/>
          <c:y val="5.0832495828242202E-2"/>
          <c:w val="0.83711596404281963"/>
          <c:h val="0.791132658623221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'PBX109'!$M$9</c:f>
              <c:strCache>
                <c:ptCount val="1"/>
                <c:pt idx="0">
                  <c:v>Extraction 1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numRef>
              <c:f>'PBX109'!$L$10:$L$13</c:f>
              <c:numCache>
                <c:formatCode>General</c:formatCode>
                <c:ptCount val="4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</c:numCache>
            </c:numRef>
          </c:cat>
          <c:val>
            <c:numRef>
              <c:f>'PBX109'!$M$10:$M$13</c:f>
              <c:numCache>
                <c:formatCode>General</c:formatCode>
                <c:ptCount val="4"/>
                <c:pt idx="0">
                  <c:v>11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B8-4750-930D-D054946F18C8}"/>
            </c:ext>
          </c:extLst>
        </c:ser>
        <c:ser>
          <c:idx val="1"/>
          <c:order val="1"/>
          <c:tx>
            <c:strRef>
              <c:f>'PBX109'!$O$9</c:f>
              <c:strCache>
                <c:ptCount val="1"/>
                <c:pt idx="0">
                  <c:v>Extraction 2</c:v>
                </c:pt>
              </c:strCache>
            </c:strRef>
          </c:tx>
          <c:spPr>
            <a:noFill/>
            <a:ln w="25400">
              <a:solidFill>
                <a:schemeClr val="bg2">
                  <a:lumMod val="75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'PBX109'!$L$10:$L$13</c:f>
              <c:numCache>
                <c:formatCode>General</c:formatCode>
                <c:ptCount val="4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</c:numCache>
            </c:numRef>
          </c:cat>
          <c:val>
            <c:numRef>
              <c:f>'PBX109'!$O$10:$O$13</c:f>
              <c:numCache>
                <c:formatCode>General</c:formatCode>
                <c:ptCount val="4"/>
                <c:pt idx="1">
                  <c:v>17</c:v>
                </c:pt>
                <c:pt idx="2">
                  <c:v>14</c:v>
                </c:pt>
                <c:pt idx="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CB8-4750-930D-D054946F18C8}"/>
            </c:ext>
          </c:extLst>
        </c:ser>
        <c:ser>
          <c:idx val="2"/>
          <c:order val="2"/>
          <c:tx>
            <c:strRef>
              <c:f>'PBX109'!$P$9</c:f>
              <c:strCache>
                <c:ptCount val="1"/>
                <c:pt idx="0">
                  <c:v>Extraction 3</c:v>
                </c:pt>
              </c:strCache>
            </c:strRef>
          </c:tx>
          <c:spPr>
            <a:noFill/>
            <a:ln>
              <a:solidFill>
                <a:schemeClr val="bg2">
                  <a:lumMod val="10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'PBX109'!$L$10:$L$13</c:f>
              <c:numCache>
                <c:formatCode>General</c:formatCode>
                <c:ptCount val="4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</c:numCache>
            </c:numRef>
          </c:cat>
          <c:val>
            <c:numRef>
              <c:f>'PBX109'!$P$10:$P$13</c:f>
              <c:numCache>
                <c:formatCode>General</c:formatCode>
                <c:ptCount val="4"/>
                <c:pt idx="1">
                  <c:v>10</c:v>
                </c:pt>
                <c:pt idx="2">
                  <c:v>9</c:v>
                </c:pt>
                <c:pt idx="3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CB8-4750-930D-D054946F18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83572400"/>
        <c:axId val="283572816"/>
      </c:barChart>
      <c:lineChart>
        <c:grouping val="standard"/>
        <c:varyColors val="0"/>
        <c:ser>
          <c:idx val="3"/>
          <c:order val="3"/>
          <c:tx>
            <c:strRef>
              <c:f>'PBX109'!$M$9</c:f>
              <c:strCache>
                <c:ptCount val="1"/>
                <c:pt idx="0">
                  <c:v>Extraction 1</c:v>
                </c:pt>
              </c:strCache>
            </c:strRef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x"/>
            <c:size val="9"/>
            <c:spPr>
              <a:noFill/>
              <a:ln w="19050">
                <a:solidFill>
                  <a:schemeClr val="tx1"/>
                </a:solidFill>
              </a:ln>
              <a:effectLst/>
            </c:spPr>
          </c:marker>
          <c:val>
            <c:numRef>
              <c:f>'PBX109'!$M$10:$M$13</c:f>
              <c:numCache>
                <c:formatCode>General</c:formatCode>
                <c:ptCount val="4"/>
                <c:pt idx="0">
                  <c:v>11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CB8-4750-930D-D054946F18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3572400"/>
        <c:axId val="283572816"/>
      </c:lineChart>
      <c:catAx>
        <c:axId val="2835724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Static Time (minutes)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3572816"/>
        <c:crosses val="autoZero"/>
        <c:auto val="1"/>
        <c:lblAlgn val="ctr"/>
        <c:lblOffset val="100"/>
        <c:noMultiLvlLbl val="0"/>
      </c:catAx>
      <c:valAx>
        <c:axId val="283572816"/>
        <c:scaling>
          <c:orientation val="minMax"/>
          <c:max val="1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RDX Recovery (%)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3572400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r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79943831496250617"/>
          <c:y val="8.4674857599876571E-2"/>
          <c:w val="0.16670465704816279"/>
          <c:h val="0.1559644310799413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"/>
          <c:y val="5.5555555555555552E-2"/>
          <c:w val="1"/>
          <c:h val="0.7732987504883401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'PBX111 and 110'!$G$1</c:f>
              <c:strCache>
                <c:ptCount val="1"/>
                <c:pt idx="0">
                  <c:v>Extraction 1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'PBX111 and 110'!$H$4</c:f>
                <c:numCache>
                  <c:formatCode>General</c:formatCode>
                  <c:ptCount val="1"/>
                  <c:pt idx="0">
                    <c:v>6</c:v>
                  </c:pt>
                </c:numCache>
              </c:numRef>
            </c:plus>
            <c:minus>
              <c:numRef>
                <c:f>'PBX111 and 110'!$H$4</c:f>
                <c:numCache>
                  <c:formatCode>General</c:formatCode>
                  <c:ptCount val="1"/>
                  <c:pt idx="0">
                    <c:v>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bg1">
                    <a:lumMod val="65000"/>
                  </a:schemeClr>
                </a:solidFill>
                <a:round/>
              </a:ln>
              <a:effectLst/>
            </c:spPr>
          </c:errBars>
          <c:cat>
            <c:strRef>
              <c:f>'PBX111 and 110'!$F$4</c:f>
              <c:strCache>
                <c:ptCount val="1"/>
                <c:pt idx="0">
                  <c:v>PBX C</c:v>
                </c:pt>
              </c:strCache>
            </c:strRef>
          </c:cat>
          <c:val>
            <c:numRef>
              <c:f>'PBX111 and 110'!$G$4</c:f>
              <c:numCache>
                <c:formatCode>General</c:formatCode>
                <c:ptCount val="1"/>
                <c:pt idx="0">
                  <c:v>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F29-4F3A-A569-B33930315F3E}"/>
            </c:ext>
          </c:extLst>
        </c:ser>
        <c:ser>
          <c:idx val="1"/>
          <c:order val="1"/>
          <c:tx>
            <c:strRef>
              <c:f>'PBX111 and 110'!$I$1</c:f>
              <c:strCache>
                <c:ptCount val="1"/>
                <c:pt idx="0">
                  <c:v>Extraction2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'PBX111 and 110'!$J$4</c:f>
                <c:numCache>
                  <c:formatCode>General</c:formatCode>
                  <c:ptCount val="1"/>
                  <c:pt idx="0">
                    <c:v>3</c:v>
                  </c:pt>
                </c:numCache>
              </c:numRef>
            </c:plus>
            <c:minus>
              <c:numRef>
                <c:f>'PBX111 and 110'!$J$4</c:f>
                <c:numCache>
                  <c:formatCode>General</c:formatCode>
                  <c:ptCount val="1"/>
                  <c:pt idx="0">
                    <c:v>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bg1">
                    <a:lumMod val="65000"/>
                  </a:schemeClr>
                </a:solidFill>
                <a:round/>
              </a:ln>
              <a:effectLst/>
            </c:spPr>
          </c:errBars>
          <c:val>
            <c:numRef>
              <c:f>'PBX111 and 110'!$I$4</c:f>
              <c:numCache>
                <c:formatCode>General</c:formatCode>
                <c:ptCount val="1"/>
                <c:pt idx="0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F29-4F3A-A569-B33930315F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87872864"/>
        <c:axId val="287873280"/>
      </c:barChart>
      <c:catAx>
        <c:axId val="287872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7873280"/>
        <c:crosses val="autoZero"/>
        <c:auto val="1"/>
        <c:lblAlgn val="ctr"/>
        <c:lblOffset val="100"/>
        <c:noMultiLvlLbl val="0"/>
      </c:catAx>
      <c:valAx>
        <c:axId val="287873280"/>
        <c:scaling>
          <c:orientation val="minMax"/>
          <c:max val="120"/>
        </c:scaling>
        <c:delete val="1"/>
        <c:axPos val="l"/>
        <c:numFmt formatCode="General" sourceLinked="1"/>
        <c:majorTickMark val="none"/>
        <c:minorTickMark val="none"/>
        <c:tickLblPos val="nextTo"/>
        <c:crossAx val="287872864"/>
        <c:crosses val="autoZero"/>
        <c:crossBetween val="between"/>
        <c:majorUnit val="20"/>
        <c:minorUnit val="10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5.9523809523809521E-2"/>
          <c:y val="2.8577620103095731E-2"/>
          <c:w val="0.91666666666666663"/>
          <c:h val="0.1504652050398093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'PBX109'!$B$22</c:f>
              <c:strCache>
                <c:ptCount val="1"/>
                <c:pt idx="0">
                  <c:v>Extraction 1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x"/>
            <c:size val="7"/>
            <c:spPr>
              <a:noFill/>
              <a:ln w="19050">
                <a:solidFill>
                  <a:schemeClr val="tx1"/>
                </a:solidFill>
              </a:ln>
              <a:effectLst/>
            </c:spPr>
          </c:marker>
          <c:xVal>
            <c:numRef>
              <c:f>'PBX109'!$A$23:$A$26</c:f>
              <c:numCache>
                <c:formatCode>General</c:formatCode>
                <c:ptCount val="4"/>
                <c:pt idx="0">
                  <c:v>8.0000000000000002E-3</c:v>
                </c:pt>
                <c:pt idx="1">
                  <c:v>7.0000000000000007E-2</c:v>
                </c:pt>
                <c:pt idx="2">
                  <c:v>0.13</c:v>
                </c:pt>
                <c:pt idx="3">
                  <c:v>0.5</c:v>
                </c:pt>
              </c:numCache>
            </c:numRef>
          </c:xVal>
          <c:yVal>
            <c:numRef>
              <c:f>'PBX109'!$B$23:$B$26</c:f>
              <c:numCache>
                <c:formatCode>General</c:formatCode>
                <c:ptCount val="4"/>
                <c:pt idx="0">
                  <c:v>101</c:v>
                </c:pt>
                <c:pt idx="1">
                  <c:v>91</c:v>
                </c:pt>
                <c:pt idx="2">
                  <c:v>76</c:v>
                </c:pt>
                <c:pt idx="3">
                  <c:v>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9BB-4F50-8611-7274D17D0219}"/>
            </c:ext>
          </c:extLst>
        </c:ser>
        <c:ser>
          <c:idx val="1"/>
          <c:order val="1"/>
          <c:tx>
            <c:strRef>
              <c:f>'PBX109'!$C$22</c:f>
              <c:strCache>
                <c:ptCount val="1"/>
                <c:pt idx="0">
                  <c:v>Extraction 2 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bg2">
                  <a:lumMod val="50000"/>
                </a:schemeClr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bg2">
                    <a:lumMod val="50000"/>
                  </a:schemeClr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errBars>
            <c:errDir val="y"/>
            <c:errBarType val="both"/>
            <c:errValType val="cust"/>
            <c:noEndCap val="0"/>
            <c:plus>
              <c:numRef>
                <c:f>'PBX109'!$D$23:$D$26</c:f>
                <c:numCache>
                  <c:formatCode>General</c:formatCode>
                  <c:ptCount val="4"/>
                  <c:pt idx="0">
                    <c:v>6.3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</c:numCache>
              </c:numRef>
            </c:plus>
            <c:minus>
              <c:numRef>
                <c:f>'PBX109'!$D$23:$D$26</c:f>
                <c:numCache>
                  <c:formatCode>General</c:formatCode>
                  <c:ptCount val="4"/>
                  <c:pt idx="0">
                    <c:v>6.3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'PBX109'!$A$23:$A$26</c:f>
              <c:numCache>
                <c:formatCode>General</c:formatCode>
                <c:ptCount val="4"/>
                <c:pt idx="0">
                  <c:v>8.0000000000000002E-3</c:v>
                </c:pt>
                <c:pt idx="1">
                  <c:v>7.0000000000000007E-2</c:v>
                </c:pt>
                <c:pt idx="2">
                  <c:v>0.13</c:v>
                </c:pt>
                <c:pt idx="3">
                  <c:v>0.5</c:v>
                </c:pt>
              </c:numCache>
            </c:numRef>
          </c:xVal>
          <c:yVal>
            <c:numRef>
              <c:f>'PBX109'!$C$23:$C$26</c:f>
              <c:numCache>
                <c:formatCode>General</c:formatCode>
                <c:ptCount val="4"/>
                <c:pt idx="0">
                  <c:v>0</c:v>
                </c:pt>
                <c:pt idx="1">
                  <c:v>3</c:v>
                </c:pt>
                <c:pt idx="2">
                  <c:v>13</c:v>
                </c:pt>
                <c:pt idx="3">
                  <c:v>19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9BB-4F50-8611-7274D17D02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4530800"/>
        <c:axId val="284531216"/>
      </c:scatterChart>
      <c:valAx>
        <c:axId val="2845308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Size (mm)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4531216"/>
        <c:crosses val="autoZero"/>
        <c:crossBetween val="midCat"/>
      </c:valAx>
      <c:valAx>
        <c:axId val="284531216"/>
        <c:scaling>
          <c:orientation val="minMax"/>
          <c:max val="1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RDX Recovered (%)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45308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9247594050743664E-2"/>
          <c:y val="5.0925925925925923E-2"/>
          <c:w val="0.77312773051424843"/>
          <c:h val="0.75834135316418783"/>
        </c:manualLayout>
      </c:layout>
      <c:barChart>
        <c:barDir val="col"/>
        <c:grouping val="stacked"/>
        <c:varyColors val="0"/>
        <c:ser>
          <c:idx val="0"/>
          <c:order val="0"/>
          <c:tx>
            <c:v>Cycle 1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8.2125591368923723E-2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B9D4-402B-B918-79F8E3CBE29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l"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'PBX109'!$F$16</c:f>
                <c:numCache>
                  <c:formatCode>General</c:formatCode>
                  <c:ptCount val="1"/>
                  <c:pt idx="0">
                    <c:v>5.6568542494923806</c:v>
                  </c:pt>
                </c:numCache>
              </c:numRef>
            </c:plus>
            <c:minus>
              <c:numRef>
                <c:f>'PBX109'!$F$16</c:f>
                <c:numCache>
                  <c:formatCode>General</c:formatCode>
                  <c:ptCount val="1"/>
                  <c:pt idx="0">
                    <c:v>5.6568542494923806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Lit>
              <c:ptCount val="1"/>
              <c:pt idx="0">
                <c:v>PBX A in thimble</c:v>
              </c:pt>
            </c:strLit>
          </c:cat>
          <c:val>
            <c:numRef>
              <c:f>'PBX109'!$E$16</c:f>
              <c:numCache>
                <c:formatCode>General</c:formatCode>
                <c:ptCount val="1"/>
                <c:pt idx="0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D4-402B-B918-79F8E3CBE29B}"/>
            </c:ext>
          </c:extLst>
        </c:ser>
        <c:ser>
          <c:idx val="1"/>
          <c:order val="1"/>
          <c:tx>
            <c:v>Cycle 2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9.2874269779039897E-2"/>
                  <c:y val="-4.2574434866555424E-1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B9D4-402B-B918-79F8E3CBE29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'PBX109'!$F$17</c:f>
                <c:numCache>
                  <c:formatCode>General</c:formatCode>
                  <c:ptCount val="1"/>
                  <c:pt idx="0">
                    <c:v>2.8284271247461903</c:v>
                  </c:pt>
                </c:numCache>
              </c:numRef>
            </c:plus>
            <c:minus>
              <c:numRef>
                <c:f>'PBX109'!$F$17</c:f>
                <c:numCache>
                  <c:formatCode>General</c:formatCode>
                  <c:ptCount val="1"/>
                  <c:pt idx="0">
                    <c:v>2.8284271247461903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Lit>
              <c:ptCount val="1"/>
              <c:pt idx="0">
                <c:v>PBX A in thimble</c:v>
              </c:pt>
            </c:strLit>
          </c:cat>
          <c:val>
            <c:numRef>
              <c:f>'PBX109'!$E$17</c:f>
              <c:numCache>
                <c:formatCode>General</c:formatCode>
                <c:ptCount val="1"/>
                <c:pt idx="0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9D4-402B-B918-79F8E3CBE29B}"/>
            </c:ext>
          </c:extLst>
        </c:ser>
        <c:ser>
          <c:idx val="2"/>
          <c:order val="2"/>
          <c:tx>
            <c:v>Cycle 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9.3142959581985096E-2"/>
                  <c:y val="-2.1287217433277712E-1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B9D4-402B-B918-79F8E3CBE29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'PBX109'!$F$18</c:f>
                <c:numCache>
                  <c:formatCode>General</c:formatCode>
                  <c:ptCount val="1"/>
                  <c:pt idx="0">
                    <c:v>0.70710678118654757</c:v>
                  </c:pt>
                </c:numCache>
              </c:numRef>
            </c:plus>
            <c:minus>
              <c:numRef>
                <c:f>'PBX109'!$F$18</c:f>
                <c:numCache>
                  <c:formatCode>General</c:formatCode>
                  <c:ptCount val="1"/>
                  <c:pt idx="0">
                    <c:v>0.70710678118654757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Lit>
              <c:ptCount val="1"/>
              <c:pt idx="0">
                <c:v>PBX A in thimble</c:v>
              </c:pt>
            </c:strLit>
          </c:cat>
          <c:val>
            <c:numRef>
              <c:f>'PBX109'!$E$18</c:f>
              <c:numCache>
                <c:formatCode>General</c:formatCode>
                <c:ptCount val="1"/>
                <c:pt idx="0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9D4-402B-B918-79F8E3CBE29B}"/>
            </c:ext>
          </c:extLst>
        </c:ser>
        <c:ser>
          <c:idx val="3"/>
          <c:order val="3"/>
          <c:tx>
            <c:v>Cycle 4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8.7735098254878893E-2"/>
                  <c:y val="-2.1287217433277712E-1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B9D4-402B-B918-79F8E3CBE29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'PBX109'!$F$19</c:f>
                <c:numCache>
                  <c:formatCode>General</c:formatCode>
                  <c:ptCount val="1"/>
                  <c:pt idx="0">
                    <c:v>1.4142135623730951</c:v>
                  </c:pt>
                </c:numCache>
              </c:numRef>
            </c:plus>
            <c:minus>
              <c:numRef>
                <c:f>'PBX109'!$F$19</c:f>
                <c:numCache>
                  <c:formatCode>General</c:formatCode>
                  <c:ptCount val="1"/>
                  <c:pt idx="0">
                    <c:v>1.4142135623730951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Lit>
              <c:ptCount val="1"/>
              <c:pt idx="0">
                <c:v>PBX A in thimble</c:v>
              </c:pt>
            </c:strLit>
          </c:cat>
          <c:val>
            <c:numRef>
              <c:f>'PBX109'!$E$19</c:f>
              <c:numCache>
                <c:formatCode>General</c:formatCode>
                <c:ptCount val="1"/>
                <c:pt idx="0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9D4-402B-B918-79F8E3CBE29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68316672"/>
        <c:axId val="168317088"/>
      </c:barChart>
      <c:catAx>
        <c:axId val="168316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8317088"/>
        <c:crosses val="autoZero"/>
        <c:auto val="1"/>
        <c:lblAlgn val="ctr"/>
        <c:lblOffset val="100"/>
        <c:noMultiLvlLbl val="0"/>
      </c:catAx>
      <c:valAx>
        <c:axId val="168317088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8316672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451534754368372"/>
          <c:y val="4.2429595828376396E-2"/>
          <c:w val="0.26287789113609333"/>
          <c:h val="0.2848297236204546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'PBX109'!$M$9</c:f>
              <c:strCache>
                <c:ptCount val="1"/>
                <c:pt idx="0">
                  <c:v>Extraction 1</c:v>
                </c:pt>
              </c:strCache>
            </c:strRef>
          </c:tx>
          <c:spPr>
            <a:pattFill prst="wdDnDiag">
              <a:fgClr>
                <a:schemeClr val="tx1"/>
              </a:fgClr>
              <a:bgClr>
                <a:schemeClr val="bg1"/>
              </a:bgClr>
            </a:patt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extLst>
                <c:ext xmlns:c15="http://schemas.microsoft.com/office/drawing/2012/chart" uri="{02D57815-91ED-43cb-92C2-25804820EDAC}">
                  <c15:fullRef>
                    <c15:sqref>'PBX109'!$L$10:$L$14</c15:sqref>
                  </c15:fullRef>
                </c:ext>
              </c:extLst>
              <c:f>'PBX109'!$L$10:$L$13</c:f>
              <c:numCache>
                <c:formatCode>General</c:formatCode>
                <c:ptCount val="4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'PBX109'!$M$10:$M$14</c15:sqref>
                  </c15:fullRef>
                </c:ext>
              </c:extLst>
              <c:f>'PBX109'!$M$10:$M$13</c:f>
              <c:numCache>
                <c:formatCode>General</c:formatCode>
                <c:ptCount val="4"/>
                <c:pt idx="0">
                  <c:v>11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F5-4661-8E48-17837A4F117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91227824"/>
        <c:axId val="291228240"/>
      </c:barChart>
      <c:catAx>
        <c:axId val="2912278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GB"/>
                  <a:t>Static Time (minutes)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91228240"/>
        <c:crosses val="autoZero"/>
        <c:auto val="1"/>
        <c:lblAlgn val="ctr"/>
        <c:lblOffset val="100"/>
        <c:noMultiLvlLbl val="0"/>
      </c:catAx>
      <c:valAx>
        <c:axId val="291228240"/>
        <c:scaling>
          <c:orientation val="minMax"/>
          <c:max val="1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RDX Rcovery (%)</a:t>
                </a:r>
              </a:p>
            </c:rich>
          </c:tx>
          <c:layout>
            <c:manualLayout>
              <c:xMode val="edge"/>
              <c:yMode val="edge"/>
              <c:x val="3.0555555555555555E-2"/>
              <c:y val="0.2537729658792650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91227824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25949256342957"/>
          <c:y val="5.1205008292369528E-2"/>
          <c:w val="0.83129396325459315"/>
          <c:h val="0.789740770069775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'PBX109'!$S$9</c:f>
              <c:strCache>
                <c:ptCount val="1"/>
                <c:pt idx="0">
                  <c:v>% Recovery</c:v>
                </c:pt>
              </c:strCache>
            </c:strRef>
          </c:tx>
          <c:spPr>
            <a:pattFill prst="wdDnDiag">
              <a:fgClr>
                <a:schemeClr val="tx1"/>
              </a:fgClr>
              <a:bgClr>
                <a:schemeClr val="bg1"/>
              </a:bgClr>
            </a:patt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extLst>
                <c:ext xmlns:c15="http://schemas.microsoft.com/office/drawing/2012/chart" uri="{02D57815-91ED-43cb-92C2-25804820EDAC}">
                  <c15:fullRef>
                    <c15:sqref>'PBX109'!$R$10:$R$13</c15:sqref>
                  </c15:fullRef>
                </c:ext>
              </c:extLst>
              <c:f>('PBX109'!$R$10,'PBX109'!$R$12)</c:f>
              <c:numCache>
                <c:formatCode>General</c:formatCode>
                <c:ptCount val="2"/>
                <c:pt idx="0">
                  <c:v>1</c:v>
                </c:pt>
                <c:pt idx="1">
                  <c:v>3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'PBX109'!$S$10:$S$13</c15:sqref>
                  </c15:fullRef>
                </c:ext>
              </c:extLst>
              <c:f>('PBX109'!$S$10,'PBX109'!$S$12)</c:f>
              <c:numCache>
                <c:formatCode>General</c:formatCode>
                <c:ptCount val="2"/>
                <c:pt idx="0">
                  <c:v>32</c:v>
                </c:pt>
                <c:pt idx="1">
                  <c:v>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E9-4CD2-B7B5-9A3307CCC83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41644240"/>
        <c:axId val="441643408"/>
      </c:barChart>
      <c:catAx>
        <c:axId val="4416442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No. of 10 minute rinse</a:t>
                </a:r>
                <a:r>
                  <a:rPr lang="en-GB" baseline="0"/>
                  <a:t> c</a:t>
                </a:r>
                <a:r>
                  <a:rPr lang="en-GB"/>
                  <a:t>ycles</a:t>
                </a:r>
                <a:r>
                  <a:rPr lang="en-GB" baseline="0"/>
                  <a:t> </a:t>
                </a:r>
                <a:endParaRPr lang="en-GB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1643408"/>
        <c:crosses val="autoZero"/>
        <c:auto val="1"/>
        <c:lblAlgn val="ctr"/>
        <c:lblOffset val="100"/>
        <c:noMultiLvlLbl val="0"/>
      </c:catAx>
      <c:valAx>
        <c:axId val="441643408"/>
        <c:scaling>
          <c:orientation val="minMax"/>
          <c:max val="1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RDX Recovery (%)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1644240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6421697287838"/>
          <c:y val="0.16666666666666666"/>
          <c:w val="0.83123578302712164"/>
          <c:h val="0.704513342082239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'PBX109'!$A$16</c:f>
              <c:strCache>
                <c:ptCount val="1"/>
                <c:pt idx="0">
                  <c:v>RDX recovery</c:v>
                </c:pt>
              </c:strCache>
            </c:strRef>
          </c:tx>
          <c:spPr>
            <a:pattFill prst="wdDnDiag">
              <a:fgClr>
                <a:schemeClr val="tx1"/>
              </a:fgClr>
              <a:bgClr>
                <a:schemeClr val="bg1"/>
              </a:bgClr>
            </a:patt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'PBX109'!$B$15:$D$15</c:f>
              <c:strCache>
                <c:ptCount val="3"/>
                <c:pt idx="0">
                  <c:v>Ottawa Sand</c:v>
                </c:pt>
                <c:pt idx="1">
                  <c:v>Thimble and Ottawa Sand</c:v>
                </c:pt>
                <c:pt idx="2">
                  <c:v>Thimble</c:v>
                </c:pt>
              </c:strCache>
            </c:strRef>
          </c:cat>
          <c:val>
            <c:numRef>
              <c:f>'PBX109'!$B$16:$D$16</c:f>
              <c:numCache>
                <c:formatCode>General</c:formatCode>
                <c:ptCount val="3"/>
                <c:pt idx="0" formatCode="0">
                  <c:v>48</c:v>
                </c:pt>
                <c:pt idx="1">
                  <c:v>50</c:v>
                </c:pt>
                <c:pt idx="2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91-4DF4-AF13-0AAB62B1F5A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49825136"/>
        <c:axId val="249823888"/>
      </c:barChart>
      <c:catAx>
        <c:axId val="2498251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/>
                  <a:t>Cell Fill</a:t>
                </a:r>
              </a:p>
            </c:rich>
          </c:tx>
          <c:layout>
            <c:manualLayout>
              <c:xMode val="edge"/>
              <c:yMode val="edge"/>
              <c:x val="0.49997922134733169"/>
              <c:y val="0.9050925925925925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49823888"/>
        <c:crosses val="autoZero"/>
        <c:auto val="1"/>
        <c:lblAlgn val="ctr"/>
        <c:lblOffset val="100"/>
        <c:noMultiLvlLbl val="0"/>
      </c:catAx>
      <c:valAx>
        <c:axId val="249823888"/>
        <c:scaling>
          <c:orientation val="minMax"/>
          <c:max val="1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/>
                  <a:t>RDX recovery (%)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49825136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'PBX109'!$B$22</c:f>
              <c:strCache>
                <c:ptCount val="1"/>
                <c:pt idx="0">
                  <c:v>Extraction 1</c:v>
                </c:pt>
              </c:strCache>
            </c:strRef>
          </c:tx>
          <c:spPr>
            <a:pattFill prst="wdDnDiag">
              <a:fgClr>
                <a:schemeClr val="tx1"/>
              </a:fgClr>
              <a:bgClr>
                <a:schemeClr val="bg1"/>
              </a:bgClr>
            </a:pattFill>
            <a:ln>
              <a:noFill/>
            </a:ln>
            <a:effectLst/>
          </c:spPr>
          <c:invertIfNegative val="0"/>
          <c:cat>
            <c:numRef>
              <c:f>'PBX109'!$A$23:$A$27</c:f>
              <c:numCache>
                <c:formatCode>General</c:formatCode>
                <c:ptCount val="5"/>
                <c:pt idx="0">
                  <c:v>8.0000000000000002E-3</c:v>
                </c:pt>
                <c:pt idx="1">
                  <c:v>7.0000000000000007E-2</c:v>
                </c:pt>
                <c:pt idx="2">
                  <c:v>0.13</c:v>
                </c:pt>
                <c:pt idx="3">
                  <c:v>0.5</c:v>
                </c:pt>
                <c:pt idx="4">
                  <c:v>1</c:v>
                </c:pt>
              </c:numCache>
            </c:numRef>
          </c:cat>
          <c:val>
            <c:numRef>
              <c:f>'PBX109'!$B$23:$B$27</c:f>
              <c:numCache>
                <c:formatCode>General</c:formatCode>
                <c:ptCount val="5"/>
                <c:pt idx="0">
                  <c:v>101</c:v>
                </c:pt>
                <c:pt idx="1">
                  <c:v>91</c:v>
                </c:pt>
                <c:pt idx="2">
                  <c:v>76</c:v>
                </c:pt>
                <c:pt idx="3">
                  <c:v>71</c:v>
                </c:pt>
                <c:pt idx="4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8D-4392-B020-95DA09017B76}"/>
            </c:ext>
          </c:extLst>
        </c:ser>
        <c:ser>
          <c:idx val="1"/>
          <c:order val="1"/>
          <c:tx>
            <c:strRef>
              <c:f>'PBX109'!$C$22</c:f>
              <c:strCache>
                <c:ptCount val="1"/>
                <c:pt idx="0">
                  <c:v>Extraction 2 </c:v>
                </c:pt>
              </c:strCache>
            </c:strRef>
          </c:tx>
          <c:spPr>
            <a:solidFill>
              <a:schemeClr val="tx1">
                <a:lumMod val="75000"/>
                <a:lumOff val="25000"/>
              </a:schemeClr>
            </a:solidFill>
            <a:ln>
              <a:noFill/>
            </a:ln>
            <a:effectLst/>
          </c:spPr>
          <c:invertIfNegative val="0"/>
          <c:cat>
            <c:numRef>
              <c:f>'PBX109'!$A$23:$A$27</c:f>
              <c:numCache>
                <c:formatCode>General</c:formatCode>
                <c:ptCount val="5"/>
                <c:pt idx="0">
                  <c:v>8.0000000000000002E-3</c:v>
                </c:pt>
                <c:pt idx="1">
                  <c:v>7.0000000000000007E-2</c:v>
                </c:pt>
                <c:pt idx="2">
                  <c:v>0.13</c:v>
                </c:pt>
                <c:pt idx="3">
                  <c:v>0.5</c:v>
                </c:pt>
                <c:pt idx="4">
                  <c:v>1</c:v>
                </c:pt>
              </c:numCache>
            </c:numRef>
          </c:cat>
          <c:val>
            <c:numRef>
              <c:f>'PBX109'!$C$23:$C$27</c:f>
              <c:numCache>
                <c:formatCode>General</c:formatCode>
                <c:ptCount val="5"/>
                <c:pt idx="0">
                  <c:v>0</c:v>
                </c:pt>
                <c:pt idx="1">
                  <c:v>3</c:v>
                </c:pt>
                <c:pt idx="2">
                  <c:v>13</c:v>
                </c:pt>
                <c:pt idx="3">
                  <c:v>19</c:v>
                </c:pt>
                <c:pt idx="4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68D-4392-B020-95DA09017B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65276688"/>
        <c:axId val="365277520"/>
      </c:barChart>
      <c:catAx>
        <c:axId val="3652766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>
                    <a:solidFill>
                      <a:sysClr val="windowText" lastClr="000000"/>
                    </a:solidFill>
                  </a:rPr>
                  <a:t>Volume of sample pieces</a:t>
                </a:r>
              </a:p>
            </c:rich>
          </c:tx>
          <c:layout>
            <c:manualLayout>
              <c:xMode val="edge"/>
              <c:yMode val="edge"/>
              <c:x val="0.39626268591426078"/>
              <c:y val="0.7820363079615048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5277520"/>
        <c:crosses val="autoZero"/>
        <c:auto val="1"/>
        <c:lblAlgn val="ctr"/>
        <c:lblOffset val="100"/>
        <c:noMultiLvlLbl val="0"/>
      </c:catAx>
      <c:valAx>
        <c:axId val="365277520"/>
        <c:scaling>
          <c:orientation val="minMax"/>
          <c:max val="1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RDX recovered</a:t>
                </a:r>
                <a:r>
                  <a:rPr lang="en-GB" baseline="0">
                    <a:solidFill>
                      <a:sysClr val="windowText" lastClr="000000"/>
                    </a:solidFill>
                  </a:rPr>
                  <a:t> (%)</a:t>
                </a:r>
                <a:endParaRPr lang="en-GB">
                  <a:solidFill>
                    <a:sysClr val="windowText" lastClr="000000"/>
                  </a:solidFill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5276688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6069118030347325"/>
          <c:y val="5.0925925925925923E-2"/>
          <c:w val="0.63930881969652664"/>
          <c:h val="0.7775721784776903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'PBX111 and 110'!$G$1</c:f>
              <c:strCache>
                <c:ptCount val="1"/>
                <c:pt idx="0">
                  <c:v>Extraction 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0-4E09-4E99-8F13-8EAA37726BFE}"/>
              </c:ext>
            </c:extLst>
          </c:dPt>
          <c:errBars>
            <c:errBarType val="both"/>
            <c:errValType val="cust"/>
            <c:noEndCap val="0"/>
            <c:plus>
              <c:numRef>
                <c:f>'PBX111 and 110'!$H$2</c:f>
                <c:numCache>
                  <c:formatCode>General</c:formatCode>
                  <c:ptCount val="1"/>
                  <c:pt idx="0">
                    <c:v>6</c:v>
                  </c:pt>
                </c:numCache>
              </c:numRef>
            </c:plus>
            <c:minus>
              <c:numRef>
                <c:f>'PBX111 and 110'!$H$2</c:f>
                <c:numCache>
                  <c:formatCode>General</c:formatCode>
                  <c:ptCount val="1"/>
                  <c:pt idx="0">
                    <c:v>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bg1">
                    <a:lumMod val="65000"/>
                  </a:schemeClr>
                </a:solidFill>
                <a:round/>
              </a:ln>
              <a:effectLst/>
            </c:spPr>
          </c:errBars>
          <c:cat>
            <c:strRef>
              <c:f>'PBX111 and 110'!$F$2</c:f>
              <c:strCache>
                <c:ptCount val="1"/>
                <c:pt idx="0">
                  <c:v>PBX A</c:v>
                </c:pt>
              </c:strCache>
            </c:strRef>
          </c:cat>
          <c:val>
            <c:numRef>
              <c:f>'PBX111 and 110'!$G$2</c:f>
              <c:numCache>
                <c:formatCode>General</c:formatCode>
                <c:ptCount val="1"/>
                <c:pt idx="0">
                  <c:v>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F3-4CDF-85A6-4A4EDED91C22}"/>
            </c:ext>
          </c:extLst>
        </c:ser>
        <c:ser>
          <c:idx val="1"/>
          <c:order val="1"/>
          <c:tx>
            <c:strRef>
              <c:f>'PBX111 and 110'!$I$1</c:f>
              <c:strCache>
                <c:ptCount val="1"/>
                <c:pt idx="0">
                  <c:v>Extraction2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'PBX111 and 110'!$F$2</c:f>
              <c:strCache>
                <c:ptCount val="1"/>
                <c:pt idx="0">
                  <c:v>PBX A</c:v>
                </c:pt>
              </c:strCache>
            </c:strRef>
          </c:cat>
          <c:val>
            <c:numRef>
              <c:f>'PBX111 and 110'!$I$2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F3-4CDF-85A6-4A4EDED91C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49724032"/>
        <c:axId val="249723616"/>
      </c:barChart>
      <c:catAx>
        <c:axId val="249724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9723616"/>
        <c:crosses val="autoZero"/>
        <c:auto val="1"/>
        <c:lblAlgn val="ctr"/>
        <c:lblOffset val="100"/>
        <c:noMultiLvlLbl val="0"/>
      </c:catAx>
      <c:valAx>
        <c:axId val="249723616"/>
        <c:scaling>
          <c:orientation val="minMax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>
                    <a:solidFill>
                      <a:sysClr val="windowText" lastClr="000000"/>
                    </a:solidFill>
                  </a:rPr>
                  <a:t>RDX Recovered (%)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9724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"/>
          <c:y val="5.0925925925925923E-2"/>
          <c:w val="1"/>
          <c:h val="0.7773660446784987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'PBX111 and 110'!$G$1</c:f>
              <c:strCache>
                <c:ptCount val="1"/>
                <c:pt idx="0">
                  <c:v>Extraction 1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'PBX111 and 110'!$H$3</c:f>
                <c:numCache>
                  <c:formatCode>General</c:formatCode>
                  <c:ptCount val="1"/>
                  <c:pt idx="0">
                    <c:v>12</c:v>
                  </c:pt>
                </c:numCache>
              </c:numRef>
            </c:plus>
            <c:minus>
              <c:numRef>
                <c:f>'PBX111 and 110'!$H$3</c:f>
                <c:numCache>
                  <c:formatCode>General</c:formatCode>
                  <c:ptCount val="1"/>
                  <c:pt idx="0">
                    <c:v>12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bg1">
                    <a:lumMod val="65000"/>
                  </a:schemeClr>
                </a:solidFill>
                <a:round/>
              </a:ln>
              <a:effectLst/>
            </c:spPr>
          </c:errBars>
          <c:cat>
            <c:strRef>
              <c:f>'PBX111 and 110'!$F$3</c:f>
              <c:strCache>
                <c:ptCount val="1"/>
                <c:pt idx="0">
                  <c:v>PBX B</c:v>
                </c:pt>
              </c:strCache>
            </c:strRef>
          </c:cat>
          <c:val>
            <c:numRef>
              <c:f>'PBX111 and 110'!$G$3</c:f>
              <c:numCache>
                <c:formatCode>General</c:formatCode>
                <c:ptCount val="1"/>
                <c:pt idx="0">
                  <c:v>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4A-42BC-BC1A-297412B00D02}"/>
            </c:ext>
          </c:extLst>
        </c:ser>
        <c:ser>
          <c:idx val="1"/>
          <c:order val="1"/>
          <c:tx>
            <c:strRef>
              <c:f>'PBX111 and 110'!$I$1</c:f>
              <c:strCache>
                <c:ptCount val="1"/>
                <c:pt idx="0">
                  <c:v>Extraction2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'PBX111 and 110'!$J$3</c:f>
                <c:numCache>
                  <c:formatCode>General</c:formatCode>
                  <c:ptCount val="1"/>
                  <c:pt idx="0">
                    <c:v>1</c:v>
                  </c:pt>
                </c:numCache>
              </c:numRef>
            </c:plus>
            <c:minus>
              <c:numRef>
                <c:f>'PBX111 and 110'!$J$3</c:f>
                <c:numCache>
                  <c:formatCode>General</c:formatCode>
                  <c:ptCount val="1"/>
                  <c:pt idx="0">
                    <c:v>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val>
            <c:numRef>
              <c:f>'PBX111 and 110'!$I$3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C4A-42BC-BC1A-297412B00D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93988688"/>
        <c:axId val="293989520"/>
      </c:barChart>
      <c:catAx>
        <c:axId val="2939886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PBX</a:t>
                </a:r>
                <a:r>
                  <a:rPr lang="en-GB" baseline="0">
                    <a:solidFill>
                      <a:sysClr val="windowText" lastClr="000000"/>
                    </a:solidFill>
                  </a:rPr>
                  <a:t> Type</a:t>
                </a:r>
                <a:endParaRPr lang="en-GB">
                  <a:solidFill>
                    <a:sysClr val="windowText" lastClr="000000"/>
                  </a:solidFill>
                </a:endParaRPr>
              </a:p>
            </c:rich>
          </c:tx>
          <c:layout>
            <c:manualLayout>
              <c:xMode val="edge"/>
              <c:yMode val="edge"/>
              <c:x val="0.25423380434175913"/>
              <c:y val="0.9146093564138381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3989520"/>
        <c:crosses val="autoZero"/>
        <c:auto val="1"/>
        <c:lblAlgn val="ctr"/>
        <c:lblOffset val="100"/>
        <c:noMultiLvlLbl val="0"/>
      </c:catAx>
      <c:valAx>
        <c:axId val="293989520"/>
        <c:scaling>
          <c:orientation val="minMax"/>
          <c:min val="0"/>
        </c:scaling>
        <c:delete val="1"/>
        <c:axPos val="l"/>
        <c:numFmt formatCode="General" sourceLinked="1"/>
        <c:majorTickMark val="none"/>
        <c:minorTickMark val="none"/>
        <c:tickLblPos val="nextTo"/>
        <c:crossAx val="293988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273579</xdr:colOff>
      <xdr:row>32</xdr:row>
      <xdr:rowOff>138112</xdr:rowOff>
    </xdr:from>
    <xdr:to>
      <xdr:col>19</xdr:col>
      <xdr:colOff>578379</xdr:colOff>
      <xdr:row>49</xdr:row>
      <xdr:rowOff>185737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490537</xdr:colOff>
      <xdr:row>39</xdr:row>
      <xdr:rowOff>57151</xdr:rowOff>
    </xdr:from>
    <xdr:to>
      <xdr:col>11</xdr:col>
      <xdr:colOff>495300</xdr:colOff>
      <xdr:row>49</xdr:row>
      <xdr:rowOff>119064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613990</xdr:colOff>
      <xdr:row>20</xdr:row>
      <xdr:rowOff>42209</xdr:rowOff>
    </xdr:from>
    <xdr:to>
      <xdr:col>11</xdr:col>
      <xdr:colOff>513137</xdr:colOff>
      <xdr:row>37</xdr:row>
      <xdr:rowOff>85413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182562</xdr:colOff>
      <xdr:row>31</xdr:row>
      <xdr:rowOff>162983</xdr:rowOff>
    </xdr:from>
    <xdr:to>
      <xdr:col>27</xdr:col>
      <xdr:colOff>457729</xdr:colOff>
      <xdr:row>49</xdr:row>
      <xdr:rowOff>40746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20</xdr:col>
      <xdr:colOff>5291</xdr:colOff>
      <xdr:row>1</xdr:row>
      <xdr:rowOff>160338</xdr:rowOff>
    </xdr:from>
    <xdr:to>
      <xdr:col>27</xdr:col>
      <xdr:colOff>285749</xdr:colOff>
      <xdr:row>14</xdr:row>
      <xdr:rowOff>437622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436562</xdr:colOff>
      <xdr:row>16</xdr:row>
      <xdr:rowOff>6881</xdr:rowOff>
    </xdr:from>
    <xdr:to>
      <xdr:col>19</xdr:col>
      <xdr:colOff>510645</xdr:colOff>
      <xdr:row>30</xdr:row>
      <xdr:rowOff>27518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20</xdr:col>
      <xdr:colOff>195791</xdr:colOff>
      <xdr:row>15</xdr:row>
      <xdr:rowOff>1588</xdr:rowOff>
    </xdr:from>
    <xdr:to>
      <xdr:col>27</xdr:col>
      <xdr:colOff>476249</xdr:colOff>
      <xdr:row>29</xdr:row>
      <xdr:rowOff>14288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247650</xdr:colOff>
      <xdr:row>6</xdr:row>
      <xdr:rowOff>85725</xdr:rowOff>
    </xdr:from>
    <xdr:to>
      <xdr:col>8</xdr:col>
      <xdr:colOff>57149</xdr:colOff>
      <xdr:row>22</xdr:row>
      <xdr:rowOff>9525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519112</xdr:colOff>
      <xdr:row>6</xdr:row>
      <xdr:rowOff>85724</xdr:rowOff>
    </xdr:from>
    <xdr:to>
      <xdr:col>9</xdr:col>
      <xdr:colOff>428625</xdr:colOff>
      <xdr:row>22</xdr:row>
      <xdr:rowOff>9525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419100</xdr:colOff>
      <xdr:row>6</xdr:row>
      <xdr:rowOff>85724</xdr:rowOff>
    </xdr:from>
    <xdr:to>
      <xdr:col>11</xdr:col>
      <xdr:colOff>266700</xdr:colOff>
      <xdr:row>22</xdr:row>
      <xdr:rowOff>9525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zoomScale="40" zoomScaleNormal="40" workbookViewId="0">
      <selection activeCell="AF28" sqref="AF28"/>
    </sheetView>
  </sheetViews>
  <sheetFormatPr defaultRowHeight="15" x14ac:dyDescent="0.25"/>
  <cols>
    <col min="1" max="1" width="9.140625" customWidth="1"/>
    <col min="2" max="2" width="12.85546875" customWidth="1"/>
    <col min="3" max="3" width="13" customWidth="1"/>
    <col min="13" max="13" width="12.140625" customWidth="1"/>
  </cols>
  <sheetData>
    <row r="1" spans="1:20" x14ac:dyDescent="0.25">
      <c r="A1" s="41" t="s">
        <v>0</v>
      </c>
      <c r="B1" s="41"/>
      <c r="C1" s="41"/>
      <c r="D1" s="41"/>
      <c r="E1" s="41"/>
    </row>
    <row r="3" spans="1:20" x14ac:dyDescent="0.25">
      <c r="A3" t="s">
        <v>2</v>
      </c>
      <c r="B3">
        <v>64</v>
      </c>
    </row>
    <row r="5" spans="1:20" x14ac:dyDescent="0.25">
      <c r="A5" s="2" t="s">
        <v>1</v>
      </c>
    </row>
    <row r="6" spans="1:20" x14ac:dyDescent="0.25">
      <c r="A6">
        <v>1</v>
      </c>
      <c r="B6">
        <v>89</v>
      </c>
    </row>
    <row r="7" spans="1:20" ht="15.75" thickBot="1" x14ac:dyDescent="0.3">
      <c r="A7">
        <v>2</v>
      </c>
      <c r="B7">
        <v>90</v>
      </c>
    </row>
    <row r="8" spans="1:20" ht="15.75" thickBot="1" x14ac:dyDescent="0.3">
      <c r="D8" s="3"/>
      <c r="E8" s="4"/>
      <c r="G8" s="3"/>
      <c r="H8" s="42" t="s">
        <v>18</v>
      </c>
      <c r="I8" s="42"/>
      <c r="J8" s="43"/>
      <c r="L8" s="3"/>
      <c r="M8" s="42" t="s">
        <v>18</v>
      </c>
      <c r="N8" s="42"/>
      <c r="O8" s="43"/>
    </row>
    <row r="9" spans="1:20" ht="60" x14ac:dyDescent="0.25">
      <c r="A9" s="17" t="s">
        <v>15</v>
      </c>
      <c r="B9" s="18" t="s">
        <v>16</v>
      </c>
      <c r="D9" s="5" t="s">
        <v>17</v>
      </c>
      <c r="E9" s="6" t="s">
        <v>18</v>
      </c>
      <c r="G9" s="5" t="s">
        <v>19</v>
      </c>
      <c r="H9" s="10" t="s">
        <v>20</v>
      </c>
      <c r="I9" s="10" t="s">
        <v>21</v>
      </c>
      <c r="J9" s="6" t="s">
        <v>22</v>
      </c>
      <c r="L9" s="5" t="s">
        <v>42</v>
      </c>
      <c r="M9" s="10" t="s">
        <v>40</v>
      </c>
      <c r="N9" s="10" t="s">
        <v>20</v>
      </c>
      <c r="O9" s="10" t="s">
        <v>38</v>
      </c>
      <c r="P9" s="6" t="s">
        <v>39</v>
      </c>
      <c r="R9" s="37" t="s">
        <v>43</v>
      </c>
      <c r="S9" s="37" t="s">
        <v>44</v>
      </c>
    </row>
    <row r="10" spans="1:20" x14ac:dyDescent="0.25">
      <c r="A10" s="11" t="s">
        <v>11</v>
      </c>
      <c r="B10" s="19">
        <v>2</v>
      </c>
      <c r="D10" s="7">
        <v>5</v>
      </c>
      <c r="E10" s="8">
        <v>11</v>
      </c>
      <c r="G10" s="29">
        <v>10</v>
      </c>
      <c r="H10" s="12">
        <v>32</v>
      </c>
      <c r="I10" s="12">
        <v>17</v>
      </c>
      <c r="J10" s="13">
        <v>10</v>
      </c>
      <c r="L10" s="35">
        <v>5</v>
      </c>
      <c r="M10">
        <v>11</v>
      </c>
      <c r="N10">
        <v>11</v>
      </c>
      <c r="R10" s="2">
        <v>1</v>
      </c>
      <c r="S10">
        <v>32</v>
      </c>
      <c r="T10" s="2"/>
    </row>
    <row r="11" spans="1:20" x14ac:dyDescent="0.25">
      <c r="A11" s="11" t="s">
        <v>12</v>
      </c>
      <c r="B11" s="19">
        <v>5</v>
      </c>
      <c r="D11" s="7">
        <v>10</v>
      </c>
      <c r="E11" s="8">
        <v>32</v>
      </c>
      <c r="G11" s="29">
        <v>20</v>
      </c>
      <c r="H11" s="12">
        <v>33</v>
      </c>
      <c r="I11" s="12">
        <v>14</v>
      </c>
      <c r="J11" s="13">
        <v>9</v>
      </c>
      <c r="L11" s="35">
        <v>10</v>
      </c>
      <c r="M11" s="12">
        <v>32</v>
      </c>
      <c r="N11" s="12">
        <v>32</v>
      </c>
      <c r="O11">
        <v>17</v>
      </c>
      <c r="P11">
        <v>10</v>
      </c>
      <c r="R11" s="2">
        <v>2</v>
      </c>
      <c r="T11" s="2"/>
    </row>
    <row r="12" spans="1:20" x14ac:dyDescent="0.25">
      <c r="A12" s="11" t="s">
        <v>13</v>
      </c>
      <c r="B12" s="19">
        <v>6</v>
      </c>
      <c r="D12" s="7">
        <v>20</v>
      </c>
      <c r="E12" s="8">
        <v>33</v>
      </c>
      <c r="G12" s="29">
        <v>30</v>
      </c>
      <c r="H12" s="12">
        <v>34</v>
      </c>
      <c r="I12" s="12">
        <v>15</v>
      </c>
      <c r="J12" s="13">
        <v>10</v>
      </c>
      <c r="L12" s="35">
        <v>20</v>
      </c>
      <c r="M12" s="12">
        <v>33</v>
      </c>
      <c r="N12" s="12">
        <v>33</v>
      </c>
      <c r="O12">
        <v>14</v>
      </c>
      <c r="P12">
        <v>9</v>
      </c>
      <c r="R12" s="2">
        <v>3</v>
      </c>
      <c r="S12">
        <v>48</v>
      </c>
    </row>
    <row r="13" spans="1:20" ht="15.75" thickBot="1" x14ac:dyDescent="0.3">
      <c r="A13" s="11" t="s">
        <v>14</v>
      </c>
      <c r="B13" s="19">
        <v>11</v>
      </c>
      <c r="D13" s="7">
        <v>30</v>
      </c>
      <c r="E13" s="9">
        <v>34</v>
      </c>
      <c r="G13" s="32"/>
      <c r="H13" s="15"/>
      <c r="I13" s="15"/>
      <c r="J13" s="16"/>
      <c r="L13" s="35">
        <v>30</v>
      </c>
      <c r="M13" s="12">
        <v>34</v>
      </c>
      <c r="N13" s="12">
        <v>34</v>
      </c>
      <c r="O13">
        <v>15</v>
      </c>
      <c r="P13">
        <v>10</v>
      </c>
      <c r="R13" s="2">
        <v>4</v>
      </c>
    </row>
    <row r="14" spans="1:20" x14ac:dyDescent="0.25">
      <c r="A14" s="3"/>
      <c r="B14" s="42" t="s">
        <v>18</v>
      </c>
      <c r="C14" s="42"/>
      <c r="D14" s="43"/>
      <c r="L14" s="36"/>
      <c r="M14" s="33"/>
    </row>
    <row r="15" spans="1:20" ht="60" x14ac:dyDescent="0.25">
      <c r="A15" s="23"/>
      <c r="B15" s="38" t="s">
        <v>46</v>
      </c>
      <c r="C15" s="38" t="s">
        <v>47</v>
      </c>
      <c r="D15" s="39" t="s">
        <v>48</v>
      </c>
    </row>
    <row r="16" spans="1:20" x14ac:dyDescent="0.25">
      <c r="A16" s="11" t="s">
        <v>45</v>
      </c>
      <c r="B16" s="20">
        <v>48</v>
      </c>
      <c r="C16" s="25">
        <v>50</v>
      </c>
      <c r="D16" s="26">
        <v>58</v>
      </c>
      <c r="E16">
        <f>AVERAGE(C16:D16)</f>
        <v>54</v>
      </c>
      <c r="F16">
        <f>STDEV(C16:D16)</f>
        <v>5.6568542494923806</v>
      </c>
    </row>
    <row r="17" spans="1:6" x14ac:dyDescent="0.25">
      <c r="A17" s="11" t="s">
        <v>21</v>
      </c>
      <c r="B17" s="20">
        <v>14</v>
      </c>
      <c r="C17" s="25">
        <v>17</v>
      </c>
      <c r="D17" s="26">
        <v>21</v>
      </c>
      <c r="E17">
        <f>AVERAGE(C17:D17)</f>
        <v>19</v>
      </c>
      <c r="F17">
        <f>STDEV(C17:D17)</f>
        <v>2.8284271247461903</v>
      </c>
    </row>
    <row r="18" spans="1:6" x14ac:dyDescent="0.25">
      <c r="A18" s="11" t="s">
        <v>22</v>
      </c>
      <c r="B18" s="20">
        <v>9</v>
      </c>
      <c r="C18" s="25">
        <v>10</v>
      </c>
      <c r="D18" s="26">
        <v>9</v>
      </c>
      <c r="E18">
        <f>AVERAGE(C18:D18)</f>
        <v>9.5</v>
      </c>
      <c r="F18">
        <f>STDEV(C18:D18)</f>
        <v>0.70710678118654757</v>
      </c>
    </row>
    <row r="19" spans="1:6" x14ac:dyDescent="0.25">
      <c r="A19" s="11" t="s">
        <v>41</v>
      </c>
      <c r="B19" s="20">
        <v>5</v>
      </c>
      <c r="C19" s="25">
        <v>5</v>
      </c>
      <c r="D19" s="26">
        <v>3</v>
      </c>
      <c r="E19">
        <f>AVERAGE(C19:D19)</f>
        <v>4</v>
      </c>
      <c r="F19">
        <f>STDEV(C19:D19)</f>
        <v>1.4142135623730951</v>
      </c>
    </row>
    <row r="20" spans="1:6" ht="15.75" thickBot="1" x14ac:dyDescent="0.3">
      <c r="A20" s="14" t="s">
        <v>23</v>
      </c>
      <c r="B20" s="27">
        <f>SUM(B16:B19)</f>
        <v>76</v>
      </c>
      <c r="C20" s="27">
        <f>SUM(C16:C19)</f>
        <v>82</v>
      </c>
      <c r="D20" s="28">
        <f>SUM(D16:D19)</f>
        <v>91</v>
      </c>
      <c r="E20">
        <f>AVERAGE(C20:D20)</f>
        <v>86.5</v>
      </c>
      <c r="F20">
        <f>STDEV(C20:D20)</f>
        <v>6.3639610306789276</v>
      </c>
    </row>
    <row r="21" spans="1:6" x14ac:dyDescent="0.25">
      <c r="A21" s="3"/>
      <c r="B21" s="44" t="s">
        <v>18</v>
      </c>
      <c r="C21" s="45"/>
    </row>
    <row r="22" spans="1:6" ht="17.25" x14ac:dyDescent="0.25">
      <c r="A22" s="29" t="s">
        <v>51</v>
      </c>
      <c r="B22" s="24" t="s">
        <v>40</v>
      </c>
      <c r="C22" s="30" t="s">
        <v>50</v>
      </c>
      <c r="D22" s="34" t="s">
        <v>37</v>
      </c>
    </row>
    <row r="23" spans="1:6" x14ac:dyDescent="0.25">
      <c r="A23" s="11">
        <v>8.0000000000000002E-3</v>
      </c>
      <c r="B23" s="12">
        <v>101</v>
      </c>
      <c r="C23" s="13">
        <v>0</v>
      </c>
      <c r="D23" s="33">
        <v>6.3</v>
      </c>
    </row>
    <row r="24" spans="1:6" x14ac:dyDescent="0.25">
      <c r="A24" s="11">
        <v>7.0000000000000007E-2</v>
      </c>
      <c r="B24" s="12">
        <v>91</v>
      </c>
      <c r="C24" s="13">
        <v>3</v>
      </c>
      <c r="D24">
        <v>0</v>
      </c>
    </row>
    <row r="25" spans="1:6" x14ac:dyDescent="0.25">
      <c r="A25" s="11">
        <v>0.13</v>
      </c>
      <c r="B25" s="12">
        <v>76</v>
      </c>
      <c r="C25" s="13">
        <v>13</v>
      </c>
      <c r="D25">
        <v>0</v>
      </c>
    </row>
    <row r="26" spans="1:6" ht="15.75" thickBot="1" x14ac:dyDescent="0.3">
      <c r="A26" s="14">
        <v>0.5</v>
      </c>
      <c r="B26" s="15">
        <v>71</v>
      </c>
      <c r="C26" s="16">
        <v>19</v>
      </c>
      <c r="D26">
        <v>0</v>
      </c>
    </row>
    <row r="27" spans="1:6" ht="15.75" thickBot="1" x14ac:dyDescent="0.3">
      <c r="A27" s="40">
        <v>1</v>
      </c>
      <c r="B27" s="33">
        <v>58</v>
      </c>
      <c r="C27">
        <v>21</v>
      </c>
    </row>
    <row r="28" spans="1:6" x14ac:dyDescent="0.25">
      <c r="A28" s="3"/>
      <c r="B28" s="31" t="s">
        <v>18</v>
      </c>
      <c r="C28" s="4"/>
    </row>
    <row r="29" spans="1:6" x14ac:dyDescent="0.25">
      <c r="A29" s="11" t="s">
        <v>24</v>
      </c>
      <c r="B29" s="12">
        <v>94</v>
      </c>
      <c r="C29" s="13"/>
    </row>
    <row r="30" spans="1:6" x14ac:dyDescent="0.25">
      <c r="A30" s="11" t="s">
        <v>25</v>
      </c>
      <c r="B30" s="12">
        <v>104</v>
      </c>
      <c r="C30" s="13"/>
    </row>
    <row r="31" spans="1:6" x14ac:dyDescent="0.25">
      <c r="A31" s="11" t="s">
        <v>26</v>
      </c>
      <c r="B31" s="12">
        <v>99</v>
      </c>
      <c r="C31" s="13"/>
    </row>
    <row r="32" spans="1:6" x14ac:dyDescent="0.25">
      <c r="A32" s="11" t="s">
        <v>27</v>
      </c>
      <c r="B32" s="12">
        <v>111</v>
      </c>
      <c r="C32" s="13"/>
    </row>
    <row r="33" spans="1:3" ht="15.75" thickBot="1" x14ac:dyDescent="0.3">
      <c r="A33" s="14" t="s">
        <v>28</v>
      </c>
      <c r="B33" s="15">
        <v>101</v>
      </c>
      <c r="C33" s="16"/>
    </row>
    <row r="34" spans="1:3" x14ac:dyDescent="0.25">
      <c r="B34">
        <f>AVERAGE(B29:B33)</f>
        <v>101.8</v>
      </c>
    </row>
    <row r="35" spans="1:3" x14ac:dyDescent="0.25">
      <c r="B35" s="21">
        <f>STDEV(B29:B33)</f>
        <v>6.3007936008093459</v>
      </c>
    </row>
  </sheetData>
  <mergeCells count="5">
    <mergeCell ref="A1:E1"/>
    <mergeCell ref="H8:J8"/>
    <mergeCell ref="B14:D14"/>
    <mergeCell ref="B21:C21"/>
    <mergeCell ref="M8:O8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opLeftCell="F1" workbookViewId="0">
      <selection activeCell="O10" sqref="O10"/>
    </sheetView>
  </sheetViews>
  <sheetFormatPr defaultRowHeight="15" x14ac:dyDescent="0.25"/>
  <cols>
    <col min="2" max="3" width="10.5703125" bestFit="1" customWidth="1"/>
  </cols>
  <sheetData>
    <row r="1" spans="1:10" x14ac:dyDescent="0.25">
      <c r="A1" t="s">
        <v>29</v>
      </c>
      <c r="G1" t="s">
        <v>40</v>
      </c>
      <c r="H1" t="s">
        <v>32</v>
      </c>
      <c r="I1" t="s">
        <v>49</v>
      </c>
      <c r="J1" t="s">
        <v>32</v>
      </c>
    </row>
    <row r="2" spans="1:10" x14ac:dyDescent="0.25">
      <c r="A2">
        <v>1</v>
      </c>
      <c r="B2">
        <v>102</v>
      </c>
      <c r="C2">
        <v>0</v>
      </c>
      <c r="F2" t="s">
        <v>34</v>
      </c>
      <c r="G2">
        <v>102</v>
      </c>
      <c r="H2">
        <v>6</v>
      </c>
      <c r="I2">
        <v>0</v>
      </c>
      <c r="J2">
        <v>0</v>
      </c>
    </row>
    <row r="3" spans="1:10" x14ac:dyDescent="0.25">
      <c r="A3">
        <v>2</v>
      </c>
      <c r="B3">
        <v>109</v>
      </c>
      <c r="C3">
        <v>0</v>
      </c>
      <c r="F3" t="s">
        <v>35</v>
      </c>
      <c r="G3">
        <v>99</v>
      </c>
      <c r="H3">
        <v>12</v>
      </c>
      <c r="I3">
        <v>1</v>
      </c>
      <c r="J3">
        <v>1</v>
      </c>
    </row>
    <row r="4" spans="1:10" x14ac:dyDescent="0.25">
      <c r="A4">
        <v>3</v>
      </c>
      <c r="B4">
        <v>85</v>
      </c>
      <c r="C4">
        <v>1</v>
      </c>
      <c r="F4" t="s">
        <v>36</v>
      </c>
      <c r="G4">
        <v>69</v>
      </c>
      <c r="H4">
        <v>6</v>
      </c>
      <c r="I4">
        <v>23</v>
      </c>
      <c r="J4">
        <v>3</v>
      </c>
    </row>
    <row r="5" spans="1:10" x14ac:dyDescent="0.25">
      <c r="A5" t="s">
        <v>31</v>
      </c>
      <c r="B5" s="22">
        <f>AVERAGE(B2:B4)</f>
        <v>98.666666666666671</v>
      </c>
      <c r="C5">
        <f>SUM(C2:C4)</f>
        <v>1</v>
      </c>
    </row>
    <row r="6" spans="1:10" x14ac:dyDescent="0.25">
      <c r="A6" t="s">
        <v>32</v>
      </c>
      <c r="B6" s="21">
        <f>STDEV(B2:B4)</f>
        <v>12.342339054382437</v>
      </c>
      <c r="C6" s="21">
        <f>STDEV(C2:C4)</f>
        <v>0.57735026918962584</v>
      </c>
    </row>
    <row r="8" spans="1:10" x14ac:dyDescent="0.25">
      <c r="A8" t="s">
        <v>30</v>
      </c>
    </row>
    <row r="9" spans="1:10" x14ac:dyDescent="0.25">
      <c r="A9">
        <v>1</v>
      </c>
      <c r="B9">
        <v>75</v>
      </c>
      <c r="C9">
        <v>22</v>
      </c>
    </row>
    <row r="10" spans="1:10" x14ac:dyDescent="0.25">
      <c r="A10">
        <v>2</v>
      </c>
      <c r="B10">
        <v>66</v>
      </c>
      <c r="C10">
        <v>21</v>
      </c>
    </row>
    <row r="11" spans="1:10" x14ac:dyDescent="0.25">
      <c r="A11">
        <v>3</v>
      </c>
      <c r="B11">
        <v>64</v>
      </c>
      <c r="C11">
        <v>26</v>
      </c>
    </row>
    <row r="12" spans="1:10" x14ac:dyDescent="0.25">
      <c r="A12" t="s">
        <v>33</v>
      </c>
      <c r="B12" s="21">
        <f>AVERAGE(B9:B11)</f>
        <v>68.333333333333329</v>
      </c>
      <c r="C12" s="21">
        <f>AVERAGE(C9:C11)</f>
        <v>23</v>
      </c>
      <c r="D12" s="21"/>
    </row>
    <row r="13" spans="1:10" x14ac:dyDescent="0.25">
      <c r="A13" t="s">
        <v>32</v>
      </c>
      <c r="B13" s="21">
        <f>STDEV(B9:B11)</f>
        <v>5.8594652770823146</v>
      </c>
      <c r="C13" s="21">
        <f>STDEV(C9:C11)</f>
        <v>2.6457513110645907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"/>
  <sheetViews>
    <sheetView workbookViewId="0">
      <selection activeCell="D12" sqref="D12"/>
    </sheetView>
  </sheetViews>
  <sheetFormatPr defaultRowHeight="15" x14ac:dyDescent="0.25"/>
  <cols>
    <col min="1" max="1" width="13.42578125" customWidth="1"/>
  </cols>
  <sheetData>
    <row r="1" spans="1:6" x14ac:dyDescent="0.25">
      <c r="A1" t="s">
        <v>7</v>
      </c>
    </row>
    <row r="2" spans="1:6" x14ac:dyDescent="0.25">
      <c r="A2" t="s">
        <v>5</v>
      </c>
      <c r="B2">
        <v>1</v>
      </c>
      <c r="C2" s="1" t="s">
        <v>4</v>
      </c>
    </row>
    <row r="3" spans="1:6" x14ac:dyDescent="0.25">
      <c r="A3" t="s">
        <v>3</v>
      </c>
      <c r="B3">
        <v>1E-3</v>
      </c>
      <c r="C3" s="1" t="s">
        <v>4</v>
      </c>
      <c r="E3">
        <f xml:space="preserve"> (B3/B2)*100</f>
        <v>0.1</v>
      </c>
      <c r="F3" t="s">
        <v>6</v>
      </c>
    </row>
    <row r="5" spans="1:6" x14ac:dyDescent="0.25">
      <c r="A5" t="s">
        <v>8</v>
      </c>
      <c r="B5">
        <v>100</v>
      </c>
      <c r="C5" t="s">
        <v>9</v>
      </c>
      <c r="E5">
        <f>(B6/B5)*100</f>
        <v>0.1</v>
      </c>
      <c r="F5" t="s">
        <v>6</v>
      </c>
    </row>
    <row r="6" spans="1:6" x14ac:dyDescent="0.25">
      <c r="B6">
        <v>0.1</v>
      </c>
      <c r="C6" t="s">
        <v>9</v>
      </c>
    </row>
    <row r="8" spans="1:6" x14ac:dyDescent="0.25">
      <c r="C8" s="46" t="s">
        <v>10</v>
      </c>
      <c r="D8" s="46"/>
      <c r="E8" s="2">
        <v>1</v>
      </c>
      <c r="F8" s="2" t="s">
        <v>6</v>
      </c>
    </row>
  </sheetData>
  <mergeCells count="1">
    <mergeCell ref="C8:D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PBX109</vt:lpstr>
      <vt:lpstr>PBX111 and 110</vt:lpstr>
      <vt:lpstr>Error Estimate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Melissa</dc:creator>
  <cp:lastModifiedBy>Melissa</cp:lastModifiedBy>
  <dcterms:created xsi:type="dcterms:W3CDTF">2018-01-12T08:41:33Z</dcterms:created>
  <dcterms:modified xsi:type="dcterms:W3CDTF">2018-05-29T13:28:18Z</dcterms:modified>
</cp:coreProperties>
</file>