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405"/>
  <workbookPr/>
  <mc:AlternateContent xmlns:mc="http://schemas.openxmlformats.org/markup-compatibility/2006">
    <mc:Choice Requires="x15">
      <x15ac:absPath xmlns:x15ac="http://schemas.microsoft.com/office/spreadsheetml/2010/11/ac" url="C:\Users\s308414\OneDrive - Cranfield University\Documents\CaL&amp;Pulp_Paper\Paper_JCP\"/>
    </mc:Choice>
  </mc:AlternateContent>
  <xr:revisionPtr revIDLastSave="0" documentId="11_1275A039F34F0C4ADBC90C896E6E33627B5CB69A" xr6:coauthVersionLast="45" xr6:coauthVersionMax="45" xr10:uidLastSave="{00000000-0000-0000-0000-000000000000}"/>
  <bookViews>
    <workbookView xWindow="0" yWindow="0" windowWidth="14380" windowHeight="3640" xr2:uid="{00000000-000D-0000-FFFF-FFFF00000000}"/>
  </bookViews>
  <sheets>
    <sheet name="Supplementary Information" sheetId="4" r:id="rId1"/>
    <sheet name="F0FR" sheetId="1" r:id="rId2"/>
    <sheet name="Economic parameters" sheetId="2" r:id="rId3"/>
  </sheets>
  <definedNames>
    <definedName name="_xlnm.Print_Area" localSheetId="0">'Supplementary Information'!$A$1:$A$47</definedName>
  </definedNames>
  <calcPr calcId="191028" calcCompleted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18" i="2" l="1"/>
  <c r="E9" i="2" s="1"/>
  <c r="E7" i="2" l="1"/>
  <c r="E5" i="2"/>
  <c r="F5" i="2"/>
  <c r="F13" i="2"/>
  <c r="E13" i="2"/>
  <c r="F7" i="2"/>
  <c r="E15" i="2"/>
  <c r="F15" i="2"/>
  <c r="E11" i="2"/>
  <c r="F9" i="2"/>
  <c r="F11" i="2"/>
  <c r="F11" i="1"/>
  <c r="F12" i="1"/>
  <c r="F10" i="1"/>
  <c r="F9" i="1"/>
  <c r="F8" i="1" l="1"/>
  <c r="F7" i="1" l="1"/>
</calcChain>
</file>

<file path=xl/sharedStrings.xml><?xml version="1.0" encoding="utf-8"?>
<sst xmlns="http://schemas.openxmlformats.org/spreadsheetml/2006/main" count="58" uniqueCount="48">
  <si>
    <t xml:space="preserve">Unlocking the potential of pulp and paper industry to achieve carbon-negative emissions via calcium looping retrofit
</t>
  </si>
  <si>
    <r>
      <t>Mónica P.S. Santos, Vasilije Manovic, Dawid P. Hanak</t>
    </r>
    <r>
      <rPr>
        <i/>
        <vertAlign val="superscript"/>
        <sz val="16"/>
        <color theme="1"/>
        <rFont val="Arial"/>
        <family val="2"/>
      </rPr>
      <t>∗</t>
    </r>
  </si>
  <si>
    <t>Energy and Power, School of Water, Energy and Environment,</t>
  </si>
  <si>
    <t>Cranfield University, Bedford, Bedfordshire, MK43 0AL, UK</t>
  </si>
  <si>
    <t>Supplementary Information</t>
  </si>
  <si>
    <r>
      <t>Corresponding author: *Dawid</t>
    </r>
    <r>
      <rPr>
        <sz val="14"/>
        <color theme="1"/>
        <rFont val="Arial"/>
        <family val="2"/>
      </rPr>
      <t xml:space="preserve"> P. Hanak, d.p.hanak@cranfield.ac.uk 
                                  </t>
    </r>
  </si>
  <si>
    <t xml:space="preserve">Impact of fresh limestone make-up rate on </t>
  </si>
  <si>
    <t>Thermodynamic performance</t>
  </si>
  <si>
    <t>Economic performance</t>
  </si>
  <si>
    <t>F0/FR</t>
  </si>
  <si>
    <r>
      <t>SPECCA [MJ/kgCO</t>
    </r>
    <r>
      <rPr>
        <vertAlign val="subscript"/>
        <sz val="11"/>
        <color theme="1"/>
        <rFont val="Arial"/>
        <family val="2"/>
      </rPr>
      <t>2</t>
    </r>
    <r>
      <rPr>
        <sz val="11"/>
        <color theme="1"/>
        <rFont val="Arial"/>
        <family val="2"/>
      </rPr>
      <t xml:space="preserve">  avoided]</t>
    </r>
  </si>
  <si>
    <r>
      <t>Specific Net Power [kW</t>
    </r>
    <r>
      <rPr>
        <vertAlign val="subscript"/>
        <sz val="11"/>
        <color theme="1"/>
        <rFont val="Arial"/>
        <family val="2"/>
      </rPr>
      <t>el</t>
    </r>
    <r>
      <rPr>
        <sz val="11"/>
        <color theme="1"/>
        <rFont val="Arial"/>
        <family val="2"/>
      </rPr>
      <t xml:space="preserve">/ADt] </t>
    </r>
  </si>
  <si>
    <r>
      <t>Specific exported electricity [kW</t>
    </r>
    <r>
      <rPr>
        <vertAlign val="subscript"/>
        <sz val="11"/>
        <color theme="1"/>
        <rFont val="Arial"/>
        <family val="2"/>
      </rPr>
      <t>el</t>
    </r>
    <r>
      <rPr>
        <sz val="11"/>
        <color theme="1"/>
        <rFont val="Arial"/>
        <family val="2"/>
      </rPr>
      <t xml:space="preserve">/ADt] </t>
    </r>
  </si>
  <si>
    <t xml:space="preserve">LCOP [€/ADt]  </t>
  </si>
  <si>
    <t xml:space="preserve">LCON  [€/ADt]  </t>
  </si>
  <si>
    <r>
      <t>Cost CO</t>
    </r>
    <r>
      <rPr>
        <vertAlign val="subscript"/>
        <sz val="11"/>
        <color theme="1"/>
        <rFont val="Arial"/>
        <family val="2"/>
      </rPr>
      <t>2</t>
    </r>
    <r>
      <rPr>
        <sz val="11"/>
        <color theme="1"/>
        <rFont val="Arial"/>
        <family val="2"/>
      </rPr>
      <t xml:space="preserve">  avoided    [€/tCO</t>
    </r>
    <r>
      <rPr>
        <vertAlign val="subscript"/>
        <sz val="11"/>
        <color theme="1"/>
        <rFont val="Arial"/>
        <family val="2"/>
      </rPr>
      <t>2</t>
    </r>
    <r>
      <rPr>
        <sz val="11"/>
        <color theme="1"/>
        <rFont val="Arial"/>
        <family val="2"/>
      </rPr>
      <t xml:space="preserve">]  </t>
    </r>
  </si>
  <si>
    <t xml:space="preserve">  </t>
  </si>
  <si>
    <t>Effect of the key economic parameters on the economic performance of the retrofitted pulp and paper plant.</t>
  </si>
  <si>
    <r>
      <t>Cost of CO</t>
    </r>
    <r>
      <rPr>
        <vertAlign val="subscript"/>
        <sz val="11"/>
        <color theme="1"/>
        <rFont val="Arial"/>
        <family val="2"/>
      </rPr>
      <t>2</t>
    </r>
    <r>
      <rPr>
        <sz val="11"/>
        <color theme="1"/>
        <rFont val="Arial"/>
        <family val="2"/>
      </rPr>
      <t xml:space="preserve"> avoided        [€/tCO</t>
    </r>
    <r>
      <rPr>
        <vertAlign val="subscript"/>
        <sz val="11"/>
        <color theme="1"/>
        <rFont val="Arial"/>
        <family val="2"/>
      </rPr>
      <t>2</t>
    </r>
    <r>
      <rPr>
        <sz val="11"/>
        <color theme="1"/>
        <rFont val="Arial"/>
        <family val="2"/>
      </rPr>
      <t xml:space="preserve">]  </t>
    </r>
  </si>
  <si>
    <r>
      <t>Change in cost of CO</t>
    </r>
    <r>
      <rPr>
        <vertAlign val="subscript"/>
        <sz val="11"/>
        <color theme="1"/>
        <rFont val="Arial"/>
        <family val="2"/>
      </rPr>
      <t>2</t>
    </r>
    <r>
      <rPr>
        <sz val="11"/>
        <color theme="1"/>
        <rFont val="Arial"/>
        <family val="2"/>
      </rPr>
      <t xml:space="preserve"> avoided [%]</t>
    </r>
  </si>
  <si>
    <t>CaL Fixed Cost [€]</t>
  </si>
  <si>
    <t>Limestone Price  [€/t]</t>
  </si>
  <si>
    <t>CaL Variable Cost [€]</t>
  </si>
  <si>
    <r>
      <t>CO</t>
    </r>
    <r>
      <rPr>
        <vertAlign val="subscript"/>
        <sz val="11"/>
        <color theme="1"/>
        <rFont val="Arial"/>
        <family val="2"/>
      </rPr>
      <t xml:space="preserve">2 </t>
    </r>
    <r>
      <rPr>
        <sz val="11"/>
        <color theme="1"/>
        <rFont val="Arial"/>
        <family val="2"/>
      </rPr>
      <t>Transport and Storage Price [€/t]</t>
    </r>
  </si>
  <si>
    <t>CaL Capital Requirement [€]</t>
  </si>
  <si>
    <t>Natural Gas Price  [€/GJ]</t>
  </si>
  <si>
    <r>
      <t>Base line Cost of CO</t>
    </r>
    <r>
      <rPr>
        <vertAlign val="subscript"/>
        <sz val="11"/>
        <color theme="1"/>
        <rFont val="Arial"/>
        <family val="2"/>
      </rPr>
      <t>2</t>
    </r>
    <r>
      <rPr>
        <sz val="11"/>
        <color theme="1"/>
        <rFont val="Arial"/>
        <family val="2"/>
      </rPr>
      <t xml:space="preserve"> avoided        [€/tCO</t>
    </r>
    <r>
      <rPr>
        <vertAlign val="subscript"/>
        <sz val="11"/>
        <color theme="1"/>
        <rFont val="Arial"/>
        <family val="2"/>
      </rPr>
      <t>2</t>
    </r>
    <r>
      <rPr>
        <sz val="11"/>
        <color theme="1"/>
        <rFont val="Arial"/>
        <family val="2"/>
      </rPr>
      <t xml:space="preserve">]  </t>
    </r>
  </si>
  <si>
    <r>
      <t>Effect of different economic scenarios on levelised cost of pulp and newsprint and on cost of CO</t>
    </r>
    <r>
      <rPr>
        <b/>
        <vertAlign val="subscript"/>
        <sz val="11"/>
        <color theme="1"/>
        <rFont val="Arial"/>
        <family val="2"/>
      </rPr>
      <t>2</t>
    </r>
    <r>
      <rPr>
        <b/>
        <sz val="11"/>
        <color theme="1"/>
        <rFont val="Arial"/>
        <family val="2"/>
      </rPr>
      <t xml:space="preserve"> avoided</t>
    </r>
  </si>
  <si>
    <r>
      <t>Cost of CO</t>
    </r>
    <r>
      <rPr>
        <vertAlign val="subscript"/>
        <sz val="11"/>
        <color theme="1"/>
        <rFont val="Arial"/>
        <family val="2"/>
      </rPr>
      <t>2</t>
    </r>
    <r>
      <rPr>
        <sz val="11"/>
        <color theme="1"/>
        <rFont val="Arial"/>
        <family val="2"/>
      </rPr>
      <t xml:space="preserve"> avoided        [€/tCO2]    </t>
    </r>
  </si>
  <si>
    <t xml:space="preserve">LCOP      [€/ADt] Ref  </t>
  </si>
  <si>
    <t>LCON [€/ADt]  Ref</t>
  </si>
  <si>
    <t>LCOP      [€/ADt  Cap</t>
  </si>
  <si>
    <t>LCON [€/ADt]  Cap</t>
  </si>
  <si>
    <t>Scenario 1</t>
  </si>
  <si>
    <r>
      <t>No CO</t>
    </r>
    <r>
      <rPr>
        <vertAlign val="subscript"/>
        <sz val="11"/>
        <color theme="1"/>
        <rFont val="Arial"/>
        <family val="2"/>
      </rPr>
      <t xml:space="preserve">2 </t>
    </r>
    <r>
      <rPr>
        <sz val="11"/>
        <color theme="1"/>
        <rFont val="Arial"/>
        <family val="2"/>
      </rPr>
      <t>emissions taxes and no credits of negative emissions</t>
    </r>
  </si>
  <si>
    <t>Scenario 2      (Current situation)</t>
  </si>
  <si>
    <r>
      <t>Fossil CO</t>
    </r>
    <r>
      <rPr>
        <vertAlign val="subscript"/>
        <sz val="11"/>
        <color theme="1"/>
        <rFont val="Arial"/>
        <family val="2"/>
      </rPr>
      <t xml:space="preserve">2 </t>
    </r>
    <r>
      <rPr>
        <sz val="11"/>
        <color theme="1"/>
        <rFont val="Arial"/>
        <family val="2"/>
      </rPr>
      <t xml:space="preserve">emissions tax and no credits of negative emissions </t>
    </r>
  </si>
  <si>
    <t>Scenario 3</t>
  </si>
  <si>
    <r>
      <t>Fossil CO</t>
    </r>
    <r>
      <rPr>
        <vertAlign val="subscript"/>
        <sz val="11"/>
        <color theme="1"/>
        <rFont val="Arial"/>
        <family val="2"/>
      </rPr>
      <t xml:space="preserve">2 </t>
    </r>
    <r>
      <rPr>
        <sz val="11"/>
        <color theme="1"/>
        <rFont val="Arial"/>
        <family val="2"/>
      </rPr>
      <t xml:space="preserve">emissions tax and credits of negative emissions </t>
    </r>
  </si>
  <si>
    <r>
      <t>Impact of CO</t>
    </r>
    <r>
      <rPr>
        <b/>
        <vertAlign val="subscript"/>
        <sz val="11"/>
        <color theme="1"/>
        <rFont val="Arial"/>
        <family val="2"/>
      </rPr>
      <t>2</t>
    </r>
    <r>
      <rPr>
        <b/>
        <sz val="11"/>
        <color theme="1"/>
        <rFont val="Arial"/>
        <family val="2"/>
      </rPr>
      <t xml:space="preserve"> emission allowance price and electricity price on the cost of CO</t>
    </r>
    <r>
      <rPr>
        <b/>
        <vertAlign val="subscript"/>
        <sz val="11"/>
        <color theme="1"/>
        <rFont val="Arial"/>
        <family val="2"/>
      </rPr>
      <t xml:space="preserve">2 </t>
    </r>
    <r>
      <rPr>
        <b/>
        <sz val="11"/>
        <color theme="1"/>
        <rFont val="Arial"/>
        <family val="2"/>
      </rPr>
      <t>avoided under scenario 3</t>
    </r>
  </si>
  <si>
    <t>Base line</t>
  </si>
  <si>
    <t>Price  electricity exported = 87.3 €/MWh</t>
  </si>
  <si>
    <t>Price  electricity exported = 120 €/MWh</t>
  </si>
  <si>
    <t>Price  electricity imported = 40 €/MWh</t>
  </si>
  <si>
    <t>Price  electricity imported = 120 €/MWh</t>
  </si>
  <si>
    <r>
      <t>CO</t>
    </r>
    <r>
      <rPr>
        <vertAlign val="subscript"/>
        <sz val="11"/>
        <color theme="1"/>
        <rFont val="Arial"/>
        <family val="2"/>
      </rPr>
      <t>2</t>
    </r>
    <r>
      <rPr>
        <sz val="11"/>
        <color theme="1"/>
        <rFont val="Arial"/>
        <family val="2"/>
      </rPr>
      <t xml:space="preserve"> tax</t>
    </r>
  </si>
  <si>
    <r>
      <t>Cost of CO</t>
    </r>
    <r>
      <rPr>
        <vertAlign val="subscript"/>
        <sz val="11"/>
        <color theme="1"/>
        <rFont val="Arial"/>
        <family val="2"/>
      </rPr>
      <t xml:space="preserve">2 </t>
    </r>
    <r>
      <rPr>
        <sz val="11"/>
        <color theme="1"/>
        <rFont val="Arial"/>
        <family val="2"/>
      </rPr>
      <t>avoided        [€/tCO</t>
    </r>
    <r>
      <rPr>
        <vertAlign val="subscript"/>
        <sz val="11"/>
        <color theme="1"/>
        <rFont val="Arial"/>
        <family val="2"/>
      </rPr>
      <t>2</t>
    </r>
    <r>
      <rPr>
        <sz val="11"/>
        <color theme="1"/>
        <rFont val="Arial"/>
        <family val="2"/>
      </rPr>
      <t xml:space="preserve">]    </t>
    </r>
  </si>
  <si>
    <r>
      <t>Cost of CO</t>
    </r>
    <r>
      <rPr>
        <vertAlign val="subscript"/>
        <sz val="11"/>
        <color theme="1"/>
        <rFont val="Arial"/>
        <family val="2"/>
      </rPr>
      <t>2</t>
    </r>
    <r>
      <rPr>
        <sz val="11"/>
        <color theme="1"/>
        <rFont val="Arial"/>
        <family val="2"/>
      </rPr>
      <t xml:space="preserve"> avoided        [€/tCO</t>
    </r>
    <r>
      <rPr>
        <vertAlign val="subscript"/>
        <sz val="11"/>
        <color theme="1"/>
        <rFont val="Arial"/>
        <family val="2"/>
      </rPr>
      <t>2</t>
    </r>
    <r>
      <rPr>
        <sz val="11"/>
        <color theme="1"/>
        <rFont val="Arial"/>
        <family val="2"/>
      </rPr>
      <t xml:space="preserve">]    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</si>
</sst>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0.0%"/>
  </numFmts>
  <fonts count="13">
    <font>
      <sz val="11"/>
      <color theme="1"/>
      <name val="Arial"/>
      <family val="2"/>
    </font>
    <font>
      <sz val="11"/>
      <color rgb="FF006100"/>
      <name val="Arial"/>
      <family val="2"/>
    </font>
    <font>
      <vertAlign val="subscript"/>
      <sz val="11"/>
      <color theme="1"/>
      <name val="Arial"/>
      <family val="2"/>
    </font>
    <font>
      <sz val="11"/>
      <name val="Arial"/>
      <family val="2"/>
    </font>
    <font>
      <sz val="11"/>
      <color theme="1"/>
      <name val="Arial"/>
      <family val="2"/>
    </font>
    <font>
      <b/>
      <sz val="20"/>
      <color theme="1"/>
      <name val="Arial"/>
      <family val="2"/>
    </font>
    <font>
      <i/>
      <sz val="16"/>
      <color theme="1"/>
      <name val="Arial"/>
      <family val="2"/>
    </font>
    <font>
      <i/>
      <sz val="14"/>
      <color theme="1"/>
      <name val="Arial"/>
      <family val="2"/>
    </font>
    <font>
      <sz val="14"/>
      <color theme="1"/>
      <name val="Arial"/>
      <family val="2"/>
    </font>
    <font>
      <sz val="12"/>
      <color theme="1"/>
      <name val="Arial"/>
      <family val="2"/>
    </font>
    <font>
      <i/>
      <vertAlign val="superscript"/>
      <sz val="16"/>
      <color theme="1"/>
      <name val="Arial"/>
      <family val="2"/>
    </font>
    <font>
      <b/>
      <sz val="11"/>
      <color theme="1"/>
      <name val="Arial"/>
      <family val="2"/>
    </font>
    <font>
      <b/>
      <vertAlign val="subscript"/>
      <sz val="11"/>
      <color theme="1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theme="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7" tint="0.79998168889431442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0" fontId="1" fillId="2" borderId="0" applyNumberFormat="0" applyBorder="0" applyAlignment="0" applyProtection="0"/>
    <xf numFmtId="9" fontId="4" fillId="0" borderId="0" applyFont="0" applyFill="0" applyBorder="0" applyAlignment="0" applyProtection="0"/>
  </cellStyleXfs>
  <cellXfs count="52">
    <xf numFmtId="0" fontId="0" fillId="0" borderId="0" xfId="0"/>
    <xf numFmtId="164" fontId="0" fillId="0" borderId="0" xfId="0" applyNumberFormat="1"/>
    <xf numFmtId="0" fontId="5" fillId="3" borderId="0" xfId="0" applyFont="1" applyFill="1" applyAlignment="1">
      <alignment horizontal="center" vertical="center"/>
    </xf>
    <xf numFmtId="0" fontId="0" fillId="3" borderId="0" xfId="0" applyFill="1"/>
    <xf numFmtId="0" fontId="6" fillId="3" borderId="0" xfId="0" applyFont="1" applyFill="1" applyBorder="1" applyAlignment="1">
      <alignment horizontal="center" vertical="center"/>
    </xf>
    <xf numFmtId="0" fontId="7" fillId="0" borderId="0" xfId="0" applyFont="1" applyBorder="1" applyAlignment="1">
      <alignment horizontal="center" vertical="center"/>
    </xf>
    <xf numFmtId="0" fontId="7" fillId="3" borderId="0" xfId="0" applyFont="1" applyFill="1" applyAlignment="1">
      <alignment horizontal="center" vertical="center"/>
    </xf>
    <xf numFmtId="0" fontId="6" fillId="3" borderId="0" xfId="0" applyFont="1" applyFill="1" applyAlignment="1">
      <alignment horizontal="center"/>
    </xf>
    <xf numFmtId="0" fontId="7" fillId="3" borderId="0" xfId="0" applyFont="1" applyFill="1" applyAlignment="1">
      <alignment horizontal="center" vertical="center" wrapText="1"/>
    </xf>
    <xf numFmtId="0" fontId="8" fillId="3" borderId="0" xfId="0" applyFont="1" applyFill="1" applyAlignment="1">
      <alignment horizontal="justify" vertical="center" wrapText="1"/>
    </xf>
    <xf numFmtId="0" fontId="9" fillId="3" borderId="0" xfId="0" applyFont="1" applyFill="1" applyAlignment="1">
      <alignment horizontal="justify" vertical="center"/>
    </xf>
    <xf numFmtId="0" fontId="5" fillId="3" borderId="0" xfId="0" applyFont="1" applyFill="1" applyAlignment="1">
      <alignment horizontal="center" vertical="center" wrapText="1"/>
    </xf>
    <xf numFmtId="0" fontId="0" fillId="0" borderId="1" xfId="0" applyBorder="1" applyAlignment="1">
      <alignment horizontal="distributed" vertical="distributed"/>
    </xf>
    <xf numFmtId="0" fontId="0" fillId="0" borderId="1" xfId="0" applyBorder="1"/>
    <xf numFmtId="164" fontId="0" fillId="0" borderId="1" xfId="0" applyNumberFormat="1" applyBorder="1"/>
    <xf numFmtId="0" fontId="3" fillId="0" borderId="1" xfId="1" applyFont="1" applyFill="1" applyBorder="1" applyAlignment="1">
      <alignment horizontal="distributed" vertical="distributed"/>
    </xf>
    <xf numFmtId="0" fontId="0" fillId="0" borderId="0" xfId="0" applyAlignment="1">
      <alignment vertical="center"/>
    </xf>
    <xf numFmtId="164" fontId="3" fillId="0" borderId="1" xfId="1" applyNumberFormat="1" applyFont="1" applyFill="1" applyBorder="1" applyAlignment="1">
      <alignment horizontal="right" vertical="center"/>
    </xf>
    <xf numFmtId="0" fontId="3" fillId="0" borderId="1" xfId="0" applyFont="1" applyFill="1" applyBorder="1" applyAlignment="1">
      <alignment vertical="center"/>
    </xf>
    <xf numFmtId="164" fontId="3" fillId="0" borderId="1" xfId="0" applyNumberFormat="1" applyFont="1" applyFill="1" applyBorder="1" applyAlignment="1">
      <alignment vertical="center"/>
    </xf>
    <xf numFmtId="0" fontId="0" fillId="0" borderId="1" xfId="0" applyFont="1" applyBorder="1"/>
    <xf numFmtId="0" fontId="0" fillId="0" borderId="1" xfId="0" applyFont="1" applyBorder="1" applyAlignment="1">
      <alignment horizontal="distributed" vertical="distributed"/>
    </xf>
    <xf numFmtId="0" fontId="0" fillId="0" borderId="1" xfId="0" applyFont="1" applyBorder="1" applyAlignment="1">
      <alignment vertical="center"/>
    </xf>
    <xf numFmtId="164" fontId="0" fillId="0" borderId="1" xfId="0" applyNumberFormat="1" applyFont="1" applyBorder="1" applyAlignment="1">
      <alignment horizontal="center" vertical="center"/>
    </xf>
    <xf numFmtId="164" fontId="0" fillId="0" borderId="1" xfId="0" applyNumberFormat="1" applyFont="1" applyBorder="1" applyAlignment="1">
      <alignment vertical="center"/>
    </xf>
    <xf numFmtId="164" fontId="0" fillId="0" borderId="1" xfId="0" applyNumberFormat="1" applyFont="1" applyBorder="1" applyAlignment="1">
      <alignment horizontal="right" vertical="center"/>
    </xf>
    <xf numFmtId="0" fontId="0" fillId="6" borderId="0" xfId="0" applyFill="1"/>
    <xf numFmtId="0" fontId="11" fillId="6" borderId="0" xfId="0" applyFont="1" applyFill="1" applyAlignment="1"/>
    <xf numFmtId="164" fontId="0" fillId="0" borderId="1" xfId="0" applyNumberFormat="1" applyBorder="1" applyAlignment="1"/>
    <xf numFmtId="165" fontId="0" fillId="0" borderId="0" xfId="2" applyNumberFormat="1" applyFont="1"/>
    <xf numFmtId="0" fontId="11" fillId="6" borderId="0" xfId="0" applyFont="1" applyFill="1"/>
    <xf numFmtId="164" fontId="3" fillId="0" borderId="1" xfId="0" applyNumberFormat="1" applyFont="1" applyBorder="1"/>
    <xf numFmtId="0" fontId="0" fillId="7" borderId="1" xfId="0" applyFill="1" applyBorder="1" applyAlignment="1">
      <alignment horizontal="center" wrapText="1"/>
    </xf>
    <xf numFmtId="0" fontId="0" fillId="0" borderId="1" xfId="0" applyBorder="1" applyAlignment="1">
      <alignment horizontal="center" vertical="center"/>
    </xf>
    <xf numFmtId="164" fontId="0" fillId="7" borderId="1" xfId="0" applyNumberFormat="1" applyFill="1" applyBorder="1" applyAlignment="1">
      <alignment wrapText="1"/>
    </xf>
    <xf numFmtId="0" fontId="0" fillId="0" borderId="1" xfId="0" applyBorder="1" applyAlignment="1">
      <alignment horizontal="center" vertical="distributed"/>
    </xf>
    <xf numFmtId="0" fontId="11" fillId="4" borderId="0" xfId="0" applyFont="1" applyFill="1" applyAlignment="1">
      <alignment horizontal="left"/>
    </xf>
    <xf numFmtId="0" fontId="11" fillId="5" borderId="0" xfId="0" applyFont="1" applyFill="1" applyAlignment="1">
      <alignment horizontal="left"/>
    </xf>
    <xf numFmtId="0" fontId="11" fillId="6" borderId="0" xfId="0" applyFont="1" applyFill="1" applyAlignment="1">
      <alignment horizontal="center"/>
    </xf>
    <xf numFmtId="0" fontId="0" fillId="0" borderId="2" xfId="0" applyBorder="1" applyAlignment="1">
      <alignment horizontal="center" vertical="distributed"/>
    </xf>
    <xf numFmtId="0" fontId="0" fillId="0" borderId="3" xfId="0" applyBorder="1" applyAlignment="1">
      <alignment horizontal="center" vertical="distributed"/>
    </xf>
    <xf numFmtId="0" fontId="0" fillId="0" borderId="1" xfId="0" applyBorder="1" applyAlignment="1">
      <alignment horizontal="center" vertical="distributed"/>
    </xf>
    <xf numFmtId="0" fontId="0" fillId="0" borderId="1" xfId="0" applyBorder="1" applyAlignment="1">
      <alignment horizontal="left"/>
    </xf>
    <xf numFmtId="0" fontId="0" fillId="0" borderId="2" xfId="0" applyBorder="1" applyAlignment="1">
      <alignment horizontal="center"/>
    </xf>
    <xf numFmtId="0" fontId="0" fillId="0" borderId="3" xfId="0" applyBorder="1" applyAlignment="1">
      <alignment horizontal="center"/>
    </xf>
    <xf numFmtId="165" fontId="0" fillId="0" borderId="4" xfId="2" applyNumberFormat="1" applyFont="1" applyBorder="1" applyAlignment="1">
      <alignment horizontal="center"/>
    </xf>
    <xf numFmtId="165" fontId="0" fillId="0" borderId="5" xfId="2" applyNumberFormat="1" applyFont="1" applyBorder="1" applyAlignment="1">
      <alignment horizontal="center"/>
    </xf>
    <xf numFmtId="0" fontId="11" fillId="6" borderId="0" xfId="0" applyFont="1" applyFill="1" applyAlignment="1">
      <alignment horizontal="left"/>
    </xf>
    <xf numFmtId="0" fontId="0" fillId="0" borderId="2" xfId="0" applyBorder="1" applyAlignment="1">
      <alignment horizontal="center" wrapText="1"/>
    </xf>
    <xf numFmtId="0" fontId="0" fillId="0" borderId="3" xfId="0" applyBorder="1" applyAlignment="1">
      <alignment horizontal="center" wrapText="1"/>
    </xf>
    <xf numFmtId="164" fontId="0" fillId="0" borderId="4" xfId="0" applyNumberFormat="1" applyBorder="1" applyAlignment="1">
      <alignment horizontal="center"/>
    </xf>
    <xf numFmtId="164" fontId="0" fillId="0" borderId="5" xfId="0" applyNumberFormat="1" applyBorder="1" applyAlignment="1">
      <alignment horizontal="center"/>
    </xf>
  </cellXfs>
  <cellStyles count="3">
    <cellStyle name="Good" xfId="1" builtinId="26"/>
    <cellStyle name="Normal" xfId="0" builtinId="0"/>
    <cellStyle name="Per cent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5:A36"/>
  <sheetViews>
    <sheetView tabSelected="1" zoomScale="70" zoomScaleNormal="70" workbookViewId="0">
      <selection activeCell="C11" sqref="C11"/>
    </sheetView>
  </sheetViews>
  <sheetFormatPr defaultColWidth="9" defaultRowHeight="14.1"/>
  <cols>
    <col min="1" max="1" width="156.375" style="3" customWidth="1"/>
    <col min="2" max="2" width="42.875" style="3" customWidth="1"/>
    <col min="3" max="16384" width="9" style="3"/>
  </cols>
  <sheetData>
    <row r="5" spans="1:1" ht="75">
      <c r="A5" s="11" t="s">
        <v>0</v>
      </c>
    </row>
    <row r="6" spans="1:1" ht="24.95">
      <c r="A6" s="2"/>
    </row>
    <row r="7" spans="1:1" ht="24.95">
      <c r="A7" s="2"/>
    </row>
    <row r="8" spans="1:1" ht="24.95">
      <c r="A8" s="2"/>
    </row>
    <row r="9" spans="1:1" ht="23.45">
      <c r="A9" s="4" t="s">
        <v>1</v>
      </c>
    </row>
    <row r="11" spans="1:1" ht="17.45">
      <c r="A11" s="5" t="s">
        <v>2</v>
      </c>
    </row>
    <row r="12" spans="1:1" ht="17.45">
      <c r="A12" s="6" t="s">
        <v>3</v>
      </c>
    </row>
    <row r="13" spans="1:1" ht="17.45">
      <c r="A13" s="6"/>
    </row>
    <row r="14" spans="1:1" ht="17.45">
      <c r="A14" s="6"/>
    </row>
    <row r="15" spans="1:1" ht="17.45">
      <c r="A15" s="6"/>
    </row>
    <row r="16" spans="1:1" ht="20.45">
      <c r="A16" s="7" t="s">
        <v>4</v>
      </c>
    </row>
    <row r="17" spans="1:1" ht="17.45">
      <c r="A17" s="6"/>
    </row>
    <row r="18" spans="1:1" ht="17.45">
      <c r="A18" s="6"/>
    </row>
    <row r="19" spans="1:1" ht="35.1">
      <c r="A19" s="8" t="s">
        <v>5</v>
      </c>
    </row>
    <row r="22" spans="1:1" ht="17.45">
      <c r="A22" s="9"/>
    </row>
    <row r="36" spans="1:1" ht="15.6">
      <c r="A36" s="10"/>
    </row>
  </sheetData>
  <pageMargins left="0.7" right="0.7" top="0.75" bottom="0.75" header="0.3" footer="0.3"/>
  <pageSetup paperSize="9" scale="65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C2:P19"/>
  <sheetViews>
    <sheetView topLeftCell="A4" zoomScale="80" zoomScaleNormal="80" workbookViewId="0">
      <selection activeCell="H30" sqref="H30"/>
    </sheetView>
  </sheetViews>
  <sheetFormatPr defaultRowHeight="14.1"/>
  <cols>
    <col min="4" max="4" width="13.625" customWidth="1"/>
    <col min="5" max="5" width="12.625" customWidth="1"/>
    <col min="6" max="6" width="14" customWidth="1"/>
    <col min="9" max="9" width="10.125" bestFit="1" customWidth="1"/>
    <col min="10" max="10" width="12.25" customWidth="1"/>
    <col min="11" max="11" width="11.375" customWidth="1"/>
  </cols>
  <sheetData>
    <row r="2" spans="3:13">
      <c r="E2" s="38" t="s">
        <v>6</v>
      </c>
      <c r="F2" s="38"/>
      <c r="G2" s="38"/>
      <c r="H2" s="38"/>
    </row>
    <row r="4" spans="3:13">
      <c r="C4" s="36" t="s">
        <v>7</v>
      </c>
      <c r="D4" s="36"/>
      <c r="E4" s="36"/>
      <c r="H4" s="37" t="s">
        <v>8</v>
      </c>
      <c r="I4" s="37"/>
      <c r="J4" s="37"/>
    </row>
    <row r="6" spans="3:13" ht="57.95">
      <c r="C6" s="20" t="s">
        <v>9</v>
      </c>
      <c r="D6" s="21" t="s">
        <v>10</v>
      </c>
      <c r="E6" s="21" t="s">
        <v>11</v>
      </c>
      <c r="F6" s="21" t="s">
        <v>12</v>
      </c>
      <c r="H6" s="20" t="s">
        <v>9</v>
      </c>
      <c r="I6" s="15" t="s">
        <v>13</v>
      </c>
      <c r="J6" s="15" t="s">
        <v>14</v>
      </c>
      <c r="K6" s="21" t="s">
        <v>15</v>
      </c>
    </row>
    <row r="7" spans="3:13" s="16" customFormat="1" ht="20.100000000000001" customHeight="1">
      <c r="C7" s="22">
        <v>0.01</v>
      </c>
      <c r="D7" s="23">
        <v>5.2328728072725683</v>
      </c>
      <c r="E7" s="23">
        <v>-14.614625917808221</v>
      </c>
      <c r="F7" s="24">
        <f>-E7</f>
        <v>14.614625917808221</v>
      </c>
      <c r="H7" s="22">
        <v>0.01</v>
      </c>
      <c r="I7" s="17">
        <v>818.51092925204591</v>
      </c>
      <c r="J7" s="17">
        <v>408.27278204044279</v>
      </c>
      <c r="K7" s="25">
        <v>35.377091544679082</v>
      </c>
    </row>
    <row r="8" spans="3:13" s="16" customFormat="1" ht="20.100000000000001" customHeight="1">
      <c r="C8" s="22">
        <v>0.02</v>
      </c>
      <c r="D8" s="23">
        <v>5.3109686195128676</v>
      </c>
      <c r="E8" s="23">
        <v>-9.630750630136987</v>
      </c>
      <c r="F8" s="24">
        <f>-E8</f>
        <v>9.630750630136987</v>
      </c>
      <c r="H8" s="22">
        <v>0.02</v>
      </c>
      <c r="I8" s="24">
        <v>819.21570272392137</v>
      </c>
      <c r="J8" s="24">
        <v>408.61564481525983</v>
      </c>
      <c r="K8" s="24">
        <v>36.262073676416179</v>
      </c>
      <c r="M8" s="16" t="s">
        <v>16</v>
      </c>
    </row>
    <row r="9" spans="3:13" s="16" customFormat="1" ht="20.100000000000001" customHeight="1">
      <c r="C9" s="22">
        <v>0.03</v>
      </c>
      <c r="D9" s="23">
        <v>5.4704657007636337</v>
      </c>
      <c r="E9" s="23">
        <v>-6.9995618630136978</v>
      </c>
      <c r="F9" s="24">
        <f t="shared" ref="F9:F12" si="0">-E9</f>
        <v>6.9995618630136978</v>
      </c>
      <c r="H9" s="22">
        <v>0.03</v>
      </c>
      <c r="I9" s="24">
        <v>821.58923922686233</v>
      </c>
      <c r="J9" s="24">
        <v>409.7703382650036</v>
      </c>
      <c r="K9" s="24">
        <v>37.582324558472429</v>
      </c>
    </row>
    <row r="10" spans="3:13" s="16" customFormat="1" ht="20.100000000000001" customHeight="1">
      <c r="C10" s="22">
        <v>0.04</v>
      </c>
      <c r="D10" s="23">
        <v>5.6515913224967846</v>
      </c>
      <c r="E10" s="23">
        <v>-5.258523616438354</v>
      </c>
      <c r="F10" s="24">
        <f t="shared" si="0"/>
        <v>5.258523616438354</v>
      </c>
      <c r="H10" s="18">
        <v>0.04</v>
      </c>
      <c r="I10" s="19">
        <v>824.41830376327152</v>
      </c>
      <c r="J10" s="19">
        <v>411.14663995029332</v>
      </c>
      <c r="K10" s="19">
        <v>39.002216192843271</v>
      </c>
    </row>
    <row r="11" spans="3:13" s="16" customFormat="1" ht="20.100000000000001" customHeight="1">
      <c r="C11" s="22">
        <v>0.05</v>
      </c>
      <c r="D11" s="23">
        <v>5.8140693004399582</v>
      </c>
      <c r="E11" s="23">
        <v>-3.9888251506849315</v>
      </c>
      <c r="F11" s="24">
        <f t="shared" si="0"/>
        <v>3.9888251506849315</v>
      </c>
      <c r="H11" s="22">
        <v>0.05</v>
      </c>
      <c r="I11" s="24">
        <v>827.01666764985453</v>
      </c>
      <c r="J11" s="24">
        <v>412.41070888547529</v>
      </c>
      <c r="K11" s="24">
        <v>40.272915527282152</v>
      </c>
    </row>
    <row r="12" spans="3:13" s="16" customFormat="1" ht="20.100000000000001" customHeight="1">
      <c r="C12" s="22">
        <v>0.06</v>
      </c>
      <c r="D12" s="23">
        <v>5.9895774236305748</v>
      </c>
      <c r="E12" s="23">
        <v>-2.9337865205479439</v>
      </c>
      <c r="F12" s="24">
        <f t="shared" si="0"/>
        <v>2.9337865205479439</v>
      </c>
      <c r="H12" s="22">
        <v>0.06</v>
      </c>
      <c r="I12" s="24">
        <v>829.78998945090507</v>
      </c>
      <c r="J12" s="24">
        <v>413.75989248292018</v>
      </c>
      <c r="K12" s="24">
        <v>41.602883368679692</v>
      </c>
    </row>
    <row r="13" spans="3:13" ht="45" customHeight="1"/>
    <row r="14" spans="3:13" ht="14.45" customHeight="1"/>
    <row r="19" spans="16:16">
      <c r="P19" s="1"/>
    </row>
  </sheetData>
  <mergeCells count="3">
    <mergeCell ref="C4:E4"/>
    <mergeCell ref="H4:J4"/>
    <mergeCell ref="E2:H2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B2:T35"/>
  <sheetViews>
    <sheetView zoomScale="80" zoomScaleNormal="80" workbookViewId="0">
      <selection activeCell="I12" sqref="I12"/>
    </sheetView>
  </sheetViews>
  <sheetFormatPr defaultRowHeight="14.1"/>
  <cols>
    <col min="2" max="2" width="31.875" customWidth="1"/>
    <col min="3" max="3" width="9.875" customWidth="1"/>
    <col min="4" max="4" width="8.625" customWidth="1"/>
    <col min="5" max="5" width="11.5" customWidth="1"/>
    <col min="6" max="6" width="11.875" customWidth="1"/>
    <col min="7" max="7" width="12.75" customWidth="1"/>
    <col min="9" max="9" width="12.125" customWidth="1"/>
    <col min="10" max="10" width="10.25" customWidth="1"/>
    <col min="11" max="11" width="10.875" customWidth="1"/>
    <col min="12" max="12" width="10.125" customWidth="1"/>
    <col min="13" max="13" width="10.875" customWidth="1"/>
  </cols>
  <sheetData>
    <row r="2" spans="2:20">
      <c r="B2" s="47" t="s">
        <v>17</v>
      </c>
      <c r="C2" s="47"/>
      <c r="D2" s="47"/>
      <c r="E2" s="47"/>
      <c r="F2" s="47"/>
      <c r="G2" s="47"/>
      <c r="H2" s="47"/>
    </row>
    <row r="4" spans="2:20" ht="41.1" customHeight="1">
      <c r="C4" s="48" t="s">
        <v>18</v>
      </c>
      <c r="D4" s="49"/>
      <c r="E4" s="48" t="s">
        <v>19</v>
      </c>
      <c r="F4" s="49"/>
    </row>
    <row r="5" spans="2:20">
      <c r="B5" s="42" t="s">
        <v>20</v>
      </c>
      <c r="C5" s="50">
        <v>38.666932583300103</v>
      </c>
      <c r="D5" s="50">
        <v>39.33750000540207</v>
      </c>
      <c r="E5" s="45">
        <f>(C5-$C$18)/$C$18</f>
        <v>-8.5965271277248963E-3</v>
      </c>
      <c r="F5" s="45">
        <f>(D5-$C$18)/$C$18</f>
        <v>8.596532332958106E-3</v>
      </c>
      <c r="S5" s="29"/>
      <c r="T5" s="29"/>
    </row>
    <row r="6" spans="2:20">
      <c r="B6" s="42"/>
      <c r="C6" s="51"/>
      <c r="D6" s="51"/>
      <c r="E6" s="46"/>
      <c r="F6" s="46"/>
      <c r="S6" s="29"/>
      <c r="T6" s="29"/>
    </row>
    <row r="7" spans="2:20">
      <c r="B7" s="42" t="s">
        <v>21</v>
      </c>
      <c r="C7" s="50">
        <v>38.463229324496673</v>
      </c>
      <c r="D7" s="50">
        <v>39.541203061189876</v>
      </c>
      <c r="E7" s="45">
        <f>(C7-$C$18)/$C$18</f>
        <v>-1.3819390818245332E-2</v>
      </c>
      <c r="F7" s="45">
        <f>(D7-$C$18)/$C$18</f>
        <v>1.3819390818245514E-2</v>
      </c>
      <c r="S7" s="29"/>
      <c r="T7" s="29"/>
    </row>
    <row r="8" spans="2:20">
      <c r="B8" s="42"/>
      <c r="C8" s="51"/>
      <c r="D8" s="51"/>
      <c r="E8" s="46"/>
      <c r="F8" s="46"/>
      <c r="S8" s="29"/>
      <c r="T8" s="29"/>
    </row>
    <row r="9" spans="2:20" ht="15.95" customHeight="1">
      <c r="B9" s="42" t="s">
        <v>22</v>
      </c>
      <c r="C9" s="50">
        <v>38.33164887224909</v>
      </c>
      <c r="D9" s="50">
        <v>39.672783716453026</v>
      </c>
      <c r="E9" s="45">
        <f t="shared" ref="E9" si="0">(C9-$C$18)/$C$18</f>
        <v>-1.7193056858067126E-2</v>
      </c>
      <c r="F9" s="45">
        <f t="shared" ref="F9" si="1">(D9-$C$18)/$C$18</f>
        <v>1.7193062063298879E-2</v>
      </c>
      <c r="S9" s="29"/>
      <c r="T9" s="29"/>
    </row>
    <row r="10" spans="2:20">
      <c r="B10" s="42"/>
      <c r="C10" s="51"/>
      <c r="D10" s="51"/>
      <c r="E10" s="46"/>
      <c r="F10" s="46"/>
      <c r="S10" s="29"/>
      <c r="T10" s="29"/>
    </row>
    <row r="11" spans="2:20">
      <c r="B11" s="42" t="s">
        <v>23</v>
      </c>
      <c r="C11" s="50">
        <v>36.284168737161309</v>
      </c>
      <c r="D11" s="50">
        <v>41.720263737904794</v>
      </c>
      <c r="E11" s="45">
        <f t="shared" ref="E11" si="2">(C11-$C$18)/$C$18</f>
        <v>-6.9689564363286396E-2</v>
      </c>
      <c r="F11" s="45">
        <f t="shared" ref="F11" si="3">(D11-$C$18)/$C$18</f>
        <v>6.9689566654939791E-2</v>
      </c>
      <c r="S11" s="29"/>
      <c r="T11" s="29"/>
    </row>
    <row r="12" spans="2:20">
      <c r="B12" s="42"/>
      <c r="C12" s="51"/>
      <c r="D12" s="51"/>
      <c r="E12" s="46"/>
      <c r="F12" s="46"/>
      <c r="S12" s="29"/>
      <c r="T12" s="29"/>
    </row>
    <row r="13" spans="2:20">
      <c r="B13" s="42" t="s">
        <v>24</v>
      </c>
      <c r="C13" s="50">
        <v>34.753333620252732</v>
      </c>
      <c r="D13" s="50">
        <v>43.251098968449377</v>
      </c>
      <c r="E13" s="45">
        <f t="shared" ref="E13" si="4">(C13-$C$18)/$C$18</f>
        <v>-0.10893951645163664</v>
      </c>
      <c r="F13" s="45">
        <f t="shared" ref="F13" si="5">(D13-$C$18)/$C$18</f>
        <v>0.10893952165686821</v>
      </c>
      <c r="S13" s="29"/>
      <c r="T13" s="29"/>
    </row>
    <row r="14" spans="2:20">
      <c r="B14" s="42"/>
      <c r="C14" s="51"/>
      <c r="D14" s="51"/>
      <c r="E14" s="46"/>
      <c r="F14" s="46"/>
      <c r="S14" s="29"/>
      <c r="T14" s="29"/>
    </row>
    <row r="15" spans="2:20">
      <c r="B15" s="42" t="s">
        <v>25</v>
      </c>
      <c r="C15" s="50">
        <v>32.77848992490901</v>
      </c>
      <c r="D15" s="50">
        <v>45.225942663793219</v>
      </c>
      <c r="E15" s="45">
        <f>(C15-$C$18)/$C$18</f>
        <v>-0.15957365697276163</v>
      </c>
      <c r="F15" s="45">
        <f>(D15-$C$18)/$C$18</f>
        <v>0.15957366217799629</v>
      </c>
      <c r="S15" s="29"/>
      <c r="T15" s="29"/>
    </row>
    <row r="16" spans="2:20">
      <c r="B16" s="42"/>
      <c r="C16" s="51"/>
      <c r="D16" s="51"/>
      <c r="E16" s="46"/>
      <c r="F16" s="46"/>
    </row>
    <row r="18" spans="2:13" ht="33.950000000000003" customHeight="1">
      <c r="B18" s="32" t="s">
        <v>26</v>
      </c>
      <c r="C18" s="34">
        <f>F0FR!K10</f>
        <v>39.002216192843271</v>
      </c>
    </row>
    <row r="20" spans="2:13" ht="17.100000000000001">
      <c r="B20" s="30" t="s">
        <v>27</v>
      </c>
      <c r="C20" s="26"/>
      <c r="D20" s="26"/>
      <c r="E20" s="26"/>
      <c r="F20" s="26"/>
      <c r="G20" s="26"/>
      <c r="H20" s="26"/>
    </row>
    <row r="21" spans="2:13" ht="59.45" customHeight="1">
      <c r="H21" s="12" t="s">
        <v>28</v>
      </c>
      <c r="I21" s="15" t="s">
        <v>29</v>
      </c>
      <c r="J21" s="15" t="s">
        <v>30</v>
      </c>
      <c r="K21" s="15" t="s">
        <v>31</v>
      </c>
      <c r="L21" s="15" t="s">
        <v>32</v>
      </c>
    </row>
    <row r="22" spans="2:13" ht="20.100000000000001" customHeight="1">
      <c r="B22" t="s">
        <v>33</v>
      </c>
      <c r="C22" t="s">
        <v>34</v>
      </c>
      <c r="H22" s="28">
        <v>39.002216192843271</v>
      </c>
      <c r="I22" s="14">
        <v>728.25665892579048</v>
      </c>
      <c r="J22" s="14">
        <v>374.50594233973197</v>
      </c>
      <c r="K22" s="28">
        <v>824.41830376327152</v>
      </c>
      <c r="L22" s="28">
        <v>411.14663995029332</v>
      </c>
    </row>
    <row r="23" spans="2:13" ht="20.100000000000001" customHeight="1">
      <c r="B23" t="s">
        <v>35</v>
      </c>
      <c r="C23" t="s">
        <v>36</v>
      </c>
      <c r="H23" s="28">
        <v>37.999952118035637</v>
      </c>
      <c r="I23" s="14">
        <v>730.70563177603856</v>
      </c>
      <c r="J23" s="14">
        <v>375.69733455353531</v>
      </c>
      <c r="K23" s="28">
        <v>824.4986635726957</v>
      </c>
      <c r="L23" s="28">
        <v>411.1857339121724</v>
      </c>
    </row>
    <row r="24" spans="2:13" ht="20.100000000000001" customHeight="1">
      <c r="B24" t="s">
        <v>37</v>
      </c>
      <c r="C24" t="s">
        <v>38</v>
      </c>
      <c r="H24" s="28">
        <v>16.855237442676749</v>
      </c>
      <c r="I24" s="14">
        <v>730.70563177603856</v>
      </c>
      <c r="J24" s="14">
        <v>375.69733455353531</v>
      </c>
      <c r="K24" s="28">
        <v>774.52815362084993</v>
      </c>
      <c r="L24" s="28">
        <v>386.87575576342334</v>
      </c>
    </row>
    <row r="27" spans="2:13" ht="17.100000000000001">
      <c r="B27" s="27" t="s">
        <v>39</v>
      </c>
      <c r="C27" s="27"/>
      <c r="D27" s="27"/>
      <c r="E27" s="27"/>
      <c r="F27" s="27"/>
      <c r="G27" s="27"/>
      <c r="H27" s="26"/>
    </row>
    <row r="29" spans="2:13" ht="15.95">
      <c r="B29" t="s">
        <v>37</v>
      </c>
      <c r="C29" t="s">
        <v>38</v>
      </c>
    </row>
    <row r="30" spans="2:13" ht="27.95" customHeight="1">
      <c r="D30" s="43" t="s">
        <v>40</v>
      </c>
      <c r="E30" s="44"/>
      <c r="F30" s="39" t="s">
        <v>41</v>
      </c>
      <c r="G30" s="40"/>
      <c r="H30" s="39" t="s">
        <v>42</v>
      </c>
      <c r="I30" s="40"/>
      <c r="J30" s="39" t="s">
        <v>43</v>
      </c>
      <c r="K30" s="40"/>
      <c r="L30" s="41" t="s">
        <v>44</v>
      </c>
      <c r="M30" s="41"/>
    </row>
    <row r="31" spans="2:13" ht="45.95">
      <c r="D31" s="33" t="s">
        <v>45</v>
      </c>
      <c r="E31" s="35" t="s">
        <v>46</v>
      </c>
      <c r="F31" s="33" t="s">
        <v>45</v>
      </c>
      <c r="G31" s="35" t="s">
        <v>47</v>
      </c>
      <c r="H31" s="33" t="s">
        <v>45</v>
      </c>
      <c r="I31" s="35" t="s">
        <v>47</v>
      </c>
      <c r="J31" s="33" t="s">
        <v>45</v>
      </c>
      <c r="K31" s="35" t="s">
        <v>46</v>
      </c>
      <c r="L31" s="33" t="s">
        <v>45</v>
      </c>
      <c r="M31" s="35" t="s">
        <v>47</v>
      </c>
    </row>
    <row r="32" spans="2:13" ht="20.100000000000001" customHeight="1">
      <c r="D32" s="14">
        <v>23.74</v>
      </c>
      <c r="E32" s="14">
        <v>16.855237442676749</v>
      </c>
      <c r="F32" s="14"/>
      <c r="G32" s="14"/>
      <c r="H32" s="13"/>
      <c r="I32" s="13"/>
      <c r="J32" s="13"/>
      <c r="K32" s="13"/>
      <c r="L32" s="13"/>
      <c r="M32" s="13"/>
    </row>
    <row r="33" spans="4:13" ht="20.100000000000001" customHeight="1">
      <c r="D33" s="14">
        <v>17.805</v>
      </c>
      <c r="E33" s="14">
        <v>22.391982155595269</v>
      </c>
      <c r="F33" s="14">
        <v>17.805</v>
      </c>
      <c r="G33" s="14">
        <v>19.164473696251743</v>
      </c>
      <c r="H33" s="14">
        <v>17.805</v>
      </c>
      <c r="I33" s="14">
        <v>16.93929319051491</v>
      </c>
      <c r="J33" s="14">
        <v>17.805</v>
      </c>
      <c r="K33" s="14">
        <v>31.723157988338606</v>
      </c>
      <c r="L33" s="14">
        <v>17.805</v>
      </c>
      <c r="M33" s="14">
        <v>15.95867606240761</v>
      </c>
    </row>
    <row r="34" spans="4:13" ht="20.100000000000001" customHeight="1">
      <c r="D34" s="14">
        <v>29.674999999999997</v>
      </c>
      <c r="E34" s="31">
        <v>11.31849272975823</v>
      </c>
      <c r="F34" s="31">
        <v>29.674999999999997</v>
      </c>
      <c r="G34" s="31">
        <v>8.0909841689068642</v>
      </c>
      <c r="H34" s="31">
        <v>29.674999999999997</v>
      </c>
      <c r="I34" s="31">
        <v>5.8658037646777554</v>
      </c>
      <c r="J34" s="31">
        <v>29.674999999999997</v>
      </c>
      <c r="K34" s="31">
        <v>20.607164115916721</v>
      </c>
      <c r="L34" s="31">
        <v>29.674999999999997</v>
      </c>
      <c r="M34" s="31">
        <v>4.8851866365705128</v>
      </c>
    </row>
    <row r="35" spans="4:13" ht="20.100000000000001" customHeight="1">
      <c r="D35" s="14">
        <v>41.782399999999996</v>
      </c>
      <c r="E35" s="14">
        <v>0</v>
      </c>
      <c r="F35" s="14">
        <v>38.3401</v>
      </c>
      <c r="G35" s="14">
        <v>0</v>
      </c>
      <c r="H35" s="14">
        <v>35.942360000000001</v>
      </c>
      <c r="I35" s="14">
        <v>0</v>
      </c>
      <c r="J35" s="14">
        <v>51.810175999999991</v>
      </c>
      <c r="K35" s="14">
        <v>0</v>
      </c>
      <c r="L35" s="14">
        <v>34.87406</v>
      </c>
      <c r="M35" s="14">
        <v>0</v>
      </c>
    </row>
  </sheetData>
  <mergeCells count="38">
    <mergeCell ref="E13:E14"/>
    <mergeCell ref="E15:E16"/>
    <mergeCell ref="D5:D6"/>
    <mergeCell ref="C5:C6"/>
    <mergeCell ref="D9:D10"/>
    <mergeCell ref="C9:C10"/>
    <mergeCell ref="D7:D8"/>
    <mergeCell ref="C7:C8"/>
    <mergeCell ref="D11:D12"/>
    <mergeCell ref="C11:C12"/>
    <mergeCell ref="D13:D14"/>
    <mergeCell ref="C13:C14"/>
    <mergeCell ref="D15:D16"/>
    <mergeCell ref="C15:C16"/>
    <mergeCell ref="B2:H2"/>
    <mergeCell ref="C4:D4"/>
    <mergeCell ref="E5:E6"/>
    <mergeCell ref="E7:E8"/>
    <mergeCell ref="E9:E10"/>
    <mergeCell ref="E4:F4"/>
    <mergeCell ref="B5:B6"/>
    <mergeCell ref="F5:F6"/>
    <mergeCell ref="J30:K30"/>
    <mergeCell ref="L30:M30"/>
    <mergeCell ref="B7:B8"/>
    <mergeCell ref="B11:B12"/>
    <mergeCell ref="B15:B16"/>
    <mergeCell ref="B13:B14"/>
    <mergeCell ref="B9:B10"/>
    <mergeCell ref="D30:E30"/>
    <mergeCell ref="F30:G30"/>
    <mergeCell ref="H30:I30"/>
    <mergeCell ref="F15:F16"/>
    <mergeCell ref="F11:F12"/>
    <mergeCell ref="F7:F8"/>
    <mergeCell ref="F13:F14"/>
    <mergeCell ref="F9:F10"/>
    <mergeCell ref="E11:E12"/>
  </mergeCells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49F5DDB62B41D24CB974735F2B5F80B6" ma:contentTypeVersion="12" ma:contentTypeDescription="Create a new document." ma:contentTypeScope="" ma:versionID="3bd420e5e562f7a81043184dba2575f4">
  <xsd:schema xmlns:xsd="http://www.w3.org/2001/XMLSchema" xmlns:xs="http://www.w3.org/2001/XMLSchema" xmlns:p="http://schemas.microsoft.com/office/2006/metadata/properties" xmlns:ns3="5b9dbb6f-f28e-4a32-a7d6-aa04ef18b565" xmlns:ns4="62dac45c-a09b-4542-889f-7647871c89a7" targetNamespace="http://schemas.microsoft.com/office/2006/metadata/properties" ma:root="true" ma:fieldsID="0c8a889f569ebd3a0e2c5aeda633c42f" ns3:_="" ns4:_="">
    <xsd:import namespace="5b9dbb6f-f28e-4a32-a7d6-aa04ef18b565"/>
    <xsd:import namespace="62dac45c-a09b-4542-889f-7647871c89a7"/>
    <xsd:element name="properties">
      <xsd:complexType>
        <xsd:sequence>
          <xsd:element name="documentManagement">
            <xsd:complexType>
              <xsd:all>
                <xsd:element ref="ns3:SharedWithUsers" minOccurs="0"/>
                <xsd:element ref="ns3:SharedWithDetails" minOccurs="0"/>
                <xsd:element ref="ns3:SharingHintHash" minOccurs="0"/>
                <xsd:element ref="ns4:MediaServiceMetadata" minOccurs="0"/>
                <xsd:element ref="ns4:MediaServiceFastMetadata" minOccurs="0"/>
                <xsd:element ref="ns4:MediaServiceAutoKeyPoints" minOccurs="0"/>
                <xsd:element ref="ns4:MediaServiceKeyPoints" minOccurs="0"/>
                <xsd:element ref="ns4:MediaServiceAutoTags" minOccurs="0"/>
                <xsd:element ref="ns4:MediaServiceOCR" minOccurs="0"/>
                <xsd:element ref="ns4:MediaServiceGenerationTime" minOccurs="0"/>
                <xsd:element ref="ns4:MediaServiceEventHashCode" minOccurs="0"/>
                <xsd:element ref="ns4:MediaServiceDateTake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b9dbb6f-f28e-4a32-a7d6-aa04ef18b565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0" nillable="true" ma:displayName="Sharing Hint Hash" ma:hidden="true" ma:internalName="SharingHintHash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2dac45c-a09b-4542-889f-7647871c89a7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3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4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5" nillable="true" ma:displayName="Tags" ma:internalName="MediaServiceAutoTags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9" nillable="true" ma:displayName="MediaServiceDateTaken" ma:hidden="true" ma:internalName="MediaServiceDateTaken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3F5FA924-B025-443E-B3FD-A5C8AC779B2F}"/>
</file>

<file path=customXml/itemProps2.xml><?xml version="1.0" encoding="utf-8"?>
<ds:datastoreItem xmlns:ds="http://schemas.openxmlformats.org/officeDocument/2006/customXml" ds:itemID="{B0BE112D-1916-421B-9FAC-F8226FEF727D}"/>
</file>

<file path=customXml/itemProps3.xml><?xml version="1.0" encoding="utf-8"?>
<ds:datastoreItem xmlns:ds="http://schemas.openxmlformats.org/officeDocument/2006/customXml" ds:itemID="{9B6753A7-F630-49BE-A0B4-B53DF8B6C7F4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Da Silva Santos, Monica</dc:creator>
  <cp:keywords/>
  <dc:description/>
  <cp:lastModifiedBy>Hanak, Dawid</cp:lastModifiedBy>
  <cp:revision/>
  <dcterms:created xsi:type="dcterms:W3CDTF">2020-01-22T13:35:13Z</dcterms:created>
  <dcterms:modified xsi:type="dcterms:W3CDTF">2020-10-07T07:33:25Z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0x01010049F5DDB62B41D24CB974735F2B5F80B6</vt:lpwstr>
  </property>
</Properties>
</file>