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d_thanganadar_cranfield_ac_uk/Documents/Desktop/coal_600/Results_r1/Summary/"/>
    </mc:Choice>
  </mc:AlternateContent>
  <xr:revisionPtr revIDLastSave="0" documentId="8_{F148215D-A70A-4C0F-BC12-73B17860EC2C}" xr6:coauthVersionLast="46" xr6:coauthVersionMax="46" xr10:uidLastSave="{00000000-0000-0000-0000-000000000000}"/>
  <bookViews>
    <workbookView xWindow="-108" yWindow="-108" windowWidth="23256" windowHeight="12576" activeTab="1" xr2:uid="{B4CA223D-B929-4911-AEE8-B736A7360367}"/>
  </bookViews>
  <sheets>
    <sheet name="Thermal" sheetId="1" r:id="rId1"/>
    <sheet name="Cost" sheetId="2" r:id="rId2"/>
  </sheets>
  <externalReferences>
    <externalReference r:id="rId3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1" i="2" l="1"/>
  <c r="Q21" i="2"/>
  <c r="R21" i="2"/>
  <c r="S21" i="2"/>
  <c r="P22" i="2"/>
  <c r="Q22" i="2"/>
  <c r="R22" i="2"/>
  <c r="S22" i="2"/>
  <c r="P23" i="2"/>
  <c r="Q23" i="2"/>
  <c r="R23" i="2"/>
  <c r="S23" i="2"/>
  <c r="P25" i="2"/>
  <c r="Q25" i="2"/>
  <c r="R25" i="2"/>
  <c r="S25" i="2"/>
  <c r="P26" i="2"/>
  <c r="Q26" i="2"/>
  <c r="R26" i="2"/>
  <c r="S26" i="2"/>
  <c r="P28" i="2"/>
  <c r="Q28" i="2"/>
  <c r="R28" i="2"/>
  <c r="S28" i="2"/>
  <c r="P29" i="2"/>
  <c r="Q29" i="2"/>
  <c r="R29" i="2"/>
  <c r="S29" i="2"/>
  <c r="P30" i="2"/>
  <c r="Q30" i="2"/>
  <c r="R30" i="2"/>
  <c r="S30" i="2"/>
  <c r="P31" i="2"/>
  <c r="Q31" i="2"/>
  <c r="R31" i="2"/>
  <c r="S31" i="2"/>
  <c r="P32" i="2"/>
  <c r="Q32" i="2"/>
  <c r="R32" i="2"/>
  <c r="S32" i="2"/>
  <c r="P33" i="2"/>
  <c r="Q33" i="2"/>
  <c r="R33" i="2"/>
  <c r="S33" i="2"/>
  <c r="O34" i="2"/>
  <c r="P24" i="2" l="1"/>
  <c r="R24" i="2"/>
  <c r="P34" i="2" l="1"/>
  <c r="R34" i="2"/>
  <c r="S24" i="2"/>
  <c r="Q24" i="2"/>
  <c r="S27" i="2"/>
  <c r="S34" i="2"/>
  <c r="Q34" i="2"/>
  <c r="P27" i="2" l="1"/>
  <c r="R27" i="2"/>
  <c r="Q27" i="2"/>
</calcChain>
</file>

<file path=xl/sharedStrings.xml><?xml version="1.0" encoding="utf-8"?>
<sst xmlns="http://schemas.openxmlformats.org/spreadsheetml/2006/main" count="294" uniqueCount="74">
  <si>
    <t>Net Power</t>
  </si>
  <si>
    <t>MW</t>
  </si>
  <si>
    <t>Iem No</t>
  </si>
  <si>
    <t>Parameter</t>
  </si>
  <si>
    <t>Unit</t>
  </si>
  <si>
    <t>B12A</t>
  </si>
  <si>
    <t>Case1a</t>
  </si>
  <si>
    <t>Case2a</t>
  </si>
  <si>
    <t>Case 3a</t>
  </si>
  <si>
    <t>Case 4a</t>
  </si>
  <si>
    <t>Coal &amp; Sorbent Handling</t>
  </si>
  <si>
    <t>M$</t>
  </si>
  <si>
    <t>Coal &amp; Sorbent Prep &amp; Feed</t>
  </si>
  <si>
    <t>Feedwater &amp; Miscellaneous BOP Systems</t>
  </si>
  <si>
    <t>Boiler &amp; Accessories</t>
  </si>
  <si>
    <t>5A</t>
  </si>
  <si>
    <t>Gas Cleanup &amp; Piping</t>
  </si>
  <si>
    <t>Duct work &amp; Stack</t>
  </si>
  <si>
    <t>sCO2 Power Cycle</t>
  </si>
  <si>
    <t>Cooling Water System</t>
  </si>
  <si>
    <t>Ash &amp; Spent Sorbent Handling Systems</t>
  </si>
  <si>
    <t>Accessory Electric Plant</t>
  </si>
  <si>
    <t>Instrumentation &amp; Control</t>
  </si>
  <si>
    <t>Improvements to Site</t>
  </si>
  <si>
    <t>Buildings &amp; Structures</t>
  </si>
  <si>
    <t>Total Plant Cost (TPC)</t>
  </si>
  <si>
    <t>AUSC</t>
  </si>
  <si>
    <t>Case 1b</t>
  </si>
  <si>
    <t>Case 2b</t>
  </si>
  <si>
    <t>Case 3b</t>
  </si>
  <si>
    <t>Case 4b</t>
  </si>
  <si>
    <t xml:space="preserve">Parameters </t>
  </si>
  <si>
    <t>Steam</t>
  </si>
  <si>
    <t>Partial Cooling Cycle (PCC)</t>
  </si>
  <si>
    <t>Recompression Cycle (RCBC)</t>
  </si>
  <si>
    <t>2 Recuperators</t>
  </si>
  <si>
    <t>3 Recuperators</t>
  </si>
  <si>
    <t>620oC</t>
  </si>
  <si>
    <t>Turbine</t>
  </si>
  <si>
    <t>NA</t>
  </si>
  <si>
    <t>MainCompressor</t>
  </si>
  <si>
    <t>Recompressor</t>
  </si>
  <si>
    <t>Precompressor</t>
  </si>
  <si>
    <t>Gross Power</t>
  </si>
  <si>
    <t>Auxiliary Power</t>
  </si>
  <si>
    <t>Thermal Input</t>
  </si>
  <si>
    <t>Power cycle efficiency</t>
  </si>
  <si>
    <t>%</t>
  </si>
  <si>
    <t>Boiler efficiency</t>
  </si>
  <si>
    <t>Plant Efficiency</t>
  </si>
  <si>
    <t>Boiler Duty</t>
  </si>
  <si>
    <t>Condenser Duty</t>
  </si>
  <si>
    <t>Recuperator duty</t>
  </si>
  <si>
    <t>Recuperator UA</t>
  </si>
  <si>
    <t>MW/K</t>
  </si>
  <si>
    <t>unit</t>
  </si>
  <si>
    <t>760oC</t>
  </si>
  <si>
    <t>Gross</t>
  </si>
  <si>
    <t>Thermal Input (HHV)</t>
  </si>
  <si>
    <t>Power cycle efficiency (LHV)</t>
  </si>
  <si>
    <t>$/kW</t>
  </si>
  <si>
    <t>Case 1a</t>
  </si>
  <si>
    <t>Case 2a</t>
  </si>
  <si>
    <t>Capital</t>
  </si>
  <si>
    <t>$/MWh</t>
  </si>
  <si>
    <t>Fixed</t>
  </si>
  <si>
    <t>Variable</t>
  </si>
  <si>
    <t>Fuel cost</t>
  </si>
  <si>
    <t>Total</t>
  </si>
  <si>
    <t>Si. No</t>
  </si>
  <si>
    <t>Partial Cooling Cycle (PCC)2</t>
  </si>
  <si>
    <t>Recompression Cycle (RCBC)2</t>
  </si>
  <si>
    <t>Baseline (B12A)</t>
  </si>
  <si>
    <t>Baseline (AUSC)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</si>
</sst>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_-;\-* #,##0.0_-;_-* &quot;-&quot;??_-;_-@_-"/>
  </numFmts>
  <fonts count="5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0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16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43" fontId="0" fillId="0" borderId="0" xfId="0" applyNumberFormat="1"/>
    <xf numFmtId="0" fontId="0" fillId="0" borderId="0" xfId="0" applyAlignment="1">
      <alignment horizontal="left"/>
    </xf>
    <xf numFmtId="43" fontId="0" fillId="0" borderId="0" xfId="1" applyFont="1" applyAlignment="1">
      <alignment horizontal="left"/>
    </xf>
    <xf numFmtId="164" fontId="0" fillId="0" borderId="0" xfId="1" applyNumberFormat="1" applyFont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3" borderId="2" xfId="0" applyFill="1" applyBorder="1" applyAlignment="1">
      <alignment horizontal="left"/>
    </xf>
    <xf numFmtId="43" fontId="0" fillId="3" borderId="2" xfId="1" applyFont="1" applyFill="1" applyBorder="1" applyAlignment="1">
      <alignment horizontal="left"/>
    </xf>
    <xf numFmtId="43" fontId="0" fillId="3" borderId="3" xfId="1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43" fontId="0" fillId="0" borderId="2" xfId="1" applyFont="1" applyBorder="1" applyAlignment="1">
      <alignment horizontal="left"/>
    </xf>
    <xf numFmtId="43" fontId="0" fillId="0" borderId="3" xfId="1" applyFont="1" applyBorder="1" applyAlignment="1">
      <alignment horizontal="left"/>
    </xf>
    <xf numFmtId="164" fontId="0" fillId="0" borderId="2" xfId="1" applyNumberFormat="1" applyFont="1" applyBorder="1" applyAlignment="1">
      <alignment horizontal="left"/>
    </xf>
    <xf numFmtId="164" fontId="0" fillId="0" borderId="3" xfId="1" applyNumberFormat="1" applyFont="1" applyBorder="1" applyAlignment="1">
      <alignment horizontal="left"/>
    </xf>
    <xf numFmtId="164" fontId="0" fillId="0" borderId="0" xfId="1" applyNumberFormat="1" applyFont="1"/>
    <xf numFmtId="0" fontId="2" fillId="2" borderId="9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0" fillId="3" borderId="2" xfId="0" applyFill="1" applyBorder="1" applyAlignment="1">
      <alignment horizontal="left" wrapText="1"/>
    </xf>
    <xf numFmtId="0" fontId="0" fillId="0" borderId="2" xfId="0" applyBorder="1" applyAlignment="1">
      <alignment horizontal="left" wrapText="1"/>
    </xf>
    <xf numFmtId="43" fontId="0" fillId="3" borderId="2" xfId="1" applyFont="1" applyFill="1" applyBorder="1" applyAlignment="1">
      <alignment horizontal="left" wrapText="1"/>
    </xf>
    <xf numFmtId="43" fontId="0" fillId="0" borderId="2" xfId="1" applyFont="1" applyBorder="1" applyAlignment="1">
      <alignment horizontal="left" wrapText="1"/>
    </xf>
    <xf numFmtId="43" fontId="0" fillId="0" borderId="11" xfId="1" applyFont="1" applyBorder="1" applyAlignment="1">
      <alignment horizontal="left"/>
    </xf>
    <xf numFmtId="43" fontId="0" fillId="0" borderId="0" xfId="1" applyFont="1"/>
    <xf numFmtId="164" fontId="0" fillId="0" borderId="0" xfId="0" applyNumberFormat="1"/>
    <xf numFmtId="0" fontId="3" fillId="2" borderId="2" xfId="0" applyFont="1" applyFill="1" applyBorder="1" applyAlignment="1">
      <alignment horizontal="left"/>
    </xf>
    <xf numFmtId="43" fontId="0" fillId="0" borderId="4" xfId="1" applyFont="1" applyBorder="1" applyAlignment="1">
      <alignment horizontal="center" vertical="center"/>
    </xf>
    <xf numFmtId="164" fontId="0" fillId="0" borderId="5" xfId="1" applyNumberFormat="1" applyFont="1" applyBorder="1" applyAlignment="1">
      <alignment horizontal="center" vertical="center"/>
    </xf>
    <xf numFmtId="164" fontId="0" fillId="0" borderId="4" xfId="1" applyNumberFormat="1" applyFont="1" applyBorder="1" applyAlignment="1">
      <alignment horizontal="center" vertical="center"/>
    </xf>
    <xf numFmtId="43" fontId="0" fillId="0" borderId="6" xfId="1" applyFont="1" applyBorder="1" applyAlignment="1">
      <alignment horizontal="center" vertical="center" wrapText="1"/>
    </xf>
    <xf numFmtId="43" fontId="0" fillId="0" borderId="4" xfId="1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43" fontId="0" fillId="0" borderId="13" xfId="1" applyFont="1" applyBorder="1" applyAlignment="1">
      <alignment horizontal="center" vertical="center" wrapText="1"/>
    </xf>
    <xf numFmtId="0" fontId="0" fillId="0" borderId="8" xfId="0" applyBorder="1" applyAlignment="1">
      <alignment vertical="center"/>
    </xf>
    <xf numFmtId="43" fontId="0" fillId="0" borderId="7" xfId="1" applyFont="1" applyBorder="1" applyAlignment="1">
      <alignment horizontal="center" vertical="center"/>
    </xf>
    <xf numFmtId="43" fontId="0" fillId="0" borderId="4" xfId="1" applyFont="1" applyBorder="1" applyAlignment="1">
      <alignment horizontal="left" vertical="center"/>
    </xf>
    <xf numFmtId="164" fontId="0" fillId="0" borderId="7" xfId="1" applyNumberFormat="1" applyFont="1" applyBorder="1" applyAlignment="1">
      <alignment horizontal="center" vertical="center"/>
    </xf>
    <xf numFmtId="0" fontId="0" fillId="0" borderId="14" xfId="0" applyBorder="1" applyAlignment="1">
      <alignment vertical="center"/>
    </xf>
    <xf numFmtId="43" fontId="0" fillId="0" borderId="5" xfId="1" applyFont="1" applyBorder="1" applyAlignment="1">
      <alignment horizontal="left" vertical="center"/>
    </xf>
    <xf numFmtId="43" fontId="0" fillId="0" borderId="5" xfId="1" applyFont="1" applyBorder="1" applyAlignment="1">
      <alignment horizontal="center" vertical="center"/>
    </xf>
    <xf numFmtId="164" fontId="0" fillId="0" borderId="15" xfId="1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43" fontId="0" fillId="0" borderId="4" xfId="1" applyFont="1" applyBorder="1" applyAlignment="1">
      <alignment vertical="center"/>
    </xf>
    <xf numFmtId="43" fontId="0" fillId="0" borderId="7" xfId="1" applyFont="1" applyBorder="1" applyAlignment="1">
      <alignment vertical="center"/>
    </xf>
    <xf numFmtId="164" fontId="0" fillId="0" borderId="4" xfId="1" applyNumberFormat="1" applyFont="1" applyBorder="1" applyAlignment="1">
      <alignment vertical="center"/>
    </xf>
    <xf numFmtId="164" fontId="0" fillId="0" borderId="7" xfId="1" applyNumberFormat="1" applyFont="1" applyBorder="1" applyAlignment="1">
      <alignment vertical="center"/>
    </xf>
    <xf numFmtId="164" fontId="0" fillId="0" borderId="11" xfId="1" applyNumberFormat="1" applyFont="1" applyBorder="1" applyAlignment="1">
      <alignment horizontal="left"/>
    </xf>
    <xf numFmtId="164" fontId="0" fillId="0" borderId="0" xfId="1" applyNumberFormat="1" applyFont="1" applyAlignment="1">
      <alignment wrapText="1"/>
    </xf>
  </cellXfs>
  <cellStyles count="2">
    <cellStyle name="Comma" xfId="1" builtinId="3"/>
    <cellStyle name="Normal" xfId="0" builtinId="0"/>
  </cellStyles>
  <dxfs count="6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-* #,##0.0_-;\-* #,##0.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-* #,##0.0_-;\-* #,##0.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-* #,##0.0_-;\-* #,##0.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-* #,##0.0_-;\-* #,##0.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-* #,##0.0_-;\-* #,##0.0_-;_-* &quot;-&quot;??_-;_-@_-"/>
    </dxf>
    <dxf>
      <numFmt numFmtId="164" formatCode="_-* #,##0.0_-;\-* #,##0.0_-;_-* &quot;-&quot;??_-;_-@_-"/>
    </dxf>
    <dxf>
      <numFmt numFmtId="164" formatCode="_-* #,##0.0_-;\-* #,##0.0_-;_-* &quot;-&quot;??_-;_-@_-"/>
    </dxf>
    <dxf>
      <numFmt numFmtId="164" formatCode="_-* #,##0.0_-;\-* #,##0.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alignment horizontal="left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alignment horizontal="left" vertical="bottom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-* #,##0.0_-;\-* #,##0.0_-;_-* &quot;-&quot;??_-;_-@_-"/>
      <alignment vertical="center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-* #,##0.0_-;\-* #,##0.0_-;_-* &quot;-&quot;??_-;_-@_-"/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-* #,##0.0_-;\-* #,##0.0_-;_-* &quot;-&quot;??_-;_-@_-"/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-* #,##0.0_-;\-* #,##0.0_-;_-* &quot;-&quot;??_-;_-@_-"/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-* #,##0.0_-;\-* #,##0.0_-;_-* &quot;-&quot;??_-;_-@_-"/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indent="0" justifyLastLine="0" shrinkToFit="0" readingOrder="0"/>
    </dxf>
    <dxf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-* #,##0.0_-;\-* #,##0.0_-;_-* &quot;-&quot;??_-;_-@_-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-* #,##0.0_-;\-* #,##0.0_-;_-* &quot;-&quot;??_-;_-@_-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-* #,##0.0_-;\-* #,##0.0_-;_-* &quot;-&quot;??_-;_-@_-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-* #,##0.0_-;\-* #,##0.0_-;_-* &quot;-&quot;??_-;_-@_-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-* #,##0.0_-;\-* #,##0.0_-;_-* &quot;-&quot;??_-;_-@_-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d_thanganadar_cranfield_ac_uk/Documents/Desktop/coal_600/Results_r1/paper_r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ermal_eta"/>
      <sheetName val="GA"/>
      <sheetName val="Sheet4"/>
      <sheetName val="Th_620"/>
      <sheetName val="Th_760"/>
      <sheetName val="cost1"/>
      <sheetName val="cost_sum"/>
      <sheetName val="cost_$kw"/>
      <sheetName val="cost_$kw (2)"/>
      <sheetName val="Sheet5"/>
      <sheetName val="cost"/>
    </sheetNames>
    <sheetDataSet>
      <sheetData sheetId="0"/>
      <sheetData sheetId="1"/>
      <sheetData sheetId="2"/>
      <sheetData sheetId="3"/>
      <sheetData sheetId="4"/>
      <sheetData sheetId="5">
        <row r="48">
          <cell r="G48">
            <v>45397</v>
          </cell>
          <cell r="I48">
            <v>45397</v>
          </cell>
          <cell r="K48">
            <v>45397</v>
          </cell>
          <cell r="M48">
            <v>45397</v>
          </cell>
        </row>
        <row r="49">
          <cell r="G49">
            <v>21531</v>
          </cell>
          <cell r="I49">
            <v>21531</v>
          </cell>
          <cell r="K49">
            <v>21531</v>
          </cell>
          <cell r="M49">
            <v>21531</v>
          </cell>
        </row>
        <row r="50">
          <cell r="G50">
            <v>24757</v>
          </cell>
          <cell r="I50">
            <v>24757</v>
          </cell>
          <cell r="K50">
            <v>24757</v>
          </cell>
          <cell r="M50">
            <v>24757</v>
          </cell>
        </row>
        <row r="51">
          <cell r="P51">
            <v>415257.70447262493</v>
          </cell>
          <cell r="R51">
            <v>433840.81718762504</v>
          </cell>
          <cell r="T51">
            <v>373069.28666925005</v>
          </cell>
          <cell r="V51">
            <v>427877.70216174994</v>
          </cell>
        </row>
        <row r="52">
          <cell r="G52">
            <v>167272</v>
          </cell>
          <cell r="I52">
            <v>167272</v>
          </cell>
          <cell r="K52">
            <v>167272</v>
          </cell>
          <cell r="M52">
            <v>167272</v>
          </cell>
        </row>
        <row r="54">
          <cell r="G54">
            <v>45629</v>
          </cell>
          <cell r="I54">
            <v>45629</v>
          </cell>
          <cell r="K54">
            <v>45629</v>
          </cell>
          <cell r="M54">
            <v>45629</v>
          </cell>
        </row>
        <row r="55">
          <cell r="P55">
            <v>320842.15575514012</v>
          </cell>
          <cell r="R55">
            <v>338267.66642739502</v>
          </cell>
          <cell r="T55">
            <v>329917.77612378198</v>
          </cell>
          <cell r="V55">
            <v>368326.04694476107</v>
          </cell>
        </row>
        <row r="56">
          <cell r="G56">
            <v>39893.873905342101</v>
          </cell>
          <cell r="I56">
            <v>40223.261301909399</v>
          </cell>
          <cell r="K56">
            <v>40523.320991032</v>
          </cell>
          <cell r="M56">
            <v>40145.225549692703</v>
          </cell>
        </row>
        <row r="57">
          <cell r="G57">
            <v>16778</v>
          </cell>
          <cell r="I57">
            <v>16778</v>
          </cell>
          <cell r="K57">
            <v>16778</v>
          </cell>
          <cell r="M57">
            <v>16778</v>
          </cell>
        </row>
        <row r="58">
          <cell r="G58">
            <v>62780.355292005603</v>
          </cell>
          <cell r="I58">
            <v>62752.203943637898</v>
          </cell>
          <cell r="K58">
            <v>62501.191462725299</v>
          </cell>
          <cell r="M58">
            <v>62588.290207783903</v>
          </cell>
        </row>
        <row r="59">
          <cell r="G59">
            <v>26096.158943661601</v>
          </cell>
          <cell r="I59">
            <v>26103.640685186299</v>
          </cell>
          <cell r="K59">
            <v>26105.339996008701</v>
          </cell>
          <cell r="M59">
            <v>26097.952430891299</v>
          </cell>
        </row>
        <row r="60">
          <cell r="G60">
            <v>16860.390398938202</v>
          </cell>
          <cell r="I60">
            <v>16962.387238981701</v>
          </cell>
          <cell r="K60">
            <v>16766.237636883201</v>
          </cell>
          <cell r="M60">
            <v>17028.0520178517</v>
          </cell>
        </row>
        <row r="61">
          <cell r="G61">
            <v>67532.173273079199</v>
          </cell>
          <cell r="I61">
            <v>67737.653719355105</v>
          </cell>
          <cell r="K61">
            <v>67342.198686605305</v>
          </cell>
          <cell r="M61">
            <v>67869.510673583995</v>
          </cell>
        </row>
        <row r="62">
          <cell r="G62">
            <v>1270626812.0407915</v>
          </cell>
          <cell r="I62">
            <v>1307251630.5040903</v>
          </cell>
          <cell r="K62">
            <v>1237589351.5662868</v>
          </cell>
          <cell r="M62">
            <v>1331296779.9863148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7B7376C-97DD-4F8C-BA31-7711EFD30CB9}" name="Table6" displayName="Table6" ref="A3:H20" totalsRowShown="0" headerRowDxfId="64" dataDxfId="62" headerRowBorderDxfId="63" tableBorderDxfId="61" totalsRowBorderDxfId="60" headerRowCellStyle="Comma" dataCellStyle="Comma">
  <autoFilter ref="A3:H20" xr:uid="{5CF44D74-9145-4075-9856-FBEF0D3B32F2}"/>
  <tableColumns count="8">
    <tableColumn id="1" xr3:uid="{A28B153B-0974-4ACE-87F9-1E946A79E52D}" name="Si. No" dataDxfId="59"/>
    <tableColumn id="2" xr3:uid="{1EA0B853-A035-44CD-8200-6231111EFD66}" name="Parameters " dataDxfId="58" dataCellStyle="Comma"/>
    <tableColumn id="3" xr3:uid="{C2AB9907-1CBB-494A-AFD8-1AE7F9642EB7}" name="Unit" dataDxfId="57" dataCellStyle="Comma"/>
    <tableColumn id="4" xr3:uid="{409677E9-78C4-4616-8955-554549A7069D}" name="Steam" dataDxfId="56" dataCellStyle="Comma"/>
    <tableColumn id="5" xr3:uid="{199F2945-D5DE-4FCB-8DC7-D145D2982FDD}" name="Partial Cooling Cycle (PCC)" dataDxfId="55" dataCellStyle="Comma"/>
    <tableColumn id="6" xr3:uid="{57807311-EAB0-4F65-9EAD-03E887076093}" name="Partial Cooling Cycle (PCC)2" dataDxfId="54" dataCellStyle="Comma"/>
    <tableColumn id="7" xr3:uid="{A3E043C3-990D-45A4-B321-DE1D2BBDE9AB}" name="Recompression Cycle (RCBC)" dataDxfId="53" dataCellStyle="Comma"/>
    <tableColumn id="8" xr3:uid="{A10EAFC5-6545-4099-99C9-62489DB7BE66}" name="Recompression Cycle (RCBC)2" dataDxfId="52" dataCellStyle="Comma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8E2816E-7514-4B19-B6E4-DC696FE04BF9}" name="Table7" displayName="Table7" ref="A22:H39" totalsRowShown="0" headerRowDxfId="51" dataDxfId="50" tableBorderDxfId="49" headerRowCellStyle="Comma" dataCellStyle="Comma">
  <autoFilter ref="A22:H39" xr:uid="{59D07E04-EB2D-448D-A485-7411B3C5F922}"/>
  <tableColumns count="8">
    <tableColumn id="1" xr3:uid="{A6E3CB17-F23F-491E-82F9-AD8A65B14820}" name="Si. No" dataDxfId="48"/>
    <tableColumn id="2" xr3:uid="{FB7424C3-8250-4A06-9764-70C7DD91AE2E}" name="Parameters " dataDxfId="47" dataCellStyle="Comma"/>
    <tableColumn id="3" xr3:uid="{F73094E1-6385-4708-B54A-C66E68BA356E}" name="unit" dataDxfId="46" dataCellStyle="Comma"/>
    <tableColumn id="4" xr3:uid="{2118BAEE-665A-4649-8780-BCF985C6A677}" name="Steam" dataDxfId="45" dataCellStyle="Comma"/>
    <tableColumn id="5" xr3:uid="{5FB536F0-DB59-415F-9453-512FCF65C2BD}" name="Partial Cooling Cycle (PCC)" dataDxfId="44" dataCellStyle="Comma"/>
    <tableColumn id="6" xr3:uid="{5DD54E57-D0D4-42A7-96DB-2D549B6A642E}" name="Partial Cooling Cycle (PCC)2" dataDxfId="43" dataCellStyle="Comma"/>
    <tableColumn id="7" xr3:uid="{9F35CA2E-4BE3-4BFF-BEAE-DA835A5A0893}" name="Recompression Cycle (RCBC)" dataDxfId="42" dataCellStyle="Comma"/>
    <tableColumn id="8" xr3:uid="{394556F0-9084-4DE9-ACB4-E858A9EFD5C3}" name="Recompression Cycle (RCBC)2" dataDxfId="41" dataCellStyle="Comma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9727614-635E-4ACF-92D8-ABEDEF6558C1}" name="Table3" displayName="Table3" ref="L3:S17" totalsRowShown="0" headerRowDxfId="40" dataDxfId="38" headerRowBorderDxfId="39" tableBorderDxfId="37" totalsRowBorderDxfId="36">
  <autoFilter ref="L3:S17" xr:uid="{8E624E0F-651C-43B3-83A1-8EC5B9608AEF}"/>
  <tableColumns count="8">
    <tableColumn id="1" xr3:uid="{CE13987E-6159-4CEC-B0A6-B2EC325BFCE0}" name="Iem No" dataDxfId="35"/>
    <tableColumn id="2" xr3:uid="{116D7C3A-9B82-40EB-84E3-6E686EB29435}" name="Parameter" dataDxfId="34"/>
    <tableColumn id="3" xr3:uid="{04DCAFE8-29B9-49F3-978F-2C5F72D12A29}" name="Unit" dataDxfId="33"/>
    <tableColumn id="4" xr3:uid="{5847170E-2E74-48B7-9EC6-C272DBBA67EF}" name="AUSC" dataDxfId="32" dataCellStyle="Comma"/>
    <tableColumn id="5" xr3:uid="{7D266A8F-9D5C-47F7-A739-66A997E188A4}" name="Case 1b" dataDxfId="31" dataCellStyle="Comma"/>
    <tableColumn id="6" xr3:uid="{DE20C1B7-7197-4E26-8D61-74806F33DA4C}" name="Case 2b" dataDxfId="30" dataCellStyle="Comma"/>
    <tableColumn id="7" xr3:uid="{89371BB1-517A-48C4-A559-C4EFF261F49A}" name="Case 3b" dataDxfId="29" dataCellStyle="Comma"/>
    <tableColumn id="8" xr3:uid="{82DA4346-7C43-4A37-AEA5-8472A9D53B2B}" name="Case 4b" dataDxfId="28" dataCellStyle="Comma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F872EDD-9DE9-47A9-80C0-8CB0B6B24F90}" name="Table4" displayName="Table4" ref="B3:I17" totalsRowShown="0" dataDxfId="27" dataCellStyle="Comma">
  <autoFilter ref="B3:I17" xr:uid="{7BF59B1E-D295-40C8-9548-063331F6508E}"/>
  <tableColumns count="8">
    <tableColumn id="1" xr3:uid="{33146B3F-BFDC-498A-B882-493A7B27A124}" name="Iem No" dataDxfId="26"/>
    <tableColumn id="2" xr3:uid="{8DF83FFA-C6EC-4006-864C-68716CD1D81C}" name="Parameter"/>
    <tableColumn id="3" xr3:uid="{359F100A-5374-4EEF-BD05-B147BDD883BD}" name="Unit"/>
    <tableColumn id="4" xr3:uid="{881FDFC4-DDB3-435F-87D3-DDF7D1C3F394}" name="B12A" dataDxfId="4" dataCellStyle="Comma"/>
    <tableColumn id="5" xr3:uid="{295C65F1-4350-47EF-ADE2-47BEB4CB8044}" name="Case1a" dataDxfId="3" dataCellStyle="Comma"/>
    <tableColumn id="6" xr3:uid="{F1FC3D60-1CBE-4730-A099-BFFD711B11E0}" name="Case2a" dataDxfId="2" dataCellStyle="Comma"/>
    <tableColumn id="7" xr3:uid="{4F8798AD-3D5B-4605-B2D3-15BA7109CDDE}" name="Case 3a" dataDxfId="1" dataCellStyle="Comma"/>
    <tableColumn id="8" xr3:uid="{4F03DA6D-19F5-49BD-8688-D2A8037A92C0}" name="Case 4a" dataDxfId="0" dataCellStyle="Comma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F9C8F07-9959-4F21-8271-A1F973929BFC}" name="Table2" displayName="Table2" ref="B20:I34" totalsRowShown="0" headerRowDxfId="25" dataDxfId="24" dataCellStyle="Comma">
  <autoFilter ref="B20:I34" xr:uid="{E3A710FA-6FA8-4CB2-8F1E-A1D27157CE34}"/>
  <tableColumns count="8">
    <tableColumn id="1" xr3:uid="{5E7721A5-31E0-469B-865C-20EEEA3E93E6}" name="Iem No" dataDxfId="23" totalsRowDxfId="22"/>
    <tableColumn id="2" xr3:uid="{B376DFA1-6653-49B6-B1E5-1BAFE43AC7F9}" name="Parameter" dataDxfId="21" totalsRowDxfId="20">
      <calculatedColumnFormula>[1]cost1!B49</calculatedColumnFormula>
    </tableColumn>
    <tableColumn id="3" xr3:uid="{6B49B268-80C8-4242-B8FA-464B12F6F925}" name="Unit" dataDxfId="19" totalsRowDxfId="18"/>
    <tableColumn id="4" xr3:uid="{6F8F24C8-DD03-49DC-AB75-760A123CADF9}" name="B12A" dataDxfId="17" totalsRowDxfId="16" dataCellStyle="Comma"/>
    <tableColumn id="5" xr3:uid="{4EAF1DC7-4BA9-4FC6-A1EE-6B26A8909DE8}" name="Case1a" dataDxfId="15" totalsRowDxfId="14" dataCellStyle="Comma"/>
    <tableColumn id="7" xr3:uid="{405A4CEC-3806-491B-81CF-6A07989C7D92}" name="Case2a" dataDxfId="13" totalsRowDxfId="12" dataCellStyle="Comma"/>
    <tableColumn id="9" xr3:uid="{23CC4B1E-9971-4474-B167-0B812E9D60E2}" name="Case 3a" dataDxfId="11" totalsRowDxfId="10" dataCellStyle="Comma"/>
    <tableColumn id="11" xr3:uid="{01E797FC-6D97-4F0D-8926-D6D14F5E9D71}" name="Case 4a" dataDxfId="9" totalsRowDxfId="8" dataCellStyle="Comma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108C5D4-7FF0-4DAE-A1AC-A0A7B0100594}" name="Table5" displayName="Table5" ref="B38:H49" totalsRowShown="0" headerRowDxfId="7">
  <autoFilter ref="B38:H49" xr:uid="{7258C3D4-2821-4BB1-9976-3DFE4DA172A2}"/>
  <tableColumns count="7">
    <tableColumn id="1" xr3:uid="{05D99036-3B3B-4ACB-9F39-242586FA16B0}" name="Parameter" dataDxfId="6"/>
    <tableColumn id="2" xr3:uid="{0AC63BFC-BA4F-475A-B9B5-0C87B24E1570}" name="Unit" dataDxfId="5"/>
    <tableColumn id="3" xr3:uid="{F54D987F-BF21-4D98-82AF-B3FACC00BA00}" name="B12A" dataCellStyle="Comma"/>
    <tableColumn id="5" xr3:uid="{553D9FA6-9198-4EA4-9365-B47E6AD22B8E}" name="Case 1a" dataCellStyle="Comma"/>
    <tableColumn id="6" xr3:uid="{41E36DA7-3CE2-4BB2-BA99-EBCDEFC19215}" name="Case 2a" dataCellStyle="Comma"/>
    <tableColumn id="7" xr3:uid="{E550FFE4-8FE0-4669-8339-359EA543D2FC}" name="Case 3a" dataCellStyle="Comma"/>
    <tableColumn id="8" xr3:uid="{DD69046B-D188-4FDA-BE2E-1913751F1584}" name="Case 4a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1F947-8E33-4CBE-ACE6-C78460E0B691}">
  <dimension ref="A2:H39"/>
  <sheetViews>
    <sheetView zoomScale="90" zoomScaleNormal="90" workbookViewId="0">
      <selection activeCell="F2" sqref="F2"/>
    </sheetView>
  </sheetViews>
  <sheetFormatPr defaultRowHeight="13.8" x14ac:dyDescent="0.25"/>
  <cols>
    <col min="1" max="1" width="10.3984375" customWidth="1"/>
    <col min="2" max="2" width="20" bestFit="1" customWidth="1"/>
    <col min="3" max="4" width="11.59765625" customWidth="1"/>
    <col min="5" max="8" width="21.09765625" customWidth="1"/>
  </cols>
  <sheetData>
    <row r="2" spans="1:8" x14ac:dyDescent="0.25">
      <c r="C2" s="1"/>
      <c r="D2" s="1"/>
      <c r="E2" s="1"/>
      <c r="F2" s="1"/>
      <c r="G2" s="1"/>
      <c r="H2" s="1"/>
    </row>
    <row r="3" spans="1:8" ht="27.6" x14ac:dyDescent="0.25">
      <c r="A3" s="37" t="s">
        <v>69</v>
      </c>
      <c r="B3" s="35" t="s">
        <v>31</v>
      </c>
      <c r="C3" s="35" t="s">
        <v>4</v>
      </c>
      <c r="D3" s="35" t="s">
        <v>32</v>
      </c>
      <c r="E3" s="35" t="s">
        <v>33</v>
      </c>
      <c r="F3" s="35" t="s">
        <v>70</v>
      </c>
      <c r="G3" s="35" t="s">
        <v>34</v>
      </c>
      <c r="H3" s="38" t="s">
        <v>71</v>
      </c>
    </row>
    <row r="4" spans="1:8" ht="27.6" x14ac:dyDescent="0.25">
      <c r="A4" s="39"/>
      <c r="B4" s="32"/>
      <c r="C4" s="32"/>
      <c r="D4" s="36" t="s">
        <v>72</v>
      </c>
      <c r="E4" s="32" t="s">
        <v>35</v>
      </c>
      <c r="F4" s="32" t="s">
        <v>36</v>
      </c>
      <c r="G4" s="32" t="s">
        <v>35</v>
      </c>
      <c r="H4" s="40" t="s">
        <v>36</v>
      </c>
    </row>
    <row r="5" spans="1:8" x14ac:dyDescent="0.25">
      <c r="A5" s="39"/>
      <c r="B5" s="32"/>
      <c r="C5" s="32"/>
      <c r="D5" s="36" t="s">
        <v>37</v>
      </c>
      <c r="E5" s="32" t="s">
        <v>37</v>
      </c>
      <c r="F5" s="32" t="s">
        <v>37</v>
      </c>
      <c r="G5" s="32" t="s">
        <v>37</v>
      </c>
      <c r="H5" s="40" t="s">
        <v>37</v>
      </c>
    </row>
    <row r="6" spans="1:8" x14ac:dyDescent="0.25">
      <c r="A6" s="39">
        <v>1</v>
      </c>
      <c r="B6" s="41" t="s">
        <v>38</v>
      </c>
      <c r="C6" s="32" t="s">
        <v>1</v>
      </c>
      <c r="D6" s="34" t="s">
        <v>39</v>
      </c>
      <c r="E6" s="34">
        <v>854.04872413506723</v>
      </c>
      <c r="F6" s="34">
        <v>878.81050306409315</v>
      </c>
      <c r="G6" s="34">
        <v>819.37732869304591</v>
      </c>
      <c r="H6" s="42">
        <v>835.27510004101373</v>
      </c>
    </row>
    <row r="7" spans="1:8" x14ac:dyDescent="0.25">
      <c r="A7" s="39">
        <v>2</v>
      </c>
      <c r="B7" s="41" t="s">
        <v>40</v>
      </c>
      <c r="C7" s="32" t="s">
        <v>1</v>
      </c>
      <c r="D7" s="34" t="s">
        <v>39</v>
      </c>
      <c r="E7" s="34">
        <v>84.580367321975288</v>
      </c>
      <c r="F7" s="34">
        <v>83.067979912104903</v>
      </c>
      <c r="G7" s="34">
        <v>106.11026301768071</v>
      </c>
      <c r="H7" s="42">
        <v>103.92934958551962</v>
      </c>
    </row>
    <row r="8" spans="1:8" x14ac:dyDescent="0.25">
      <c r="A8" s="39">
        <v>3</v>
      </c>
      <c r="B8" s="41" t="s">
        <v>41</v>
      </c>
      <c r="C8" s="32" t="s">
        <v>1</v>
      </c>
      <c r="D8" s="34" t="s">
        <v>39</v>
      </c>
      <c r="E8" s="34">
        <v>104.831630915734</v>
      </c>
      <c r="F8" s="34">
        <v>116.961107122087</v>
      </c>
      <c r="G8" s="34">
        <v>88.945415141866704</v>
      </c>
      <c r="H8" s="42">
        <v>106.202087161883</v>
      </c>
    </row>
    <row r="9" spans="1:8" x14ac:dyDescent="0.25">
      <c r="A9" s="39">
        <v>4</v>
      </c>
      <c r="B9" s="41" t="s">
        <v>42</v>
      </c>
      <c r="C9" s="32" t="s">
        <v>1</v>
      </c>
      <c r="D9" s="34" t="s">
        <v>39</v>
      </c>
      <c r="E9" s="34">
        <v>40.044340958528103</v>
      </c>
      <c r="F9" s="34">
        <v>53.6213985259512</v>
      </c>
      <c r="G9" s="34" t="s">
        <v>39</v>
      </c>
      <c r="H9" s="34" t="s">
        <v>39</v>
      </c>
    </row>
    <row r="10" spans="1:8" x14ac:dyDescent="0.25">
      <c r="A10" s="39">
        <v>5</v>
      </c>
      <c r="B10" s="41" t="s">
        <v>43</v>
      </c>
      <c r="C10" s="32" t="s">
        <v>1</v>
      </c>
      <c r="D10" s="34">
        <v>588.51599999999996</v>
      </c>
      <c r="E10" s="34">
        <v>624.59238493882981</v>
      </c>
      <c r="F10" s="34">
        <v>625.16001750395003</v>
      </c>
      <c r="G10" s="34">
        <v>624.32165053349854</v>
      </c>
      <c r="H10" s="42">
        <v>625.1436632936111</v>
      </c>
    </row>
    <row r="11" spans="1:8" x14ac:dyDescent="0.25">
      <c r="A11" s="39">
        <v>6</v>
      </c>
      <c r="B11" s="41" t="s">
        <v>44</v>
      </c>
      <c r="C11" s="32" t="s">
        <v>1</v>
      </c>
      <c r="D11" s="34">
        <v>29.687999999999999</v>
      </c>
      <c r="E11" s="34">
        <v>28.307453485007098</v>
      </c>
      <c r="F11" s="34">
        <v>28.4357261625196</v>
      </c>
      <c r="G11" s="34">
        <v>28.368081045473097</v>
      </c>
      <c r="H11" s="42">
        <v>28.312131072888999</v>
      </c>
    </row>
    <row r="12" spans="1:8" x14ac:dyDescent="0.25">
      <c r="A12" s="39">
        <v>7</v>
      </c>
      <c r="B12" s="41" t="s">
        <v>0</v>
      </c>
      <c r="C12" s="32" t="s">
        <v>1</v>
      </c>
      <c r="D12" s="34">
        <v>550.00025999999991</v>
      </c>
      <c r="E12" s="34">
        <v>586.91604567974036</v>
      </c>
      <c r="F12" s="34">
        <v>587.34689107887118</v>
      </c>
      <c r="G12" s="34">
        <v>586.588744730023</v>
      </c>
      <c r="H12" s="42">
        <v>587.45437727131798</v>
      </c>
    </row>
    <row r="13" spans="1:8" x14ac:dyDescent="0.25">
      <c r="A13" s="39">
        <v>8</v>
      </c>
      <c r="B13" s="41" t="s">
        <v>45</v>
      </c>
      <c r="C13" s="32" t="s">
        <v>1</v>
      </c>
      <c r="D13" s="34">
        <v>1350.6672374999991</v>
      </c>
      <c r="E13" s="34">
        <v>1350.6672374999991</v>
      </c>
      <c r="F13" s="34">
        <v>1350.6672374999991</v>
      </c>
      <c r="G13" s="34">
        <v>1350.6672374999991</v>
      </c>
      <c r="H13" s="42">
        <v>1350.6672374999991</v>
      </c>
    </row>
    <row r="14" spans="1:8" x14ac:dyDescent="0.25">
      <c r="A14" s="39">
        <v>9</v>
      </c>
      <c r="B14" s="41" t="s">
        <v>46</v>
      </c>
      <c r="C14" s="32" t="s">
        <v>47</v>
      </c>
      <c r="D14" s="34">
        <v>45.702170400371671</v>
      </c>
      <c r="E14" s="34">
        <v>49.117736139041916</v>
      </c>
      <c r="F14" s="34">
        <v>49.27040909101521</v>
      </c>
      <c r="G14" s="34">
        <v>48.812935376799167</v>
      </c>
      <c r="H14" s="42">
        <v>48.949179874529527</v>
      </c>
    </row>
    <row r="15" spans="1:8" x14ac:dyDescent="0.25">
      <c r="A15" s="39">
        <v>10</v>
      </c>
      <c r="B15" s="41" t="s">
        <v>48</v>
      </c>
      <c r="C15" s="32" t="s">
        <v>47</v>
      </c>
      <c r="D15" s="34">
        <v>89.1</v>
      </c>
      <c r="E15" s="34">
        <v>88.468624625528008</v>
      </c>
      <c r="F15" s="34">
        <v>88.259231290631675</v>
      </c>
      <c r="G15" s="34">
        <v>88.971402224227589</v>
      </c>
      <c r="H15" s="42">
        <v>88.85469059114422</v>
      </c>
    </row>
    <row r="16" spans="1:8" x14ac:dyDescent="0.25">
      <c r="A16" s="39">
        <v>11</v>
      </c>
      <c r="B16" s="41" t="s">
        <v>49</v>
      </c>
      <c r="C16" s="32" t="s">
        <v>47</v>
      </c>
      <c r="D16" s="34">
        <v>40.720633826731159</v>
      </c>
      <c r="E16" s="34">
        <v>43.45378560940631</v>
      </c>
      <c r="F16" s="34">
        <v>43.485684317479532</v>
      </c>
      <c r="G16" s="34">
        <v>43.429553071544269</v>
      </c>
      <c r="H16" s="42">
        <v>43.493642324415852</v>
      </c>
    </row>
    <row r="17" spans="1:8" x14ac:dyDescent="0.25">
      <c r="A17" s="39">
        <v>12</v>
      </c>
      <c r="B17" s="41" t="s">
        <v>50</v>
      </c>
      <c r="C17" s="32" t="s">
        <v>1</v>
      </c>
      <c r="D17" s="34">
        <v>1203.4445086124992</v>
      </c>
      <c r="E17" s="34">
        <v>1194.916728283863</v>
      </c>
      <c r="F17" s="34">
        <v>1192.0885211119098</v>
      </c>
      <c r="G17" s="34">
        <v>1201.7075805869877</v>
      </c>
      <c r="H17" s="42">
        <v>1200.1311947965794</v>
      </c>
    </row>
    <row r="18" spans="1:8" x14ac:dyDescent="0.25">
      <c r="A18" s="39">
        <v>13</v>
      </c>
      <c r="B18" s="41" t="s">
        <v>51</v>
      </c>
      <c r="C18" s="32" t="s">
        <v>1</v>
      </c>
      <c r="D18" s="34">
        <v>614.92850861249929</v>
      </c>
      <c r="E18" s="34">
        <v>570.32425863052447</v>
      </c>
      <c r="F18" s="34">
        <v>576.21614180164204</v>
      </c>
      <c r="G18" s="34">
        <v>583.40144976613442</v>
      </c>
      <c r="H18" s="42">
        <v>574.90611654814688</v>
      </c>
    </row>
    <row r="19" spans="1:8" x14ac:dyDescent="0.25">
      <c r="A19" s="39">
        <v>14</v>
      </c>
      <c r="B19" s="41" t="s">
        <v>52</v>
      </c>
      <c r="C19" s="32" t="s">
        <v>1</v>
      </c>
      <c r="D19" s="34" t="s">
        <v>39</v>
      </c>
      <c r="E19" s="34">
        <v>1733.342553670002</v>
      </c>
      <c r="F19" s="34">
        <v>1630.933613312636</v>
      </c>
      <c r="G19" s="34">
        <v>2111.4117049154474</v>
      </c>
      <c r="H19" s="42">
        <v>2084.1155929380957</v>
      </c>
    </row>
    <row r="20" spans="1:8" x14ac:dyDescent="0.25">
      <c r="A20" s="43">
        <v>15</v>
      </c>
      <c r="B20" s="44" t="s">
        <v>53</v>
      </c>
      <c r="C20" s="45" t="s">
        <v>54</v>
      </c>
      <c r="D20" s="34" t="s">
        <v>39</v>
      </c>
      <c r="E20" s="33">
        <v>115.4450175408608</v>
      </c>
      <c r="F20" s="33">
        <v>129.55604967668299</v>
      </c>
      <c r="G20" s="33">
        <v>140.95540710942501</v>
      </c>
      <c r="H20" s="46">
        <v>161.51314502034512</v>
      </c>
    </row>
    <row r="21" spans="1:8" x14ac:dyDescent="0.25">
      <c r="A21" s="47"/>
      <c r="B21" s="47"/>
      <c r="C21" s="47"/>
      <c r="D21" s="47"/>
      <c r="E21" s="47"/>
      <c r="F21" s="47"/>
      <c r="G21" s="47"/>
      <c r="H21" s="47"/>
    </row>
    <row r="22" spans="1:8" ht="27.6" x14ac:dyDescent="0.25">
      <c r="A22" s="48" t="s">
        <v>69</v>
      </c>
      <c r="B22" s="36" t="s">
        <v>31</v>
      </c>
      <c r="C22" s="36" t="s">
        <v>55</v>
      </c>
      <c r="D22" s="36" t="s">
        <v>32</v>
      </c>
      <c r="E22" s="36" t="s">
        <v>33</v>
      </c>
      <c r="F22" s="36" t="s">
        <v>70</v>
      </c>
      <c r="G22" s="36" t="s">
        <v>34</v>
      </c>
      <c r="H22" s="36" t="s">
        <v>71</v>
      </c>
    </row>
    <row r="23" spans="1:8" ht="27.6" x14ac:dyDescent="0.25">
      <c r="A23" s="47"/>
      <c r="B23" s="32"/>
      <c r="C23" s="32"/>
      <c r="D23" s="36" t="s">
        <v>73</v>
      </c>
      <c r="E23" s="49" t="s">
        <v>35</v>
      </c>
      <c r="F23" s="49" t="s">
        <v>36</v>
      </c>
      <c r="G23" s="49" t="s">
        <v>35</v>
      </c>
      <c r="H23" s="50" t="s">
        <v>36</v>
      </c>
    </row>
    <row r="24" spans="1:8" x14ac:dyDescent="0.25">
      <c r="A24" s="47"/>
      <c r="B24" s="32"/>
      <c r="C24" s="32"/>
      <c r="D24" s="36" t="s">
        <v>56</v>
      </c>
      <c r="E24" s="49" t="s">
        <v>56</v>
      </c>
      <c r="F24" s="49" t="s">
        <v>56</v>
      </c>
      <c r="G24" s="49" t="s">
        <v>56</v>
      </c>
      <c r="H24" s="50" t="s">
        <v>56</v>
      </c>
    </row>
    <row r="25" spans="1:8" x14ac:dyDescent="0.25">
      <c r="A25" s="47">
        <v>1</v>
      </c>
      <c r="B25" s="49" t="s">
        <v>38</v>
      </c>
      <c r="C25" s="49" t="s">
        <v>1</v>
      </c>
      <c r="D25" s="33" t="s">
        <v>39</v>
      </c>
      <c r="E25" s="51">
        <v>879.86051851803597</v>
      </c>
      <c r="F25" s="51">
        <v>874.1406683090496</v>
      </c>
      <c r="G25" s="51">
        <v>852.02127282903211</v>
      </c>
      <c r="H25" s="52">
        <v>862.6403154796003</v>
      </c>
    </row>
    <row r="26" spans="1:8" x14ac:dyDescent="0.25">
      <c r="A26" s="47">
        <v>2</v>
      </c>
      <c r="B26" s="49" t="s">
        <v>40</v>
      </c>
      <c r="C26" s="49" t="s">
        <v>1</v>
      </c>
      <c r="D26" s="33" t="s">
        <v>39</v>
      </c>
      <c r="E26" s="51">
        <v>77.274561258802507</v>
      </c>
      <c r="F26" s="51">
        <v>78.51800423601091</v>
      </c>
      <c r="G26" s="51">
        <v>96.509906672873882</v>
      </c>
      <c r="H26" s="52">
        <v>95.682033701188104</v>
      </c>
    </row>
    <row r="27" spans="1:8" x14ac:dyDescent="0.25">
      <c r="A27" s="47">
        <v>3</v>
      </c>
      <c r="B27" s="49" t="s">
        <v>41</v>
      </c>
      <c r="C27" s="49" t="s">
        <v>1</v>
      </c>
      <c r="D27" s="33" t="s">
        <v>39</v>
      </c>
      <c r="E27" s="51">
        <v>92.479483946725608</v>
      </c>
      <c r="F27" s="51">
        <v>91.492390954931309</v>
      </c>
      <c r="G27" s="51">
        <v>89.845041023015895</v>
      </c>
      <c r="H27" s="52">
        <v>96.886542538011511</v>
      </c>
    </row>
    <row r="28" spans="1:8" x14ac:dyDescent="0.25">
      <c r="A28" s="47">
        <v>4</v>
      </c>
      <c r="B28" s="49" t="s">
        <v>42</v>
      </c>
      <c r="C28" s="49" t="s">
        <v>1</v>
      </c>
      <c r="D28" s="33" t="s">
        <v>39</v>
      </c>
      <c r="E28" s="51">
        <v>39.167118829221799</v>
      </c>
      <c r="F28" s="51">
        <v>36.3736301757286</v>
      </c>
      <c r="G28" s="34" t="s">
        <v>39</v>
      </c>
      <c r="H28" s="34" t="s">
        <v>39</v>
      </c>
    </row>
    <row r="29" spans="1:8" x14ac:dyDescent="0.25">
      <c r="A29" s="47">
        <v>5</v>
      </c>
      <c r="B29" s="49" t="s">
        <v>57</v>
      </c>
      <c r="C29" s="49" t="s">
        <v>1</v>
      </c>
      <c r="D29" s="51">
        <v>586.30499999999995</v>
      </c>
      <c r="E29" s="51">
        <v>670.93935448328602</v>
      </c>
      <c r="F29" s="51">
        <v>667.75664294237879</v>
      </c>
      <c r="G29" s="51">
        <v>665.66632513314232</v>
      </c>
      <c r="H29" s="52">
        <v>670.07173924040069</v>
      </c>
    </row>
    <row r="30" spans="1:8" x14ac:dyDescent="0.25">
      <c r="A30" s="47">
        <v>6</v>
      </c>
      <c r="B30" s="49" t="s">
        <v>44</v>
      </c>
      <c r="C30" s="49" t="s">
        <v>1</v>
      </c>
      <c r="D30" s="51">
        <v>27.19</v>
      </c>
      <c r="E30" s="51">
        <v>27.832719473648101</v>
      </c>
      <c r="F30" s="51">
        <v>27.894160019282999</v>
      </c>
      <c r="G30" s="51">
        <v>27.908131301967401</v>
      </c>
      <c r="H30" s="52">
        <v>27.847436967576197</v>
      </c>
    </row>
    <row r="31" spans="1:8" x14ac:dyDescent="0.25">
      <c r="A31" s="47">
        <v>7</v>
      </c>
      <c r="B31" s="49" t="s">
        <v>0</v>
      </c>
      <c r="C31" s="49" t="s">
        <v>1</v>
      </c>
      <c r="D31" s="51">
        <v>550.32042499999989</v>
      </c>
      <c r="E31" s="51">
        <v>633.04254469238856</v>
      </c>
      <c r="F31" s="51">
        <v>629.84613327896</v>
      </c>
      <c r="G31" s="51">
        <v>627.77319895417781</v>
      </c>
      <c r="H31" s="52">
        <v>632.17322618421849</v>
      </c>
    </row>
    <row r="32" spans="1:8" ht="14.4" customHeight="1" x14ac:dyDescent="0.25">
      <c r="A32" s="47">
        <v>8</v>
      </c>
      <c r="B32" s="49" t="s">
        <v>58</v>
      </c>
      <c r="C32" s="49" t="s">
        <v>1</v>
      </c>
      <c r="D32" s="51">
        <v>1247.320575</v>
      </c>
      <c r="E32" s="51">
        <v>1350.6672374999991</v>
      </c>
      <c r="F32" s="51">
        <v>1350.6672374999991</v>
      </c>
      <c r="G32" s="51">
        <v>1350.6672374999991</v>
      </c>
      <c r="H32" s="52">
        <v>1350.6672374999991</v>
      </c>
    </row>
    <row r="33" spans="1:8" x14ac:dyDescent="0.25">
      <c r="A33" s="47">
        <v>9</v>
      </c>
      <c r="B33" s="49" t="s">
        <v>59</v>
      </c>
      <c r="C33" s="49" t="s">
        <v>47</v>
      </c>
      <c r="D33" s="51">
        <v>49.517628989262938</v>
      </c>
      <c r="E33" s="51">
        <v>53.044275147259853</v>
      </c>
      <c r="F33" s="51">
        <v>52.627494970278498</v>
      </c>
      <c r="G33" s="51">
        <v>52.436889994558811</v>
      </c>
      <c r="H33" s="52">
        <v>52.77938443817515</v>
      </c>
    </row>
    <row r="34" spans="1:8" x14ac:dyDescent="0.25">
      <c r="A34" s="47">
        <v>10</v>
      </c>
      <c r="B34" s="49" t="s">
        <v>48</v>
      </c>
      <c r="C34" s="49" t="s">
        <v>47</v>
      </c>
      <c r="D34" s="51">
        <v>89.1</v>
      </c>
      <c r="E34" s="51">
        <v>88.35802784711278</v>
      </c>
      <c r="F34" s="51">
        <v>88.608095792520459</v>
      </c>
      <c r="G34" s="51">
        <v>88.637496093883854</v>
      </c>
      <c r="H34" s="52">
        <v>88.679536056671409</v>
      </c>
    </row>
    <row r="35" spans="1:8" x14ac:dyDescent="0.25">
      <c r="A35" s="47">
        <v>11</v>
      </c>
      <c r="B35" s="49" t="s">
        <v>49</v>
      </c>
      <c r="C35" s="49" t="s">
        <v>47</v>
      </c>
      <c r="D35" s="51">
        <v>44.120207429433279</v>
      </c>
      <c r="E35" s="51">
        <v>46.868875405914991</v>
      </c>
      <c r="F35" s="51">
        <v>46.632221156468262</v>
      </c>
      <c r="G35" s="51">
        <v>46.478746320681239</v>
      </c>
      <c r="H35" s="52">
        <v>46.804513253340751</v>
      </c>
    </row>
    <row r="36" spans="1:8" x14ac:dyDescent="0.25">
      <c r="A36" s="47">
        <v>12</v>
      </c>
      <c r="B36" s="49" t="s">
        <v>50</v>
      </c>
      <c r="C36" s="49" t="s">
        <v>1</v>
      </c>
      <c r="D36" s="51">
        <v>1111.3626323249998</v>
      </c>
      <c r="E36" s="51">
        <v>1193.4229338320781</v>
      </c>
      <c r="F36" s="51">
        <v>1196.8005196421891</v>
      </c>
      <c r="G36" s="51">
        <v>1197.1976198804307</v>
      </c>
      <c r="H36" s="52">
        <v>1197.7654398844595</v>
      </c>
    </row>
    <row r="37" spans="1:8" x14ac:dyDescent="0.25">
      <c r="A37" s="47">
        <v>13</v>
      </c>
      <c r="B37" s="49" t="s">
        <v>51</v>
      </c>
      <c r="C37" s="49" t="s">
        <v>1</v>
      </c>
      <c r="D37" s="51">
        <v>525.05763232499987</v>
      </c>
      <c r="E37" s="51">
        <v>522.45078791198239</v>
      </c>
      <c r="F37" s="51">
        <v>529.17467129025692</v>
      </c>
      <c r="G37" s="51">
        <v>535.32414068427272</v>
      </c>
      <c r="H37" s="52">
        <v>527.57918014174822</v>
      </c>
    </row>
    <row r="38" spans="1:8" x14ac:dyDescent="0.25">
      <c r="A38" s="47">
        <v>14</v>
      </c>
      <c r="B38" s="49" t="s">
        <v>52</v>
      </c>
      <c r="C38" s="49" t="s">
        <v>1</v>
      </c>
      <c r="D38" s="33" t="s">
        <v>39</v>
      </c>
      <c r="E38" s="51">
        <v>1754.6266577090878</v>
      </c>
      <c r="F38" s="51">
        <v>1773.876904667718</v>
      </c>
      <c r="G38" s="51">
        <v>2186.8833655964336</v>
      </c>
      <c r="H38" s="52">
        <v>2188.7225626253498</v>
      </c>
    </row>
    <row r="39" spans="1:8" x14ac:dyDescent="0.25">
      <c r="A39" s="47">
        <v>15</v>
      </c>
      <c r="B39" s="49" t="s">
        <v>53</v>
      </c>
      <c r="C39" s="49" t="s">
        <v>54</v>
      </c>
      <c r="D39" s="33" t="s">
        <v>39</v>
      </c>
      <c r="E39" s="51">
        <v>102.50202740962071</v>
      </c>
      <c r="F39" s="51">
        <v>121.27086296958369</v>
      </c>
      <c r="G39" s="51">
        <v>147.54953754773581</v>
      </c>
      <c r="H39" s="52">
        <v>166.77845966717271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0A6D6-4CD1-4107-A8DB-698A9A9CB9D2}">
  <dimension ref="B3:S74"/>
  <sheetViews>
    <sheetView tabSelected="1" zoomScale="90" zoomScaleNormal="90" workbookViewId="0">
      <selection activeCell="K5" sqref="K5"/>
    </sheetView>
  </sheetViews>
  <sheetFormatPr defaultRowHeight="13.8" x14ac:dyDescent="0.25"/>
  <cols>
    <col min="2" max="2" width="10.5" customWidth="1"/>
    <col min="3" max="3" width="35.19921875" bestFit="1" customWidth="1"/>
    <col min="5" max="5" width="9.09765625" bestFit="1" customWidth="1"/>
    <col min="6" max="11" width="10.69921875" customWidth="1"/>
    <col min="12" max="12" width="10.796875" customWidth="1"/>
    <col min="13" max="13" width="35.19921875" bestFit="1" customWidth="1"/>
    <col min="14" max="14" width="10.796875" customWidth="1"/>
    <col min="15" max="15" width="12" bestFit="1" customWidth="1"/>
    <col min="16" max="19" width="9.09765625" bestFit="1" customWidth="1"/>
  </cols>
  <sheetData>
    <row r="3" spans="2:19" ht="14.4" x14ac:dyDescent="0.3">
      <c r="B3" s="2" t="s">
        <v>2</v>
      </c>
      <c r="C3" t="s">
        <v>3</v>
      </c>
      <c r="D3" t="s">
        <v>4</v>
      </c>
      <c r="E3" t="s">
        <v>5</v>
      </c>
      <c r="F3" t="s">
        <v>6</v>
      </c>
      <c r="G3" t="s">
        <v>7</v>
      </c>
      <c r="H3" t="s">
        <v>8</v>
      </c>
      <c r="I3" t="s">
        <v>9</v>
      </c>
      <c r="L3" s="19" t="s">
        <v>2</v>
      </c>
      <c r="M3" s="19" t="s">
        <v>3</v>
      </c>
      <c r="N3" s="19" t="s">
        <v>4</v>
      </c>
      <c r="O3" s="19" t="s">
        <v>26</v>
      </c>
      <c r="P3" s="19" t="s">
        <v>27</v>
      </c>
      <c r="Q3" s="19" t="s">
        <v>28</v>
      </c>
      <c r="R3" s="19" t="s">
        <v>29</v>
      </c>
      <c r="S3" s="20" t="s">
        <v>30</v>
      </c>
    </row>
    <row r="4" spans="2:19" s="23" customFormat="1" x14ac:dyDescent="0.25">
      <c r="B4" s="22">
        <v>1</v>
      </c>
      <c r="C4" s="23" t="s">
        <v>10</v>
      </c>
      <c r="D4" s="23" t="s">
        <v>60</v>
      </c>
      <c r="E4" s="54">
        <v>82.541818181818186</v>
      </c>
      <c r="F4" s="54">
        <v>77.348370919767902</v>
      </c>
      <c r="G4" s="54">
        <v>77.291632405872249</v>
      </c>
      <c r="H4" s="54">
        <v>77.391529257681086</v>
      </c>
      <c r="I4" s="54">
        <v>77.277490399962105</v>
      </c>
      <c r="J4" s="54"/>
      <c r="K4"/>
      <c r="L4" s="24">
        <v>1</v>
      </c>
      <c r="M4" s="24" t="s">
        <v>10</v>
      </c>
      <c r="N4" s="24" t="s">
        <v>60</v>
      </c>
      <c r="O4" s="26">
        <v>78.501599069632206</v>
      </c>
      <c r="P4" s="26">
        <v>71.71239971250202</v>
      </c>
      <c r="Q4" s="26">
        <v>72.076333570017468</v>
      </c>
      <c r="R4" s="26">
        <v>72.314332748878002</v>
      </c>
      <c r="S4" s="26">
        <v>71.811013373684204</v>
      </c>
    </row>
    <row r="5" spans="2:19" s="23" customFormat="1" x14ac:dyDescent="0.25">
      <c r="B5" s="22">
        <v>2</v>
      </c>
      <c r="C5" s="23" t="s">
        <v>12</v>
      </c>
      <c r="D5" s="23" t="s">
        <v>60</v>
      </c>
      <c r="E5" s="54">
        <v>39.147272727272728</v>
      </c>
      <c r="F5" s="54">
        <v>36.684974211369088</v>
      </c>
      <c r="G5" s="54">
        <v>36.658064130467551</v>
      </c>
      <c r="H5" s="54">
        <v>36.705443453248705</v>
      </c>
      <c r="I5" s="54">
        <v>36.651356825375778</v>
      </c>
      <c r="J5" s="54"/>
      <c r="K5"/>
      <c r="L5" s="25">
        <v>2</v>
      </c>
      <c r="M5" s="25" t="s">
        <v>12</v>
      </c>
      <c r="N5" s="25" t="s">
        <v>60</v>
      </c>
      <c r="O5" s="27">
        <v>37.138392208169783</v>
      </c>
      <c r="P5" s="27">
        <v>34.011932026563017</v>
      </c>
      <c r="Q5" s="27">
        <v>34.184539465075794</v>
      </c>
      <c r="R5" s="27">
        <v>34.297418296717666</v>
      </c>
      <c r="S5" s="27">
        <v>34.058702754560748</v>
      </c>
    </row>
    <row r="6" spans="2:19" s="23" customFormat="1" x14ac:dyDescent="0.25">
      <c r="B6" s="22">
        <v>3</v>
      </c>
      <c r="C6" s="23" t="s">
        <v>13</v>
      </c>
      <c r="D6" s="23" t="s">
        <v>60</v>
      </c>
      <c r="E6" s="54">
        <v>170.26181818181817</v>
      </c>
      <c r="F6" s="54">
        <v>42.181501395702234</v>
      </c>
      <c r="G6" s="54">
        <v>42.150559364543462</v>
      </c>
      <c r="H6" s="54">
        <v>42.205037553856222</v>
      </c>
      <c r="I6" s="54">
        <v>42.142847100730499</v>
      </c>
      <c r="J6" s="54"/>
      <c r="K6"/>
      <c r="L6" s="24">
        <v>3</v>
      </c>
      <c r="M6" s="24" t="s">
        <v>13</v>
      </c>
      <c r="N6" s="24" t="s">
        <v>60</v>
      </c>
      <c r="O6" s="26">
        <v>145.94962930658525</v>
      </c>
      <c r="P6" s="26">
        <v>39.107956025341167</v>
      </c>
      <c r="Q6" s="26">
        <v>39.306425318697769</v>
      </c>
      <c r="R6" s="26">
        <v>39.436216839526239</v>
      </c>
      <c r="S6" s="26">
        <v>39.161734433823817</v>
      </c>
    </row>
    <row r="7" spans="2:19" s="23" customFormat="1" x14ac:dyDescent="0.25">
      <c r="B7" s="22">
        <v>4</v>
      </c>
      <c r="C7" s="23" t="s">
        <v>14</v>
      </c>
      <c r="D7" s="23" t="s">
        <v>60</v>
      </c>
      <c r="E7" s="54">
        <v>621.31272727272722</v>
      </c>
      <c r="F7" s="54">
        <v>628.89193332159937</v>
      </c>
      <c r="G7" s="54">
        <v>648.51166312375369</v>
      </c>
      <c r="H7" s="54">
        <v>637.99177446264866</v>
      </c>
      <c r="I7" s="54">
        <v>687.9965906264481</v>
      </c>
      <c r="J7" s="54"/>
      <c r="K7"/>
      <c r="L7" s="25">
        <v>4</v>
      </c>
      <c r="M7" s="25" t="s">
        <v>14</v>
      </c>
      <c r="N7" s="25" t="s">
        <v>60</v>
      </c>
      <c r="O7" s="27">
        <v>610.73557203081839</v>
      </c>
      <c r="P7" s="27">
        <v>655.97124230316808</v>
      </c>
      <c r="Q7" s="27">
        <v>688.80444645911018</v>
      </c>
      <c r="R7" s="27">
        <v>594.27399463811923</v>
      </c>
      <c r="S7" s="27">
        <v>676.83616521441263</v>
      </c>
    </row>
    <row r="8" spans="2:19" s="23" customFormat="1" x14ac:dyDescent="0.25">
      <c r="B8" s="22" t="s">
        <v>15</v>
      </c>
      <c r="C8" s="23" t="s">
        <v>16</v>
      </c>
      <c r="D8" s="23" t="s">
        <v>60</v>
      </c>
      <c r="E8" s="54">
        <v>304.13090909090909</v>
      </c>
      <c r="F8" s="54">
        <v>285.00157941034468</v>
      </c>
      <c r="G8" s="54">
        <v>284.79251791517197</v>
      </c>
      <c r="H8" s="54">
        <v>285.16060272685047</v>
      </c>
      <c r="I8" s="54">
        <v>284.74040959055583</v>
      </c>
      <c r="J8" s="54"/>
      <c r="K8"/>
      <c r="L8" s="24" t="s">
        <v>15</v>
      </c>
      <c r="M8" s="24" t="s">
        <v>16</v>
      </c>
      <c r="N8" s="24" t="s">
        <v>60</v>
      </c>
      <c r="O8" s="26">
        <v>286.61687745311815</v>
      </c>
      <c r="P8" s="26">
        <v>264.23500506001807</v>
      </c>
      <c r="Q8" s="26">
        <v>265.57597349877659</v>
      </c>
      <c r="R8" s="26">
        <v>266.45291687931621</v>
      </c>
      <c r="S8" s="26">
        <v>264.59836176493826</v>
      </c>
    </row>
    <row r="9" spans="2:19" s="23" customFormat="1" x14ac:dyDescent="0.25">
      <c r="B9" s="22">
        <v>7</v>
      </c>
      <c r="C9" s="23" t="s">
        <v>17</v>
      </c>
      <c r="D9" s="23" t="s">
        <v>60</v>
      </c>
      <c r="E9" s="54">
        <v>82.961818181818174</v>
      </c>
      <c r="F9" s="54">
        <v>77.743657437674059</v>
      </c>
      <c r="G9" s="54">
        <v>77.686628963313552</v>
      </c>
      <c r="H9" s="54">
        <v>77.787036334972143</v>
      </c>
      <c r="I9" s="54">
        <v>77.672414685108521</v>
      </c>
      <c r="J9" s="54"/>
      <c r="K9"/>
      <c r="L9" s="25">
        <v>7</v>
      </c>
      <c r="M9" s="25" t="s">
        <v>17</v>
      </c>
      <c r="N9" s="25" t="s">
        <v>60</v>
      </c>
      <c r="O9" s="27">
        <v>81.796045936909437</v>
      </c>
      <c r="P9" s="27">
        <v>72.078883769450741</v>
      </c>
      <c r="Q9" s="27">
        <v>72.444677499974162</v>
      </c>
      <c r="R9" s="27">
        <v>72.683892966463731</v>
      </c>
      <c r="S9" s="27">
        <v>72.178001392775656</v>
      </c>
    </row>
    <row r="10" spans="2:19" s="23" customFormat="1" x14ac:dyDescent="0.25">
      <c r="B10" s="22">
        <v>8</v>
      </c>
      <c r="C10" s="23" t="s">
        <v>18</v>
      </c>
      <c r="D10" s="23" t="s">
        <v>60</v>
      </c>
      <c r="E10" s="54">
        <v>303.51636363636362</v>
      </c>
      <c r="F10" s="54">
        <v>372.08957720565581</v>
      </c>
      <c r="G10" s="54">
        <v>405.01984721093135</v>
      </c>
      <c r="H10" s="54">
        <v>388.36692375224686</v>
      </c>
      <c r="I10" s="54">
        <v>422.53902746661731</v>
      </c>
      <c r="J10" s="54"/>
      <c r="K10"/>
      <c r="L10" s="24">
        <v>8</v>
      </c>
      <c r="M10" s="24" t="s">
        <v>18</v>
      </c>
      <c r="N10" s="24" t="s">
        <v>60</v>
      </c>
      <c r="O10" s="26">
        <v>326.1502398604448</v>
      </c>
      <c r="P10" s="26">
        <v>506.82558138496915</v>
      </c>
      <c r="Q10" s="26">
        <v>537.063972539426</v>
      </c>
      <c r="R10" s="26">
        <v>525.53657383494522</v>
      </c>
      <c r="S10" s="26">
        <v>582.63468253467124</v>
      </c>
    </row>
    <row r="11" spans="2:19" s="23" customFormat="1" x14ac:dyDescent="0.25">
      <c r="B11" s="22">
        <v>9</v>
      </c>
      <c r="C11" s="23" t="s">
        <v>19</v>
      </c>
      <c r="D11" s="23" t="s">
        <v>60</v>
      </c>
      <c r="E11" s="54">
        <v>80.067272727272723</v>
      </c>
      <c r="F11" s="54">
        <v>71.918877811883362</v>
      </c>
      <c r="G11" s="54">
        <v>72.343938070494445</v>
      </c>
      <c r="H11" s="54">
        <v>73.018759938243065</v>
      </c>
      <c r="I11" s="54">
        <v>72.224618800630125</v>
      </c>
      <c r="J11" s="54"/>
      <c r="K11"/>
      <c r="L11" s="25">
        <v>9</v>
      </c>
      <c r="M11" s="25" t="s">
        <v>19</v>
      </c>
      <c r="N11" s="25" t="s">
        <v>60</v>
      </c>
      <c r="O11" s="27">
        <v>72.346998110190427</v>
      </c>
      <c r="P11" s="27">
        <v>63.019261880301507</v>
      </c>
      <c r="Q11" s="27">
        <v>63.862043722501411</v>
      </c>
      <c r="R11" s="27">
        <v>64.550893632510522</v>
      </c>
      <c r="S11" s="27">
        <v>63.50352069164375</v>
      </c>
    </row>
    <row r="12" spans="2:19" s="23" customFormat="1" x14ac:dyDescent="0.25">
      <c r="B12" s="22">
        <v>10</v>
      </c>
      <c r="C12" s="23" t="s">
        <v>20</v>
      </c>
      <c r="D12" s="23" t="s">
        <v>60</v>
      </c>
      <c r="E12" s="54">
        <v>30.505454545454544</v>
      </c>
      <c r="F12" s="54">
        <v>28.586712057886331</v>
      </c>
      <c r="G12" s="54">
        <v>28.565742417025895</v>
      </c>
      <c r="H12" s="54">
        <v>28.602662684436709</v>
      </c>
      <c r="I12" s="54">
        <v>28.560515759423843</v>
      </c>
      <c r="J12" s="54"/>
      <c r="K12"/>
      <c r="L12" s="24">
        <v>10</v>
      </c>
      <c r="M12" s="24" t="s">
        <v>20</v>
      </c>
      <c r="N12" s="24" t="s">
        <v>60</v>
      </c>
      <c r="O12" s="26">
        <v>29.15939816833842</v>
      </c>
      <c r="P12" s="26">
        <v>26.503747877092295</v>
      </c>
      <c r="Q12" s="26">
        <v>26.638251969023351</v>
      </c>
      <c r="R12" s="26">
        <v>26.726212632127119</v>
      </c>
      <c r="S12" s="26">
        <v>26.540193897915575</v>
      </c>
    </row>
    <row r="13" spans="2:19" s="23" customFormat="1" x14ac:dyDescent="0.25">
      <c r="B13" s="22">
        <v>11</v>
      </c>
      <c r="C13" s="23" t="s">
        <v>21</v>
      </c>
      <c r="D13" s="23" t="s">
        <v>60</v>
      </c>
      <c r="E13" s="54">
        <v>112.24545454545455</v>
      </c>
      <c r="F13" s="54">
        <v>106.95579764286121</v>
      </c>
      <c r="G13" s="54">
        <v>107.50691429612608</v>
      </c>
      <c r="H13" s="54">
        <v>106.37480486112301</v>
      </c>
      <c r="I13" s="54">
        <v>106.48343943444705</v>
      </c>
      <c r="J13" s="54"/>
      <c r="K13"/>
      <c r="L13" s="25">
        <v>11</v>
      </c>
      <c r="M13" s="25" t="s">
        <v>21</v>
      </c>
      <c r="N13" s="25" t="s">
        <v>60</v>
      </c>
      <c r="O13" s="27">
        <v>109.29095798807965</v>
      </c>
      <c r="P13" s="27">
        <v>99.172410793514956</v>
      </c>
      <c r="Q13" s="27">
        <v>99.631006095015323</v>
      </c>
      <c r="R13" s="27">
        <v>99.56014619108862</v>
      </c>
      <c r="S13" s="27">
        <v>99.004968283084722</v>
      </c>
    </row>
    <row r="14" spans="2:19" s="23" customFormat="1" x14ac:dyDescent="0.25">
      <c r="B14" s="22">
        <v>12</v>
      </c>
      <c r="C14" s="23" t="s">
        <v>22</v>
      </c>
      <c r="D14" s="23" t="s">
        <v>60</v>
      </c>
      <c r="E14" s="54">
        <v>47.847272727272724</v>
      </c>
      <c r="F14" s="54">
        <v>44.561056276622239</v>
      </c>
      <c r="G14" s="54">
        <v>44.554548093269524</v>
      </c>
      <c r="H14" s="54">
        <v>44.598322574057271</v>
      </c>
      <c r="I14" s="54">
        <v>44.52117769672742</v>
      </c>
      <c r="J14" s="54"/>
      <c r="K14"/>
      <c r="L14" s="24">
        <v>12</v>
      </c>
      <c r="M14" s="24" t="s">
        <v>22</v>
      </c>
      <c r="N14" s="24" t="s">
        <v>60</v>
      </c>
      <c r="O14" s="26">
        <v>47.283398749818289</v>
      </c>
      <c r="P14" s="26">
        <v>41.223388795049139</v>
      </c>
      <c r="Q14" s="26">
        <v>41.444472397236979</v>
      </c>
      <c r="R14" s="26">
        <v>41.584030728769889</v>
      </c>
      <c r="S14" s="26">
        <v>41.28291321101635</v>
      </c>
    </row>
    <row r="15" spans="2:19" s="23" customFormat="1" x14ac:dyDescent="0.25">
      <c r="B15" s="22">
        <v>13</v>
      </c>
      <c r="C15" s="23" t="s">
        <v>23</v>
      </c>
      <c r="D15" s="23" t="s">
        <v>60</v>
      </c>
      <c r="E15" s="54">
        <v>29.807272727272725</v>
      </c>
      <c r="F15" s="54">
        <v>27.981032062388348</v>
      </c>
      <c r="G15" s="54">
        <v>28.130294201902107</v>
      </c>
      <c r="H15" s="54">
        <v>28.075939171505851</v>
      </c>
      <c r="I15" s="54">
        <v>28.295879622632924</v>
      </c>
      <c r="J15" s="54"/>
      <c r="K15"/>
      <c r="L15" s="25">
        <v>13</v>
      </c>
      <c r="M15" s="25" t="s">
        <v>23</v>
      </c>
      <c r="N15" s="25" t="s">
        <v>60</v>
      </c>
      <c r="O15" s="27">
        <v>28.447085332170371</v>
      </c>
      <c r="P15" s="27">
        <v>26.633897737680634</v>
      </c>
      <c r="Q15" s="27">
        <v>26.931001625231904</v>
      </c>
      <c r="R15" s="27">
        <v>26.707475987847953</v>
      </c>
      <c r="S15" s="27">
        <v>26.935737409558751</v>
      </c>
    </row>
    <row r="16" spans="2:19" s="23" customFormat="1" x14ac:dyDescent="0.25">
      <c r="B16" s="22">
        <v>14</v>
      </c>
      <c r="C16" s="23" t="s">
        <v>24</v>
      </c>
      <c r="D16" s="23" t="s">
        <v>60</v>
      </c>
      <c r="E16" s="54">
        <v>121.76545454545455</v>
      </c>
      <c r="F16" s="54">
        <v>113.55066292387923</v>
      </c>
      <c r="G16" s="54">
        <v>113.813700218747</v>
      </c>
      <c r="H16" s="54">
        <v>113.77588626412184</v>
      </c>
      <c r="I16" s="54">
        <v>114.13952057271877</v>
      </c>
      <c r="J16" s="54"/>
      <c r="K16"/>
      <c r="L16" s="24">
        <v>14</v>
      </c>
      <c r="M16" s="24" t="s">
        <v>24</v>
      </c>
      <c r="N16" s="24" t="s">
        <v>60</v>
      </c>
      <c r="O16" s="26">
        <v>118.55102485826427</v>
      </c>
      <c r="P16" s="26">
        <v>106.67872774000489</v>
      </c>
      <c r="Q16" s="26">
        <v>107.54635162514204</v>
      </c>
      <c r="R16" s="26">
        <v>107.27154137639558</v>
      </c>
      <c r="S16" s="26">
        <v>107.35903999484862</v>
      </c>
    </row>
    <row r="17" spans="2:19" x14ac:dyDescent="0.25">
      <c r="B17" s="2"/>
      <c r="C17" t="s">
        <v>25</v>
      </c>
      <c r="D17" t="s">
        <v>60</v>
      </c>
      <c r="E17" s="18">
        <v>2026.1109090909092</v>
      </c>
      <c r="F17" s="18">
        <v>1913.4957326776341</v>
      </c>
      <c r="G17" s="18">
        <v>1967.0260504116186</v>
      </c>
      <c r="H17" s="18">
        <v>1940.0547230349919</v>
      </c>
      <c r="I17" s="18">
        <v>2023.2452885813786</v>
      </c>
      <c r="J17" s="18"/>
      <c r="L17" s="21"/>
      <c r="M17" s="21" t="s">
        <v>25</v>
      </c>
      <c r="N17" s="21" t="s">
        <v>60</v>
      </c>
      <c r="O17" s="28">
        <v>1971.9672190725398</v>
      </c>
      <c r="P17" s="53">
        <v>2007.1744351056557</v>
      </c>
      <c r="Q17" s="53">
        <v>2075.5094957852284</v>
      </c>
      <c r="R17" s="53">
        <v>1971.3956467527059</v>
      </c>
      <c r="S17" s="53">
        <v>2105.9050349569343</v>
      </c>
    </row>
    <row r="18" spans="2:19" x14ac:dyDescent="0.25">
      <c r="B18" s="2"/>
      <c r="E18" s="18"/>
      <c r="F18" s="18"/>
      <c r="G18" s="18"/>
      <c r="H18" s="18"/>
      <c r="I18" s="18"/>
      <c r="J18" s="18"/>
    </row>
    <row r="19" spans="2:19" x14ac:dyDescent="0.25">
      <c r="F19" s="18"/>
      <c r="G19" s="29"/>
      <c r="H19" s="29"/>
      <c r="I19" s="29"/>
    </row>
    <row r="20" spans="2:19" ht="14.4" x14ac:dyDescent="0.3">
      <c r="B20" s="2" t="s">
        <v>2</v>
      </c>
      <c r="C20" s="2" t="s">
        <v>3</v>
      </c>
      <c r="D20" s="2" t="s">
        <v>4</v>
      </c>
      <c r="E20" s="2" t="s">
        <v>5</v>
      </c>
      <c r="F20" s="2" t="s">
        <v>6</v>
      </c>
      <c r="G20" s="2" t="s">
        <v>7</v>
      </c>
      <c r="H20" s="2" t="s">
        <v>8</v>
      </c>
      <c r="I20" s="2" t="s">
        <v>9</v>
      </c>
      <c r="J20" s="2"/>
      <c r="L20" s="5" t="s">
        <v>2</v>
      </c>
      <c r="M20" s="6" t="s">
        <v>3</v>
      </c>
      <c r="N20" s="6" t="s">
        <v>4</v>
      </c>
      <c r="O20" s="6" t="s">
        <v>26</v>
      </c>
      <c r="P20" s="6" t="s">
        <v>27</v>
      </c>
      <c r="Q20" s="6" t="s">
        <v>28</v>
      </c>
      <c r="R20" s="6" t="s">
        <v>29</v>
      </c>
      <c r="S20" s="7" t="s">
        <v>30</v>
      </c>
    </row>
    <row r="21" spans="2:19" x14ac:dyDescent="0.25">
      <c r="B21" s="2">
        <v>1</v>
      </c>
      <c r="C21" s="2" t="s">
        <v>10</v>
      </c>
      <c r="D21" s="2" t="s">
        <v>11</v>
      </c>
      <c r="E21" s="3">
        <v>45.398000000000003</v>
      </c>
      <c r="F21" s="3">
        <v>45.396999999999998</v>
      </c>
      <c r="G21" s="3">
        <v>45.396999999999998</v>
      </c>
      <c r="H21" s="3">
        <v>45.396999999999998</v>
      </c>
      <c r="I21" s="3">
        <v>45.396999999999998</v>
      </c>
      <c r="J21" s="3"/>
      <c r="L21" s="8">
        <v>1</v>
      </c>
      <c r="M21" s="9" t="s">
        <v>10</v>
      </c>
      <c r="N21" s="9" t="s">
        <v>11</v>
      </c>
      <c r="O21" s="10">
        <v>43.201000000000001</v>
      </c>
      <c r="P21" s="10">
        <f>[1]cost1!G48/1000</f>
        <v>45.396999999999998</v>
      </c>
      <c r="Q21" s="10">
        <f>[1]cost1!I48/1000</f>
        <v>45.396999999999998</v>
      </c>
      <c r="R21" s="10">
        <f>[1]cost1!K48/1000</f>
        <v>45.396999999999998</v>
      </c>
      <c r="S21" s="11">
        <f>[1]cost1!M48/1000</f>
        <v>45.396999999999998</v>
      </c>
    </row>
    <row r="22" spans="2:19" x14ac:dyDescent="0.25">
      <c r="B22" s="2">
        <v>2</v>
      </c>
      <c r="C22" s="2" t="s">
        <v>12</v>
      </c>
      <c r="D22" s="2" t="s">
        <v>11</v>
      </c>
      <c r="E22" s="3">
        <v>21.530999999999999</v>
      </c>
      <c r="F22" s="3">
        <v>21.530999999999999</v>
      </c>
      <c r="G22" s="3">
        <v>21.530999999999999</v>
      </c>
      <c r="H22" s="3">
        <v>21.530999999999999</v>
      </c>
      <c r="I22" s="3">
        <v>21.530999999999999</v>
      </c>
      <c r="J22" s="3"/>
      <c r="L22" s="12">
        <v>2</v>
      </c>
      <c r="M22" s="13" t="s">
        <v>12</v>
      </c>
      <c r="N22" s="13" t="s">
        <v>11</v>
      </c>
      <c r="O22" s="14">
        <v>20.437999999999999</v>
      </c>
      <c r="P22" s="14">
        <f>[1]cost1!G49/1000</f>
        <v>21.530999999999999</v>
      </c>
      <c r="Q22" s="14">
        <f>[1]cost1!I49/1000</f>
        <v>21.530999999999999</v>
      </c>
      <c r="R22" s="14">
        <f>[1]cost1!K49/1000</f>
        <v>21.530999999999999</v>
      </c>
      <c r="S22" s="15">
        <f>[1]cost1!M49/1000</f>
        <v>21.530999999999999</v>
      </c>
    </row>
    <row r="23" spans="2:19" x14ac:dyDescent="0.25">
      <c r="B23" s="2">
        <v>3</v>
      </c>
      <c r="C23" s="2" t="s">
        <v>13</v>
      </c>
      <c r="D23" s="2" t="s">
        <v>11</v>
      </c>
      <c r="E23" s="3">
        <v>93.644000000000005</v>
      </c>
      <c r="F23" s="3">
        <v>24.757000000000001</v>
      </c>
      <c r="G23" s="3">
        <v>24.757000000000001</v>
      </c>
      <c r="H23" s="3">
        <v>24.757000000000001</v>
      </c>
      <c r="I23" s="3">
        <v>24.757000000000001</v>
      </c>
      <c r="J23" s="3"/>
      <c r="L23" s="8">
        <v>3</v>
      </c>
      <c r="M23" s="9" t="s">
        <v>13</v>
      </c>
      <c r="N23" s="9" t="s">
        <v>11</v>
      </c>
      <c r="O23" s="10">
        <v>80.319000000000003</v>
      </c>
      <c r="P23" s="10">
        <f>[1]cost1!G50/1000</f>
        <v>24.757000000000001</v>
      </c>
      <c r="Q23" s="10">
        <f>[1]cost1!I50/1000</f>
        <v>24.757000000000001</v>
      </c>
      <c r="R23" s="10">
        <f>[1]cost1!K50/1000</f>
        <v>24.757000000000001</v>
      </c>
      <c r="S23" s="11">
        <f>[1]cost1!M50/1000</f>
        <v>24.757000000000001</v>
      </c>
    </row>
    <row r="24" spans="2:19" x14ac:dyDescent="0.25">
      <c r="B24" s="2">
        <v>4</v>
      </c>
      <c r="C24" s="2" t="s">
        <v>14</v>
      </c>
      <c r="D24" s="2" t="s">
        <v>11</v>
      </c>
      <c r="E24" s="3">
        <v>341.72199999999998</v>
      </c>
      <c r="F24" s="3">
        <v>369.10676666500001</v>
      </c>
      <c r="G24" s="3">
        <v>380.901309164125</v>
      </c>
      <c r="H24" s="3">
        <v>374.23879413012503</v>
      </c>
      <c r="I24" s="3">
        <v>404.16660871124998</v>
      </c>
      <c r="J24" s="3"/>
      <c r="L24" s="12">
        <v>4</v>
      </c>
      <c r="M24" s="13" t="s">
        <v>14</v>
      </c>
      <c r="N24" s="13" t="s">
        <v>11</v>
      </c>
      <c r="O24" s="14">
        <v>336.1</v>
      </c>
      <c r="P24" s="14">
        <f>[1]cost1!P51/1000</f>
        <v>415.25770447262494</v>
      </c>
      <c r="Q24" s="14">
        <f>[1]cost1!R51/1000</f>
        <v>433.84081718762502</v>
      </c>
      <c r="R24" s="14">
        <f>[1]cost1!T51/1000</f>
        <v>373.06928666925006</v>
      </c>
      <c r="S24" s="15">
        <f>[1]cost1!V51/1000</f>
        <v>427.87770216174994</v>
      </c>
    </row>
    <row r="25" spans="2:19" x14ac:dyDescent="0.25">
      <c r="B25" s="2" t="s">
        <v>15</v>
      </c>
      <c r="C25" s="2" t="s">
        <v>16</v>
      </c>
      <c r="D25" s="2" t="s">
        <v>11</v>
      </c>
      <c r="E25" s="3">
        <v>167.27199999999999</v>
      </c>
      <c r="F25" s="3">
        <v>167.27199999999999</v>
      </c>
      <c r="G25" s="3">
        <v>167.27199999999999</v>
      </c>
      <c r="H25" s="3">
        <v>167.27199999999999</v>
      </c>
      <c r="I25" s="3">
        <v>167.27199999999999</v>
      </c>
      <c r="J25" s="3"/>
      <c r="L25" s="8" t="s">
        <v>15</v>
      </c>
      <c r="M25" s="9" t="s">
        <v>16</v>
      </c>
      <c r="N25" s="9" t="s">
        <v>11</v>
      </c>
      <c r="O25" s="10">
        <v>157.73099999999999</v>
      </c>
      <c r="P25" s="10">
        <f>[1]cost1!G52/1000</f>
        <v>167.27199999999999</v>
      </c>
      <c r="Q25" s="10">
        <f>[1]cost1!I52/1000</f>
        <v>167.27199999999999</v>
      </c>
      <c r="R25" s="10">
        <f>[1]cost1!K52/1000</f>
        <v>167.27199999999999</v>
      </c>
      <c r="S25" s="11">
        <f>[1]cost1!M52/1000</f>
        <v>167.27199999999999</v>
      </c>
    </row>
    <row r="26" spans="2:19" x14ac:dyDescent="0.25">
      <c r="B26" s="2">
        <v>7</v>
      </c>
      <c r="C26" s="2" t="s">
        <v>17</v>
      </c>
      <c r="D26" s="2" t="s">
        <v>11</v>
      </c>
      <c r="E26" s="3">
        <v>45.628999999999998</v>
      </c>
      <c r="F26" s="3">
        <v>45.628999999999998</v>
      </c>
      <c r="G26" s="3">
        <v>45.628999999999998</v>
      </c>
      <c r="H26" s="3">
        <v>45.628999999999998</v>
      </c>
      <c r="I26" s="3">
        <v>45.628999999999998</v>
      </c>
      <c r="J26" s="3"/>
      <c r="L26" s="12">
        <v>7</v>
      </c>
      <c r="M26" s="13" t="s">
        <v>17</v>
      </c>
      <c r="N26" s="13" t="s">
        <v>11</v>
      </c>
      <c r="O26" s="14">
        <v>45.014000000000003</v>
      </c>
      <c r="P26" s="14">
        <f>[1]cost1!G54/1000</f>
        <v>45.628999999999998</v>
      </c>
      <c r="Q26" s="14">
        <f>[1]cost1!I54/1000</f>
        <v>45.628999999999998</v>
      </c>
      <c r="R26" s="14">
        <f>[1]cost1!K54/1000</f>
        <v>45.628999999999998</v>
      </c>
      <c r="S26" s="15">
        <f>[1]cost1!M54/1000</f>
        <v>45.628999999999998</v>
      </c>
    </row>
    <row r="27" spans="2:19" x14ac:dyDescent="0.25">
      <c r="B27" s="2">
        <v>8</v>
      </c>
      <c r="C27" s="2" t="s">
        <v>18</v>
      </c>
      <c r="D27" s="2" t="s">
        <v>11</v>
      </c>
      <c r="E27" s="3">
        <v>166.934</v>
      </c>
      <c r="F27" s="3">
        <v>218.38534329218999</v>
      </c>
      <c r="G27" s="3">
        <v>237.88714808457996</v>
      </c>
      <c r="H27" s="3">
        <v>227.81166629849102</v>
      </c>
      <c r="I27" s="3">
        <v>248.22240125323</v>
      </c>
      <c r="J27" s="3"/>
      <c r="L27" s="8">
        <v>8</v>
      </c>
      <c r="M27" s="9" t="s">
        <v>18</v>
      </c>
      <c r="N27" s="9" t="s">
        <v>11</v>
      </c>
      <c r="O27" s="10">
        <v>179.48699999999999</v>
      </c>
      <c r="P27" s="10">
        <f>[1]cost1!P55/1000</f>
        <v>320.84215575514014</v>
      </c>
      <c r="Q27" s="10">
        <f>[1]cost1!R55/1000</f>
        <v>338.267666427395</v>
      </c>
      <c r="R27" s="10">
        <f>[1]cost1!T55/1000</f>
        <v>329.91777612378201</v>
      </c>
      <c r="S27" s="11">
        <f>[1]cost1!V55/1000</f>
        <v>368.32604694476106</v>
      </c>
    </row>
    <row r="28" spans="2:19" x14ac:dyDescent="0.25">
      <c r="B28" s="2">
        <v>9</v>
      </c>
      <c r="C28" s="2" t="s">
        <v>19</v>
      </c>
      <c r="D28" s="2" t="s">
        <v>11</v>
      </c>
      <c r="E28" s="3">
        <v>44.036999999999999</v>
      </c>
      <c r="F28" s="3">
        <v>42.210343375074999</v>
      </c>
      <c r="G28" s="3">
        <v>42.490987114107298</v>
      </c>
      <c r="H28" s="3">
        <v>42.831982733916895</v>
      </c>
      <c r="I28" s="3">
        <v>42.428668461182497</v>
      </c>
      <c r="J28" s="3"/>
      <c r="L28" s="12">
        <v>9</v>
      </c>
      <c r="M28" s="13" t="s">
        <v>19</v>
      </c>
      <c r="N28" s="13" t="s">
        <v>11</v>
      </c>
      <c r="O28" s="14">
        <v>39.814</v>
      </c>
      <c r="P28" s="14">
        <f>[1]cost1!G56/1000</f>
        <v>39.893873905342105</v>
      </c>
      <c r="Q28" s="14">
        <f>[1]cost1!I56/1000</f>
        <v>40.223261301909396</v>
      </c>
      <c r="R28" s="14">
        <f>[1]cost1!K56/1000</f>
        <v>40.523320991032001</v>
      </c>
      <c r="S28" s="15">
        <f>[1]cost1!M56/1000</f>
        <v>40.145225549692704</v>
      </c>
    </row>
    <row r="29" spans="2:19" x14ac:dyDescent="0.25">
      <c r="B29" s="2">
        <v>10</v>
      </c>
      <c r="C29" s="2" t="s">
        <v>20</v>
      </c>
      <c r="D29" s="2" t="s">
        <v>11</v>
      </c>
      <c r="E29" s="3">
        <v>16.777999999999999</v>
      </c>
      <c r="F29" s="3">
        <v>16.777999999999999</v>
      </c>
      <c r="G29" s="3">
        <v>16.777999999999999</v>
      </c>
      <c r="H29" s="3">
        <v>16.777999999999999</v>
      </c>
      <c r="I29" s="3">
        <v>16.777999999999999</v>
      </c>
      <c r="J29" s="3"/>
      <c r="L29" s="8">
        <v>10</v>
      </c>
      <c r="M29" s="9" t="s">
        <v>20</v>
      </c>
      <c r="N29" s="9" t="s">
        <v>11</v>
      </c>
      <c r="O29" s="10">
        <v>16.047000000000001</v>
      </c>
      <c r="P29" s="10">
        <f>[1]cost1!G57/1000</f>
        <v>16.777999999999999</v>
      </c>
      <c r="Q29" s="10">
        <f>[1]cost1!I57/1000</f>
        <v>16.777999999999999</v>
      </c>
      <c r="R29" s="10">
        <f>[1]cost1!K57/1000</f>
        <v>16.777999999999999</v>
      </c>
      <c r="S29" s="11">
        <f>[1]cost1!M57/1000</f>
        <v>16.777999999999999</v>
      </c>
    </row>
    <row r="30" spans="2:19" x14ac:dyDescent="0.25">
      <c r="B30" s="2">
        <v>11</v>
      </c>
      <c r="C30" s="2" t="s">
        <v>21</v>
      </c>
      <c r="D30" s="2" t="s">
        <v>11</v>
      </c>
      <c r="E30" s="3">
        <v>61.734999999999999</v>
      </c>
      <c r="F30" s="3">
        <v>62.774073815070601</v>
      </c>
      <c r="G30" s="3">
        <v>63.143851881312301</v>
      </c>
      <c r="H30" s="3">
        <v>62.398263254387295</v>
      </c>
      <c r="I30" s="3">
        <v>62.554162602671198</v>
      </c>
      <c r="J30" s="3"/>
      <c r="L30" s="12">
        <v>11</v>
      </c>
      <c r="M30" s="13" t="s">
        <v>21</v>
      </c>
      <c r="N30" s="13" t="s">
        <v>11</v>
      </c>
      <c r="O30" s="14">
        <v>60.145000000000003</v>
      </c>
      <c r="P30" s="14">
        <f>[1]cost1!G58/1000</f>
        <v>62.780355292005602</v>
      </c>
      <c r="Q30" s="14">
        <f>[1]cost1!I58/1000</f>
        <v>62.752203943637895</v>
      </c>
      <c r="R30" s="14">
        <f>[1]cost1!K58/1000</f>
        <v>62.501191462725302</v>
      </c>
      <c r="S30" s="15">
        <f>[1]cost1!M58/1000</f>
        <v>62.588290207783899</v>
      </c>
    </row>
    <row r="31" spans="2:19" x14ac:dyDescent="0.25">
      <c r="B31" s="2">
        <v>12</v>
      </c>
      <c r="C31" s="2" t="s">
        <v>22</v>
      </c>
      <c r="D31" s="2" t="s">
        <v>11</v>
      </c>
      <c r="E31" s="3">
        <v>26.315999999999999</v>
      </c>
      <c r="F31" s="3">
        <v>26.1535989411875</v>
      </c>
      <c r="G31" s="3">
        <v>26.168975306005901</v>
      </c>
      <c r="H31" s="3">
        <v>26.160874055780901</v>
      </c>
      <c r="I31" s="3">
        <v>26.154160719216698</v>
      </c>
      <c r="J31" s="3"/>
      <c r="L31" s="8">
        <v>12</v>
      </c>
      <c r="M31" s="9" t="s">
        <v>22</v>
      </c>
      <c r="N31" s="9" t="s">
        <v>11</v>
      </c>
      <c r="O31" s="10">
        <v>26.021000000000001</v>
      </c>
      <c r="P31" s="10">
        <f>[1]cost1!G59/1000</f>
        <v>26.096158943661603</v>
      </c>
      <c r="Q31" s="10">
        <f>[1]cost1!I59/1000</f>
        <v>26.103640685186299</v>
      </c>
      <c r="R31" s="10">
        <f>[1]cost1!K59/1000</f>
        <v>26.105339996008702</v>
      </c>
      <c r="S31" s="11">
        <f>[1]cost1!M59/1000</f>
        <v>26.097952430891297</v>
      </c>
    </row>
    <row r="32" spans="2:19" x14ac:dyDescent="0.25">
      <c r="B32" s="2">
        <v>13</v>
      </c>
      <c r="C32" s="2" t="s">
        <v>23</v>
      </c>
      <c r="D32" s="2" t="s">
        <v>11</v>
      </c>
      <c r="E32" s="3">
        <v>16.393999999999998</v>
      </c>
      <c r="F32" s="3">
        <v>16.422516692094998</v>
      </c>
      <c r="G32" s="3">
        <v>16.522240844621198</v>
      </c>
      <c r="H32" s="3">
        <v>16.469029915730101</v>
      </c>
      <c r="I32" s="3">
        <v>16.622538343058</v>
      </c>
      <c r="J32" s="3"/>
      <c r="L32" s="12">
        <v>13</v>
      </c>
      <c r="M32" s="13" t="s">
        <v>23</v>
      </c>
      <c r="N32" s="13" t="s">
        <v>11</v>
      </c>
      <c r="O32" s="14">
        <v>15.654999999999999</v>
      </c>
      <c r="P32" s="14">
        <f>[1]cost1!G60/1000</f>
        <v>16.8603903989382</v>
      </c>
      <c r="Q32" s="14">
        <f>[1]cost1!I60/1000</f>
        <v>16.962387238981702</v>
      </c>
      <c r="R32" s="14">
        <f>[1]cost1!K60/1000</f>
        <v>16.766237636883201</v>
      </c>
      <c r="S32" s="15">
        <f>[1]cost1!M60/1000</f>
        <v>17.028052017851699</v>
      </c>
    </row>
    <row r="33" spans="2:19" x14ac:dyDescent="0.25">
      <c r="B33" s="2">
        <v>14</v>
      </c>
      <c r="C33" s="2" t="s">
        <v>24</v>
      </c>
      <c r="D33" s="2" t="s">
        <v>11</v>
      </c>
      <c r="E33" s="3">
        <v>66.971000000000004</v>
      </c>
      <c r="F33" s="3">
        <v>66.644706067596303</v>
      </c>
      <c r="G33" s="3">
        <v>66.848122985663693</v>
      </c>
      <c r="H33" s="3">
        <v>66.739654304217098</v>
      </c>
      <c r="I33" s="3">
        <v>67.051760980093292</v>
      </c>
      <c r="J33" s="3"/>
      <c r="L33" s="8">
        <v>14</v>
      </c>
      <c r="M33" s="9" t="s">
        <v>24</v>
      </c>
      <c r="N33" s="9" t="s">
        <v>11</v>
      </c>
      <c r="O33" s="10">
        <v>65.241</v>
      </c>
      <c r="P33" s="10">
        <f>[1]cost1!G61/1000</f>
        <v>67.532173273079195</v>
      </c>
      <c r="Q33" s="10">
        <f>[1]cost1!I61/1000</f>
        <v>67.737653719355109</v>
      </c>
      <c r="R33" s="10">
        <f>[1]cost1!K61/1000</f>
        <v>67.3421986866053</v>
      </c>
      <c r="S33" s="11">
        <f>[1]cost1!M61/1000</f>
        <v>67.869510673583989</v>
      </c>
    </row>
    <row r="34" spans="2:19" x14ac:dyDescent="0.25">
      <c r="B34" s="2"/>
      <c r="C34" s="2" t="s">
        <v>25</v>
      </c>
      <c r="D34" s="2" t="s">
        <v>11</v>
      </c>
      <c r="E34" s="4">
        <v>1114.3610000000001</v>
      </c>
      <c r="F34" s="3">
        <v>1123.0613488482145</v>
      </c>
      <c r="G34" s="3">
        <v>1155.3266353804152</v>
      </c>
      <c r="H34" s="3">
        <v>1138.0142646926483</v>
      </c>
      <c r="I34" s="3">
        <v>1188.5643010707017</v>
      </c>
      <c r="J34" s="3"/>
      <c r="L34" s="12"/>
      <c r="M34" s="13" t="s">
        <v>25</v>
      </c>
      <c r="N34" s="13" t="s">
        <v>11</v>
      </c>
      <c r="O34" s="10">
        <f>SUM(O21:O33)</f>
        <v>1085.213</v>
      </c>
      <c r="P34" s="16">
        <f>[1]cost1!G62/1000000</f>
        <v>1270.6268120407915</v>
      </c>
      <c r="Q34" s="16">
        <f>[1]cost1!I62/1000000</f>
        <v>1307.2516305040904</v>
      </c>
      <c r="R34" s="16">
        <f>[1]cost1!K62/1000000</f>
        <v>1237.5893515662867</v>
      </c>
      <c r="S34" s="17">
        <f>[1]cost1!M62/1000000</f>
        <v>1331.2967799863147</v>
      </c>
    </row>
    <row r="38" spans="2:19" ht="14.4" x14ac:dyDescent="0.3">
      <c r="B38" s="6" t="s">
        <v>3</v>
      </c>
      <c r="C38" s="6" t="s">
        <v>4</v>
      </c>
      <c r="D38" s="31" t="s">
        <v>5</v>
      </c>
      <c r="E38" s="30" t="s">
        <v>61</v>
      </c>
      <c r="F38" s="30" t="s">
        <v>62</v>
      </c>
      <c r="G38" s="30" t="s">
        <v>8</v>
      </c>
      <c r="H38" s="30" t="s">
        <v>9</v>
      </c>
    </row>
    <row r="39" spans="2:19" x14ac:dyDescent="0.25">
      <c r="B39" s="30" t="s">
        <v>63</v>
      </c>
      <c r="C39" s="30" t="s">
        <v>64</v>
      </c>
      <c r="D39" s="29">
        <v>39</v>
      </c>
      <c r="E39" s="29">
        <v>36.764575806524221</v>
      </c>
      <c r="F39" s="29">
        <v>37.763343135652654</v>
      </c>
      <c r="G39" s="29">
        <v>37.261067404521569</v>
      </c>
      <c r="H39" s="29">
        <v>38.812888672092541</v>
      </c>
    </row>
    <row r="40" spans="2:19" x14ac:dyDescent="0.25">
      <c r="B40" s="30" t="s">
        <v>65</v>
      </c>
      <c r="C40" s="30" t="s">
        <v>64</v>
      </c>
      <c r="D40" s="29">
        <v>9.6</v>
      </c>
      <c r="E40" s="29">
        <v>8.9938160660430508</v>
      </c>
      <c r="F40" s="29">
        <v>8.9872186968707197</v>
      </c>
      <c r="G40" s="29">
        <v>8.9988343766847798</v>
      </c>
      <c r="H40" s="29">
        <v>8.9855743105901897</v>
      </c>
    </row>
    <row r="41" spans="2:19" x14ac:dyDescent="0.25">
      <c r="B41" s="30" t="s">
        <v>66</v>
      </c>
      <c r="C41" s="30" t="s">
        <v>64</v>
      </c>
      <c r="D41" s="29">
        <v>9.1</v>
      </c>
      <c r="E41" s="29">
        <v>8.4824639941840694</v>
      </c>
      <c r="F41" s="29">
        <v>8.4762417247880997</v>
      </c>
      <c r="G41" s="29">
        <v>8.4871969839425301</v>
      </c>
      <c r="H41" s="29">
        <v>8.4746908316728096</v>
      </c>
    </row>
    <row r="42" spans="2:19" x14ac:dyDescent="0.25">
      <c r="B42" s="30" t="s">
        <v>67</v>
      </c>
      <c r="C42" s="30" t="s">
        <v>64</v>
      </c>
      <c r="D42" s="29">
        <v>24.6</v>
      </c>
      <c r="E42" s="29">
        <v>23.085897488005699</v>
      </c>
      <c r="F42" s="29">
        <v>23.068962942392901</v>
      </c>
      <c r="G42" s="29">
        <v>23.0987788060343</v>
      </c>
      <c r="H42" s="29">
        <v>23.064742027397099</v>
      </c>
    </row>
    <row r="43" spans="2:19" x14ac:dyDescent="0.25">
      <c r="B43" s="30" t="s">
        <v>68</v>
      </c>
      <c r="C43" s="30" t="s">
        <v>64</v>
      </c>
      <c r="D43" s="29">
        <v>82.300000000000011</v>
      </c>
      <c r="E43" s="29">
        <v>77.326753354757045</v>
      </c>
      <c r="F43" s="29">
        <v>78.295766499704371</v>
      </c>
      <c r="G43" s="29">
        <v>77.845877571183181</v>
      </c>
      <c r="H43" s="29">
        <v>79.337895841752641</v>
      </c>
    </row>
    <row r="44" spans="2:19" x14ac:dyDescent="0.25">
      <c r="B44" s="31" t="s">
        <v>3</v>
      </c>
      <c r="C44" s="31" t="s">
        <v>4</v>
      </c>
      <c r="D44" s="31" t="s">
        <v>26</v>
      </c>
      <c r="E44" s="31" t="s">
        <v>27</v>
      </c>
      <c r="F44" s="31" t="s">
        <v>28</v>
      </c>
      <c r="G44" s="31" t="s">
        <v>29</v>
      </c>
      <c r="H44" s="31" t="s">
        <v>30</v>
      </c>
    </row>
    <row r="45" spans="2:19" x14ac:dyDescent="0.25">
      <c r="B45" s="30" t="s">
        <v>63</v>
      </c>
      <c r="C45" s="30" t="s">
        <v>64</v>
      </c>
      <c r="D45" s="29">
        <v>38</v>
      </c>
      <c r="E45" s="29">
        <v>38.43831073210179</v>
      </c>
      <c r="F45" s="29">
        <v>39.719146230451209</v>
      </c>
      <c r="G45" s="29">
        <v>37.778301441094456</v>
      </c>
      <c r="H45" s="29">
        <v>40.283144871323287</v>
      </c>
    </row>
    <row r="46" spans="2:19" x14ac:dyDescent="0.25">
      <c r="B46" s="30" t="s">
        <v>65</v>
      </c>
      <c r="C46" s="30" t="s">
        <v>64</v>
      </c>
      <c r="D46" s="29">
        <v>9.5</v>
      </c>
      <c r="E46" s="29">
        <v>8.33848373274488</v>
      </c>
      <c r="F46" s="29">
        <v>8.3808007736311598</v>
      </c>
      <c r="G46" s="29">
        <v>8.4084745411984301</v>
      </c>
      <c r="H46" s="29">
        <v>8.3499502073418803</v>
      </c>
    </row>
    <row r="47" spans="2:19" x14ac:dyDescent="0.25">
      <c r="B47" s="30" t="s">
        <v>66</v>
      </c>
      <c r="C47" s="30" t="s">
        <v>64</v>
      </c>
      <c r="D47" s="29">
        <v>8.5</v>
      </c>
      <c r="E47" s="29">
        <v>7.8643912116625003</v>
      </c>
      <c r="F47" s="29">
        <v>7.9043022764455104</v>
      </c>
      <c r="G47" s="29">
        <v>7.9304026253128903</v>
      </c>
      <c r="H47" s="29">
        <v>7.87520574880614</v>
      </c>
    </row>
    <row r="48" spans="2:19" x14ac:dyDescent="0.25">
      <c r="B48" s="30" t="s">
        <v>67</v>
      </c>
      <c r="C48" s="30" t="s">
        <v>64</v>
      </c>
      <c r="D48" s="29">
        <v>22.7</v>
      </c>
      <c r="E48" s="29">
        <v>21.403748892125702</v>
      </c>
      <c r="F48" s="29">
        <v>21.512370956522201</v>
      </c>
      <c r="G48" s="29">
        <v>21.583405738251599</v>
      </c>
      <c r="H48" s="29">
        <v>21.433181766353002</v>
      </c>
    </row>
    <row r="49" spans="2:19" x14ac:dyDescent="0.25">
      <c r="B49" s="30" t="s">
        <v>68</v>
      </c>
      <c r="C49" s="30" t="s">
        <v>64</v>
      </c>
      <c r="D49" s="29">
        <v>78.7</v>
      </c>
      <c r="E49" s="29">
        <v>76.044934568634872</v>
      </c>
      <c r="F49" s="29">
        <v>77.516620237050077</v>
      </c>
      <c r="G49" s="29">
        <v>75.700584345857379</v>
      </c>
      <c r="H49" s="29">
        <v>77.941482593824304</v>
      </c>
    </row>
    <row r="55" spans="2:19" x14ac:dyDescent="0.25">
      <c r="E55" s="1"/>
      <c r="F55" s="1"/>
      <c r="G55" s="1"/>
      <c r="H55" s="1"/>
      <c r="I55" s="1"/>
      <c r="J55" s="1"/>
      <c r="O55" s="1"/>
      <c r="P55" s="1"/>
      <c r="Q55" s="1"/>
      <c r="R55" s="1"/>
      <c r="S55" s="1"/>
    </row>
    <row r="56" spans="2:19" x14ac:dyDescent="0.25">
      <c r="E56" s="1"/>
      <c r="F56" s="1"/>
      <c r="G56" s="1"/>
      <c r="H56" s="1"/>
      <c r="I56" s="1"/>
      <c r="J56" s="1"/>
      <c r="O56" s="1"/>
      <c r="P56" s="1"/>
      <c r="Q56" s="1"/>
      <c r="R56" s="1"/>
      <c r="S56" s="1"/>
    </row>
    <row r="57" spans="2:19" x14ac:dyDescent="0.25">
      <c r="E57" s="1"/>
      <c r="F57" s="1"/>
      <c r="G57" s="1"/>
      <c r="H57" s="1"/>
      <c r="I57" s="1"/>
      <c r="J57" s="1"/>
      <c r="O57" s="1"/>
      <c r="P57" s="1"/>
      <c r="Q57" s="1"/>
      <c r="R57" s="1"/>
      <c r="S57" s="1"/>
    </row>
    <row r="58" spans="2:19" x14ac:dyDescent="0.25">
      <c r="E58" s="1"/>
      <c r="F58" s="1"/>
      <c r="G58" s="1"/>
      <c r="H58" s="1"/>
      <c r="I58" s="1"/>
      <c r="J58" s="1"/>
      <c r="O58" s="1"/>
      <c r="P58" s="1"/>
      <c r="Q58" s="1"/>
      <c r="R58" s="1"/>
      <c r="S58" s="1"/>
    </row>
    <row r="59" spans="2:19" x14ac:dyDescent="0.25">
      <c r="E59" s="1"/>
      <c r="F59" s="1"/>
      <c r="G59" s="1"/>
      <c r="H59" s="1"/>
      <c r="I59" s="1"/>
      <c r="J59" s="1"/>
      <c r="O59" s="1"/>
      <c r="P59" s="1"/>
      <c r="Q59" s="1"/>
      <c r="R59" s="1"/>
      <c r="S59" s="1"/>
    </row>
    <row r="60" spans="2:19" x14ac:dyDescent="0.25">
      <c r="E60" s="1"/>
      <c r="F60" s="1"/>
      <c r="G60" s="1"/>
      <c r="H60" s="1"/>
      <c r="I60" s="1"/>
      <c r="J60" s="1"/>
      <c r="O60" s="1"/>
      <c r="P60" s="1"/>
      <c r="Q60" s="1"/>
      <c r="R60" s="1"/>
      <c r="S60" s="1"/>
    </row>
    <row r="61" spans="2:19" x14ac:dyDescent="0.25">
      <c r="E61" s="1"/>
      <c r="F61" s="1"/>
      <c r="G61" s="1"/>
      <c r="H61" s="1"/>
      <c r="I61" s="1"/>
      <c r="J61" s="1"/>
      <c r="O61" s="1"/>
      <c r="P61" s="1"/>
      <c r="Q61" s="1"/>
      <c r="R61" s="1"/>
      <c r="S61" s="1"/>
    </row>
    <row r="62" spans="2:19" x14ac:dyDescent="0.25">
      <c r="E62" s="1"/>
      <c r="F62" s="1"/>
      <c r="G62" s="1"/>
      <c r="H62" s="1"/>
      <c r="I62" s="1"/>
      <c r="J62" s="1"/>
      <c r="O62" s="1"/>
      <c r="P62" s="1"/>
      <c r="Q62" s="1"/>
      <c r="R62" s="1"/>
      <c r="S62" s="1"/>
    </row>
    <row r="63" spans="2:19" x14ac:dyDescent="0.25">
      <c r="E63" s="1"/>
      <c r="F63" s="1"/>
      <c r="G63" s="1"/>
      <c r="H63" s="1"/>
      <c r="I63" s="1"/>
      <c r="J63" s="1"/>
      <c r="O63" s="1"/>
      <c r="P63" s="1"/>
      <c r="Q63" s="1"/>
      <c r="R63" s="1"/>
      <c r="S63" s="1"/>
    </row>
    <row r="64" spans="2:19" x14ac:dyDescent="0.25">
      <c r="E64" s="1"/>
      <c r="F64" s="1"/>
      <c r="G64" s="1"/>
      <c r="H64" s="1"/>
      <c r="I64" s="1"/>
      <c r="J64" s="1"/>
      <c r="O64" s="1"/>
      <c r="P64" s="1"/>
      <c r="Q64" s="1"/>
      <c r="R64" s="1"/>
      <c r="S64" s="1"/>
    </row>
    <row r="65" spans="5:19" x14ac:dyDescent="0.25">
      <c r="E65" s="1"/>
      <c r="F65" s="1"/>
      <c r="G65" s="1"/>
      <c r="H65" s="1"/>
      <c r="I65" s="1"/>
      <c r="J65" s="1"/>
      <c r="O65" s="1"/>
      <c r="P65" s="1"/>
      <c r="Q65" s="1"/>
      <c r="R65" s="1"/>
      <c r="S65" s="1"/>
    </row>
    <row r="66" spans="5:19" x14ac:dyDescent="0.25">
      <c r="E66" s="1"/>
      <c r="F66" s="1"/>
      <c r="G66" s="1"/>
      <c r="H66" s="1"/>
      <c r="I66" s="1"/>
      <c r="J66" s="1"/>
      <c r="O66" s="1"/>
      <c r="P66" s="1"/>
      <c r="Q66" s="1"/>
      <c r="R66" s="1"/>
      <c r="S66" s="1"/>
    </row>
    <row r="67" spans="5:19" x14ac:dyDescent="0.25">
      <c r="E67" s="1"/>
      <c r="F67" s="1"/>
      <c r="G67" s="1"/>
      <c r="H67" s="1"/>
      <c r="I67" s="1"/>
      <c r="J67" s="1"/>
      <c r="O67" s="1"/>
      <c r="P67" s="1"/>
      <c r="Q67" s="1"/>
      <c r="R67" s="1"/>
      <c r="S67" s="1"/>
    </row>
    <row r="68" spans="5:19" x14ac:dyDescent="0.25">
      <c r="E68" s="1"/>
      <c r="F68" s="1"/>
      <c r="G68" s="1"/>
      <c r="H68" s="1"/>
      <c r="I68" s="1"/>
      <c r="J68" s="1"/>
      <c r="O68" s="1"/>
      <c r="P68" s="1"/>
      <c r="Q68" s="1"/>
      <c r="R68" s="1"/>
      <c r="S68" s="1"/>
    </row>
    <row r="69" spans="5:19" x14ac:dyDescent="0.25">
      <c r="E69" s="1"/>
      <c r="F69" s="1"/>
      <c r="G69" s="1"/>
      <c r="H69" s="1"/>
      <c r="I69" s="1"/>
      <c r="J69" s="1"/>
    </row>
    <row r="70" spans="5:19" x14ac:dyDescent="0.25">
      <c r="E70" s="1"/>
      <c r="F70" s="1"/>
      <c r="G70" s="1"/>
      <c r="H70" s="1"/>
      <c r="I70" s="1"/>
      <c r="J70" s="1"/>
    </row>
    <row r="71" spans="5:19" x14ac:dyDescent="0.25">
      <c r="E71" s="1"/>
      <c r="F71" s="1"/>
      <c r="G71" s="1"/>
      <c r="H71" s="1"/>
      <c r="I71" s="1"/>
      <c r="J71" s="1"/>
    </row>
    <row r="72" spans="5:19" x14ac:dyDescent="0.25">
      <c r="E72" s="1"/>
      <c r="F72" s="1"/>
      <c r="G72" s="1"/>
      <c r="H72" s="1"/>
      <c r="I72" s="1"/>
      <c r="J72" s="1"/>
    </row>
    <row r="73" spans="5:19" x14ac:dyDescent="0.25">
      <c r="E73" s="1"/>
      <c r="F73" s="1"/>
      <c r="G73" s="1"/>
      <c r="H73" s="1"/>
      <c r="I73" s="1"/>
      <c r="J73" s="1"/>
    </row>
    <row r="74" spans="5:19" x14ac:dyDescent="0.25">
      <c r="E74" s="1"/>
      <c r="F74" s="1"/>
      <c r="G74" s="1"/>
      <c r="H74" s="1"/>
      <c r="I74" s="1"/>
      <c r="J74" s="1"/>
    </row>
  </sheetData>
  <phoneticPr fontId="4" type="noConversion"/>
  <pageMargins left="0.7" right="0.7" top="0.75" bottom="0.75" header="0.3" footer="0.3"/>
  <pageSetup paperSize="9" orientation="portrait" r:id="rId1"/>
  <tableParts count="4"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Thermal</vt:lpstr>
      <vt:lpstr>Cost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Thanganadar, Dhinesh</dc:creator>
  <cp:lastModifiedBy>T, Dhinesh</cp:lastModifiedBy>
  <dcterms:created xsi:type="dcterms:W3CDTF">2021-05-21T14:51:02Z</dcterms:created>
  <dcterms:modified xsi:type="dcterms:W3CDTF">2021-05-26T12:08:37Z</dcterms:modified>
</cp:coreProperties>
</file>