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617"/>
  <workbookPr filterPrivacy="1"/>
  <xr:revisionPtr revIDLastSave="229" documentId="11_168E8291082183A25CB7CE737F46DCAB8E83BD28" xr6:coauthVersionLast="47" xr6:coauthVersionMax="47" xr10:uidLastSave="{24844098-AF67-4158-952B-9733EFFEA675}"/>
  <bookViews>
    <workbookView minimized="1" xWindow="12696" yWindow="1044" windowWidth="7500" windowHeight="6000" firstSheet="3" activeTab="6" xr2:uid="{00000000-000D-0000-FFFF-FFFF00000000}"/>
  </bookViews>
  <sheets>
    <sheet name="Data collected - 1st det" sheetId="1" r:id="rId1"/>
    <sheet name="Data collected - 2nd detonation" sheetId="5" r:id="rId2"/>
    <sheet name="DNAN - 1st det" sheetId="2" r:id="rId3"/>
    <sheet name="Graphs" sheetId="12" r:id="rId4"/>
    <sheet name="Error - DNAN 2nd det" sheetId="8" r:id="rId5"/>
    <sheet name="Error - DNAN 1st Det" sheetId="4" r:id="rId6"/>
    <sheet name="DNAN 2nd detonation" sheetId="6" r:id="rId7"/>
    <sheet name="ATO 2nd Detonation" sheetId="7" r:id="rId8"/>
    <sheet name="Clean Data - 3rd Detonation" sheetId="9" r:id="rId9"/>
    <sheet name="3rd det - clean " sheetId="11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" l="1"/>
  <c r="H2" i="2"/>
  <c r="I2" i="2"/>
  <c r="G2" i="2"/>
  <c r="F49" i="11"/>
  <c r="G49" i="11" s="1"/>
  <c r="G78" i="11"/>
  <c r="G77" i="11"/>
  <c r="G76" i="11"/>
  <c r="G75" i="11"/>
  <c r="H75" i="11" s="1"/>
  <c r="G74" i="11"/>
  <c r="G73" i="11"/>
  <c r="G72" i="11"/>
  <c r="H72" i="11" s="1"/>
  <c r="G70" i="11"/>
  <c r="G69" i="11"/>
  <c r="G68" i="11"/>
  <c r="H68" i="11" s="1"/>
  <c r="G67" i="11"/>
  <c r="G66" i="11"/>
  <c r="G65" i="11"/>
  <c r="H65" i="11" s="1"/>
  <c r="G64" i="11"/>
  <c r="G63" i="11"/>
  <c r="G62" i="11"/>
  <c r="H62" i="11" s="1"/>
  <c r="I62" i="11" s="1"/>
  <c r="G60" i="11"/>
  <c r="G59" i="11"/>
  <c r="G58" i="11"/>
  <c r="H58" i="11" s="1"/>
  <c r="G57" i="11"/>
  <c r="G56" i="11"/>
  <c r="G55" i="11"/>
  <c r="H55" i="11" s="1"/>
  <c r="G54" i="11"/>
  <c r="G53" i="11"/>
  <c r="G52" i="11"/>
  <c r="H52" i="11" s="1"/>
  <c r="I52" i="11" s="1"/>
  <c r="H48" i="11"/>
  <c r="G46" i="11"/>
  <c r="G45" i="11"/>
  <c r="H45" i="11" s="1"/>
  <c r="G44" i="11"/>
  <c r="G43" i="11"/>
  <c r="G42" i="11"/>
  <c r="H42" i="11" s="1"/>
  <c r="I42" i="11" s="1"/>
  <c r="G40" i="11"/>
  <c r="G39" i="11"/>
  <c r="G38" i="11"/>
  <c r="H38" i="11" s="1"/>
  <c r="G37" i="11"/>
  <c r="G36" i="11"/>
  <c r="G35" i="11"/>
  <c r="H35" i="11" s="1"/>
  <c r="G34" i="11"/>
  <c r="G33" i="11"/>
  <c r="G32" i="11"/>
  <c r="H32" i="11" s="1"/>
  <c r="I32" i="11" s="1"/>
  <c r="G30" i="11"/>
  <c r="G29" i="11"/>
  <c r="G28" i="11"/>
  <c r="H28" i="11" s="1"/>
  <c r="G27" i="11"/>
  <c r="G26" i="11"/>
  <c r="G25" i="11"/>
  <c r="H25" i="11" s="1"/>
  <c r="G24" i="11"/>
  <c r="G23" i="11"/>
  <c r="G22" i="11"/>
  <c r="H22" i="11" s="1"/>
  <c r="I22" i="11" s="1"/>
  <c r="G20" i="11"/>
  <c r="G19" i="11"/>
  <c r="G18" i="11"/>
  <c r="H18" i="11" s="1"/>
  <c r="G17" i="11"/>
  <c r="G16" i="11"/>
  <c r="G15" i="11"/>
  <c r="H15" i="11" s="1"/>
  <c r="G14" i="11"/>
  <c r="G13" i="11"/>
  <c r="G12" i="11"/>
  <c r="H12" i="11" s="1"/>
  <c r="I12" i="11" s="1"/>
  <c r="G10" i="11"/>
  <c r="G9" i="11"/>
  <c r="G8" i="11"/>
  <c r="H8" i="11" s="1"/>
  <c r="G7" i="11"/>
  <c r="G6" i="11"/>
  <c r="G5" i="11"/>
  <c r="H5" i="11" s="1"/>
  <c r="G4" i="11"/>
  <c r="G3" i="11"/>
  <c r="G2" i="11"/>
  <c r="H2" i="11" s="1"/>
  <c r="I2" i="11" s="1"/>
  <c r="C2" i="8"/>
  <c r="G3" i="6"/>
  <c r="G4" i="6"/>
  <c r="G5" i="6"/>
  <c r="G6" i="6"/>
  <c r="G7" i="6"/>
  <c r="G8" i="6"/>
  <c r="G9" i="6"/>
  <c r="G10" i="6"/>
  <c r="G12" i="6"/>
  <c r="G13" i="6"/>
  <c r="G14" i="6"/>
  <c r="G15" i="6"/>
  <c r="G16" i="6"/>
  <c r="G17" i="6"/>
  <c r="G18" i="6"/>
  <c r="G20" i="6"/>
  <c r="G22" i="6"/>
  <c r="G23" i="6"/>
  <c r="G24" i="6"/>
  <c r="G25" i="6"/>
  <c r="G26" i="6"/>
  <c r="G27" i="6"/>
  <c r="G28" i="6"/>
  <c r="G29" i="6"/>
  <c r="G30" i="6"/>
  <c r="G32" i="6"/>
  <c r="G33" i="6"/>
  <c r="G34" i="6"/>
  <c r="G35" i="6"/>
  <c r="G36" i="6"/>
  <c r="G37" i="6"/>
  <c r="G38" i="6"/>
  <c r="G39" i="6"/>
  <c r="G40" i="6"/>
  <c r="G42" i="6"/>
  <c r="G43" i="6"/>
  <c r="G44" i="6"/>
  <c r="G45" i="6"/>
  <c r="G46" i="6"/>
  <c r="G47" i="6"/>
  <c r="G48" i="6"/>
  <c r="G49" i="6"/>
  <c r="G50" i="6"/>
  <c r="G52" i="6"/>
  <c r="G53" i="6"/>
  <c r="G54" i="6"/>
  <c r="G56" i="6"/>
  <c r="G57" i="6"/>
  <c r="G58" i="6"/>
  <c r="G59" i="6"/>
  <c r="G60" i="6"/>
  <c r="G62" i="6"/>
  <c r="G63" i="6"/>
  <c r="G64" i="6"/>
  <c r="G65" i="6"/>
  <c r="G66" i="6"/>
  <c r="G67" i="6"/>
  <c r="G68" i="6"/>
  <c r="G69" i="6"/>
  <c r="G70" i="6"/>
  <c r="G72" i="6"/>
  <c r="G73" i="6"/>
  <c r="G74" i="6"/>
  <c r="G75" i="6"/>
  <c r="G76" i="6"/>
  <c r="G77" i="6"/>
  <c r="G78" i="6"/>
  <c r="G79" i="6"/>
  <c r="G80" i="6"/>
  <c r="G2" i="6"/>
  <c r="H2" i="6" s="1"/>
  <c r="F55" i="6"/>
  <c r="G55" i="6" s="1"/>
  <c r="H55" i="6" s="1"/>
  <c r="F19" i="6"/>
  <c r="G19" i="6" s="1"/>
  <c r="H78" i="11" l="1"/>
  <c r="I72" i="11" s="1"/>
  <c r="H78" i="6"/>
  <c r="H75" i="6"/>
  <c r="H72" i="6"/>
  <c r="I72" i="6" s="1"/>
  <c r="H68" i="6"/>
  <c r="H65" i="6"/>
  <c r="H62" i="6"/>
  <c r="I62" i="6" s="1"/>
  <c r="H58" i="6"/>
  <c r="H52" i="6"/>
  <c r="I52" i="6" s="1"/>
  <c r="H48" i="6"/>
  <c r="H45" i="6"/>
  <c r="H42" i="6"/>
  <c r="I42" i="6" s="1"/>
  <c r="H38" i="6"/>
  <c r="H35" i="6"/>
  <c r="H32" i="6"/>
  <c r="I32" i="6" s="1"/>
  <c r="H28" i="6"/>
  <c r="H25" i="6"/>
  <c r="H22" i="6"/>
  <c r="I22" i="6" s="1"/>
  <c r="H18" i="6"/>
  <c r="H15" i="6"/>
  <c r="H12" i="6"/>
  <c r="I12" i="6" s="1"/>
  <c r="H8" i="6"/>
  <c r="H5" i="6"/>
  <c r="I2" i="6" s="1"/>
  <c r="D3" i="8"/>
  <c r="E3" i="8" s="1"/>
  <c r="D4" i="8"/>
  <c r="E4" i="8" s="1"/>
  <c r="D5" i="8"/>
  <c r="E5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15" i="8"/>
  <c r="E15" i="8" s="1"/>
  <c r="D16" i="8"/>
  <c r="E16" i="8" s="1"/>
  <c r="D17" i="8"/>
  <c r="E17" i="8" s="1"/>
  <c r="D18" i="8"/>
  <c r="E18" i="8" s="1"/>
  <c r="D19" i="8"/>
  <c r="E19" i="8" s="1"/>
  <c r="D20" i="8"/>
  <c r="E20" i="8" s="1"/>
  <c r="D21" i="8"/>
  <c r="E21" i="8" s="1"/>
  <c r="D22" i="8"/>
  <c r="E22" i="8" s="1"/>
  <c r="D23" i="8"/>
  <c r="E23" i="8" s="1"/>
  <c r="D24" i="8"/>
  <c r="E24" i="8" s="1"/>
  <c r="D25" i="8"/>
  <c r="E25" i="8" s="1"/>
  <c r="D26" i="8"/>
  <c r="E26" i="8" s="1"/>
  <c r="D27" i="8"/>
  <c r="E27" i="8" s="1"/>
  <c r="D28" i="8"/>
  <c r="E28" i="8" s="1"/>
  <c r="D29" i="8"/>
  <c r="E29" i="8" s="1"/>
  <c r="D30" i="8"/>
  <c r="E30" i="8" s="1"/>
  <c r="D31" i="8"/>
  <c r="E31" i="8" s="1"/>
  <c r="D32" i="8"/>
  <c r="E32" i="8" s="1"/>
  <c r="D33" i="8"/>
  <c r="E33" i="8" s="1"/>
  <c r="D34" i="8"/>
  <c r="E34" i="8" s="1"/>
  <c r="D35" i="8"/>
  <c r="E35" i="8" s="1"/>
  <c r="D36" i="8"/>
  <c r="E36" i="8" s="1"/>
  <c r="D37" i="8"/>
  <c r="E37" i="8" s="1"/>
  <c r="D38" i="8"/>
  <c r="E38" i="8" s="1"/>
  <c r="D39" i="8"/>
  <c r="E39" i="8" s="1"/>
  <c r="D40" i="8"/>
  <c r="E40" i="8" s="1"/>
  <c r="D41" i="8"/>
  <c r="E41" i="8" s="1"/>
  <c r="D42" i="8"/>
  <c r="E42" i="8" s="1"/>
  <c r="D43" i="8"/>
  <c r="E43" i="8" s="1"/>
  <c r="D44" i="8"/>
  <c r="E44" i="8" s="1"/>
  <c r="D45" i="8"/>
  <c r="E45" i="8" s="1"/>
  <c r="D46" i="8"/>
  <c r="E46" i="8" s="1"/>
  <c r="D47" i="8"/>
  <c r="E47" i="8" s="1"/>
  <c r="D48" i="8"/>
  <c r="E48" i="8" s="1"/>
  <c r="D49" i="8"/>
  <c r="E49" i="8" s="1"/>
  <c r="D50" i="8"/>
  <c r="E50" i="8" s="1"/>
  <c r="D51" i="8"/>
  <c r="E51" i="8" s="1"/>
  <c r="D52" i="8"/>
  <c r="E52" i="8" s="1"/>
  <c r="D53" i="8"/>
  <c r="E53" i="8" s="1"/>
  <c r="D54" i="8"/>
  <c r="E54" i="8" s="1"/>
  <c r="D55" i="8"/>
  <c r="E55" i="8" s="1"/>
  <c r="D56" i="8"/>
  <c r="E56" i="8" s="1"/>
  <c r="D57" i="8"/>
  <c r="E57" i="8" s="1"/>
  <c r="D58" i="8"/>
  <c r="E58" i="8" s="1"/>
  <c r="D59" i="8"/>
  <c r="E59" i="8" s="1"/>
  <c r="D60" i="8"/>
  <c r="E60" i="8" s="1"/>
  <c r="D61" i="8"/>
  <c r="E61" i="8" s="1"/>
  <c r="D62" i="8"/>
  <c r="E62" i="8" s="1"/>
  <c r="D63" i="8"/>
  <c r="E63" i="8" s="1"/>
  <c r="D64" i="8"/>
  <c r="E64" i="8" s="1"/>
  <c r="D65" i="8"/>
  <c r="E65" i="8" s="1"/>
  <c r="D66" i="8"/>
  <c r="E66" i="8" s="1"/>
  <c r="D67" i="8"/>
  <c r="E67" i="8" s="1"/>
  <c r="D68" i="8"/>
  <c r="E68" i="8" s="1"/>
  <c r="D69" i="8"/>
  <c r="E69" i="8" s="1"/>
  <c r="D70" i="8"/>
  <c r="E70" i="8" s="1"/>
  <c r="D71" i="8"/>
  <c r="E71" i="8" s="1"/>
  <c r="D72" i="8"/>
  <c r="E72" i="8" s="1"/>
  <c r="D73" i="8"/>
  <c r="E73" i="8" s="1"/>
  <c r="D2" i="8"/>
  <c r="E2" i="8" s="1"/>
  <c r="F5" i="8" l="1"/>
  <c r="G5" i="8" s="1"/>
  <c r="H5" i="8" s="1"/>
  <c r="I5" i="8" s="1"/>
  <c r="F2" i="8"/>
  <c r="G2" i="8" s="1"/>
  <c r="H2" i="8" s="1"/>
  <c r="I2" i="8" s="1"/>
  <c r="C2" i="4"/>
  <c r="E2" i="4" l="1"/>
  <c r="D3" i="4"/>
  <c r="E3" i="4" s="1"/>
  <c r="D4" i="4"/>
  <c r="E4" i="4" s="1"/>
  <c r="D5" i="4"/>
  <c r="E5" i="4" s="1"/>
  <c r="D6" i="4"/>
  <c r="E6" i="4" s="1"/>
  <c r="D7" i="4"/>
  <c r="E7" i="4" s="1"/>
  <c r="D8" i="4"/>
  <c r="E8" i="4" s="1"/>
  <c r="D9" i="4"/>
  <c r="E9" i="4" s="1"/>
  <c r="D10" i="4"/>
  <c r="E10" i="4" s="1"/>
  <c r="D11" i="4"/>
  <c r="E11" i="4" s="1"/>
  <c r="D12" i="4"/>
  <c r="E12" i="4" s="1"/>
  <c r="D13" i="4"/>
  <c r="E13" i="4" s="1"/>
  <c r="D14" i="4"/>
  <c r="E14" i="4" s="1"/>
  <c r="D15" i="4"/>
  <c r="E15" i="4" s="1"/>
  <c r="D16" i="4"/>
  <c r="E16" i="4" s="1"/>
  <c r="D17" i="4"/>
  <c r="E17" i="4" s="1"/>
  <c r="D18" i="4"/>
  <c r="E18" i="4" s="1"/>
  <c r="D19" i="4"/>
  <c r="E19" i="4" s="1"/>
  <c r="D20" i="4"/>
  <c r="E20" i="4" s="1"/>
  <c r="D21" i="4"/>
  <c r="E21" i="4" s="1"/>
  <c r="D22" i="4"/>
  <c r="E22" i="4" s="1"/>
  <c r="D23" i="4"/>
  <c r="E23" i="4" s="1"/>
  <c r="D24" i="4"/>
  <c r="E24" i="4" s="1"/>
  <c r="D25" i="4"/>
  <c r="E25" i="4" s="1"/>
  <c r="D26" i="4"/>
  <c r="E26" i="4" s="1"/>
  <c r="D27" i="4"/>
  <c r="E27" i="4" s="1"/>
  <c r="D28" i="4"/>
  <c r="E28" i="4" s="1"/>
  <c r="D29" i="4"/>
  <c r="E29" i="4" s="1"/>
  <c r="D30" i="4"/>
  <c r="E30" i="4" s="1"/>
  <c r="D31" i="4"/>
  <c r="E31" i="4" s="1"/>
  <c r="D32" i="4"/>
  <c r="E32" i="4" s="1"/>
  <c r="D33" i="4"/>
  <c r="E33" i="4" s="1"/>
  <c r="D34" i="4"/>
  <c r="E34" i="4" s="1"/>
  <c r="D35" i="4"/>
  <c r="E35" i="4" s="1"/>
  <c r="D36" i="4"/>
  <c r="E36" i="4" s="1"/>
  <c r="D37" i="4"/>
  <c r="E37" i="4" s="1"/>
  <c r="D38" i="4"/>
  <c r="E38" i="4" s="1"/>
  <c r="D39" i="4"/>
  <c r="E39" i="4" s="1"/>
  <c r="D40" i="4"/>
  <c r="E40" i="4" s="1"/>
  <c r="D41" i="4"/>
  <c r="E41" i="4" s="1"/>
  <c r="D42" i="4"/>
  <c r="E42" i="4" s="1"/>
  <c r="D43" i="4"/>
  <c r="E43" i="4" s="1"/>
  <c r="D44" i="4"/>
  <c r="E44" i="4" s="1"/>
  <c r="D45" i="4"/>
  <c r="E45" i="4" s="1"/>
  <c r="D46" i="4"/>
  <c r="E46" i="4" s="1"/>
  <c r="D47" i="4"/>
  <c r="E47" i="4" s="1"/>
  <c r="D48" i="4"/>
  <c r="E48" i="4" s="1"/>
  <c r="D49" i="4"/>
  <c r="E49" i="4" s="1"/>
  <c r="D50" i="4"/>
  <c r="E50" i="4" s="1"/>
  <c r="D51" i="4"/>
  <c r="E51" i="4" s="1"/>
  <c r="D52" i="4"/>
  <c r="E52" i="4" s="1"/>
  <c r="D53" i="4"/>
  <c r="E53" i="4" s="1"/>
  <c r="D54" i="4"/>
  <c r="E54" i="4" s="1"/>
  <c r="D55" i="4"/>
  <c r="E55" i="4" s="1"/>
  <c r="D56" i="4"/>
  <c r="E56" i="4" s="1"/>
  <c r="D57" i="4"/>
  <c r="E57" i="4" s="1"/>
  <c r="D58" i="4"/>
  <c r="E58" i="4" s="1"/>
  <c r="D59" i="4"/>
  <c r="E59" i="4" s="1"/>
  <c r="D60" i="4"/>
  <c r="E60" i="4" s="1"/>
  <c r="D61" i="4"/>
  <c r="E61" i="4" s="1"/>
  <c r="D62" i="4"/>
  <c r="E62" i="4" s="1"/>
  <c r="D63" i="4"/>
  <c r="E63" i="4" s="1"/>
  <c r="D64" i="4"/>
  <c r="E64" i="4" s="1"/>
  <c r="D65" i="4"/>
  <c r="E65" i="4" s="1"/>
  <c r="D66" i="4"/>
  <c r="E66" i="4" s="1"/>
  <c r="D67" i="4"/>
  <c r="E67" i="4" s="1"/>
  <c r="D68" i="4"/>
  <c r="E68" i="4" s="1"/>
  <c r="D69" i="4"/>
  <c r="E69" i="4" s="1"/>
  <c r="D70" i="4"/>
  <c r="E70" i="4" s="1"/>
  <c r="D71" i="4"/>
  <c r="E71" i="4" s="1"/>
  <c r="D72" i="4"/>
  <c r="E72" i="4" s="1"/>
  <c r="D73" i="4"/>
  <c r="E73" i="4" s="1"/>
  <c r="G80" i="2"/>
  <c r="G79" i="2"/>
  <c r="G78" i="2"/>
  <c r="H78" i="2" s="1"/>
  <c r="G77" i="2"/>
  <c r="G76" i="2"/>
  <c r="G75" i="2"/>
  <c r="H75" i="2" s="1"/>
  <c r="G74" i="2"/>
  <c r="G73" i="2"/>
  <c r="G72" i="2"/>
  <c r="H72" i="2" s="1"/>
  <c r="I72" i="2" s="1"/>
  <c r="G70" i="2"/>
  <c r="G69" i="2"/>
  <c r="G68" i="2"/>
  <c r="H68" i="2" s="1"/>
  <c r="G67" i="2"/>
  <c r="G66" i="2"/>
  <c r="G65" i="2"/>
  <c r="H65" i="2" s="1"/>
  <c r="G64" i="2"/>
  <c r="G63" i="2"/>
  <c r="G62" i="2"/>
  <c r="H62" i="2" s="1"/>
  <c r="I62" i="2" s="1"/>
  <c r="G53" i="2"/>
  <c r="G54" i="2"/>
  <c r="G55" i="2"/>
  <c r="G56" i="2"/>
  <c r="G57" i="2"/>
  <c r="G58" i="2"/>
  <c r="G59" i="2"/>
  <c r="G60" i="2"/>
  <c r="G52" i="2"/>
  <c r="H52" i="2" s="1"/>
  <c r="G43" i="2"/>
  <c r="G44" i="2"/>
  <c r="G45" i="2"/>
  <c r="G46" i="2"/>
  <c r="G48" i="2"/>
  <c r="G49" i="2"/>
  <c r="G50" i="2"/>
  <c r="G42" i="2"/>
  <c r="H42" i="2" s="1"/>
  <c r="F47" i="2"/>
  <c r="G47" i="2" s="1"/>
  <c r="G39" i="2"/>
  <c r="G40" i="2"/>
  <c r="G38" i="2"/>
  <c r="H38" i="2" s="1"/>
  <c r="G33" i="2"/>
  <c r="G34" i="2"/>
  <c r="G35" i="2"/>
  <c r="G36" i="2"/>
  <c r="G37" i="2"/>
  <c r="G32" i="2"/>
  <c r="H32" i="2" s="1"/>
  <c r="G23" i="2"/>
  <c r="G24" i="2"/>
  <c r="G25" i="2"/>
  <c r="G27" i="2"/>
  <c r="G28" i="2"/>
  <c r="G29" i="2"/>
  <c r="G30" i="2"/>
  <c r="G22" i="2"/>
  <c r="H22" i="2" s="1"/>
  <c r="F26" i="2"/>
  <c r="G26" i="2" s="1"/>
  <c r="G10" i="2"/>
  <c r="G9" i="2"/>
  <c r="G8" i="2"/>
  <c r="G7" i="2"/>
  <c r="G6" i="2"/>
  <c r="G5" i="2"/>
  <c r="G13" i="2"/>
  <c r="G14" i="2"/>
  <c r="G15" i="2"/>
  <c r="G16" i="2"/>
  <c r="G17" i="2"/>
  <c r="G18" i="2"/>
  <c r="G19" i="2"/>
  <c r="G20" i="2"/>
  <c r="G12" i="2"/>
  <c r="H12" i="2" s="1"/>
  <c r="G4" i="2"/>
  <c r="F3" i="2"/>
  <c r="G3" i="2" s="1"/>
  <c r="F2" i="2"/>
  <c r="F2" i="4" l="1"/>
  <c r="G2" i="4" s="1"/>
  <c r="H2" i="4" s="1"/>
  <c r="H18" i="2"/>
  <c r="H15" i="2"/>
  <c r="I12" i="2" s="1"/>
  <c r="H28" i="2"/>
  <c r="H25" i="2"/>
  <c r="I22" i="2" s="1"/>
  <c r="H35" i="2"/>
  <c r="I32" i="2" s="1"/>
  <c r="H48" i="2"/>
  <c r="H45" i="2"/>
  <c r="I42" i="2" s="1"/>
  <c r="H58" i="2"/>
  <c r="H55" i="2"/>
  <c r="I52" i="2" s="1"/>
  <c r="F5" i="4"/>
  <c r="G5" i="4" s="1"/>
  <c r="H5" i="4" s="1"/>
  <c r="I5" i="4" s="1"/>
  <c r="I2" i="4"/>
  <c r="H8" i="2"/>
  <c r="H5" i="2"/>
</calcChain>
</file>

<file path=xl/sharedStrings.xml><?xml version="1.0" encoding="utf-8"?>
<sst xmlns="http://schemas.openxmlformats.org/spreadsheetml/2006/main" count="2081" uniqueCount="354">
  <si>
    <t>Replica</t>
  </si>
  <si>
    <t>Subsample</t>
  </si>
  <si>
    <t>Sample Mass</t>
  </si>
  <si>
    <t>NTO</t>
  </si>
  <si>
    <t>ATO</t>
  </si>
  <si>
    <t>DNAN</t>
  </si>
  <si>
    <t>4ANAN</t>
  </si>
  <si>
    <t>Section E - DU 1 - First detonation</t>
  </si>
  <si>
    <t>D1DU1R1S1</t>
  </si>
  <si>
    <t>ND</t>
  </si>
  <si>
    <t>D1DU1R1</t>
  </si>
  <si>
    <t>D1DU1R1S2</t>
  </si>
  <si>
    <t>trace</t>
  </si>
  <si>
    <t>D1DU1R1S3</t>
  </si>
  <si>
    <t>D1DU1R2S1</t>
  </si>
  <si>
    <t>D1DU1R2</t>
  </si>
  <si>
    <t>D1DU1R2S2</t>
  </si>
  <si>
    <t>D1DU1R2S3</t>
  </si>
  <si>
    <t>D1DU1R3S1</t>
  </si>
  <si>
    <t>D1DU1R3</t>
  </si>
  <si>
    <t>D1DU1R3S2</t>
  </si>
  <si>
    <t>D1DU1R3S3</t>
  </si>
  <si>
    <t>Section D - DU2 - First Detonation</t>
  </si>
  <si>
    <t>D1DU2R1S1</t>
  </si>
  <si>
    <t>D1DU2R1</t>
  </si>
  <si>
    <t>D1DU2R1S2</t>
  </si>
  <si>
    <t>D1DU2R1S3</t>
  </si>
  <si>
    <t>D1DU2R2S1</t>
  </si>
  <si>
    <t>D1DU2R2</t>
  </si>
  <si>
    <t>D1DU2R2S2</t>
  </si>
  <si>
    <t>D1DU2R2S3</t>
  </si>
  <si>
    <t>D1DU2R3S1</t>
  </si>
  <si>
    <t>D1DU2R3</t>
  </si>
  <si>
    <t>D1DU2R3S2</t>
  </si>
  <si>
    <t>D1DU2R3S3</t>
  </si>
  <si>
    <t>Section C - DU3 - First Detonation</t>
  </si>
  <si>
    <t>D1DU3R1S1</t>
  </si>
  <si>
    <t>D1DU3R1</t>
  </si>
  <si>
    <t>D1DU3R1S2</t>
  </si>
  <si>
    <t>D1DU3R1S3</t>
  </si>
  <si>
    <t>D1DU3R2S1</t>
  </si>
  <si>
    <t>D1DU3R2</t>
  </si>
  <si>
    <t>D1DU3R2S2</t>
  </si>
  <si>
    <t>D1DU3R2S3</t>
  </si>
  <si>
    <t>D1DU3R3S1</t>
  </si>
  <si>
    <t>D1DU3R3S2</t>
  </si>
  <si>
    <t>D1DU3R3S3</t>
  </si>
  <si>
    <t>Section B - DU4 - First Detonation</t>
  </si>
  <si>
    <t>D1DU4R1S1</t>
  </si>
  <si>
    <t>D1DU4R1</t>
  </si>
  <si>
    <t>D1DU4R1S2</t>
  </si>
  <si>
    <t>D1DU4R1S3</t>
  </si>
  <si>
    <t>D1DU4R2S1</t>
  </si>
  <si>
    <t>D1DU4R2</t>
  </si>
  <si>
    <t>D1DU4R2S2</t>
  </si>
  <si>
    <t>D1DU4R2S3</t>
  </si>
  <si>
    <t>D1DU4R3S1</t>
  </si>
  <si>
    <t>D1DU4R3</t>
  </si>
  <si>
    <t>D1DU4R3S2</t>
  </si>
  <si>
    <t>D1DU4R3S3</t>
  </si>
  <si>
    <t>Section A - DU5 - First Detonation</t>
  </si>
  <si>
    <t>D1DU5R1S1</t>
  </si>
  <si>
    <t>D1DU5R1</t>
  </si>
  <si>
    <t>D1DU5R1S2</t>
  </si>
  <si>
    <t>D1DU5R1S3</t>
  </si>
  <si>
    <t>D1DU5R2S1</t>
  </si>
  <si>
    <t>D1DU5R2</t>
  </si>
  <si>
    <t>D1DU5R2S2</t>
  </si>
  <si>
    <t>D1DU5R2S3</t>
  </si>
  <si>
    <t>D1DU5R3S1</t>
  </si>
  <si>
    <t>D1DU5R3</t>
  </si>
  <si>
    <t>D1DU5R3S2</t>
  </si>
  <si>
    <t xml:space="preserve">ND </t>
  </si>
  <si>
    <t>D1DU5R3S3</t>
  </si>
  <si>
    <t>Quality check - section 1 - first detonation</t>
  </si>
  <si>
    <t>D1X1R1S1</t>
  </si>
  <si>
    <t>D1X1R1</t>
  </si>
  <si>
    <t>D1X1R1S2</t>
  </si>
  <si>
    <t>D1X1R1S3</t>
  </si>
  <si>
    <t>D1X1R2S1</t>
  </si>
  <si>
    <t>D1X1R2</t>
  </si>
  <si>
    <t>D1X1R2S2</t>
  </si>
  <si>
    <t>D1X1R2S3</t>
  </si>
  <si>
    <t>D1X1R3S1</t>
  </si>
  <si>
    <t>D1X1R3</t>
  </si>
  <si>
    <t>D1X1R3S2</t>
  </si>
  <si>
    <t>D1X1R3S3</t>
  </si>
  <si>
    <t>Quality Control - Random Area 12 - 1st det</t>
  </si>
  <si>
    <t>D3X12R S1</t>
  </si>
  <si>
    <t>D3X12R</t>
  </si>
  <si>
    <t>D3X12R S2</t>
  </si>
  <si>
    <t>D3X12R S3</t>
  </si>
  <si>
    <t>D1X12R2S1</t>
  </si>
  <si>
    <t>D1X12R2</t>
  </si>
  <si>
    <t>D1X12R2S2</t>
  </si>
  <si>
    <t>D1X12R2S3</t>
  </si>
  <si>
    <t>D1X12R3S1</t>
  </si>
  <si>
    <t>D1X12R3</t>
  </si>
  <si>
    <t>D1X12R3S2</t>
  </si>
  <si>
    <t>D1X12R3S3</t>
  </si>
  <si>
    <t>Quality Control - Random Area 25 - 1st det</t>
  </si>
  <si>
    <t>D1X25R1S1</t>
  </si>
  <si>
    <t>D1X25R1</t>
  </si>
  <si>
    <t>D1X25R1S2</t>
  </si>
  <si>
    <t>D1X25R1S3</t>
  </si>
  <si>
    <t>D1X25R2S1</t>
  </si>
  <si>
    <t>D1X25R2</t>
  </si>
  <si>
    <t>D1X25R2S2</t>
  </si>
  <si>
    <t>D1X25R2S3</t>
  </si>
  <si>
    <t>D1X25R3S1</t>
  </si>
  <si>
    <t>D1X25R3</t>
  </si>
  <si>
    <t>D1X25R3S2</t>
  </si>
  <si>
    <t>D1X25R3S3</t>
  </si>
  <si>
    <t>Section 1 - 2nd detonation</t>
  </si>
  <si>
    <t>D2L1R1S1</t>
  </si>
  <si>
    <t>x</t>
  </si>
  <si>
    <t>photo</t>
  </si>
  <si>
    <t>D2L1R1</t>
  </si>
  <si>
    <t>D2L1R1S2</t>
  </si>
  <si>
    <t>D2L1R1S3</t>
  </si>
  <si>
    <t>D2L1R2S1</t>
  </si>
  <si>
    <t>D2L1R2</t>
  </si>
  <si>
    <t>D2L1R2S2</t>
  </si>
  <si>
    <t>D2L1R2S3</t>
  </si>
  <si>
    <t>D2L1R3S1</t>
  </si>
  <si>
    <t>D2L1R3</t>
  </si>
  <si>
    <t>D2L1R3S2</t>
  </si>
  <si>
    <t>D2L1R3S3</t>
  </si>
  <si>
    <t>Section 2 - 2nd detonation</t>
  </si>
  <si>
    <t>D2L2R1S1</t>
  </si>
  <si>
    <t>D2L2R1</t>
  </si>
  <si>
    <t>D2L2R1S2</t>
  </si>
  <si>
    <t>D2L2R1S3</t>
  </si>
  <si>
    <t>D2L2R2S1</t>
  </si>
  <si>
    <t>D2L2R2</t>
  </si>
  <si>
    <t>D2L2R2S2</t>
  </si>
  <si>
    <t>D2L2R2S3</t>
  </si>
  <si>
    <t>D2L2R3S1</t>
  </si>
  <si>
    <t>D2L2R3</t>
  </si>
  <si>
    <t>D2L2R3S2</t>
  </si>
  <si>
    <t>D2L2R3S3</t>
  </si>
  <si>
    <t>Section 3 - 2nd detonation</t>
  </si>
  <si>
    <t>D2L3R1S1</t>
  </si>
  <si>
    <t>D2L3R1</t>
  </si>
  <si>
    <t>D2L3R1S2</t>
  </si>
  <si>
    <t>D2L3R1S3</t>
  </si>
  <si>
    <t>D2L3R2S1</t>
  </si>
  <si>
    <t>D2L3R2</t>
  </si>
  <si>
    <t>D2L3R2S2</t>
  </si>
  <si>
    <t>D2L3R2S3</t>
  </si>
  <si>
    <t>D2L3R3S1</t>
  </si>
  <si>
    <t>D2L3R3</t>
  </si>
  <si>
    <t>D2L3R3S2</t>
  </si>
  <si>
    <t>D2L3R3S3</t>
  </si>
  <si>
    <t>Section 4 - 2nd detonation</t>
  </si>
  <si>
    <t>D2L4R1S1</t>
  </si>
  <si>
    <t>D2L4R1</t>
  </si>
  <si>
    <t>D2L4R1S2</t>
  </si>
  <si>
    <t>D2L4R1S3</t>
  </si>
  <si>
    <t>D2L4R2S1</t>
  </si>
  <si>
    <t>D2L4R2</t>
  </si>
  <si>
    <t>D2L4R2S2</t>
  </si>
  <si>
    <t>D2L4R2S3</t>
  </si>
  <si>
    <t>D2L4R3S1</t>
  </si>
  <si>
    <t>D2L4R3</t>
  </si>
  <si>
    <t>D2L4R3S2</t>
  </si>
  <si>
    <t>D2L4R3S3</t>
  </si>
  <si>
    <t>Section 5 - 2nd detonation</t>
  </si>
  <si>
    <t>D2L5R1S1</t>
  </si>
  <si>
    <t>D2L5R1</t>
  </si>
  <si>
    <t>D2L5R1S2</t>
  </si>
  <si>
    <t>D2L5R1S3</t>
  </si>
  <si>
    <t>D2L5R2S1</t>
  </si>
  <si>
    <t>D2L5R2</t>
  </si>
  <si>
    <t>D2L5R2S2</t>
  </si>
  <si>
    <t>D2L5R2S3</t>
  </si>
  <si>
    <t>D2L5R3S1</t>
  </si>
  <si>
    <t>D2L5R3</t>
  </si>
  <si>
    <t>D2L5R3S2</t>
  </si>
  <si>
    <t>D2L5R3S3</t>
  </si>
  <si>
    <t>Quality control check - Random area 9</t>
  </si>
  <si>
    <t>D2X9R1S1</t>
  </si>
  <si>
    <t>D2X9R1</t>
  </si>
  <si>
    <t>D2X9R1S2</t>
  </si>
  <si>
    <t>D2X9R1S3</t>
  </si>
  <si>
    <t>D2X9R2S1</t>
  </si>
  <si>
    <t>D2X9R2</t>
  </si>
  <si>
    <t>D2X9R2S2</t>
  </si>
  <si>
    <t>D2X9R2S3</t>
  </si>
  <si>
    <t>D2X9R3S1</t>
  </si>
  <si>
    <t>D2X9R3</t>
  </si>
  <si>
    <t>D2X9R3S2</t>
  </si>
  <si>
    <t>D2X9R3S3</t>
  </si>
  <si>
    <t>Quality control check - Random area 20</t>
  </si>
  <si>
    <t>D2X20R1S1</t>
  </si>
  <si>
    <t>D2X20R1</t>
  </si>
  <si>
    <t>D2X20R1S2</t>
  </si>
  <si>
    <t>D2X20R1S3</t>
  </si>
  <si>
    <t>D2X20R2S1</t>
  </si>
  <si>
    <t>D2X20R2</t>
  </si>
  <si>
    <t>D2X20R2S2</t>
  </si>
  <si>
    <t>D2X20R2S3</t>
  </si>
  <si>
    <t>D2X20R3S1</t>
  </si>
  <si>
    <t>D2X20R3</t>
  </si>
  <si>
    <t>D2X20R3S2</t>
  </si>
  <si>
    <t>D2X20R3S3</t>
  </si>
  <si>
    <t>Quality control check - Random area 49</t>
  </si>
  <si>
    <t>D2X49R1S1</t>
  </si>
  <si>
    <t>D2X49R1</t>
  </si>
  <si>
    <t>D2X49R1S2</t>
  </si>
  <si>
    <t>D2X49R1S3</t>
  </si>
  <si>
    <t>D2X49R2S1</t>
  </si>
  <si>
    <t>D2X49R2</t>
  </si>
  <si>
    <t>D2X49R2S2</t>
  </si>
  <si>
    <t>D2X49R2S3</t>
  </si>
  <si>
    <t>D2X49R3S1</t>
  </si>
  <si>
    <t>D2X49R3</t>
  </si>
  <si>
    <t>D2X49R3S2</t>
  </si>
  <si>
    <t>D2X49R3S3</t>
  </si>
  <si>
    <t>Sample Conc. (mg.L-1)</t>
  </si>
  <si>
    <t>Sample Conc. (mg/kg)</t>
  </si>
  <si>
    <t>Replicate Conc. (mg.kg-1)</t>
  </si>
  <si>
    <t>Section Conc. (mg.kg-1)</t>
  </si>
  <si>
    <t>Previous Conc. (mg.kg-1)</t>
  </si>
  <si>
    <t>Detonation 1</t>
  </si>
  <si>
    <t>DU1</t>
  </si>
  <si>
    <t>DU2</t>
  </si>
  <si>
    <t>DU3</t>
  </si>
  <si>
    <t>DU4</t>
  </si>
  <si>
    <t>DU5</t>
  </si>
  <si>
    <t>PC1</t>
  </si>
  <si>
    <t>PC2</t>
  </si>
  <si>
    <t>PC3</t>
  </si>
  <si>
    <t>Detonation 2</t>
  </si>
  <si>
    <t>Detonation 3</t>
  </si>
  <si>
    <t>Sample Conc. (mg.Kg-1)</t>
  </si>
  <si>
    <t>Average</t>
  </si>
  <si>
    <t>Deviation</t>
  </si>
  <si>
    <t>Deviation^2</t>
  </si>
  <si>
    <t>Sum Dev</t>
  </si>
  <si>
    <t>Division</t>
  </si>
  <si>
    <t>St. Dev.</t>
  </si>
  <si>
    <t>St. Err.</t>
  </si>
  <si>
    <t>Radial Area St. Dev.</t>
  </si>
  <si>
    <t>Radial Area St. Err.</t>
  </si>
  <si>
    <t>Conc</t>
  </si>
  <si>
    <t>Radial Area St. Err</t>
  </si>
  <si>
    <t>Sample Mass (g)</t>
  </si>
  <si>
    <t>Replicate Conc. (mg.Kg-1)</t>
  </si>
  <si>
    <t>4 ANAN</t>
  </si>
  <si>
    <t>Decision Unit 1 - 3rd detonation</t>
  </si>
  <si>
    <t>D3DU1R1S1</t>
  </si>
  <si>
    <t>D3DU1R1</t>
  </si>
  <si>
    <t>D3DU1R1S2</t>
  </si>
  <si>
    <t>D3DU1R1S3</t>
  </si>
  <si>
    <t>D3DU1R2S1</t>
  </si>
  <si>
    <t>D3DU1R2</t>
  </si>
  <si>
    <t>D3DU1R2S2</t>
  </si>
  <si>
    <t>D3DU1R2S3</t>
  </si>
  <si>
    <t>D3DU1R3S1</t>
  </si>
  <si>
    <t>D3DU1R3</t>
  </si>
  <si>
    <t>D3DU1R3S2</t>
  </si>
  <si>
    <t>D3DU1R3S3</t>
  </si>
  <si>
    <t>Decision Unit 2 - 3rd detonation</t>
  </si>
  <si>
    <t>D3DU2R1S1</t>
  </si>
  <si>
    <t>D3DU2R1</t>
  </si>
  <si>
    <t>D3DU2R1S2</t>
  </si>
  <si>
    <t>D3DU2R1S3</t>
  </si>
  <si>
    <t>D3DU2R2S1</t>
  </si>
  <si>
    <t>D3DU2R2</t>
  </si>
  <si>
    <t>D3DU2R2S2</t>
  </si>
  <si>
    <t>D3DU2R2S3</t>
  </si>
  <si>
    <t>D3DU2R3S1</t>
  </si>
  <si>
    <t>D3DU2R3</t>
  </si>
  <si>
    <t>D3DU2R3S2</t>
  </si>
  <si>
    <t>D3DU2R3S3</t>
  </si>
  <si>
    <t>Decision Unit 3 - 3rd detonation</t>
  </si>
  <si>
    <t>D3DU3R1S1</t>
  </si>
  <si>
    <t>D3DU3R1</t>
  </si>
  <si>
    <t>D3DU3R1S2</t>
  </si>
  <si>
    <t>D3DU3R1S3</t>
  </si>
  <si>
    <t>D3DU3R2S1</t>
  </si>
  <si>
    <t>D3DU3R2</t>
  </si>
  <si>
    <t>D3DU3R2S2</t>
  </si>
  <si>
    <t>D3DU3R2S3</t>
  </si>
  <si>
    <t>D3DU3R3S1</t>
  </si>
  <si>
    <t>D3DU3R3</t>
  </si>
  <si>
    <t>D3DU3R3S2</t>
  </si>
  <si>
    <t>D3DU3R3S3</t>
  </si>
  <si>
    <t>Decision Unit 4 - 3rd detonation</t>
  </si>
  <si>
    <t>D3DU4R1S1</t>
  </si>
  <si>
    <t>D3DU4R1</t>
  </si>
  <si>
    <t>D3DU4R1S2</t>
  </si>
  <si>
    <t>D3DU4R1S3</t>
  </si>
  <si>
    <t>D3DU4R2S1</t>
  </si>
  <si>
    <t>D3DU4R2</t>
  </si>
  <si>
    <t>D3DU4R2S2</t>
  </si>
  <si>
    <t>D3DU4R2S3</t>
  </si>
  <si>
    <t>D3DU4R3S1</t>
  </si>
  <si>
    <t>D3DU4R3</t>
  </si>
  <si>
    <t>D3DU4R3S2</t>
  </si>
  <si>
    <t>D3DU4R3S3</t>
  </si>
  <si>
    <t>Decision Unit 5 - 3rd detonation</t>
  </si>
  <si>
    <t>D3DU5R1S1</t>
  </si>
  <si>
    <t>D3DU5R1</t>
  </si>
  <si>
    <t>D3DU5R1S2</t>
  </si>
  <si>
    <t>D3DU5R1S3</t>
  </si>
  <si>
    <t>D3DU5R2S1</t>
  </si>
  <si>
    <t>D3DU5R2</t>
  </si>
  <si>
    <t>D3DU5R2S2</t>
  </si>
  <si>
    <t>D3DU5R2S3</t>
  </si>
  <si>
    <t>D3DU5R3S1</t>
  </si>
  <si>
    <t>D3DU5R3</t>
  </si>
  <si>
    <t>D3DU5R3S2</t>
  </si>
  <si>
    <t>D3DU5R3S3</t>
  </si>
  <si>
    <t>Quality control check - Random Area 12</t>
  </si>
  <si>
    <t>D3X12R1S1</t>
  </si>
  <si>
    <t>D3X12R1</t>
  </si>
  <si>
    <t>D3X12R1S2</t>
  </si>
  <si>
    <t>D3X12R1S3</t>
  </si>
  <si>
    <t>D3X12R2S1</t>
  </si>
  <si>
    <t>D3X12R2</t>
  </si>
  <si>
    <t>D3X12R2S2</t>
  </si>
  <si>
    <t>D3X12R2S3</t>
  </si>
  <si>
    <t>D3X12R3S1</t>
  </si>
  <si>
    <t>D3X12R3</t>
  </si>
  <si>
    <t>D3X12R3S2</t>
  </si>
  <si>
    <t>D3X12R3S3</t>
  </si>
  <si>
    <t>Quality control check - Random Area 29</t>
  </si>
  <si>
    <t>D3X29R1S1</t>
  </si>
  <si>
    <t>D3X29R1</t>
  </si>
  <si>
    <t>D3X29R1S2</t>
  </si>
  <si>
    <t>D3X29R1S3</t>
  </si>
  <si>
    <t>D3X29R2S1</t>
  </si>
  <si>
    <t>D3X29R2</t>
  </si>
  <si>
    <t>D3X29R2S2</t>
  </si>
  <si>
    <t>D3X29R2S3</t>
  </si>
  <si>
    <t>D3X29R3S1</t>
  </si>
  <si>
    <t>D3X29R3</t>
  </si>
  <si>
    <t>D3X29R3S2</t>
  </si>
  <si>
    <t>D3X29R3S3</t>
  </si>
  <si>
    <t>Quality control check - Random Area 38</t>
  </si>
  <si>
    <t>D3X38R1S1</t>
  </si>
  <si>
    <t>D3X38R1</t>
  </si>
  <si>
    <t>D3X38R1S2</t>
  </si>
  <si>
    <t>D3X38R1S3</t>
  </si>
  <si>
    <t>D3X38R2S1</t>
  </si>
  <si>
    <t>D3X38R2</t>
  </si>
  <si>
    <t>D3X38R2S2</t>
  </si>
  <si>
    <t>D3X38R2S3</t>
  </si>
  <si>
    <t>D3X38R3S1</t>
  </si>
  <si>
    <t>D3X38R3</t>
  </si>
  <si>
    <t>D3X38R3S2</t>
  </si>
  <si>
    <t>D3X38R3S3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</si>
</sst>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DD7EE"/>
        <bgColor rgb="FF000000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3" fillId="0" borderId="0" xfId="0" applyFont="1"/>
    <xf numFmtId="0" fontId="3" fillId="0" borderId="36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3" xfId="0" applyFont="1" applyBorder="1"/>
    <xf numFmtId="0" fontId="6" fillId="0" borderId="9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2" xfId="0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2" xfId="0" applyBorder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" fillId="0" borderId="28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0" xfId="0" applyFont="1"/>
    <xf numFmtId="0" fontId="2" fillId="2" borderId="14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308238</xdr:colOff>
      <xdr:row>1</xdr:row>
      <xdr:rowOff>123820</xdr:rowOff>
    </xdr:from>
    <xdr:to>
      <xdr:col>16</xdr:col>
      <xdr:colOff>346478</xdr:colOff>
      <xdr:row>9</xdr:row>
      <xdr:rowOff>26401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FB6E6E-8400-4B2F-8041-7746A951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3838" y="306700"/>
          <a:ext cx="3086240" cy="1365621"/>
        </a:xfrm>
        <a:prstGeom prst="rect">
          <a:avLst/>
        </a:prstGeom>
      </xdr:spPr>
    </xdr:pic>
    <xdr:clientData/>
  </xdr:twoCellAnchor>
  <xdr:twoCellAnchor editAs="oneCell">
    <xdr:from>
      <xdr:col>11</xdr:col>
      <xdr:colOff>308230</xdr:colOff>
      <xdr:row>10</xdr:row>
      <xdr:rowOff>129835</xdr:rowOff>
    </xdr:from>
    <xdr:to>
      <xdr:col>16</xdr:col>
      <xdr:colOff>346470</xdr:colOff>
      <xdr:row>18</xdr:row>
      <xdr:rowOff>60369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94D859-3CB6-42D2-AEF6-361617BE1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3830" y="1958635"/>
          <a:ext cx="3086240" cy="1393574"/>
        </a:xfrm>
        <a:prstGeom prst="rect">
          <a:avLst/>
        </a:prstGeom>
      </xdr:spPr>
    </xdr:pic>
    <xdr:clientData/>
  </xdr:twoCellAnchor>
  <xdr:twoCellAnchor editAs="oneCell">
    <xdr:from>
      <xdr:col>11</xdr:col>
      <xdr:colOff>318099</xdr:colOff>
      <xdr:row>19</xdr:row>
      <xdr:rowOff>107210</xdr:rowOff>
    </xdr:from>
    <xdr:to>
      <xdr:col>16</xdr:col>
      <xdr:colOff>356339</xdr:colOff>
      <xdr:row>27</xdr:row>
      <xdr:rowOff>177810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930F7E-0DFD-4271-87A0-1C60B344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3699" y="3581930"/>
          <a:ext cx="3086240" cy="1533640"/>
        </a:xfrm>
        <a:prstGeom prst="rect">
          <a:avLst/>
        </a:prstGeom>
      </xdr:spPr>
    </xdr:pic>
    <xdr:clientData/>
  </xdr:twoCellAnchor>
  <xdr:twoCellAnchor>
    <xdr:from>
      <xdr:col>13</xdr:col>
      <xdr:colOff>170901</xdr:colOff>
      <xdr:row>0</xdr:row>
      <xdr:rowOff>53340</xdr:rowOff>
    </xdr:from>
    <xdr:to>
      <xdr:col>16</xdr:col>
      <xdr:colOff>358325</xdr:colOff>
      <xdr:row>1</xdr:row>
      <xdr:rowOff>147459</xdr:rowOff>
    </xdr:to>
    <xdr:sp macro="" textlink="">
      <xdr:nvSpPr>
        <xdr:cNvPr id="5" name="TextBox 8">
          <a:extLst>
            <a:ext uri="{FF2B5EF4-FFF2-40B4-BE49-F238E27FC236}">
              <a16:creationId xmlns:a16="http://schemas.microsoft.com/office/drawing/2014/main" id="{F373216D-D204-47F1-B13E-C07CEA8E7CAE}"/>
            </a:ext>
          </a:extLst>
        </xdr:cNvPr>
        <xdr:cNvSpPr txBox="1"/>
      </xdr:nvSpPr>
      <xdr:spPr>
        <a:xfrm>
          <a:off x="8095701" y="53340"/>
          <a:ext cx="2016224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GB" sz="1200" b="1"/>
            <a:t>RANDOM AREAS</a:t>
          </a:r>
        </a:p>
      </xdr:txBody>
    </xdr:sp>
    <xdr:clientData/>
  </xdr:twoCellAnchor>
  <xdr:twoCellAnchor>
    <xdr:from>
      <xdr:col>11</xdr:col>
      <xdr:colOff>236220</xdr:colOff>
      <xdr:row>0</xdr:row>
      <xdr:rowOff>65549</xdr:rowOff>
    </xdr:from>
    <xdr:to>
      <xdr:col>14</xdr:col>
      <xdr:colOff>423644</xdr:colOff>
      <xdr:row>1</xdr:row>
      <xdr:rowOff>159668</xdr:rowOff>
    </xdr:to>
    <xdr:sp macro="" textlink="">
      <xdr:nvSpPr>
        <xdr:cNvPr id="6" name="TextBox 9">
          <a:extLst>
            <a:ext uri="{FF2B5EF4-FFF2-40B4-BE49-F238E27FC236}">
              <a16:creationId xmlns:a16="http://schemas.microsoft.com/office/drawing/2014/main" id="{22B7EFCB-FA24-488E-AD2C-07419D632D22}"/>
            </a:ext>
          </a:extLst>
        </xdr:cNvPr>
        <xdr:cNvSpPr txBox="1"/>
      </xdr:nvSpPr>
      <xdr:spPr>
        <a:xfrm>
          <a:off x="6941820" y="65549"/>
          <a:ext cx="2016224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 b="1"/>
            <a:t>Detonation 1</a:t>
          </a:r>
        </a:p>
      </xdr:txBody>
    </xdr:sp>
    <xdr:clientData/>
  </xdr:twoCellAnchor>
  <xdr:twoCellAnchor>
    <xdr:from>
      <xdr:col>11</xdr:col>
      <xdr:colOff>236220</xdr:colOff>
      <xdr:row>9</xdr:row>
      <xdr:rowOff>82994</xdr:rowOff>
    </xdr:from>
    <xdr:to>
      <xdr:col>14</xdr:col>
      <xdr:colOff>423644</xdr:colOff>
      <xdr:row>10</xdr:row>
      <xdr:rowOff>177113</xdr:rowOff>
    </xdr:to>
    <xdr:sp macro="" textlink="">
      <xdr:nvSpPr>
        <xdr:cNvPr id="7" name="TextBox 10">
          <a:extLst>
            <a:ext uri="{FF2B5EF4-FFF2-40B4-BE49-F238E27FC236}">
              <a16:creationId xmlns:a16="http://schemas.microsoft.com/office/drawing/2014/main" id="{5F0580FB-3DCE-4DBF-ADB8-6EDE555B3561}"/>
            </a:ext>
          </a:extLst>
        </xdr:cNvPr>
        <xdr:cNvSpPr txBox="1"/>
      </xdr:nvSpPr>
      <xdr:spPr>
        <a:xfrm>
          <a:off x="6941820" y="1728914"/>
          <a:ext cx="2016224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 b="1"/>
            <a:t>Detonation 2</a:t>
          </a:r>
        </a:p>
      </xdr:txBody>
    </xdr:sp>
    <xdr:clientData/>
  </xdr:twoCellAnchor>
  <xdr:twoCellAnchor>
    <xdr:from>
      <xdr:col>11</xdr:col>
      <xdr:colOff>246081</xdr:colOff>
      <xdr:row>18</xdr:row>
      <xdr:rowOff>151590</xdr:rowOff>
    </xdr:from>
    <xdr:to>
      <xdr:col>14</xdr:col>
      <xdr:colOff>433505</xdr:colOff>
      <xdr:row>20</xdr:row>
      <xdr:rowOff>62829</xdr:rowOff>
    </xdr:to>
    <xdr:sp macro="" textlink="">
      <xdr:nvSpPr>
        <xdr:cNvPr id="8" name="TextBox 11">
          <a:extLst>
            <a:ext uri="{FF2B5EF4-FFF2-40B4-BE49-F238E27FC236}">
              <a16:creationId xmlns:a16="http://schemas.microsoft.com/office/drawing/2014/main" id="{851835A5-754A-4B9D-89F7-DE37345BE88A}"/>
            </a:ext>
          </a:extLst>
        </xdr:cNvPr>
        <xdr:cNvSpPr txBox="1"/>
      </xdr:nvSpPr>
      <xdr:spPr>
        <a:xfrm>
          <a:off x="6951681" y="3443430"/>
          <a:ext cx="2016224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 b="1"/>
            <a:t>Detonation 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0"/>
  <sheetViews>
    <sheetView zoomScale="90" zoomScaleNormal="90" workbookViewId="0">
      <selection activeCell="I18" sqref="I18"/>
    </sheetView>
  </sheetViews>
  <sheetFormatPr defaultRowHeight="14.45"/>
  <cols>
    <col min="2" max="2" width="11" customWidth="1"/>
    <col min="3" max="3" width="14.28515625" customWidth="1"/>
    <col min="4" max="4" width="14.7109375" customWidth="1"/>
    <col min="9" max="9" width="12" customWidth="1"/>
    <col min="10" max="10" width="15.5703125" customWidth="1"/>
    <col min="11" max="11" width="13.140625" customWidth="1"/>
    <col min="12" max="12" width="15.28515625" customWidth="1"/>
  </cols>
  <sheetData>
    <row r="1" spans="1:12" ht="15" thickBot="1">
      <c r="A1" s="36"/>
      <c r="B1" s="2" t="s">
        <v>0</v>
      </c>
      <c r="C1" s="3" t="s">
        <v>1</v>
      </c>
      <c r="D1" s="4" t="s">
        <v>2</v>
      </c>
      <c r="E1" s="2" t="s">
        <v>3</v>
      </c>
      <c r="F1" s="3" t="s">
        <v>4</v>
      </c>
      <c r="G1" s="3" t="s">
        <v>5</v>
      </c>
      <c r="H1" s="37" t="s">
        <v>6</v>
      </c>
      <c r="I1" s="44"/>
      <c r="J1" s="44"/>
      <c r="K1" s="44"/>
      <c r="L1" s="44"/>
    </row>
    <row r="2" spans="1:12">
      <c r="A2" s="204" t="s">
        <v>7</v>
      </c>
      <c r="B2" s="5"/>
      <c r="C2" s="6" t="s">
        <v>8</v>
      </c>
      <c r="D2" s="81">
        <v>10.42</v>
      </c>
      <c r="E2" s="38" t="s">
        <v>9</v>
      </c>
      <c r="F2" s="39" t="s">
        <v>9</v>
      </c>
      <c r="G2" s="45">
        <v>20557</v>
      </c>
      <c r="H2" s="40" t="s">
        <v>9</v>
      </c>
    </row>
    <row r="3" spans="1:12">
      <c r="A3" s="205"/>
      <c r="B3" s="7" t="s">
        <v>10</v>
      </c>
      <c r="C3" s="8" t="s">
        <v>11</v>
      </c>
      <c r="D3" s="82">
        <v>10.36</v>
      </c>
      <c r="E3" s="38" t="s">
        <v>9</v>
      </c>
      <c r="F3" s="39" t="s">
        <v>12</v>
      </c>
      <c r="G3" s="45">
        <v>2392</v>
      </c>
      <c r="H3" s="40" t="s">
        <v>9</v>
      </c>
    </row>
    <row r="4" spans="1:12">
      <c r="A4" s="205"/>
      <c r="B4" s="7"/>
      <c r="C4" s="8" t="s">
        <v>13</v>
      </c>
      <c r="D4" s="82">
        <v>10.96</v>
      </c>
      <c r="E4" s="38" t="s">
        <v>9</v>
      </c>
      <c r="F4" s="39" t="s">
        <v>12</v>
      </c>
      <c r="G4" s="45" t="s">
        <v>9</v>
      </c>
      <c r="H4" s="40" t="s">
        <v>9</v>
      </c>
    </row>
    <row r="5" spans="1:12">
      <c r="A5" s="205"/>
      <c r="B5" s="7"/>
      <c r="C5" s="8" t="s">
        <v>14</v>
      </c>
      <c r="D5" s="83">
        <v>20.45</v>
      </c>
      <c r="E5" s="38" t="s">
        <v>9</v>
      </c>
      <c r="F5" s="39" t="s">
        <v>9</v>
      </c>
      <c r="G5" s="45" t="s">
        <v>9</v>
      </c>
      <c r="H5" s="40" t="s">
        <v>9</v>
      </c>
    </row>
    <row r="6" spans="1:12">
      <c r="A6" s="205"/>
      <c r="B6" s="7" t="s">
        <v>15</v>
      </c>
      <c r="C6" s="8" t="s">
        <v>16</v>
      </c>
      <c r="D6" s="82">
        <v>20.2</v>
      </c>
      <c r="E6" s="38" t="s">
        <v>9</v>
      </c>
      <c r="F6" s="39" t="s">
        <v>9</v>
      </c>
      <c r="G6" s="45" t="s">
        <v>9</v>
      </c>
      <c r="H6" s="40" t="s">
        <v>9</v>
      </c>
    </row>
    <row r="7" spans="1:12">
      <c r="A7" s="205"/>
      <c r="B7" s="7"/>
      <c r="C7" s="8" t="s">
        <v>17</v>
      </c>
      <c r="D7" s="82">
        <v>20.16</v>
      </c>
      <c r="E7" s="38" t="s">
        <v>9</v>
      </c>
      <c r="F7" s="39" t="s">
        <v>12</v>
      </c>
      <c r="G7" s="45" t="s">
        <v>9</v>
      </c>
      <c r="H7" s="40" t="s">
        <v>9</v>
      </c>
    </row>
    <row r="8" spans="1:12">
      <c r="A8" s="205"/>
      <c r="B8" s="7"/>
      <c r="C8" s="18" t="s">
        <v>18</v>
      </c>
      <c r="D8" s="82">
        <v>20.38</v>
      </c>
      <c r="E8" s="38" t="s">
        <v>9</v>
      </c>
      <c r="F8" s="39" t="s">
        <v>9</v>
      </c>
      <c r="G8" s="45" t="s">
        <v>9</v>
      </c>
      <c r="H8" s="40" t="s">
        <v>9</v>
      </c>
    </row>
    <row r="9" spans="1:12">
      <c r="A9" s="205"/>
      <c r="B9" s="7" t="s">
        <v>19</v>
      </c>
      <c r="C9" s="18" t="s">
        <v>20</v>
      </c>
      <c r="D9" s="82">
        <v>20.18</v>
      </c>
      <c r="E9" s="38" t="s">
        <v>9</v>
      </c>
      <c r="F9" s="39" t="s">
        <v>9</v>
      </c>
      <c r="G9" s="45" t="s">
        <v>9</v>
      </c>
      <c r="H9" s="40" t="s">
        <v>9</v>
      </c>
    </row>
    <row r="10" spans="1:12" ht="15" thickBot="1">
      <c r="A10" s="206"/>
      <c r="B10" s="9"/>
      <c r="C10" s="27" t="s">
        <v>21</v>
      </c>
      <c r="D10" s="84">
        <v>20.11</v>
      </c>
      <c r="E10" s="41" t="s">
        <v>9</v>
      </c>
      <c r="F10" s="42" t="s">
        <v>9</v>
      </c>
      <c r="G10" s="46" t="s">
        <v>9</v>
      </c>
      <c r="H10" s="43" t="s">
        <v>9</v>
      </c>
    </row>
    <row r="11" spans="1:12" ht="15" thickBot="1">
      <c r="A11" s="10"/>
      <c r="B11" s="17"/>
      <c r="C11" s="12"/>
      <c r="D11" s="12"/>
      <c r="E11" s="1"/>
      <c r="F11" s="1"/>
      <c r="G11" s="1"/>
      <c r="H11" s="1"/>
    </row>
    <row r="12" spans="1:12">
      <c r="A12" s="201" t="s">
        <v>22</v>
      </c>
      <c r="B12" s="13"/>
      <c r="C12" s="47" t="s">
        <v>23</v>
      </c>
      <c r="D12" s="48">
        <v>20.81</v>
      </c>
      <c r="E12" s="49" t="s">
        <v>9</v>
      </c>
      <c r="F12" s="50" t="s">
        <v>9</v>
      </c>
      <c r="G12" s="51" t="s">
        <v>9</v>
      </c>
      <c r="H12" s="186" t="s">
        <v>9</v>
      </c>
    </row>
    <row r="13" spans="1:12">
      <c r="A13" s="202"/>
      <c r="B13" s="52" t="s">
        <v>24</v>
      </c>
      <c r="C13" s="53" t="s">
        <v>25</v>
      </c>
      <c r="D13" s="34">
        <v>20.12</v>
      </c>
      <c r="E13" s="54" t="s">
        <v>9</v>
      </c>
      <c r="F13" s="55" t="s">
        <v>9</v>
      </c>
      <c r="G13" s="56" t="s">
        <v>9</v>
      </c>
      <c r="H13" s="187" t="s">
        <v>9</v>
      </c>
    </row>
    <row r="14" spans="1:12">
      <c r="A14" s="202"/>
      <c r="B14" s="14"/>
      <c r="C14" s="53" t="s">
        <v>26</v>
      </c>
      <c r="D14" s="34">
        <v>20.14</v>
      </c>
      <c r="E14" s="54" t="s">
        <v>9</v>
      </c>
      <c r="F14" s="55" t="s">
        <v>12</v>
      </c>
      <c r="G14" s="56" t="s">
        <v>9</v>
      </c>
      <c r="H14" s="187" t="s">
        <v>9</v>
      </c>
    </row>
    <row r="15" spans="1:12">
      <c r="A15" s="202"/>
      <c r="B15" s="14"/>
      <c r="C15" s="53" t="s">
        <v>27</v>
      </c>
      <c r="D15" s="34">
        <v>20.46</v>
      </c>
      <c r="E15" s="54" t="s">
        <v>9</v>
      </c>
      <c r="F15" s="55" t="s">
        <v>12</v>
      </c>
      <c r="G15" s="56" t="s">
        <v>9</v>
      </c>
      <c r="H15" s="187" t="s">
        <v>9</v>
      </c>
    </row>
    <row r="16" spans="1:12">
      <c r="A16" s="202"/>
      <c r="B16" s="52" t="s">
        <v>28</v>
      </c>
      <c r="C16" s="53" t="s">
        <v>29</v>
      </c>
      <c r="D16" s="34">
        <v>20.32</v>
      </c>
      <c r="E16" s="54" t="s">
        <v>9</v>
      </c>
      <c r="F16" s="55" t="s">
        <v>12</v>
      </c>
      <c r="G16" s="56" t="s">
        <v>12</v>
      </c>
      <c r="H16" s="187" t="s">
        <v>9</v>
      </c>
    </row>
    <row r="17" spans="1:8">
      <c r="A17" s="202"/>
      <c r="B17" s="14"/>
      <c r="C17" s="53" t="s">
        <v>30</v>
      </c>
      <c r="D17" s="34">
        <v>20.54</v>
      </c>
      <c r="E17" s="54" t="s">
        <v>9</v>
      </c>
      <c r="F17" s="55" t="s">
        <v>12</v>
      </c>
      <c r="G17" s="56" t="s">
        <v>9</v>
      </c>
      <c r="H17" s="187" t="s">
        <v>9</v>
      </c>
    </row>
    <row r="18" spans="1:8">
      <c r="A18" s="202"/>
      <c r="B18" s="14"/>
      <c r="C18" s="57" t="s">
        <v>31</v>
      </c>
      <c r="D18" s="33">
        <v>20.64</v>
      </c>
      <c r="E18" s="54" t="s">
        <v>9</v>
      </c>
      <c r="F18" s="55" t="s">
        <v>9</v>
      </c>
      <c r="G18" s="56" t="s">
        <v>9</v>
      </c>
      <c r="H18" s="187" t="s">
        <v>9</v>
      </c>
    </row>
    <row r="19" spans="1:8">
      <c r="A19" s="202"/>
      <c r="B19" s="52" t="s">
        <v>32</v>
      </c>
      <c r="C19" s="57" t="s">
        <v>33</v>
      </c>
      <c r="D19" s="33">
        <v>20.149999999999999</v>
      </c>
      <c r="E19" s="54" t="s">
        <v>9</v>
      </c>
      <c r="F19" s="55" t="s">
        <v>12</v>
      </c>
      <c r="G19" s="56" t="s">
        <v>9</v>
      </c>
      <c r="H19" s="187" t="s">
        <v>9</v>
      </c>
    </row>
    <row r="20" spans="1:8" ht="15" thickBot="1">
      <c r="A20" s="203"/>
      <c r="B20" s="15"/>
      <c r="C20" s="58" t="s">
        <v>34</v>
      </c>
      <c r="D20" s="59">
        <v>20.27</v>
      </c>
      <c r="E20" s="60" t="s">
        <v>9</v>
      </c>
      <c r="F20" s="61" t="s">
        <v>12</v>
      </c>
      <c r="G20" s="62" t="s">
        <v>9</v>
      </c>
      <c r="H20" s="188" t="s">
        <v>9</v>
      </c>
    </row>
    <row r="21" spans="1:8" ht="15" thickBot="1">
      <c r="A21" s="16"/>
      <c r="B21" s="17"/>
      <c r="C21" s="1"/>
      <c r="D21" s="1"/>
      <c r="E21" s="1"/>
      <c r="F21" s="1"/>
      <c r="G21" s="1"/>
      <c r="H21" s="1"/>
    </row>
    <row r="22" spans="1:8">
      <c r="A22" s="201" t="s">
        <v>35</v>
      </c>
      <c r="B22" s="13"/>
      <c r="C22" s="48" t="s">
        <v>36</v>
      </c>
      <c r="D22" s="81">
        <v>10.53</v>
      </c>
      <c r="E22" s="66" t="s">
        <v>9</v>
      </c>
      <c r="F22" s="67" t="s">
        <v>12</v>
      </c>
      <c r="G22" s="69" t="s">
        <v>9</v>
      </c>
      <c r="H22" s="68" t="s">
        <v>9</v>
      </c>
    </row>
    <row r="23" spans="1:8">
      <c r="A23" s="202"/>
      <c r="B23" s="14" t="s">
        <v>37</v>
      </c>
      <c r="C23" s="34" t="s">
        <v>38</v>
      </c>
      <c r="D23" s="82">
        <v>10.26</v>
      </c>
      <c r="E23" s="38" t="s">
        <v>9</v>
      </c>
      <c r="F23" s="39" t="s">
        <v>12</v>
      </c>
      <c r="G23" s="45" t="s">
        <v>9</v>
      </c>
      <c r="H23" s="40" t="s">
        <v>9</v>
      </c>
    </row>
    <row r="24" spans="1:8">
      <c r="A24" s="202"/>
      <c r="B24" s="14"/>
      <c r="C24" s="34" t="s">
        <v>39</v>
      </c>
      <c r="D24" s="82">
        <v>10.45</v>
      </c>
      <c r="E24" s="38" t="s">
        <v>9</v>
      </c>
      <c r="F24" s="39" t="s">
        <v>12</v>
      </c>
      <c r="G24" s="45" t="s">
        <v>9</v>
      </c>
      <c r="H24" s="40" t="s">
        <v>9</v>
      </c>
    </row>
    <row r="25" spans="1:8">
      <c r="A25" s="202"/>
      <c r="B25" s="14"/>
      <c r="C25" s="34" t="s">
        <v>40</v>
      </c>
      <c r="D25" s="85">
        <v>10.27</v>
      </c>
      <c r="E25" s="38" t="s">
        <v>9</v>
      </c>
      <c r="F25" s="39" t="s">
        <v>12</v>
      </c>
      <c r="G25" s="45" t="s">
        <v>9</v>
      </c>
      <c r="H25" s="40" t="s">
        <v>9</v>
      </c>
    </row>
    <row r="26" spans="1:8">
      <c r="A26" s="202"/>
      <c r="B26" s="14" t="s">
        <v>41</v>
      </c>
      <c r="C26" s="34" t="s">
        <v>42</v>
      </c>
      <c r="D26" s="85">
        <v>10.23</v>
      </c>
      <c r="E26" s="38" t="s">
        <v>9</v>
      </c>
      <c r="F26" s="39" t="s">
        <v>9</v>
      </c>
      <c r="G26" s="45">
        <v>11140</v>
      </c>
      <c r="H26" s="40" t="s">
        <v>9</v>
      </c>
    </row>
    <row r="27" spans="1:8">
      <c r="A27" s="202"/>
      <c r="B27" s="14"/>
      <c r="C27" s="34" t="s">
        <v>43</v>
      </c>
      <c r="D27" s="85">
        <v>10.38</v>
      </c>
      <c r="E27" s="38" t="s">
        <v>9</v>
      </c>
      <c r="F27" s="39" t="s">
        <v>12</v>
      </c>
      <c r="G27" s="45" t="s">
        <v>9</v>
      </c>
      <c r="H27" s="40" t="s">
        <v>9</v>
      </c>
    </row>
    <row r="28" spans="1:8">
      <c r="A28" s="202"/>
      <c r="B28" s="14"/>
      <c r="C28" s="34" t="s">
        <v>44</v>
      </c>
      <c r="D28" s="82">
        <v>10.71</v>
      </c>
      <c r="E28" s="38" t="s">
        <v>9</v>
      </c>
      <c r="F28" s="39" t="s">
        <v>9</v>
      </c>
      <c r="G28" s="45" t="s">
        <v>9</v>
      </c>
      <c r="H28" s="40" t="s">
        <v>9</v>
      </c>
    </row>
    <row r="29" spans="1:8">
      <c r="A29" s="202"/>
      <c r="B29" s="14" t="s">
        <v>41</v>
      </c>
      <c r="C29" s="34" t="s">
        <v>45</v>
      </c>
      <c r="D29" s="82">
        <v>10.32</v>
      </c>
      <c r="E29" s="38" t="s">
        <v>9</v>
      </c>
      <c r="F29" s="39" t="s">
        <v>12</v>
      </c>
      <c r="G29" s="45" t="s">
        <v>9</v>
      </c>
      <c r="H29" s="40" t="s">
        <v>9</v>
      </c>
    </row>
    <row r="30" spans="1:8" ht="15" thickBot="1">
      <c r="A30" s="203"/>
      <c r="B30" s="15"/>
      <c r="C30" s="35" t="s">
        <v>46</v>
      </c>
      <c r="D30" s="84">
        <v>10.36</v>
      </c>
      <c r="E30" s="41" t="s">
        <v>9</v>
      </c>
      <c r="F30" s="42" t="s">
        <v>12</v>
      </c>
      <c r="G30" s="46" t="s">
        <v>9</v>
      </c>
      <c r="H30" s="43" t="s">
        <v>9</v>
      </c>
    </row>
    <row r="31" spans="1:8" ht="15" thickBot="1">
      <c r="A31" s="10"/>
      <c r="B31" s="17"/>
      <c r="C31" s="12"/>
      <c r="D31" s="12"/>
      <c r="E31" s="1"/>
      <c r="F31" s="1"/>
      <c r="G31" s="1"/>
      <c r="H31" s="1"/>
    </row>
    <row r="32" spans="1:8">
      <c r="A32" s="207" t="s">
        <v>47</v>
      </c>
      <c r="B32" s="86"/>
      <c r="C32" s="88" t="s">
        <v>48</v>
      </c>
      <c r="D32" s="81">
        <v>10.61</v>
      </c>
      <c r="E32" s="49" t="s">
        <v>9</v>
      </c>
      <c r="F32" s="50" t="s">
        <v>12</v>
      </c>
      <c r="G32" s="51" t="s">
        <v>9</v>
      </c>
      <c r="H32" s="186" t="s">
        <v>9</v>
      </c>
    </row>
    <row r="33" spans="1:8">
      <c r="A33" s="208"/>
      <c r="B33" s="87" t="s">
        <v>49</v>
      </c>
      <c r="C33" s="65" t="s">
        <v>50</v>
      </c>
      <c r="D33" s="82">
        <v>10.45</v>
      </c>
      <c r="E33" s="54" t="s">
        <v>9</v>
      </c>
      <c r="F33" s="55" t="s">
        <v>12</v>
      </c>
      <c r="G33" s="56" t="s">
        <v>9</v>
      </c>
      <c r="H33" s="187" t="s">
        <v>9</v>
      </c>
    </row>
    <row r="34" spans="1:8">
      <c r="A34" s="208"/>
      <c r="B34" s="87"/>
      <c r="C34" s="65" t="s">
        <v>51</v>
      </c>
      <c r="D34" s="82">
        <v>10.42</v>
      </c>
      <c r="E34" s="54" t="s">
        <v>9</v>
      </c>
      <c r="F34" s="55" t="s">
        <v>12</v>
      </c>
      <c r="G34" s="56" t="s">
        <v>9</v>
      </c>
      <c r="H34" s="187" t="s">
        <v>9</v>
      </c>
    </row>
    <row r="35" spans="1:8">
      <c r="A35" s="208"/>
      <c r="B35" s="87"/>
      <c r="C35" s="65" t="s">
        <v>52</v>
      </c>
      <c r="D35" s="85">
        <v>10.46</v>
      </c>
      <c r="E35" s="54" t="s">
        <v>9</v>
      </c>
      <c r="F35" s="55" t="s">
        <v>9</v>
      </c>
      <c r="G35" s="56" t="s">
        <v>9</v>
      </c>
      <c r="H35" s="187" t="s">
        <v>9</v>
      </c>
    </row>
    <row r="36" spans="1:8">
      <c r="A36" s="208"/>
      <c r="B36" s="87" t="s">
        <v>53</v>
      </c>
      <c r="C36" s="65" t="s">
        <v>54</v>
      </c>
      <c r="D36" s="85">
        <v>10.75</v>
      </c>
      <c r="E36" s="54" t="s">
        <v>9</v>
      </c>
      <c r="F36" s="55" t="s">
        <v>12</v>
      </c>
      <c r="G36" s="56" t="s">
        <v>9</v>
      </c>
      <c r="H36" s="187" t="s">
        <v>9</v>
      </c>
    </row>
    <row r="37" spans="1:8">
      <c r="A37" s="208"/>
      <c r="B37" s="87"/>
      <c r="C37" s="65" t="s">
        <v>55</v>
      </c>
      <c r="D37" s="85">
        <v>10.81</v>
      </c>
      <c r="E37" s="54" t="s">
        <v>9</v>
      </c>
      <c r="F37" s="55" t="s">
        <v>12</v>
      </c>
      <c r="G37" s="56" t="s">
        <v>9</v>
      </c>
      <c r="H37" s="187" t="s">
        <v>9</v>
      </c>
    </row>
    <row r="38" spans="1:8">
      <c r="A38" s="208"/>
      <c r="B38" s="87"/>
      <c r="C38" s="64" t="s">
        <v>56</v>
      </c>
      <c r="D38" s="85">
        <v>20.21</v>
      </c>
      <c r="E38" s="54" t="s">
        <v>9</v>
      </c>
      <c r="F38" s="55" t="s">
        <v>9</v>
      </c>
      <c r="G38" s="56" t="s">
        <v>9</v>
      </c>
      <c r="H38" s="187" t="s">
        <v>9</v>
      </c>
    </row>
    <row r="39" spans="1:8">
      <c r="A39" s="208"/>
      <c r="B39" s="87" t="s">
        <v>57</v>
      </c>
      <c r="C39" s="64" t="s">
        <v>58</v>
      </c>
      <c r="D39" s="85">
        <v>20.149999999999999</v>
      </c>
      <c r="E39" s="54" t="s">
        <v>9</v>
      </c>
      <c r="F39" s="55" t="s">
        <v>9</v>
      </c>
      <c r="G39" s="56" t="s">
        <v>9</v>
      </c>
      <c r="H39" s="187" t="s">
        <v>9</v>
      </c>
    </row>
    <row r="40" spans="1:8" ht="15" thickBot="1">
      <c r="A40" s="209"/>
      <c r="B40" s="89"/>
      <c r="C40" s="19" t="s">
        <v>59</v>
      </c>
      <c r="D40" s="90">
        <v>20.57</v>
      </c>
      <c r="E40" s="60" t="s">
        <v>9</v>
      </c>
      <c r="F40" s="61" t="s">
        <v>9</v>
      </c>
      <c r="G40" s="62" t="s">
        <v>9</v>
      </c>
      <c r="H40" s="188" t="s">
        <v>9</v>
      </c>
    </row>
    <row r="41" spans="1:8" ht="15" thickBot="1">
      <c r="A41" s="10"/>
      <c r="B41" s="1"/>
      <c r="C41" s="1"/>
      <c r="D41" s="1"/>
      <c r="E41" s="1"/>
      <c r="F41" s="1"/>
      <c r="G41" s="1"/>
      <c r="H41" s="1"/>
    </row>
    <row r="42" spans="1:8">
      <c r="A42" s="201" t="s">
        <v>60</v>
      </c>
      <c r="B42" s="20"/>
      <c r="C42" s="47" t="s">
        <v>61</v>
      </c>
      <c r="D42" s="91">
        <v>10.01</v>
      </c>
      <c r="E42" s="67" t="s">
        <v>9</v>
      </c>
      <c r="F42" s="67" t="s">
        <v>9</v>
      </c>
      <c r="G42" s="69" t="s">
        <v>9</v>
      </c>
      <c r="H42" s="68" t="s">
        <v>9</v>
      </c>
    </row>
    <row r="43" spans="1:8">
      <c r="A43" s="202"/>
      <c r="B43" s="21" t="s">
        <v>62</v>
      </c>
      <c r="C43" s="53" t="s">
        <v>63</v>
      </c>
      <c r="D43" s="85">
        <v>10.87</v>
      </c>
      <c r="E43" s="39" t="s">
        <v>9</v>
      </c>
      <c r="F43" s="39" t="s">
        <v>12</v>
      </c>
      <c r="G43" s="45" t="s">
        <v>12</v>
      </c>
      <c r="H43" s="40" t="s">
        <v>9</v>
      </c>
    </row>
    <row r="44" spans="1:8">
      <c r="A44" s="202"/>
      <c r="B44" s="21"/>
      <c r="C44" s="53" t="s">
        <v>64</v>
      </c>
      <c r="D44" s="85">
        <v>10.01</v>
      </c>
      <c r="E44" s="39" t="s">
        <v>9</v>
      </c>
      <c r="F44" s="39" t="s">
        <v>9</v>
      </c>
      <c r="G44" s="45" t="s">
        <v>9</v>
      </c>
      <c r="H44" s="40" t="s">
        <v>9</v>
      </c>
    </row>
    <row r="45" spans="1:8">
      <c r="A45" s="202"/>
      <c r="B45" s="21"/>
      <c r="C45" s="57" t="s">
        <v>65</v>
      </c>
      <c r="D45" s="82">
        <v>10.42</v>
      </c>
      <c r="E45" s="39" t="s">
        <v>9</v>
      </c>
      <c r="F45" s="39" t="s">
        <v>12</v>
      </c>
      <c r="G45" s="45" t="s">
        <v>9</v>
      </c>
      <c r="H45" s="40" t="s">
        <v>9</v>
      </c>
    </row>
    <row r="46" spans="1:8">
      <c r="A46" s="202"/>
      <c r="B46" s="21" t="s">
        <v>66</v>
      </c>
      <c r="C46" s="57" t="s">
        <v>67</v>
      </c>
      <c r="D46" s="82">
        <v>10.29</v>
      </c>
      <c r="E46" s="39" t="s">
        <v>9</v>
      </c>
      <c r="F46" s="39" t="s">
        <v>9</v>
      </c>
      <c r="G46" s="45" t="s">
        <v>9</v>
      </c>
      <c r="H46" s="40" t="s">
        <v>9</v>
      </c>
    </row>
    <row r="47" spans="1:8">
      <c r="A47" s="202"/>
      <c r="B47" s="21"/>
      <c r="C47" s="57" t="s">
        <v>68</v>
      </c>
      <c r="D47" s="82">
        <v>10.23</v>
      </c>
      <c r="E47" s="39" t="s">
        <v>9</v>
      </c>
      <c r="F47" s="39" t="s">
        <v>9</v>
      </c>
      <c r="G47" s="45">
        <v>24142</v>
      </c>
      <c r="H47" s="40" t="s">
        <v>9</v>
      </c>
    </row>
    <row r="48" spans="1:8">
      <c r="A48" s="202"/>
      <c r="B48" s="21"/>
      <c r="C48" s="57" t="s">
        <v>69</v>
      </c>
      <c r="D48" s="82">
        <v>10.24</v>
      </c>
      <c r="E48" s="39" t="s">
        <v>9</v>
      </c>
      <c r="F48" s="39" t="s">
        <v>9</v>
      </c>
      <c r="G48" s="45" t="s">
        <v>9</v>
      </c>
      <c r="H48" s="40" t="s">
        <v>9</v>
      </c>
    </row>
    <row r="49" spans="1:8">
      <c r="A49" s="202"/>
      <c r="B49" s="21" t="s">
        <v>70</v>
      </c>
      <c r="C49" s="57" t="s">
        <v>71</v>
      </c>
      <c r="D49" s="82">
        <v>10.54</v>
      </c>
      <c r="E49" s="39" t="s">
        <v>72</v>
      </c>
      <c r="F49" s="39" t="s">
        <v>12</v>
      </c>
      <c r="G49" s="45" t="s">
        <v>9</v>
      </c>
      <c r="H49" s="40" t="s">
        <v>9</v>
      </c>
    </row>
    <row r="50" spans="1:8" ht="15" thickBot="1">
      <c r="A50" s="203"/>
      <c r="B50" s="22"/>
      <c r="C50" s="58" t="s">
        <v>73</v>
      </c>
      <c r="D50" s="84">
        <v>10.42</v>
      </c>
      <c r="E50" s="42" t="s">
        <v>9</v>
      </c>
      <c r="F50" s="42" t="s">
        <v>12</v>
      </c>
      <c r="G50" s="46" t="s">
        <v>9</v>
      </c>
      <c r="H50" s="43" t="s">
        <v>9</v>
      </c>
    </row>
    <row r="51" spans="1:8" ht="15" thickBot="1">
      <c r="E51" s="1"/>
      <c r="F51" s="1"/>
      <c r="G51" s="1"/>
      <c r="H51" s="1"/>
    </row>
    <row r="52" spans="1:8">
      <c r="A52" s="201" t="s">
        <v>74</v>
      </c>
      <c r="B52" s="20"/>
      <c r="C52" s="23" t="s">
        <v>75</v>
      </c>
      <c r="D52" s="24">
        <v>10.63</v>
      </c>
      <c r="E52" s="66" t="s">
        <v>9</v>
      </c>
      <c r="F52" s="67" t="s">
        <v>12</v>
      </c>
      <c r="G52" s="69" t="s">
        <v>9</v>
      </c>
      <c r="H52" s="68" t="s">
        <v>9</v>
      </c>
    </row>
    <row r="53" spans="1:8">
      <c r="A53" s="202"/>
      <c r="B53" s="92" t="s">
        <v>76</v>
      </c>
      <c r="C53" s="25" t="s">
        <v>77</v>
      </c>
      <c r="D53" s="18">
        <v>10.46</v>
      </c>
      <c r="E53" s="38" t="s">
        <v>9</v>
      </c>
      <c r="F53" s="39" t="s">
        <v>9</v>
      </c>
      <c r="G53" s="45" t="s">
        <v>9</v>
      </c>
      <c r="H53" s="40" t="s">
        <v>9</v>
      </c>
    </row>
    <row r="54" spans="1:8">
      <c r="A54" s="202"/>
      <c r="B54" s="21"/>
      <c r="C54" s="25" t="s">
        <v>78</v>
      </c>
      <c r="D54" s="18">
        <v>10.5</v>
      </c>
      <c r="E54" s="38" t="s">
        <v>9</v>
      </c>
      <c r="F54" s="39" t="s">
        <v>12</v>
      </c>
      <c r="G54" s="45" t="s">
        <v>9</v>
      </c>
      <c r="H54" s="40" t="s">
        <v>9</v>
      </c>
    </row>
    <row r="55" spans="1:8">
      <c r="A55" s="202"/>
      <c r="B55" s="21"/>
      <c r="C55" s="25" t="s">
        <v>79</v>
      </c>
      <c r="D55" s="18">
        <v>10.47</v>
      </c>
      <c r="E55" s="38" t="s">
        <v>9</v>
      </c>
      <c r="F55" s="39" t="s">
        <v>12</v>
      </c>
      <c r="G55" s="45" t="s">
        <v>9</v>
      </c>
      <c r="H55" s="40" t="s">
        <v>9</v>
      </c>
    </row>
    <row r="56" spans="1:8">
      <c r="A56" s="202"/>
      <c r="B56" s="21" t="s">
        <v>80</v>
      </c>
      <c r="C56" s="25" t="s">
        <v>81</v>
      </c>
      <c r="D56" s="18">
        <v>10.24</v>
      </c>
      <c r="E56" s="38" t="s">
        <v>9</v>
      </c>
      <c r="F56" s="39" t="s">
        <v>12</v>
      </c>
      <c r="G56" s="45" t="s">
        <v>9</v>
      </c>
      <c r="H56" s="40" t="s">
        <v>9</v>
      </c>
    </row>
    <row r="57" spans="1:8">
      <c r="A57" s="202"/>
      <c r="B57" s="21"/>
      <c r="C57" s="25" t="s">
        <v>82</v>
      </c>
      <c r="D57" s="18">
        <v>10.45</v>
      </c>
      <c r="E57" s="38" t="s">
        <v>9</v>
      </c>
      <c r="F57" s="39" t="s">
        <v>12</v>
      </c>
      <c r="G57" s="45" t="s">
        <v>9</v>
      </c>
      <c r="H57" s="40" t="s">
        <v>9</v>
      </c>
    </row>
    <row r="58" spans="1:8">
      <c r="A58" s="202"/>
      <c r="B58" s="21"/>
      <c r="C58" s="25" t="s">
        <v>83</v>
      </c>
      <c r="D58" s="18">
        <v>10.63</v>
      </c>
      <c r="E58" s="38" t="s">
        <v>9</v>
      </c>
      <c r="F58" s="39" t="s">
        <v>12</v>
      </c>
      <c r="G58" s="45" t="s">
        <v>9</v>
      </c>
      <c r="H58" s="40" t="s">
        <v>9</v>
      </c>
    </row>
    <row r="59" spans="1:8">
      <c r="A59" s="202"/>
      <c r="B59" s="21" t="s">
        <v>84</v>
      </c>
      <c r="C59" s="25" t="s">
        <v>85</v>
      </c>
      <c r="D59" s="18">
        <v>10.82</v>
      </c>
      <c r="E59" s="38" t="s">
        <v>9</v>
      </c>
      <c r="F59" s="39" t="s">
        <v>9</v>
      </c>
      <c r="G59" s="45" t="s">
        <v>9</v>
      </c>
      <c r="H59" s="40" t="s">
        <v>9</v>
      </c>
    </row>
    <row r="60" spans="1:8" ht="15" thickBot="1">
      <c r="A60" s="203"/>
      <c r="B60" s="22"/>
      <c r="C60" s="26" t="s">
        <v>86</v>
      </c>
      <c r="D60" s="27">
        <v>10.51</v>
      </c>
      <c r="E60" s="41" t="s">
        <v>9</v>
      </c>
      <c r="F60" s="42" t="s">
        <v>12</v>
      </c>
      <c r="G60" s="46" t="s">
        <v>9</v>
      </c>
      <c r="H60" s="43" t="s">
        <v>9</v>
      </c>
    </row>
    <row r="61" spans="1:8" ht="15" thickBot="1">
      <c r="A61" s="28"/>
      <c r="B61" s="17"/>
      <c r="C61" s="29"/>
      <c r="D61" s="29"/>
      <c r="E61" s="1"/>
      <c r="F61" s="1"/>
      <c r="G61" s="1"/>
      <c r="H61" s="1"/>
    </row>
    <row r="62" spans="1:8">
      <c r="A62" s="201" t="s">
        <v>87</v>
      </c>
      <c r="B62" s="5"/>
      <c r="C62" s="30" t="s">
        <v>88</v>
      </c>
      <c r="D62" s="81">
        <v>10.89</v>
      </c>
      <c r="E62" s="67" t="s">
        <v>9</v>
      </c>
      <c r="F62" s="67" t="s">
        <v>9</v>
      </c>
      <c r="G62" s="69" t="s">
        <v>9</v>
      </c>
      <c r="H62" s="68" t="s">
        <v>9</v>
      </c>
    </row>
    <row r="63" spans="1:8">
      <c r="A63" s="202"/>
      <c r="B63" s="7" t="s">
        <v>89</v>
      </c>
      <c r="C63" s="31" t="s">
        <v>90</v>
      </c>
      <c r="D63" s="82">
        <v>10.45</v>
      </c>
      <c r="E63" s="39" t="s">
        <v>9</v>
      </c>
      <c r="F63" s="39" t="s">
        <v>12</v>
      </c>
      <c r="G63" s="45" t="s">
        <v>9</v>
      </c>
      <c r="H63" s="40" t="s">
        <v>9</v>
      </c>
    </row>
    <row r="64" spans="1:8">
      <c r="A64" s="202"/>
      <c r="B64" s="7"/>
      <c r="C64" s="31" t="s">
        <v>91</v>
      </c>
      <c r="D64" s="82">
        <v>10.34</v>
      </c>
      <c r="E64" s="39" t="s">
        <v>9</v>
      </c>
      <c r="F64" s="39" t="s">
        <v>9</v>
      </c>
      <c r="G64" s="45" t="s">
        <v>9</v>
      </c>
      <c r="H64" s="40" t="s">
        <v>9</v>
      </c>
    </row>
    <row r="65" spans="1:8">
      <c r="A65" s="202"/>
      <c r="B65" s="7"/>
      <c r="C65" s="94" t="s">
        <v>92</v>
      </c>
      <c r="D65" s="85">
        <v>20.010000000000002</v>
      </c>
      <c r="E65" s="39" t="s">
        <v>9</v>
      </c>
      <c r="F65" s="39" t="s">
        <v>12</v>
      </c>
      <c r="G65" s="45" t="s">
        <v>9</v>
      </c>
      <c r="H65" s="40" t="s">
        <v>9</v>
      </c>
    </row>
    <row r="66" spans="1:8">
      <c r="A66" s="202"/>
      <c r="B66" s="7" t="s">
        <v>93</v>
      </c>
      <c r="C66" s="94" t="s">
        <v>94</v>
      </c>
      <c r="D66" s="85">
        <v>20.3</v>
      </c>
      <c r="E66" s="39" t="s">
        <v>9</v>
      </c>
      <c r="F66" s="39" t="s">
        <v>9</v>
      </c>
      <c r="G66" s="45" t="s">
        <v>9</v>
      </c>
      <c r="H66" s="40" t="s">
        <v>9</v>
      </c>
    </row>
    <row r="67" spans="1:8">
      <c r="A67" s="202"/>
      <c r="B67" s="7"/>
      <c r="C67" s="94" t="s">
        <v>95</v>
      </c>
      <c r="D67" s="85">
        <v>20.2</v>
      </c>
      <c r="E67" s="39" t="s">
        <v>9</v>
      </c>
      <c r="F67" s="39" t="s">
        <v>9</v>
      </c>
      <c r="G67" s="45" t="s">
        <v>9</v>
      </c>
      <c r="H67" s="40" t="s">
        <v>9</v>
      </c>
    </row>
    <row r="68" spans="1:8">
      <c r="A68" s="202"/>
      <c r="B68" s="7"/>
      <c r="C68" s="94" t="s">
        <v>96</v>
      </c>
      <c r="D68" s="85">
        <v>20.57</v>
      </c>
      <c r="E68" s="39" t="s">
        <v>9</v>
      </c>
      <c r="F68" s="39" t="s">
        <v>9</v>
      </c>
      <c r="G68" s="45" t="s">
        <v>9</v>
      </c>
      <c r="H68" s="40" t="s">
        <v>9</v>
      </c>
    </row>
    <row r="69" spans="1:8">
      <c r="A69" s="202"/>
      <c r="B69" s="7" t="s">
        <v>97</v>
      </c>
      <c r="C69" s="94" t="s">
        <v>98</v>
      </c>
      <c r="D69" s="85">
        <v>20.329999999999998</v>
      </c>
      <c r="E69" s="39"/>
      <c r="F69" s="39"/>
      <c r="G69" s="45"/>
      <c r="H69" s="40"/>
    </row>
    <row r="70" spans="1:8" ht="15" thickBot="1">
      <c r="A70" s="203"/>
      <c r="B70" s="9"/>
      <c r="C70" s="95" t="s">
        <v>99</v>
      </c>
      <c r="D70" s="90">
        <v>20.16</v>
      </c>
      <c r="E70" s="42"/>
      <c r="F70" s="42"/>
      <c r="G70" s="46"/>
      <c r="H70" s="43"/>
    </row>
    <row r="71" spans="1:8" ht="15" thickBot="1">
      <c r="A71" s="28"/>
      <c r="B71" s="28"/>
      <c r="C71" s="28"/>
      <c r="D71" s="28"/>
      <c r="E71" s="1"/>
      <c r="F71" s="1"/>
      <c r="G71" s="1"/>
      <c r="H71" s="1"/>
    </row>
    <row r="72" spans="1:8">
      <c r="A72" s="201" t="s">
        <v>100</v>
      </c>
      <c r="B72" s="13"/>
      <c r="C72" s="96" t="s">
        <v>101</v>
      </c>
      <c r="D72" s="32">
        <v>20.61</v>
      </c>
      <c r="E72" s="49" t="s">
        <v>9</v>
      </c>
      <c r="F72" s="50" t="s">
        <v>9</v>
      </c>
      <c r="G72" s="51" t="s">
        <v>9</v>
      </c>
      <c r="H72" s="186" t="s">
        <v>9</v>
      </c>
    </row>
    <row r="73" spans="1:8">
      <c r="A73" s="202"/>
      <c r="B73" s="14" t="s">
        <v>102</v>
      </c>
      <c r="C73" s="97" t="s">
        <v>103</v>
      </c>
      <c r="D73" s="33">
        <v>20.079999999999998</v>
      </c>
      <c r="E73" s="54" t="s">
        <v>9</v>
      </c>
      <c r="F73" s="55" t="s">
        <v>9</v>
      </c>
      <c r="G73" s="56" t="s">
        <v>9</v>
      </c>
      <c r="H73" s="187" t="s">
        <v>9</v>
      </c>
    </row>
    <row r="74" spans="1:8">
      <c r="A74" s="202"/>
      <c r="B74" s="14"/>
      <c r="C74" s="97" t="s">
        <v>104</v>
      </c>
      <c r="D74" s="33">
        <v>20.25</v>
      </c>
      <c r="E74" s="54" t="s">
        <v>9</v>
      </c>
      <c r="F74" s="55" t="s">
        <v>9</v>
      </c>
      <c r="G74" s="56" t="s">
        <v>9</v>
      </c>
      <c r="H74" s="187" t="s">
        <v>9</v>
      </c>
    </row>
    <row r="75" spans="1:8">
      <c r="A75" s="202"/>
      <c r="B75" s="14"/>
      <c r="C75" s="97" t="s">
        <v>105</v>
      </c>
      <c r="D75" s="33">
        <v>20.079999999999998</v>
      </c>
      <c r="E75" s="54" t="s">
        <v>9</v>
      </c>
      <c r="F75" s="55" t="s">
        <v>12</v>
      </c>
      <c r="G75" s="56" t="s">
        <v>9</v>
      </c>
      <c r="H75" s="187" t="s">
        <v>9</v>
      </c>
    </row>
    <row r="76" spans="1:8">
      <c r="A76" s="202"/>
      <c r="B76" s="14" t="s">
        <v>106</v>
      </c>
      <c r="C76" s="97" t="s">
        <v>107</v>
      </c>
      <c r="D76" s="33">
        <v>20.23</v>
      </c>
      <c r="E76" s="54" t="s">
        <v>9</v>
      </c>
      <c r="F76" s="55" t="s">
        <v>9</v>
      </c>
      <c r="G76" s="56" t="s">
        <v>9</v>
      </c>
      <c r="H76" s="187" t="s">
        <v>9</v>
      </c>
    </row>
    <row r="77" spans="1:8">
      <c r="A77" s="202"/>
      <c r="B77" s="14"/>
      <c r="C77" s="97" t="s">
        <v>108</v>
      </c>
      <c r="D77" s="33">
        <v>20.65</v>
      </c>
      <c r="E77" s="54" t="s">
        <v>9</v>
      </c>
      <c r="F77" s="55" t="s">
        <v>12</v>
      </c>
      <c r="G77" s="56" t="s">
        <v>9</v>
      </c>
      <c r="H77" s="187" t="s">
        <v>9</v>
      </c>
    </row>
    <row r="78" spans="1:8">
      <c r="A78" s="202"/>
      <c r="B78" s="14"/>
      <c r="C78" s="25" t="s">
        <v>109</v>
      </c>
      <c r="D78" s="34">
        <v>20.12</v>
      </c>
      <c r="E78" s="54" t="s">
        <v>9</v>
      </c>
      <c r="F78" s="55" t="s">
        <v>12</v>
      </c>
      <c r="G78" s="56" t="s">
        <v>9</v>
      </c>
      <c r="H78" s="187" t="s">
        <v>9</v>
      </c>
    </row>
    <row r="79" spans="1:8">
      <c r="A79" s="202"/>
      <c r="B79" s="52" t="s">
        <v>110</v>
      </c>
      <c r="C79" s="25" t="s">
        <v>111</v>
      </c>
      <c r="D79" s="34">
        <v>20</v>
      </c>
      <c r="E79" s="54" t="s">
        <v>9</v>
      </c>
      <c r="F79" s="55" t="s">
        <v>12</v>
      </c>
      <c r="G79" s="56" t="s">
        <v>9</v>
      </c>
      <c r="H79" s="187" t="s">
        <v>9</v>
      </c>
    </row>
    <row r="80" spans="1:8" ht="15" thickBot="1">
      <c r="A80" s="203"/>
      <c r="B80" s="15"/>
      <c r="C80" s="26" t="s">
        <v>112</v>
      </c>
      <c r="D80" s="35">
        <v>20.260000000000002</v>
      </c>
      <c r="E80" s="60" t="s">
        <v>9</v>
      </c>
      <c r="F80" s="61" t="s">
        <v>12</v>
      </c>
      <c r="G80" s="62" t="s">
        <v>9</v>
      </c>
      <c r="H80" s="188" t="s">
        <v>9</v>
      </c>
    </row>
  </sheetData>
  <mergeCells count="8">
    <mergeCell ref="A62:A70"/>
    <mergeCell ref="A72:A80"/>
    <mergeCell ref="A2:A10"/>
    <mergeCell ref="A12:A20"/>
    <mergeCell ref="A22:A30"/>
    <mergeCell ref="A32:A40"/>
    <mergeCell ref="A42:A50"/>
    <mergeCell ref="A52:A6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64857-688C-4215-BC03-F1B13CECBDA3}">
  <dimension ref="A1:I80"/>
  <sheetViews>
    <sheetView topLeftCell="A55" workbookViewId="0">
      <selection activeCell="I42" sqref="I42:I50"/>
    </sheetView>
  </sheetViews>
  <sheetFormatPr defaultRowHeight="14.45"/>
  <cols>
    <col min="2" max="2" width="15.85546875" customWidth="1"/>
    <col min="3" max="3" width="12.85546875" customWidth="1"/>
    <col min="4" max="4" width="17.140625" customWidth="1"/>
    <col min="5" max="5" width="13" customWidth="1"/>
    <col min="6" max="6" width="16" customWidth="1"/>
    <col min="9" max="9" width="13.140625" customWidth="1"/>
  </cols>
  <sheetData>
    <row r="1" spans="1:9" ht="41.45">
      <c r="A1" s="155"/>
      <c r="B1" s="156" t="s">
        <v>0</v>
      </c>
      <c r="C1" s="156" t="s">
        <v>1</v>
      </c>
      <c r="D1" s="11" t="s">
        <v>2</v>
      </c>
      <c r="E1" s="76" t="s">
        <v>5</v>
      </c>
      <c r="F1" s="77" t="s">
        <v>219</v>
      </c>
      <c r="G1" s="78" t="s">
        <v>220</v>
      </c>
      <c r="H1" s="78" t="s">
        <v>221</v>
      </c>
      <c r="I1" s="79" t="s">
        <v>222</v>
      </c>
    </row>
    <row r="2" spans="1:9" ht="15" customHeight="1">
      <c r="A2" s="230" t="s">
        <v>250</v>
      </c>
      <c r="B2" s="157"/>
      <c r="C2" s="158" t="s">
        <v>251</v>
      </c>
      <c r="D2" s="194">
        <v>20.14</v>
      </c>
      <c r="E2" s="70" t="s">
        <v>9</v>
      </c>
      <c r="F2" s="49">
        <v>0</v>
      </c>
      <c r="G2" s="50">
        <f>((F2*0.02)/D2)*1000</f>
        <v>0</v>
      </c>
      <c r="H2" s="220">
        <f>AVERAGE(G2:G4)</f>
        <v>0</v>
      </c>
      <c r="I2" s="220">
        <f>AVERAGE(H2:H10)</f>
        <v>0</v>
      </c>
    </row>
    <row r="3" spans="1:9">
      <c r="A3" s="231"/>
      <c r="B3" s="159" t="s">
        <v>252</v>
      </c>
      <c r="C3" s="160" t="s">
        <v>253</v>
      </c>
      <c r="D3" s="195">
        <v>20.34</v>
      </c>
      <c r="E3" s="71" t="s">
        <v>9</v>
      </c>
      <c r="F3" s="54">
        <v>0</v>
      </c>
      <c r="G3" s="55">
        <f t="shared" ref="G3:G4" si="0">((F3*0.02)/D3)*1000</f>
        <v>0</v>
      </c>
      <c r="H3" s="221"/>
      <c r="I3" s="221"/>
    </row>
    <row r="4" spans="1:9">
      <c r="A4" s="231"/>
      <c r="B4" s="159"/>
      <c r="C4" s="160" t="s">
        <v>254</v>
      </c>
      <c r="D4" s="195">
        <v>20.059999999999999</v>
      </c>
      <c r="E4" s="71" t="s">
        <v>9</v>
      </c>
      <c r="F4" s="60">
        <v>0</v>
      </c>
      <c r="G4" s="61">
        <f t="shared" si="0"/>
        <v>0</v>
      </c>
      <c r="H4" s="222"/>
      <c r="I4" s="221"/>
    </row>
    <row r="5" spans="1:9">
      <c r="A5" s="231"/>
      <c r="B5" s="159"/>
      <c r="C5" s="160" t="s">
        <v>255</v>
      </c>
      <c r="D5" s="195">
        <v>20.36</v>
      </c>
      <c r="E5" s="71" t="s">
        <v>9</v>
      </c>
      <c r="F5" s="49">
        <v>0</v>
      </c>
      <c r="G5" s="50">
        <f>((F5*0)/D5)*1000</f>
        <v>0</v>
      </c>
      <c r="H5" s="220">
        <f t="shared" ref="H5" si="1">AVERAGE(G5:G7)</f>
        <v>0</v>
      </c>
      <c r="I5" s="221"/>
    </row>
    <row r="6" spans="1:9">
      <c r="A6" s="231"/>
      <c r="B6" s="159" t="s">
        <v>256</v>
      </c>
      <c r="C6" s="160" t="s">
        <v>257</v>
      </c>
      <c r="D6" s="195">
        <v>20.45</v>
      </c>
      <c r="E6" s="71" t="s">
        <v>9</v>
      </c>
      <c r="F6" s="54">
        <v>0</v>
      </c>
      <c r="G6" s="55">
        <f>((F6*0.04)/D6)*1000</f>
        <v>0</v>
      </c>
      <c r="H6" s="221"/>
      <c r="I6" s="221"/>
    </row>
    <row r="7" spans="1:9">
      <c r="A7" s="231"/>
      <c r="B7" s="159"/>
      <c r="C7" s="160" t="s">
        <v>258</v>
      </c>
      <c r="D7" s="195">
        <v>20.13</v>
      </c>
      <c r="E7" s="71" t="s">
        <v>9</v>
      </c>
      <c r="F7" s="60">
        <v>0</v>
      </c>
      <c r="G7" s="61">
        <f>((F7*0.04)/D7)*1000</f>
        <v>0</v>
      </c>
      <c r="H7" s="222"/>
      <c r="I7" s="221"/>
    </row>
    <row r="8" spans="1:9">
      <c r="A8" s="231"/>
      <c r="B8" s="159"/>
      <c r="C8" s="160" t="s">
        <v>259</v>
      </c>
      <c r="D8" s="195">
        <v>20.329999999999998</v>
      </c>
      <c r="E8" s="71" t="s">
        <v>9</v>
      </c>
      <c r="F8" s="49">
        <v>0</v>
      </c>
      <c r="G8" s="50">
        <f>((F8*0.04)/D8)*1000</f>
        <v>0</v>
      </c>
      <c r="H8" s="220">
        <f t="shared" ref="H8" si="2">AVERAGE(G8:G10)</f>
        <v>0</v>
      </c>
      <c r="I8" s="221"/>
    </row>
    <row r="9" spans="1:9">
      <c r="A9" s="231"/>
      <c r="B9" s="159" t="s">
        <v>260</v>
      </c>
      <c r="C9" s="160" t="s">
        <v>261</v>
      </c>
      <c r="D9" s="195">
        <v>20.05</v>
      </c>
      <c r="E9" s="71" t="s">
        <v>9</v>
      </c>
      <c r="F9" s="54">
        <v>0</v>
      </c>
      <c r="G9" s="55">
        <f>((F9*0.04)/D9)*1000</f>
        <v>0</v>
      </c>
      <c r="H9" s="221"/>
      <c r="I9" s="221"/>
    </row>
    <row r="10" spans="1:9">
      <c r="A10" s="231"/>
      <c r="B10" s="161"/>
      <c r="C10" s="162" t="s">
        <v>262</v>
      </c>
      <c r="D10" s="196">
        <v>20.149999999999999</v>
      </c>
      <c r="E10" s="72" t="s">
        <v>9</v>
      </c>
      <c r="F10" s="60">
        <v>0</v>
      </c>
      <c r="G10" s="61">
        <f>((F10*0.04)/D10)*1000</f>
        <v>0</v>
      </c>
      <c r="H10" s="222"/>
      <c r="I10" s="222"/>
    </row>
    <row r="11" spans="1:9">
      <c r="A11" s="156"/>
      <c r="B11" s="163"/>
      <c r="C11" s="164"/>
      <c r="E11" s="63"/>
      <c r="F11" s="63"/>
      <c r="G11" s="63"/>
      <c r="H11" s="63"/>
      <c r="I11" s="63"/>
    </row>
    <row r="12" spans="1:9" ht="15" customHeight="1">
      <c r="A12" s="230" t="s">
        <v>263</v>
      </c>
      <c r="B12" s="157"/>
      <c r="C12" s="165" t="s">
        <v>264</v>
      </c>
      <c r="D12" s="194">
        <v>20.05</v>
      </c>
      <c r="E12" s="183" t="s">
        <v>12</v>
      </c>
      <c r="F12" s="49">
        <v>4.0000000000000001E-3</v>
      </c>
      <c r="G12" s="50">
        <f t="shared" ref="G12:G19" si="3">((F12*0.04)/D13)*1000</f>
        <v>7.9522862823061622E-3</v>
      </c>
      <c r="H12" s="220">
        <f>AVERAGE(G12:G14)</f>
        <v>2.6507620941020539E-3</v>
      </c>
      <c r="I12" s="220">
        <f>AVERAGE(H12:H20)</f>
        <v>8.8358736470068461E-4</v>
      </c>
    </row>
    <row r="13" spans="1:9">
      <c r="A13" s="231"/>
      <c r="B13" s="159" t="s">
        <v>265</v>
      </c>
      <c r="C13" s="166" t="s">
        <v>266</v>
      </c>
      <c r="D13" s="195">
        <v>20.12</v>
      </c>
      <c r="E13" s="184" t="s">
        <v>9</v>
      </c>
      <c r="F13" s="54">
        <v>0</v>
      </c>
      <c r="G13" s="55">
        <f t="shared" si="3"/>
        <v>0</v>
      </c>
      <c r="H13" s="221"/>
      <c r="I13" s="221"/>
    </row>
    <row r="14" spans="1:9">
      <c r="A14" s="231"/>
      <c r="B14" s="159"/>
      <c r="C14" s="166" t="s">
        <v>267</v>
      </c>
      <c r="D14" s="195">
        <v>20.100000000000001</v>
      </c>
      <c r="E14" s="184" t="s">
        <v>9</v>
      </c>
      <c r="F14" s="60">
        <v>0</v>
      </c>
      <c r="G14" s="61">
        <f t="shared" si="3"/>
        <v>0</v>
      </c>
      <c r="H14" s="222"/>
      <c r="I14" s="221"/>
    </row>
    <row r="15" spans="1:9">
      <c r="A15" s="231"/>
      <c r="B15" s="159"/>
      <c r="C15" s="166" t="s">
        <v>268</v>
      </c>
      <c r="D15" s="195">
        <v>20.51</v>
      </c>
      <c r="E15" s="184" t="s">
        <v>9</v>
      </c>
      <c r="F15" s="49">
        <v>0</v>
      </c>
      <c r="G15" s="50">
        <f t="shared" si="3"/>
        <v>0</v>
      </c>
      <c r="H15" s="220">
        <f t="shared" ref="H15" si="4">AVERAGE(G15:G17)</f>
        <v>0</v>
      </c>
      <c r="I15" s="221"/>
    </row>
    <row r="16" spans="1:9">
      <c r="A16" s="231"/>
      <c r="B16" s="159" t="s">
        <v>269</v>
      </c>
      <c r="C16" s="166" t="s">
        <v>270</v>
      </c>
      <c r="D16" s="195">
        <v>20.71</v>
      </c>
      <c r="E16" s="184" t="s">
        <v>9</v>
      </c>
      <c r="F16" s="54">
        <v>0</v>
      </c>
      <c r="G16" s="55">
        <f t="shared" si="3"/>
        <v>0</v>
      </c>
      <c r="H16" s="221"/>
      <c r="I16" s="221"/>
    </row>
    <row r="17" spans="1:9">
      <c r="A17" s="231"/>
      <c r="B17" s="159"/>
      <c r="C17" s="166" t="s">
        <v>271</v>
      </c>
      <c r="D17" s="195">
        <v>20.190000000000001</v>
      </c>
      <c r="E17" s="184" t="s">
        <v>9</v>
      </c>
      <c r="F17" s="60">
        <v>0</v>
      </c>
      <c r="G17" s="61">
        <f t="shared" si="3"/>
        <v>0</v>
      </c>
      <c r="H17" s="222"/>
      <c r="I17" s="221"/>
    </row>
    <row r="18" spans="1:9">
      <c r="A18" s="231"/>
      <c r="B18" s="159"/>
      <c r="C18" s="166" t="s">
        <v>272</v>
      </c>
      <c r="D18" s="195">
        <v>20.010000000000002</v>
      </c>
      <c r="E18" s="184" t="s">
        <v>9</v>
      </c>
      <c r="F18" s="49">
        <v>0</v>
      </c>
      <c r="G18" s="50">
        <f t="shared" si="3"/>
        <v>0</v>
      </c>
      <c r="H18" s="220">
        <f t="shared" ref="H18" si="5">AVERAGE(G18:G20)</f>
        <v>0</v>
      </c>
      <c r="I18" s="221"/>
    </row>
    <row r="19" spans="1:9">
      <c r="A19" s="231"/>
      <c r="B19" s="159" t="s">
        <v>273</v>
      </c>
      <c r="C19" s="166" t="s">
        <v>274</v>
      </c>
      <c r="D19" s="195">
        <v>20.57</v>
      </c>
      <c r="E19" s="184" t="s">
        <v>9</v>
      </c>
      <c r="F19" s="54">
        <v>0</v>
      </c>
      <c r="G19" s="55">
        <f t="shared" si="3"/>
        <v>0</v>
      </c>
      <c r="H19" s="221"/>
      <c r="I19" s="221"/>
    </row>
    <row r="20" spans="1:9">
      <c r="A20" s="231"/>
      <c r="B20" s="161"/>
      <c r="C20" s="167" t="s">
        <v>275</v>
      </c>
      <c r="D20" s="196">
        <v>20.350000000000001</v>
      </c>
      <c r="E20" s="185" t="s">
        <v>9</v>
      </c>
      <c r="F20" s="60">
        <v>0</v>
      </c>
      <c r="G20" s="61">
        <f>((F20*0.04)/D22)*1000</f>
        <v>0</v>
      </c>
      <c r="H20" s="222"/>
      <c r="I20" s="222"/>
    </row>
    <row r="21" spans="1:9">
      <c r="A21" s="168"/>
      <c r="B21" s="169"/>
      <c r="C21" s="170"/>
      <c r="E21" s="63"/>
      <c r="F21" s="63"/>
      <c r="G21" s="63"/>
      <c r="H21" s="63"/>
      <c r="I21" s="63"/>
    </row>
    <row r="22" spans="1:9" ht="15" customHeight="1">
      <c r="A22" s="230" t="s">
        <v>276</v>
      </c>
      <c r="B22" s="157"/>
      <c r="C22" s="165" t="s">
        <v>277</v>
      </c>
      <c r="D22" s="194">
        <v>20.09</v>
      </c>
      <c r="E22" s="66" t="s">
        <v>9</v>
      </c>
      <c r="F22" s="49">
        <v>0</v>
      </c>
      <c r="G22" s="50">
        <f t="shared" ref="G22:G28" si="6">((F22*0.02)/D24)*1000</f>
        <v>0</v>
      </c>
      <c r="H22" s="220">
        <f>AVERAGE(G22:G24)</f>
        <v>0</v>
      </c>
      <c r="I22" s="220">
        <f>AVERAGE(H22:H30)</f>
        <v>0</v>
      </c>
    </row>
    <row r="23" spans="1:9">
      <c r="A23" s="231"/>
      <c r="B23" s="159" t="s">
        <v>278</v>
      </c>
      <c r="C23" s="166" t="s">
        <v>279</v>
      </c>
      <c r="D23" s="195">
        <v>20.67</v>
      </c>
      <c r="E23" s="38" t="s">
        <v>9</v>
      </c>
      <c r="F23" s="54">
        <v>0</v>
      </c>
      <c r="G23" s="55">
        <f t="shared" si="6"/>
        <v>0</v>
      </c>
      <c r="H23" s="221"/>
      <c r="I23" s="221"/>
    </row>
    <row r="24" spans="1:9">
      <c r="A24" s="231"/>
      <c r="B24" s="159"/>
      <c r="C24" s="166" t="s">
        <v>280</v>
      </c>
      <c r="D24" s="195">
        <v>20.45</v>
      </c>
      <c r="E24" s="38" t="s">
        <v>9</v>
      </c>
      <c r="F24" s="60">
        <v>0</v>
      </c>
      <c r="G24" s="61">
        <f t="shared" si="6"/>
        <v>0</v>
      </c>
      <c r="H24" s="222"/>
      <c r="I24" s="221"/>
    </row>
    <row r="25" spans="1:9">
      <c r="A25" s="231"/>
      <c r="B25" s="159"/>
      <c r="C25" s="166" t="s">
        <v>281</v>
      </c>
      <c r="D25" s="195">
        <v>20.059999999999999</v>
      </c>
      <c r="E25" s="38" t="s">
        <v>9</v>
      </c>
      <c r="F25" s="49">
        <v>0</v>
      </c>
      <c r="G25" s="50">
        <f t="shared" si="6"/>
        <v>0</v>
      </c>
      <c r="H25" s="220">
        <f t="shared" ref="H25" si="7">AVERAGE(G25:G27)</f>
        <v>0</v>
      </c>
      <c r="I25" s="221"/>
    </row>
    <row r="26" spans="1:9">
      <c r="A26" s="231"/>
      <c r="B26" s="159" t="s">
        <v>282</v>
      </c>
      <c r="C26" s="166" t="s">
        <v>283</v>
      </c>
      <c r="D26" s="195">
        <v>20.39</v>
      </c>
      <c r="E26" s="38" t="s">
        <v>9</v>
      </c>
      <c r="F26" s="54">
        <v>0</v>
      </c>
      <c r="G26" s="55">
        <f t="shared" si="6"/>
        <v>0</v>
      </c>
      <c r="H26" s="221"/>
      <c r="I26" s="221"/>
    </row>
    <row r="27" spans="1:9">
      <c r="A27" s="231"/>
      <c r="B27" s="159"/>
      <c r="C27" s="166" t="s">
        <v>284</v>
      </c>
      <c r="D27" s="195">
        <v>20.6</v>
      </c>
      <c r="E27" s="38" t="s">
        <v>9</v>
      </c>
      <c r="F27" s="60">
        <v>0</v>
      </c>
      <c r="G27" s="61">
        <f t="shared" si="6"/>
        <v>0</v>
      </c>
      <c r="H27" s="222"/>
      <c r="I27" s="221"/>
    </row>
    <row r="28" spans="1:9">
      <c r="A28" s="231"/>
      <c r="B28" s="159"/>
      <c r="C28" s="166" t="s">
        <v>285</v>
      </c>
      <c r="D28" s="195">
        <v>20.14</v>
      </c>
      <c r="E28" s="38" t="s">
        <v>9</v>
      </c>
      <c r="F28" s="49">
        <v>0</v>
      </c>
      <c r="G28" s="50">
        <f t="shared" si="6"/>
        <v>0</v>
      </c>
      <c r="H28" s="220">
        <f t="shared" ref="H28" si="8">AVERAGE(G28:G30)</f>
        <v>0</v>
      </c>
      <c r="I28" s="221"/>
    </row>
    <row r="29" spans="1:9">
      <c r="A29" s="231"/>
      <c r="B29" s="159" t="s">
        <v>286</v>
      </c>
      <c r="C29" s="166" t="s">
        <v>287</v>
      </c>
      <c r="D29" s="195">
        <v>20.46</v>
      </c>
      <c r="E29" s="38" t="s">
        <v>9</v>
      </c>
      <c r="F29" s="54">
        <v>0</v>
      </c>
      <c r="G29" s="55">
        <f>((F29*0.02)/D32)*1000</f>
        <v>0</v>
      </c>
      <c r="H29" s="221"/>
      <c r="I29" s="221"/>
    </row>
    <row r="30" spans="1:9">
      <c r="A30" s="232"/>
      <c r="B30" s="161"/>
      <c r="C30" s="167" t="s">
        <v>288</v>
      </c>
      <c r="D30" s="196">
        <v>20.53</v>
      </c>
      <c r="E30" s="41" t="s">
        <v>9</v>
      </c>
      <c r="F30" s="60">
        <v>0</v>
      </c>
      <c r="G30" s="61">
        <f>((F30*0.02)/D33)*1000</f>
        <v>0</v>
      </c>
      <c r="H30" s="222"/>
      <c r="I30" s="222"/>
    </row>
    <row r="31" spans="1:9">
      <c r="A31" s="171"/>
      <c r="B31" s="172"/>
      <c r="C31" s="170"/>
      <c r="E31" s="63"/>
      <c r="F31" s="63"/>
      <c r="G31" s="63"/>
      <c r="H31" s="63"/>
      <c r="I31" s="63"/>
    </row>
    <row r="32" spans="1:9" ht="15" customHeight="1">
      <c r="A32" s="230" t="s">
        <v>289</v>
      </c>
      <c r="B32" s="157"/>
      <c r="C32" s="158" t="s">
        <v>290</v>
      </c>
      <c r="D32" s="194">
        <v>20.59</v>
      </c>
      <c r="E32" s="70" t="s">
        <v>9</v>
      </c>
      <c r="F32" s="49">
        <v>0</v>
      </c>
      <c r="G32" s="50">
        <f t="shared" ref="G32:G37" si="9">((F32*0.02)/D35)*1000</f>
        <v>0</v>
      </c>
      <c r="H32" s="220">
        <f>AVERAGE(G32:G34)</f>
        <v>0</v>
      </c>
      <c r="I32" s="217">
        <f>AVERAGE(H32:H40)</f>
        <v>0</v>
      </c>
    </row>
    <row r="33" spans="1:9">
      <c r="A33" s="231"/>
      <c r="B33" s="159" t="s">
        <v>291</v>
      </c>
      <c r="C33" s="160" t="s">
        <v>292</v>
      </c>
      <c r="D33" s="195">
        <v>20.399999999999999</v>
      </c>
      <c r="E33" s="71" t="s">
        <v>9</v>
      </c>
      <c r="F33" s="54">
        <v>0</v>
      </c>
      <c r="G33" s="55">
        <f t="shared" si="9"/>
        <v>0</v>
      </c>
      <c r="H33" s="221"/>
      <c r="I33" s="218"/>
    </row>
    <row r="34" spans="1:9">
      <c r="A34" s="231"/>
      <c r="B34" s="159"/>
      <c r="C34" s="160" t="s">
        <v>293</v>
      </c>
      <c r="D34" s="195">
        <v>20.28</v>
      </c>
      <c r="E34" s="71" t="s">
        <v>9</v>
      </c>
      <c r="F34" s="60">
        <v>0</v>
      </c>
      <c r="G34" s="61">
        <f t="shared" si="9"/>
        <v>0</v>
      </c>
      <c r="H34" s="222"/>
      <c r="I34" s="218"/>
    </row>
    <row r="35" spans="1:9">
      <c r="A35" s="231"/>
      <c r="B35" s="159"/>
      <c r="C35" s="160" t="s">
        <v>294</v>
      </c>
      <c r="D35" s="195">
        <v>20.309999999999999</v>
      </c>
      <c r="E35" s="71" t="s">
        <v>9</v>
      </c>
      <c r="F35" s="49">
        <v>0</v>
      </c>
      <c r="G35" s="50">
        <f t="shared" si="9"/>
        <v>0</v>
      </c>
      <c r="H35" s="220">
        <f t="shared" ref="H35" si="10">AVERAGE(G35:G37)</f>
        <v>0</v>
      </c>
      <c r="I35" s="218"/>
    </row>
    <row r="36" spans="1:9">
      <c r="A36" s="231"/>
      <c r="B36" s="159" t="s">
        <v>295</v>
      </c>
      <c r="C36" s="160" t="s">
        <v>296</v>
      </c>
      <c r="D36" s="195">
        <v>20.43</v>
      </c>
      <c r="E36" s="71" t="s">
        <v>9</v>
      </c>
      <c r="F36" s="54">
        <v>0</v>
      </c>
      <c r="G36" s="55">
        <f t="shared" si="9"/>
        <v>0</v>
      </c>
      <c r="H36" s="221"/>
      <c r="I36" s="218"/>
    </row>
    <row r="37" spans="1:9">
      <c r="A37" s="231"/>
      <c r="B37" s="159"/>
      <c r="C37" s="160" t="s">
        <v>297</v>
      </c>
      <c r="D37" s="195">
        <v>20.65</v>
      </c>
      <c r="E37" s="71" t="s">
        <v>9</v>
      </c>
      <c r="F37" s="60">
        <v>0</v>
      </c>
      <c r="G37" s="61">
        <f t="shared" si="9"/>
        <v>0</v>
      </c>
      <c r="H37" s="222"/>
      <c r="I37" s="218"/>
    </row>
    <row r="38" spans="1:9">
      <c r="A38" s="231"/>
      <c r="B38" s="159"/>
      <c r="C38" s="160" t="s">
        <v>298</v>
      </c>
      <c r="D38" s="195">
        <v>20.239999999999998</v>
      </c>
      <c r="E38" s="71" t="s">
        <v>9</v>
      </c>
      <c r="F38" s="49">
        <v>0</v>
      </c>
      <c r="G38" s="50">
        <f>((F38*0.04)/D42)*1000</f>
        <v>0</v>
      </c>
      <c r="H38" s="220">
        <f t="shared" ref="H38" si="11">AVERAGE(G38:G40)</f>
        <v>0</v>
      </c>
      <c r="I38" s="218"/>
    </row>
    <row r="39" spans="1:9">
      <c r="A39" s="231"/>
      <c r="B39" s="159" t="s">
        <v>299</v>
      </c>
      <c r="C39" s="160" t="s">
        <v>300</v>
      </c>
      <c r="D39" s="195">
        <v>20.27</v>
      </c>
      <c r="E39" s="71" t="s">
        <v>9</v>
      </c>
      <c r="F39" s="54">
        <v>0</v>
      </c>
      <c r="G39" s="55">
        <f>((F39*0.04)/D43)*1000</f>
        <v>0</v>
      </c>
      <c r="H39" s="221"/>
      <c r="I39" s="218"/>
    </row>
    <row r="40" spans="1:9">
      <c r="A40" s="233"/>
      <c r="B40" s="161"/>
      <c r="C40" s="162" t="s">
        <v>301</v>
      </c>
      <c r="D40" s="196">
        <v>20.38</v>
      </c>
      <c r="E40" s="72" t="s">
        <v>9</v>
      </c>
      <c r="F40" s="60">
        <v>0</v>
      </c>
      <c r="G40" s="61">
        <f>((F40*0.04)/D44)*1000</f>
        <v>0</v>
      </c>
      <c r="H40" s="222"/>
      <c r="I40" s="219"/>
    </row>
    <row r="41" spans="1:9">
      <c r="A41" s="173"/>
      <c r="B41" s="156"/>
      <c r="C41" s="164"/>
      <c r="E41" s="63"/>
      <c r="F41" s="63"/>
      <c r="G41" s="63"/>
      <c r="H41" s="63"/>
      <c r="I41" s="93"/>
    </row>
    <row r="42" spans="1:9" ht="15" customHeight="1">
      <c r="A42" s="234" t="s">
        <v>302</v>
      </c>
      <c r="B42" s="157"/>
      <c r="C42" s="158" t="s">
        <v>303</v>
      </c>
      <c r="D42" s="194">
        <v>20.66</v>
      </c>
      <c r="E42" s="183" t="s">
        <v>9</v>
      </c>
      <c r="F42" s="49">
        <v>0</v>
      </c>
      <c r="G42" s="50">
        <f>((F42*0.02)/D46)*1000</f>
        <v>0</v>
      </c>
      <c r="H42" s="220">
        <f>AVERAGE(G42:G44)</f>
        <v>0</v>
      </c>
      <c r="I42" s="220">
        <f>AVERAGE(H42:H50)</f>
        <v>0.15651634783223164</v>
      </c>
    </row>
    <row r="43" spans="1:9">
      <c r="A43" s="231"/>
      <c r="B43" s="159" t="s">
        <v>304</v>
      </c>
      <c r="C43" s="160" t="s">
        <v>305</v>
      </c>
      <c r="D43" s="195">
        <v>20.32</v>
      </c>
      <c r="E43" s="184" t="s">
        <v>9</v>
      </c>
      <c r="F43" s="54">
        <v>0</v>
      </c>
      <c r="G43" s="55">
        <f>((F43*0.02)/D47)*1000</f>
        <v>0</v>
      </c>
      <c r="H43" s="221"/>
      <c r="I43" s="221"/>
    </row>
    <row r="44" spans="1:9">
      <c r="A44" s="231"/>
      <c r="B44" s="159"/>
      <c r="C44" s="160" t="s">
        <v>306</v>
      </c>
      <c r="D44" s="195">
        <v>20.11</v>
      </c>
      <c r="E44" s="184" t="s">
        <v>9</v>
      </c>
      <c r="F44" s="60">
        <v>0</v>
      </c>
      <c r="G44" s="61">
        <f>((F44*0.02)/D48)*1000</f>
        <v>0</v>
      </c>
      <c r="H44" s="222"/>
      <c r="I44" s="221"/>
    </row>
    <row r="45" spans="1:9">
      <c r="A45" s="231"/>
      <c r="B45" s="159"/>
      <c r="C45" s="160" t="s">
        <v>307</v>
      </c>
      <c r="D45" s="195">
        <v>20.36</v>
      </c>
      <c r="E45" s="184" t="s">
        <v>9</v>
      </c>
      <c r="F45" s="49">
        <v>0</v>
      </c>
      <c r="G45" s="50">
        <f>((F45*0.02)/D49)*1000</f>
        <v>0</v>
      </c>
      <c r="H45" s="220">
        <f t="shared" ref="H45" si="12">AVERAGE(G45:G47)</f>
        <v>0</v>
      </c>
      <c r="I45" s="221"/>
    </row>
    <row r="46" spans="1:9">
      <c r="A46" s="231"/>
      <c r="B46" s="159" t="s">
        <v>308</v>
      </c>
      <c r="C46" s="160" t="s">
        <v>309</v>
      </c>
      <c r="D46" s="195">
        <v>20.329999999999998</v>
      </c>
      <c r="E46" s="184" t="s">
        <v>9</v>
      </c>
      <c r="F46" s="54">
        <v>0</v>
      </c>
      <c r="G46" s="55">
        <f>((F46*0.02)/D50)*1000</f>
        <v>0</v>
      </c>
      <c r="H46" s="221"/>
      <c r="I46" s="221"/>
    </row>
    <row r="47" spans="1:9">
      <c r="A47" s="231"/>
      <c r="B47" s="159"/>
      <c r="C47" s="160" t="s">
        <v>310</v>
      </c>
      <c r="D47" s="195">
        <v>20.66</v>
      </c>
      <c r="E47" s="184" t="s">
        <v>9</v>
      </c>
      <c r="F47" s="60">
        <v>0</v>
      </c>
      <c r="G47" s="61">
        <v>0</v>
      </c>
      <c r="H47" s="222"/>
      <c r="I47" s="221"/>
    </row>
    <row r="48" spans="1:9">
      <c r="A48" s="231"/>
      <c r="B48" s="159"/>
      <c r="C48" s="160" t="s">
        <v>311</v>
      </c>
      <c r="D48" s="195">
        <v>20.68</v>
      </c>
      <c r="E48" s="184" t="s">
        <v>9</v>
      </c>
      <c r="F48" s="49">
        <v>0</v>
      </c>
      <c r="G48" s="50">
        <v>0</v>
      </c>
      <c r="H48" s="220">
        <f t="shared" ref="H48" si="13">AVERAGE(G48:G50)</f>
        <v>0.46954904349669496</v>
      </c>
      <c r="I48" s="221"/>
    </row>
    <row r="49" spans="1:9">
      <c r="A49" s="231"/>
      <c r="B49" s="159" t="s">
        <v>312</v>
      </c>
      <c r="C49" s="160" t="s">
        <v>313</v>
      </c>
      <c r="D49" s="195">
        <v>20.309999999999999</v>
      </c>
      <c r="E49" s="184">
        <v>31246</v>
      </c>
      <c r="F49" s="54">
        <f>E49/21843</f>
        <v>1.4304811610126813</v>
      </c>
      <c r="G49" s="55">
        <f>((F49*0.02)/D49)*1000</f>
        <v>1.4086471304900849</v>
      </c>
      <c r="H49" s="221"/>
      <c r="I49" s="221"/>
    </row>
    <row r="50" spans="1:9">
      <c r="A50" s="231"/>
      <c r="B50" s="161"/>
      <c r="C50" s="162" t="s">
        <v>314</v>
      </c>
      <c r="D50" s="196">
        <v>20.43</v>
      </c>
      <c r="E50" s="185" t="s">
        <v>9</v>
      </c>
      <c r="F50" s="60">
        <v>0</v>
      </c>
      <c r="G50" s="61">
        <v>0</v>
      </c>
      <c r="H50" s="222"/>
      <c r="I50" s="222"/>
    </row>
    <row r="51" spans="1:9">
      <c r="D51" s="63"/>
      <c r="E51" s="63"/>
      <c r="F51" s="63"/>
      <c r="G51" s="63"/>
      <c r="H51" s="63"/>
      <c r="I51" s="63"/>
    </row>
    <row r="52" spans="1:9" ht="15" customHeight="1">
      <c r="A52" s="230" t="s">
        <v>315</v>
      </c>
      <c r="B52" s="174"/>
      <c r="C52" s="137" t="s">
        <v>316</v>
      </c>
      <c r="D52" s="197">
        <v>20.260000000000002</v>
      </c>
      <c r="E52" s="49" t="s">
        <v>9</v>
      </c>
      <c r="F52" s="49">
        <v>0</v>
      </c>
      <c r="G52" s="50">
        <f>((F52*0.02)/D52)*1000</f>
        <v>0</v>
      </c>
      <c r="H52" s="220">
        <f>AVERAGE(G52:G54)</f>
        <v>0</v>
      </c>
      <c r="I52" s="220">
        <f>AVERAGE(H52:H60)</f>
        <v>0</v>
      </c>
    </row>
    <row r="53" spans="1:9">
      <c r="A53" s="231"/>
      <c r="B53" s="175" t="s">
        <v>317</v>
      </c>
      <c r="C53" s="138" t="s">
        <v>318</v>
      </c>
      <c r="D53" s="198">
        <v>20.37</v>
      </c>
      <c r="E53" s="54" t="s">
        <v>9</v>
      </c>
      <c r="F53" s="54">
        <v>0</v>
      </c>
      <c r="G53" s="55">
        <f t="shared" ref="G53:G60" si="14">((F53*0.02)/D53)*1000</f>
        <v>0</v>
      </c>
      <c r="H53" s="221"/>
      <c r="I53" s="221"/>
    </row>
    <row r="54" spans="1:9">
      <c r="A54" s="231"/>
      <c r="B54" s="175"/>
      <c r="C54" s="138" t="s">
        <v>319</v>
      </c>
      <c r="D54" s="198">
        <v>20.12</v>
      </c>
      <c r="E54" s="60" t="s">
        <v>9</v>
      </c>
      <c r="F54" s="60">
        <v>0</v>
      </c>
      <c r="G54" s="61">
        <f t="shared" si="14"/>
        <v>0</v>
      </c>
      <c r="H54" s="222"/>
      <c r="I54" s="221"/>
    </row>
    <row r="55" spans="1:9">
      <c r="A55" s="231"/>
      <c r="B55" s="175"/>
      <c r="C55" s="138" t="s">
        <v>320</v>
      </c>
      <c r="D55" s="198">
        <v>20.18</v>
      </c>
      <c r="E55" s="49" t="s">
        <v>9</v>
      </c>
      <c r="F55" s="49">
        <v>0</v>
      </c>
      <c r="G55" s="50">
        <f t="shared" si="14"/>
        <v>0</v>
      </c>
      <c r="H55" s="220">
        <f t="shared" ref="H55" si="15">AVERAGE(G55:G57)</f>
        <v>0</v>
      </c>
      <c r="I55" s="221"/>
    </row>
    <row r="56" spans="1:9">
      <c r="A56" s="231"/>
      <c r="B56" s="175" t="s">
        <v>321</v>
      </c>
      <c r="C56" s="138" t="s">
        <v>322</v>
      </c>
      <c r="D56" s="198">
        <v>20.62</v>
      </c>
      <c r="E56" s="54" t="s">
        <v>9</v>
      </c>
      <c r="F56" s="54">
        <v>0</v>
      </c>
      <c r="G56" s="55">
        <f t="shared" si="14"/>
        <v>0</v>
      </c>
      <c r="H56" s="221"/>
      <c r="I56" s="221"/>
    </row>
    <row r="57" spans="1:9">
      <c r="A57" s="231"/>
      <c r="B57" s="175"/>
      <c r="C57" s="138" t="s">
        <v>323</v>
      </c>
      <c r="D57" s="198">
        <v>20.6</v>
      </c>
      <c r="E57" s="60" t="s">
        <v>9</v>
      </c>
      <c r="F57" s="60">
        <v>0</v>
      </c>
      <c r="G57" s="61">
        <f t="shared" si="14"/>
        <v>0</v>
      </c>
      <c r="H57" s="222"/>
      <c r="I57" s="221"/>
    </row>
    <row r="58" spans="1:9">
      <c r="A58" s="231"/>
      <c r="B58" s="175"/>
      <c r="C58" s="138" t="s">
        <v>324</v>
      </c>
      <c r="D58" s="198">
        <v>20.36</v>
      </c>
      <c r="E58" s="49" t="s">
        <v>9</v>
      </c>
      <c r="F58" s="49">
        <v>0</v>
      </c>
      <c r="G58" s="50">
        <f t="shared" si="14"/>
        <v>0</v>
      </c>
      <c r="H58" s="220">
        <f t="shared" ref="H58" si="16">AVERAGE(G58:G60)</f>
        <v>0</v>
      </c>
      <c r="I58" s="221"/>
    </row>
    <row r="59" spans="1:9">
      <c r="A59" s="231"/>
      <c r="B59" s="175" t="s">
        <v>325</v>
      </c>
      <c r="C59" s="138" t="s">
        <v>326</v>
      </c>
      <c r="D59" s="198">
        <v>20.260000000000002</v>
      </c>
      <c r="E59" s="54" t="s">
        <v>9</v>
      </c>
      <c r="F59" s="54">
        <v>0</v>
      </c>
      <c r="G59" s="55">
        <f t="shared" si="14"/>
        <v>0</v>
      </c>
      <c r="H59" s="221"/>
      <c r="I59" s="221"/>
    </row>
    <row r="60" spans="1:9">
      <c r="A60" s="231"/>
      <c r="B60" s="176"/>
      <c r="C60" s="179" t="s">
        <v>327</v>
      </c>
      <c r="D60" s="199">
        <v>20.010000000000002</v>
      </c>
      <c r="E60" s="60" t="s">
        <v>9</v>
      </c>
      <c r="F60" s="60">
        <v>0</v>
      </c>
      <c r="G60" s="61">
        <f t="shared" si="14"/>
        <v>0</v>
      </c>
      <c r="H60" s="222"/>
      <c r="I60" s="222"/>
    </row>
    <row r="61" spans="1:9">
      <c r="A61" s="164"/>
      <c r="B61" s="110"/>
      <c r="C61" s="12"/>
      <c r="E61" s="63"/>
      <c r="F61" s="63"/>
      <c r="G61" s="63"/>
      <c r="H61" s="63"/>
      <c r="I61" s="63"/>
    </row>
    <row r="62" spans="1:9" ht="15" customHeight="1">
      <c r="A62" s="230" t="s">
        <v>328</v>
      </c>
      <c r="B62" s="177"/>
      <c r="C62" s="137" t="s">
        <v>329</v>
      </c>
      <c r="D62" s="197">
        <v>20.07</v>
      </c>
      <c r="E62" s="49" t="s">
        <v>9</v>
      </c>
      <c r="F62" s="49">
        <v>0</v>
      </c>
      <c r="G62" s="50">
        <f t="shared" ref="G62:G69" si="17">((F62*0.02)/D63)*1000</f>
        <v>0</v>
      </c>
      <c r="H62" s="220">
        <f>AVERAGE(G62:G64)</f>
        <v>0</v>
      </c>
      <c r="I62" s="220">
        <f>AVERAGE(H62:H70)</f>
        <v>0</v>
      </c>
    </row>
    <row r="63" spans="1:9">
      <c r="A63" s="231"/>
      <c r="B63" s="175" t="s">
        <v>330</v>
      </c>
      <c r="C63" s="138" t="s">
        <v>331</v>
      </c>
      <c r="D63" s="198">
        <v>20.13</v>
      </c>
      <c r="E63" s="54" t="s">
        <v>9</v>
      </c>
      <c r="F63" s="54">
        <v>0</v>
      </c>
      <c r="G63" s="55">
        <f t="shared" si="17"/>
        <v>0</v>
      </c>
      <c r="H63" s="221"/>
      <c r="I63" s="221"/>
    </row>
    <row r="64" spans="1:9">
      <c r="A64" s="231"/>
      <c r="B64" s="175"/>
      <c r="C64" s="138" t="s">
        <v>332</v>
      </c>
      <c r="D64" s="198">
        <v>20.46</v>
      </c>
      <c r="E64" s="60" t="s">
        <v>9</v>
      </c>
      <c r="F64" s="60">
        <v>0</v>
      </c>
      <c r="G64" s="61">
        <f t="shared" si="17"/>
        <v>0</v>
      </c>
      <c r="H64" s="222"/>
      <c r="I64" s="221"/>
    </row>
    <row r="65" spans="1:9">
      <c r="A65" s="231"/>
      <c r="B65" s="175"/>
      <c r="C65" s="138" t="s">
        <v>333</v>
      </c>
      <c r="D65" s="198">
        <v>20.37</v>
      </c>
      <c r="E65" s="49" t="s">
        <v>9</v>
      </c>
      <c r="F65" s="49">
        <v>0</v>
      </c>
      <c r="G65" s="50">
        <f t="shared" si="17"/>
        <v>0</v>
      </c>
      <c r="H65" s="220">
        <f t="shared" ref="H65" si="18">AVERAGE(G65:G67)</f>
        <v>0</v>
      </c>
      <c r="I65" s="221"/>
    </row>
    <row r="66" spans="1:9">
      <c r="A66" s="231"/>
      <c r="B66" s="175" t="s">
        <v>334</v>
      </c>
      <c r="C66" s="138" t="s">
        <v>335</v>
      </c>
      <c r="D66" s="198">
        <v>20.32</v>
      </c>
      <c r="E66" s="54" t="s">
        <v>9</v>
      </c>
      <c r="F66" s="54">
        <v>0</v>
      </c>
      <c r="G66" s="55">
        <f t="shared" si="17"/>
        <v>0</v>
      </c>
      <c r="H66" s="221"/>
      <c r="I66" s="221"/>
    </row>
    <row r="67" spans="1:9">
      <c r="A67" s="231"/>
      <c r="B67" s="175"/>
      <c r="C67" s="138" t="s">
        <v>336</v>
      </c>
      <c r="D67" s="198">
        <v>20.27</v>
      </c>
      <c r="E67" s="60" t="s">
        <v>9</v>
      </c>
      <c r="F67" s="60">
        <v>0</v>
      </c>
      <c r="G67" s="61">
        <f t="shared" si="17"/>
        <v>0</v>
      </c>
      <c r="H67" s="222"/>
      <c r="I67" s="221"/>
    </row>
    <row r="68" spans="1:9">
      <c r="A68" s="231"/>
      <c r="B68" s="175"/>
      <c r="C68" s="138" t="s">
        <v>337</v>
      </c>
      <c r="D68" s="198">
        <v>20.47</v>
      </c>
      <c r="E68" s="49" t="s">
        <v>9</v>
      </c>
      <c r="F68" s="49">
        <v>0</v>
      </c>
      <c r="G68" s="50">
        <f t="shared" si="17"/>
        <v>0</v>
      </c>
      <c r="H68" s="220">
        <f t="shared" ref="H68" si="19">AVERAGE(G68:G70)</f>
        <v>0</v>
      </c>
      <c r="I68" s="221"/>
    </row>
    <row r="69" spans="1:9">
      <c r="A69" s="231"/>
      <c r="B69" s="175" t="s">
        <v>338</v>
      </c>
      <c r="C69" s="138" t="s">
        <v>339</v>
      </c>
      <c r="D69" s="198">
        <v>20.63</v>
      </c>
      <c r="E69" s="54" t="s">
        <v>9</v>
      </c>
      <c r="F69" s="54">
        <v>0</v>
      </c>
      <c r="G69" s="55">
        <f t="shared" si="17"/>
        <v>0</v>
      </c>
      <c r="H69" s="221"/>
      <c r="I69" s="221"/>
    </row>
    <row r="70" spans="1:9">
      <c r="A70" s="231"/>
      <c r="B70" s="176"/>
      <c r="C70" s="179" t="s">
        <v>340</v>
      </c>
      <c r="D70" s="199">
        <v>20.18</v>
      </c>
      <c r="E70" s="60" t="s">
        <v>9</v>
      </c>
      <c r="F70" s="60">
        <v>0</v>
      </c>
      <c r="G70" s="61">
        <f>((F70*0.02)/D72)*1000</f>
        <v>0</v>
      </c>
      <c r="H70" s="222"/>
      <c r="I70" s="222"/>
    </row>
    <row r="71" spans="1:9">
      <c r="A71" s="164"/>
      <c r="B71" s="110"/>
      <c r="C71" s="12"/>
      <c r="E71" s="63"/>
      <c r="F71" s="63"/>
      <c r="G71" s="63"/>
      <c r="H71" s="63"/>
      <c r="I71" s="63"/>
    </row>
    <row r="72" spans="1:9" ht="15" customHeight="1">
      <c r="A72" s="230" t="s">
        <v>341</v>
      </c>
      <c r="B72" s="177"/>
      <c r="C72" s="137" t="s">
        <v>342</v>
      </c>
      <c r="D72" s="197">
        <v>20.5</v>
      </c>
      <c r="E72" s="49" t="s">
        <v>9</v>
      </c>
      <c r="F72" s="49">
        <v>0</v>
      </c>
      <c r="G72" s="50">
        <f t="shared" ref="G72:G80" si="20">((F72*0.02)/D74)*1000</f>
        <v>0</v>
      </c>
      <c r="H72" s="220">
        <f>AVERAGE(G72:G74)</f>
        <v>0</v>
      </c>
      <c r="I72" s="220">
        <f>AVERAGE(H72:H80)</f>
        <v>0</v>
      </c>
    </row>
    <row r="73" spans="1:9">
      <c r="A73" s="231"/>
      <c r="B73" s="175" t="s">
        <v>343</v>
      </c>
      <c r="C73" s="138" t="s">
        <v>344</v>
      </c>
      <c r="D73" s="198">
        <v>20.21</v>
      </c>
      <c r="E73" s="54" t="s">
        <v>9</v>
      </c>
      <c r="F73" s="54">
        <v>0</v>
      </c>
      <c r="G73" s="55">
        <f t="shared" si="20"/>
        <v>0</v>
      </c>
      <c r="H73" s="221"/>
      <c r="I73" s="221"/>
    </row>
    <row r="74" spans="1:9">
      <c r="A74" s="231"/>
      <c r="B74" s="175"/>
      <c r="C74" s="138" t="s">
        <v>345</v>
      </c>
      <c r="D74" s="198">
        <v>20.21</v>
      </c>
      <c r="E74" s="60" t="s">
        <v>9</v>
      </c>
      <c r="F74" s="60">
        <v>0</v>
      </c>
      <c r="G74" s="61">
        <f t="shared" si="20"/>
        <v>0</v>
      </c>
      <c r="H74" s="222"/>
      <c r="I74" s="221"/>
    </row>
    <row r="75" spans="1:9">
      <c r="A75" s="231"/>
      <c r="B75" s="175"/>
      <c r="C75" s="138" t="s">
        <v>346</v>
      </c>
      <c r="D75" s="198">
        <v>20.32</v>
      </c>
      <c r="E75" s="49" t="s">
        <v>9</v>
      </c>
      <c r="F75" s="49">
        <v>0</v>
      </c>
      <c r="G75" s="50">
        <f t="shared" si="20"/>
        <v>0</v>
      </c>
      <c r="H75" s="220">
        <f t="shared" ref="H75" si="21">AVERAGE(G75:G77)</f>
        <v>0</v>
      </c>
      <c r="I75" s="221"/>
    </row>
    <row r="76" spans="1:9">
      <c r="A76" s="231"/>
      <c r="B76" s="175" t="s">
        <v>347</v>
      </c>
      <c r="C76" s="138" t="s">
        <v>348</v>
      </c>
      <c r="D76" s="198">
        <v>20.43</v>
      </c>
      <c r="E76" s="54" t="s">
        <v>9</v>
      </c>
      <c r="F76" s="54">
        <v>0</v>
      </c>
      <c r="G76" s="55">
        <f t="shared" si="20"/>
        <v>0</v>
      </c>
      <c r="H76" s="221"/>
      <c r="I76" s="221"/>
    </row>
    <row r="77" spans="1:9">
      <c r="A77" s="231"/>
      <c r="B77" s="175"/>
      <c r="C77" s="138" t="s">
        <v>349</v>
      </c>
      <c r="D77" s="198">
        <v>20.52</v>
      </c>
      <c r="E77" s="60" t="s">
        <v>9</v>
      </c>
      <c r="F77" s="60">
        <v>0</v>
      </c>
      <c r="G77" s="61">
        <f t="shared" si="20"/>
        <v>0</v>
      </c>
      <c r="H77" s="222"/>
      <c r="I77" s="221"/>
    </row>
    <row r="78" spans="1:9">
      <c r="A78" s="231"/>
      <c r="B78" s="175"/>
      <c r="C78" s="138" t="s">
        <v>350</v>
      </c>
      <c r="D78" s="198">
        <v>20.09</v>
      </c>
      <c r="E78" s="49" t="s">
        <v>9</v>
      </c>
      <c r="F78" s="49">
        <v>0</v>
      </c>
      <c r="G78" s="50">
        <f t="shared" si="20"/>
        <v>0</v>
      </c>
      <c r="H78" s="220">
        <f t="shared" ref="H78" si="22">AVERAGE(G78:G80)</f>
        <v>0</v>
      </c>
      <c r="I78" s="221"/>
    </row>
    <row r="79" spans="1:9">
      <c r="A79" s="231"/>
      <c r="B79" s="175" t="s">
        <v>351</v>
      </c>
      <c r="C79" s="138" t="s">
        <v>352</v>
      </c>
      <c r="D79" s="198">
        <v>20.05</v>
      </c>
      <c r="E79" s="54" t="s">
        <v>9</v>
      </c>
      <c r="F79" s="54">
        <v>0</v>
      </c>
      <c r="G79" s="55">
        <v>0</v>
      </c>
      <c r="H79" s="221"/>
      <c r="I79" s="221"/>
    </row>
    <row r="80" spans="1:9" ht="15" thickBot="1">
      <c r="A80" s="231"/>
      <c r="B80" s="178"/>
      <c r="C80" s="179" t="s">
        <v>353</v>
      </c>
      <c r="D80" s="199">
        <v>20.02</v>
      </c>
      <c r="E80" s="60" t="s">
        <v>9</v>
      </c>
      <c r="F80" s="60">
        <v>0</v>
      </c>
      <c r="G80" s="61">
        <v>0</v>
      </c>
      <c r="H80" s="222"/>
      <c r="I80" s="222"/>
    </row>
  </sheetData>
  <mergeCells count="40">
    <mergeCell ref="H2:H4"/>
    <mergeCell ref="I2:I10"/>
    <mergeCell ref="H5:H7"/>
    <mergeCell ref="H8:H10"/>
    <mergeCell ref="H12:H14"/>
    <mergeCell ref="I12:I20"/>
    <mergeCell ref="H15:H17"/>
    <mergeCell ref="H18:H20"/>
    <mergeCell ref="H22:H24"/>
    <mergeCell ref="I22:I30"/>
    <mergeCell ref="H25:H27"/>
    <mergeCell ref="H28:H30"/>
    <mergeCell ref="H32:H34"/>
    <mergeCell ref="I32:I40"/>
    <mergeCell ref="H35:H37"/>
    <mergeCell ref="H38:H40"/>
    <mergeCell ref="H42:H44"/>
    <mergeCell ref="I42:I50"/>
    <mergeCell ref="H45:H47"/>
    <mergeCell ref="H48:H50"/>
    <mergeCell ref="H52:H54"/>
    <mergeCell ref="I52:I60"/>
    <mergeCell ref="H55:H57"/>
    <mergeCell ref="H58:H60"/>
    <mergeCell ref="H62:H64"/>
    <mergeCell ref="I62:I70"/>
    <mergeCell ref="H65:H67"/>
    <mergeCell ref="H68:H70"/>
    <mergeCell ref="H72:H74"/>
    <mergeCell ref="I72:I80"/>
    <mergeCell ref="H75:H77"/>
    <mergeCell ref="H78:H80"/>
    <mergeCell ref="A52:A60"/>
    <mergeCell ref="A62:A70"/>
    <mergeCell ref="A72:A80"/>
    <mergeCell ref="A2:A10"/>
    <mergeCell ref="A12:A20"/>
    <mergeCell ref="A22:A30"/>
    <mergeCell ref="A32:A40"/>
    <mergeCell ref="A42:A5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0"/>
  <sheetViews>
    <sheetView topLeftCell="E1" workbookViewId="0">
      <selection activeCell="E1" sqref="E1"/>
    </sheetView>
  </sheetViews>
  <sheetFormatPr defaultRowHeight="14.45"/>
  <cols>
    <col min="1" max="3" width="12.42578125" customWidth="1"/>
  </cols>
  <sheetData>
    <row r="1" spans="1:7" ht="15" thickBot="1">
      <c r="B1" s="99" t="s">
        <v>0</v>
      </c>
      <c r="C1" s="100" t="s">
        <v>1</v>
      </c>
      <c r="D1" s="2" t="s">
        <v>3</v>
      </c>
      <c r="E1" s="3" t="s">
        <v>4</v>
      </c>
      <c r="F1" s="3" t="s">
        <v>5</v>
      </c>
      <c r="G1" s="37" t="s">
        <v>6</v>
      </c>
    </row>
    <row r="2" spans="1:7">
      <c r="A2" s="214" t="s">
        <v>113</v>
      </c>
      <c r="B2" s="101"/>
      <c r="C2" s="102" t="s">
        <v>114</v>
      </c>
      <c r="D2" s="123" t="s">
        <v>115</v>
      </c>
      <c r="E2" s="124" t="s">
        <v>12</v>
      </c>
      <c r="F2" s="124" t="s">
        <v>116</v>
      </c>
      <c r="G2" s="125" t="s">
        <v>115</v>
      </c>
    </row>
    <row r="3" spans="1:7">
      <c r="A3" s="215"/>
      <c r="B3" s="103" t="s">
        <v>117</v>
      </c>
      <c r="C3" s="104" t="s">
        <v>118</v>
      </c>
      <c r="D3" s="126" t="s">
        <v>115</v>
      </c>
      <c r="E3" s="122" t="s">
        <v>115</v>
      </c>
      <c r="F3" s="122" t="s">
        <v>115</v>
      </c>
      <c r="G3" s="127" t="s">
        <v>115</v>
      </c>
    </row>
    <row r="4" spans="1:7">
      <c r="A4" s="215"/>
      <c r="B4" s="105"/>
      <c r="C4" s="104" t="s">
        <v>119</v>
      </c>
      <c r="D4" s="126" t="s">
        <v>115</v>
      </c>
      <c r="E4" s="122" t="s">
        <v>12</v>
      </c>
      <c r="F4" s="122" t="s">
        <v>115</v>
      </c>
      <c r="G4" s="127" t="s">
        <v>115</v>
      </c>
    </row>
    <row r="5" spans="1:7">
      <c r="A5" s="215"/>
      <c r="B5" s="106"/>
      <c r="C5" s="104" t="s">
        <v>120</v>
      </c>
      <c r="D5" s="126" t="s">
        <v>115</v>
      </c>
      <c r="E5" s="122" t="s">
        <v>115</v>
      </c>
      <c r="F5" s="122" t="s">
        <v>115</v>
      </c>
      <c r="G5" s="127" t="s">
        <v>115</v>
      </c>
    </row>
    <row r="6" spans="1:7">
      <c r="A6" s="215"/>
      <c r="B6" s="103" t="s">
        <v>121</v>
      </c>
      <c r="C6" s="104" t="s">
        <v>122</v>
      </c>
      <c r="D6" s="126" t="s">
        <v>115</v>
      </c>
      <c r="E6" s="122" t="s">
        <v>12</v>
      </c>
      <c r="F6" s="122" t="s">
        <v>116</v>
      </c>
      <c r="G6" s="127" t="s">
        <v>115</v>
      </c>
    </row>
    <row r="7" spans="1:7">
      <c r="A7" s="215"/>
      <c r="B7" s="106"/>
      <c r="C7" s="104" t="s">
        <v>123</v>
      </c>
      <c r="D7" s="126" t="s">
        <v>115</v>
      </c>
      <c r="E7" s="122" t="s">
        <v>115</v>
      </c>
      <c r="F7" s="122" t="s">
        <v>115</v>
      </c>
      <c r="G7" s="127" t="s">
        <v>115</v>
      </c>
    </row>
    <row r="8" spans="1:7">
      <c r="A8" s="215"/>
      <c r="B8" s="106"/>
      <c r="C8" s="104" t="s">
        <v>124</v>
      </c>
      <c r="D8" s="126" t="s">
        <v>115</v>
      </c>
      <c r="E8" s="122" t="s">
        <v>115</v>
      </c>
      <c r="F8" s="122" t="s">
        <v>115</v>
      </c>
      <c r="G8" s="127" t="s">
        <v>115</v>
      </c>
    </row>
    <row r="9" spans="1:7">
      <c r="A9" s="215"/>
      <c r="B9" s="103" t="s">
        <v>125</v>
      </c>
      <c r="C9" s="104" t="s">
        <v>126</v>
      </c>
      <c r="D9" s="126" t="s">
        <v>115</v>
      </c>
      <c r="E9" s="122" t="s">
        <v>12</v>
      </c>
      <c r="F9" s="122" t="s">
        <v>115</v>
      </c>
      <c r="G9" s="127" t="s">
        <v>115</v>
      </c>
    </row>
    <row r="10" spans="1:7" ht="15" thickBot="1">
      <c r="A10" s="216"/>
      <c r="B10" s="107"/>
      <c r="C10" s="108" t="s">
        <v>127</v>
      </c>
      <c r="D10" s="128" t="s">
        <v>115</v>
      </c>
      <c r="E10" s="129" t="s">
        <v>115</v>
      </c>
      <c r="F10" s="129" t="s">
        <v>115</v>
      </c>
      <c r="G10" s="130" t="s">
        <v>115</v>
      </c>
    </row>
    <row r="11" spans="1:7" ht="15" thickBot="1">
      <c r="A11" s="109"/>
      <c r="B11" s="17"/>
      <c r="C11" s="110"/>
      <c r="D11" s="122"/>
      <c r="E11" s="122"/>
      <c r="F11" s="122"/>
      <c r="G11" s="122"/>
    </row>
    <row r="12" spans="1:7">
      <c r="A12" s="214" t="s">
        <v>128</v>
      </c>
      <c r="B12" s="111"/>
      <c r="C12" s="102" t="s">
        <v>129</v>
      </c>
      <c r="D12" s="123" t="s">
        <v>115</v>
      </c>
      <c r="E12" s="124" t="s">
        <v>115</v>
      </c>
      <c r="F12" s="124" t="s">
        <v>115</v>
      </c>
      <c r="G12" s="125" t="s">
        <v>115</v>
      </c>
    </row>
    <row r="13" spans="1:7">
      <c r="A13" s="215"/>
      <c r="B13" s="103" t="s">
        <v>130</v>
      </c>
      <c r="C13" s="104" t="s">
        <v>131</v>
      </c>
      <c r="D13" s="126" t="s">
        <v>115</v>
      </c>
      <c r="E13" s="122" t="s">
        <v>12</v>
      </c>
      <c r="F13" s="122" t="s">
        <v>115</v>
      </c>
      <c r="G13" s="127" t="s">
        <v>115</v>
      </c>
    </row>
    <row r="14" spans="1:7">
      <c r="A14" s="215"/>
      <c r="B14" s="106"/>
      <c r="C14" s="104" t="s">
        <v>132</v>
      </c>
      <c r="D14" s="126" t="s">
        <v>115</v>
      </c>
      <c r="E14" s="122" t="s">
        <v>115</v>
      </c>
      <c r="F14" s="122" t="s">
        <v>115</v>
      </c>
      <c r="G14" s="127" t="s">
        <v>115</v>
      </c>
    </row>
    <row r="15" spans="1:7">
      <c r="A15" s="215"/>
      <c r="B15" s="106"/>
      <c r="C15" s="112" t="s">
        <v>133</v>
      </c>
      <c r="D15" s="126" t="s">
        <v>115</v>
      </c>
      <c r="E15" s="122" t="s">
        <v>12</v>
      </c>
      <c r="F15" s="122" t="s">
        <v>115</v>
      </c>
      <c r="G15" s="127" t="s">
        <v>115</v>
      </c>
    </row>
    <row r="16" spans="1:7">
      <c r="A16" s="215"/>
      <c r="B16" s="106" t="s">
        <v>134</v>
      </c>
      <c r="C16" s="112" t="s">
        <v>135</v>
      </c>
      <c r="D16" s="126" t="s">
        <v>115</v>
      </c>
      <c r="E16" s="122" t="s">
        <v>12</v>
      </c>
      <c r="F16" s="122" t="s">
        <v>115</v>
      </c>
      <c r="G16" s="127" t="s">
        <v>115</v>
      </c>
    </row>
    <row r="17" spans="1:7">
      <c r="A17" s="215"/>
      <c r="B17" s="106"/>
      <c r="C17" s="112" t="s">
        <v>136</v>
      </c>
      <c r="D17" s="126" t="s">
        <v>115</v>
      </c>
      <c r="E17" s="122" t="s">
        <v>12</v>
      </c>
      <c r="F17" s="122" t="s">
        <v>115</v>
      </c>
      <c r="G17" s="127" t="s">
        <v>115</v>
      </c>
    </row>
    <row r="18" spans="1:7">
      <c r="A18" s="215"/>
      <c r="B18" s="106"/>
      <c r="C18" s="104" t="s">
        <v>137</v>
      </c>
      <c r="D18" s="126" t="s">
        <v>115</v>
      </c>
      <c r="E18" s="122" t="s">
        <v>12</v>
      </c>
      <c r="F18" s="122" t="s">
        <v>115</v>
      </c>
      <c r="G18" s="127" t="s">
        <v>115</v>
      </c>
    </row>
    <row r="19" spans="1:7">
      <c r="A19" s="215"/>
      <c r="B19" s="106" t="s">
        <v>138</v>
      </c>
      <c r="C19" s="104" t="s">
        <v>139</v>
      </c>
      <c r="D19" s="126" t="s">
        <v>115</v>
      </c>
      <c r="E19" s="122" t="s">
        <v>115</v>
      </c>
      <c r="F19" s="122">
        <v>3048</v>
      </c>
      <c r="G19" s="127" t="s">
        <v>115</v>
      </c>
    </row>
    <row r="20" spans="1:7" ht="15" thickBot="1">
      <c r="A20" s="216"/>
      <c r="B20" s="107"/>
      <c r="C20" s="108" t="s">
        <v>140</v>
      </c>
      <c r="D20" s="128" t="s">
        <v>115</v>
      </c>
      <c r="E20" s="129" t="s">
        <v>115</v>
      </c>
      <c r="F20" s="129" t="s">
        <v>115</v>
      </c>
      <c r="G20" s="130" t="s">
        <v>115</v>
      </c>
    </row>
    <row r="21" spans="1:7" ht="15" thickBot="1">
      <c r="A21" s="109"/>
      <c r="B21" s="17"/>
      <c r="C21" s="110"/>
      <c r="D21" s="122"/>
      <c r="E21" s="122"/>
      <c r="F21" s="122"/>
      <c r="G21" s="122"/>
    </row>
    <row r="22" spans="1:7">
      <c r="A22" s="214" t="s">
        <v>141</v>
      </c>
      <c r="B22" s="111"/>
      <c r="C22" s="113" t="s">
        <v>142</v>
      </c>
      <c r="D22" s="123" t="s">
        <v>115</v>
      </c>
      <c r="E22" s="124" t="s">
        <v>115</v>
      </c>
      <c r="F22" s="124" t="s">
        <v>115</v>
      </c>
      <c r="G22" s="125" t="s">
        <v>115</v>
      </c>
    </row>
    <row r="23" spans="1:7">
      <c r="A23" s="215"/>
      <c r="B23" s="106" t="s">
        <v>143</v>
      </c>
      <c r="C23" s="114" t="s">
        <v>144</v>
      </c>
      <c r="D23" s="126" t="s">
        <v>115</v>
      </c>
      <c r="E23" s="122" t="s">
        <v>12</v>
      </c>
      <c r="F23" s="122" t="s">
        <v>116</v>
      </c>
      <c r="G23" s="127" t="s">
        <v>115</v>
      </c>
    </row>
    <row r="24" spans="1:7">
      <c r="A24" s="215"/>
      <c r="B24" s="106"/>
      <c r="C24" s="114" t="s">
        <v>145</v>
      </c>
      <c r="D24" s="126" t="s">
        <v>115</v>
      </c>
      <c r="E24" s="122" t="s">
        <v>12</v>
      </c>
      <c r="F24" s="122" t="s">
        <v>115</v>
      </c>
      <c r="G24" s="127" t="s">
        <v>115</v>
      </c>
    </row>
    <row r="25" spans="1:7">
      <c r="A25" s="215"/>
      <c r="B25" s="106"/>
      <c r="C25" s="114" t="s">
        <v>146</v>
      </c>
      <c r="D25" s="126" t="s">
        <v>115</v>
      </c>
      <c r="E25" s="122" t="s">
        <v>115</v>
      </c>
      <c r="F25" s="122" t="s">
        <v>115</v>
      </c>
      <c r="G25" s="127" t="s">
        <v>115</v>
      </c>
    </row>
    <row r="26" spans="1:7">
      <c r="A26" s="215"/>
      <c r="B26" s="106" t="s">
        <v>147</v>
      </c>
      <c r="C26" s="114" t="s">
        <v>148</v>
      </c>
      <c r="D26" s="126" t="s">
        <v>115</v>
      </c>
      <c r="E26" s="122" t="s">
        <v>115</v>
      </c>
      <c r="F26" s="122" t="s">
        <v>116</v>
      </c>
      <c r="G26" s="127" t="s">
        <v>115</v>
      </c>
    </row>
    <row r="27" spans="1:7">
      <c r="A27" s="215"/>
      <c r="B27" s="106"/>
      <c r="C27" s="114" t="s">
        <v>149</v>
      </c>
      <c r="D27" s="126" t="s">
        <v>115</v>
      </c>
      <c r="E27" s="122" t="s">
        <v>115</v>
      </c>
      <c r="F27" s="122" t="s">
        <v>115</v>
      </c>
      <c r="G27" s="127" t="s">
        <v>115</v>
      </c>
    </row>
    <row r="28" spans="1:7">
      <c r="A28" s="215"/>
      <c r="B28" s="106"/>
      <c r="C28" s="114" t="s">
        <v>150</v>
      </c>
      <c r="D28" s="126" t="s">
        <v>115</v>
      </c>
      <c r="E28" s="122" t="s">
        <v>115</v>
      </c>
      <c r="F28" s="122" t="s">
        <v>115</v>
      </c>
      <c r="G28" s="127" t="s">
        <v>115</v>
      </c>
    </row>
    <row r="29" spans="1:7">
      <c r="A29" s="215"/>
      <c r="B29" s="106" t="s">
        <v>151</v>
      </c>
      <c r="C29" s="114" t="s">
        <v>152</v>
      </c>
      <c r="D29" s="126" t="s">
        <v>115</v>
      </c>
      <c r="E29" s="122" t="s">
        <v>115</v>
      </c>
      <c r="F29" s="122" t="s">
        <v>115</v>
      </c>
      <c r="G29" s="127" t="s">
        <v>115</v>
      </c>
    </row>
    <row r="30" spans="1:7" ht="15" thickBot="1">
      <c r="A30" s="216"/>
      <c r="B30" s="107"/>
      <c r="C30" s="115" t="s">
        <v>153</v>
      </c>
      <c r="D30" s="128" t="s">
        <v>115</v>
      </c>
      <c r="E30" s="129" t="s">
        <v>115</v>
      </c>
      <c r="F30" s="129" t="s">
        <v>115</v>
      </c>
      <c r="G30" s="130" t="s">
        <v>115</v>
      </c>
    </row>
    <row r="31" spans="1:7" ht="15" thickBot="1">
      <c r="A31" s="109"/>
      <c r="B31" s="17"/>
      <c r="C31" s="110"/>
      <c r="D31" s="122"/>
      <c r="E31" s="122"/>
      <c r="F31" s="122"/>
      <c r="G31" s="122"/>
    </row>
    <row r="32" spans="1:7">
      <c r="A32" s="201" t="s">
        <v>154</v>
      </c>
      <c r="B32" s="11"/>
      <c r="C32" s="116" t="s">
        <v>155</v>
      </c>
      <c r="D32" s="123" t="s">
        <v>115</v>
      </c>
      <c r="E32" s="124" t="s">
        <v>115</v>
      </c>
      <c r="F32" s="124" t="s">
        <v>115</v>
      </c>
      <c r="G32" s="125" t="s">
        <v>115</v>
      </c>
    </row>
    <row r="33" spans="1:7">
      <c r="A33" s="202"/>
      <c r="B33" s="17" t="s">
        <v>156</v>
      </c>
      <c r="C33" s="117" t="s">
        <v>157</v>
      </c>
      <c r="D33" s="126" t="s">
        <v>115</v>
      </c>
      <c r="E33" s="122" t="s">
        <v>115</v>
      </c>
      <c r="F33" s="122" t="s">
        <v>115</v>
      </c>
      <c r="G33" s="127" t="s">
        <v>115</v>
      </c>
    </row>
    <row r="34" spans="1:7">
      <c r="A34" s="202"/>
      <c r="B34" s="17"/>
      <c r="C34" s="117" t="s">
        <v>158</v>
      </c>
      <c r="D34" s="126" t="s">
        <v>115</v>
      </c>
      <c r="E34" s="122" t="s">
        <v>115</v>
      </c>
      <c r="F34" s="122" t="s">
        <v>115</v>
      </c>
      <c r="G34" s="127" t="s">
        <v>115</v>
      </c>
    </row>
    <row r="35" spans="1:7">
      <c r="A35" s="202"/>
      <c r="B35" s="17"/>
      <c r="C35" s="117" t="s">
        <v>159</v>
      </c>
      <c r="D35" s="126" t="s">
        <v>115</v>
      </c>
      <c r="E35" s="122" t="s">
        <v>12</v>
      </c>
      <c r="F35" s="122" t="s">
        <v>115</v>
      </c>
      <c r="G35" s="127" t="s">
        <v>115</v>
      </c>
    </row>
    <row r="36" spans="1:7">
      <c r="A36" s="202"/>
      <c r="B36" s="17" t="s">
        <v>160</v>
      </c>
      <c r="C36" s="117" t="s">
        <v>161</v>
      </c>
      <c r="D36" s="126" t="s">
        <v>115</v>
      </c>
      <c r="E36" s="122" t="s">
        <v>12</v>
      </c>
      <c r="F36" s="122" t="s">
        <v>115</v>
      </c>
      <c r="G36" s="127" t="s">
        <v>115</v>
      </c>
    </row>
    <row r="37" spans="1:7">
      <c r="A37" s="202"/>
      <c r="B37" s="17"/>
      <c r="C37" s="117" t="s">
        <v>162</v>
      </c>
      <c r="D37" s="126" t="s">
        <v>115</v>
      </c>
      <c r="E37" s="122" t="s">
        <v>115</v>
      </c>
      <c r="F37" s="122" t="s">
        <v>115</v>
      </c>
      <c r="G37" s="127" t="s">
        <v>115</v>
      </c>
    </row>
    <row r="38" spans="1:7">
      <c r="A38" s="202"/>
      <c r="B38" s="17"/>
      <c r="C38" s="118" t="s">
        <v>163</v>
      </c>
      <c r="D38" s="126" t="s">
        <v>115</v>
      </c>
      <c r="E38" s="122" t="s">
        <v>115</v>
      </c>
      <c r="F38" s="122" t="s">
        <v>116</v>
      </c>
      <c r="G38" s="127" t="s">
        <v>115</v>
      </c>
    </row>
    <row r="39" spans="1:7">
      <c r="A39" s="202"/>
      <c r="B39" s="110" t="s">
        <v>164</v>
      </c>
      <c r="C39" s="118" t="s">
        <v>165</v>
      </c>
      <c r="D39" s="126" t="s">
        <v>115</v>
      </c>
      <c r="E39" s="122" t="s">
        <v>115</v>
      </c>
      <c r="F39" s="122" t="s">
        <v>115</v>
      </c>
      <c r="G39" s="127" t="s">
        <v>115</v>
      </c>
    </row>
    <row r="40" spans="1:7" ht="15" thickBot="1">
      <c r="A40" s="203"/>
      <c r="B40" s="119"/>
      <c r="C40" s="120" t="s">
        <v>166</v>
      </c>
      <c r="D40" s="128" t="s">
        <v>115</v>
      </c>
      <c r="E40" s="129" t="s">
        <v>115</v>
      </c>
      <c r="F40" s="129" t="s">
        <v>115</v>
      </c>
      <c r="G40" s="130" t="s">
        <v>115</v>
      </c>
    </row>
    <row r="41" spans="1:7" ht="15" thickBot="1">
      <c r="A41" s="109"/>
      <c r="B41" s="17"/>
      <c r="C41" s="92"/>
      <c r="D41" s="132"/>
      <c r="E41" s="124"/>
      <c r="F41" s="124"/>
      <c r="G41" s="124"/>
    </row>
    <row r="42" spans="1:7">
      <c r="A42" s="201" t="s">
        <v>167</v>
      </c>
      <c r="B42" s="11"/>
      <c r="C42" s="131" t="s">
        <v>168</v>
      </c>
      <c r="D42" s="123" t="s">
        <v>115</v>
      </c>
      <c r="E42" s="124" t="s">
        <v>115</v>
      </c>
      <c r="F42" s="124" t="s">
        <v>115</v>
      </c>
      <c r="G42" s="125" t="s">
        <v>115</v>
      </c>
    </row>
    <row r="43" spans="1:7">
      <c r="A43" s="202"/>
      <c r="B43" s="17" t="s">
        <v>169</v>
      </c>
      <c r="C43" s="92" t="s">
        <v>170</v>
      </c>
      <c r="D43" s="126" t="s">
        <v>115</v>
      </c>
      <c r="E43" s="122" t="s">
        <v>115</v>
      </c>
      <c r="F43" s="122" t="s">
        <v>115</v>
      </c>
      <c r="G43" s="127" t="s">
        <v>115</v>
      </c>
    </row>
    <row r="44" spans="1:7">
      <c r="A44" s="202"/>
      <c r="B44" s="17"/>
      <c r="C44" s="92" t="s">
        <v>171</v>
      </c>
      <c r="D44" s="126" t="s">
        <v>115</v>
      </c>
      <c r="E44" s="122" t="s">
        <v>12</v>
      </c>
      <c r="F44" s="122" t="s">
        <v>115</v>
      </c>
      <c r="G44" s="127" t="s">
        <v>115</v>
      </c>
    </row>
    <row r="45" spans="1:7">
      <c r="A45" s="202"/>
      <c r="B45" s="17"/>
      <c r="C45" s="92" t="s">
        <v>172</v>
      </c>
      <c r="D45" s="126" t="s">
        <v>115</v>
      </c>
      <c r="E45" s="122" t="s">
        <v>115</v>
      </c>
      <c r="F45" s="122" t="s">
        <v>115</v>
      </c>
      <c r="G45" s="127" t="s">
        <v>115</v>
      </c>
    </row>
    <row r="46" spans="1:7">
      <c r="A46" s="202"/>
      <c r="B46" s="17" t="s">
        <v>173</v>
      </c>
      <c r="C46" s="92" t="s">
        <v>174</v>
      </c>
      <c r="D46" s="126" t="s">
        <v>115</v>
      </c>
      <c r="E46" s="122" t="s">
        <v>115</v>
      </c>
      <c r="F46" s="122" t="s">
        <v>115</v>
      </c>
      <c r="G46" s="127" t="s">
        <v>115</v>
      </c>
    </row>
    <row r="47" spans="1:7">
      <c r="A47" s="202"/>
      <c r="B47" s="17"/>
      <c r="C47" s="92" t="s">
        <v>175</v>
      </c>
      <c r="D47" s="126" t="s">
        <v>115</v>
      </c>
      <c r="E47" s="122" t="s">
        <v>12</v>
      </c>
      <c r="F47" s="122" t="s">
        <v>115</v>
      </c>
      <c r="G47" s="127" t="s">
        <v>115</v>
      </c>
    </row>
    <row r="48" spans="1:7">
      <c r="A48" s="202"/>
      <c r="B48" s="17"/>
      <c r="C48" s="17" t="s">
        <v>176</v>
      </c>
      <c r="D48" s="126" t="s">
        <v>115</v>
      </c>
      <c r="E48" s="122" t="s">
        <v>115</v>
      </c>
      <c r="F48" s="122" t="s">
        <v>115</v>
      </c>
      <c r="G48" s="127" t="s">
        <v>115</v>
      </c>
    </row>
    <row r="49" spans="1:7">
      <c r="A49" s="202"/>
      <c r="B49" s="110" t="s">
        <v>177</v>
      </c>
      <c r="C49" s="17" t="s">
        <v>178</v>
      </c>
      <c r="D49" s="126">
        <v>4960</v>
      </c>
      <c r="E49" s="122" t="s">
        <v>115</v>
      </c>
      <c r="F49" s="122" t="s">
        <v>115</v>
      </c>
      <c r="G49" s="127" t="s">
        <v>115</v>
      </c>
    </row>
    <row r="50" spans="1:7" ht="15" thickBot="1">
      <c r="A50" s="203"/>
      <c r="B50" s="119"/>
      <c r="C50" s="119" t="s">
        <v>179</v>
      </c>
      <c r="D50" s="128" t="s">
        <v>115</v>
      </c>
      <c r="E50" s="129" t="s">
        <v>115</v>
      </c>
      <c r="F50" s="129" t="s">
        <v>115</v>
      </c>
      <c r="G50" s="130" t="s">
        <v>115</v>
      </c>
    </row>
    <row r="51" spans="1:7" ht="15" thickBot="1">
      <c r="D51" s="122"/>
      <c r="E51" s="122"/>
      <c r="F51" s="122"/>
      <c r="G51" s="122"/>
    </row>
    <row r="52" spans="1:7">
      <c r="A52" s="210" t="s">
        <v>180</v>
      </c>
      <c r="B52" s="101"/>
      <c r="C52" s="102" t="s">
        <v>181</v>
      </c>
      <c r="D52" s="123" t="s">
        <v>115</v>
      </c>
      <c r="E52" s="124" t="s">
        <v>115</v>
      </c>
      <c r="F52" s="124" t="s">
        <v>115</v>
      </c>
      <c r="G52" s="125" t="s">
        <v>115</v>
      </c>
    </row>
    <row r="53" spans="1:7">
      <c r="A53" s="211"/>
      <c r="B53" s="103" t="s">
        <v>182</v>
      </c>
      <c r="C53" s="104" t="s">
        <v>183</v>
      </c>
      <c r="D53" s="126" t="s">
        <v>115</v>
      </c>
      <c r="E53" s="122" t="s">
        <v>115</v>
      </c>
      <c r="F53" s="122" t="s">
        <v>115</v>
      </c>
      <c r="G53" s="127" t="s">
        <v>115</v>
      </c>
    </row>
    <row r="54" spans="1:7">
      <c r="A54" s="211"/>
      <c r="B54" s="105"/>
      <c r="C54" s="104" t="s">
        <v>184</v>
      </c>
      <c r="D54" s="126" t="s">
        <v>115</v>
      </c>
      <c r="E54" s="122" t="s">
        <v>115</v>
      </c>
      <c r="F54" s="122" t="s">
        <v>115</v>
      </c>
      <c r="G54" s="127" t="s">
        <v>115</v>
      </c>
    </row>
    <row r="55" spans="1:7">
      <c r="A55" s="211"/>
      <c r="B55" s="105"/>
      <c r="C55" s="104" t="s">
        <v>185</v>
      </c>
      <c r="D55" s="126" t="s">
        <v>115</v>
      </c>
      <c r="E55" s="122" t="s">
        <v>12</v>
      </c>
      <c r="F55" s="122">
        <v>9964</v>
      </c>
      <c r="G55" s="127" t="s">
        <v>115</v>
      </c>
    </row>
    <row r="56" spans="1:7">
      <c r="A56" s="211"/>
      <c r="B56" s="103" t="s">
        <v>186</v>
      </c>
      <c r="C56" s="104" t="s">
        <v>187</v>
      </c>
      <c r="D56" s="126" t="s">
        <v>115</v>
      </c>
      <c r="E56" s="122" t="s">
        <v>115</v>
      </c>
      <c r="F56" s="122" t="s">
        <v>115</v>
      </c>
      <c r="G56" s="127" t="s">
        <v>115</v>
      </c>
    </row>
    <row r="57" spans="1:7">
      <c r="A57" s="211"/>
      <c r="B57" s="105"/>
      <c r="C57" s="104" t="s">
        <v>188</v>
      </c>
      <c r="D57" s="126" t="s">
        <v>115</v>
      </c>
      <c r="E57" s="122" t="s">
        <v>115</v>
      </c>
      <c r="F57" s="122" t="s">
        <v>115</v>
      </c>
      <c r="G57" s="127" t="s">
        <v>115</v>
      </c>
    </row>
    <row r="58" spans="1:7">
      <c r="A58" s="211"/>
      <c r="B58" s="105"/>
      <c r="C58" s="104" t="s">
        <v>189</v>
      </c>
      <c r="D58" s="126" t="s">
        <v>115</v>
      </c>
      <c r="E58" s="122" t="s">
        <v>115</v>
      </c>
      <c r="F58" s="122" t="s">
        <v>115</v>
      </c>
      <c r="G58" s="127" t="s">
        <v>115</v>
      </c>
    </row>
    <row r="59" spans="1:7">
      <c r="A59" s="211"/>
      <c r="B59" s="103" t="s">
        <v>190</v>
      </c>
      <c r="C59" s="104" t="s">
        <v>191</v>
      </c>
      <c r="D59" s="126" t="s">
        <v>115</v>
      </c>
      <c r="E59" s="122" t="s">
        <v>115</v>
      </c>
      <c r="F59" s="122" t="s">
        <v>115</v>
      </c>
      <c r="G59" s="127" t="s">
        <v>115</v>
      </c>
    </row>
    <row r="60" spans="1:7" ht="15" thickBot="1">
      <c r="A60" s="212"/>
      <c r="B60" s="121"/>
      <c r="C60" s="108" t="s">
        <v>192</v>
      </c>
      <c r="D60" s="128" t="s">
        <v>115</v>
      </c>
      <c r="E60" s="129" t="s">
        <v>115</v>
      </c>
      <c r="F60" s="129" t="s">
        <v>115</v>
      </c>
      <c r="G60" s="130" t="s">
        <v>115</v>
      </c>
    </row>
    <row r="61" spans="1:7" ht="15" thickBot="1">
      <c r="A61" s="44"/>
      <c r="B61" s="1"/>
      <c r="C61" s="110"/>
      <c r="D61" s="122"/>
      <c r="E61" s="122"/>
      <c r="F61" s="122"/>
      <c r="G61" s="122"/>
    </row>
    <row r="62" spans="1:7">
      <c r="A62" s="210" t="s">
        <v>193</v>
      </c>
      <c r="B62" s="101"/>
      <c r="C62" s="102" t="s">
        <v>194</v>
      </c>
      <c r="D62" s="123" t="s">
        <v>115</v>
      </c>
      <c r="E62" s="124" t="s">
        <v>115</v>
      </c>
      <c r="F62" s="124" t="s">
        <v>115</v>
      </c>
      <c r="G62" s="125" t="s">
        <v>115</v>
      </c>
    </row>
    <row r="63" spans="1:7">
      <c r="A63" s="211"/>
      <c r="B63" s="103" t="s">
        <v>195</v>
      </c>
      <c r="C63" s="104" t="s">
        <v>196</v>
      </c>
      <c r="D63" s="126" t="s">
        <v>115</v>
      </c>
      <c r="E63" s="122" t="s">
        <v>115</v>
      </c>
      <c r="F63" s="122" t="s">
        <v>115</v>
      </c>
      <c r="G63" s="127" t="s">
        <v>115</v>
      </c>
    </row>
    <row r="64" spans="1:7">
      <c r="A64" s="211"/>
      <c r="B64" s="105"/>
      <c r="C64" s="104" t="s">
        <v>197</v>
      </c>
      <c r="D64" s="126" t="s">
        <v>115</v>
      </c>
      <c r="E64" s="122">
        <v>6077</v>
      </c>
      <c r="F64" s="122" t="s">
        <v>115</v>
      </c>
      <c r="G64" s="127" t="s">
        <v>115</v>
      </c>
    </row>
    <row r="65" spans="1:7">
      <c r="A65" s="211"/>
      <c r="B65" s="105"/>
      <c r="C65" s="104" t="s">
        <v>198</v>
      </c>
      <c r="D65" s="126" t="s">
        <v>115</v>
      </c>
      <c r="E65" s="122" t="s">
        <v>115</v>
      </c>
      <c r="F65" s="122" t="s">
        <v>115</v>
      </c>
      <c r="G65" s="127" t="s">
        <v>115</v>
      </c>
    </row>
    <row r="66" spans="1:7">
      <c r="A66" s="211"/>
      <c r="B66" s="103" t="s">
        <v>199</v>
      </c>
      <c r="C66" s="104" t="s">
        <v>200</v>
      </c>
      <c r="D66" s="126" t="s">
        <v>115</v>
      </c>
      <c r="E66" s="122" t="s">
        <v>115</v>
      </c>
      <c r="F66" s="122" t="s">
        <v>115</v>
      </c>
      <c r="G66" s="127" t="s">
        <v>115</v>
      </c>
    </row>
    <row r="67" spans="1:7">
      <c r="A67" s="211"/>
      <c r="B67" s="105"/>
      <c r="C67" s="104" t="s">
        <v>201</v>
      </c>
      <c r="D67" s="126" t="s">
        <v>115</v>
      </c>
      <c r="E67" s="122">
        <v>1887</v>
      </c>
      <c r="F67" s="122" t="s">
        <v>115</v>
      </c>
      <c r="G67" s="127" t="s">
        <v>115</v>
      </c>
    </row>
    <row r="68" spans="1:7">
      <c r="A68" s="211"/>
      <c r="B68" s="105"/>
      <c r="C68" s="104" t="s">
        <v>202</v>
      </c>
      <c r="D68" s="126" t="s">
        <v>115</v>
      </c>
      <c r="E68" s="122" t="s">
        <v>115</v>
      </c>
      <c r="F68" s="122" t="s">
        <v>115</v>
      </c>
      <c r="G68" s="127" t="s">
        <v>115</v>
      </c>
    </row>
    <row r="69" spans="1:7">
      <c r="A69" s="211"/>
      <c r="B69" s="103" t="s">
        <v>203</v>
      </c>
      <c r="C69" s="104" t="s">
        <v>204</v>
      </c>
      <c r="D69" s="126" t="s">
        <v>115</v>
      </c>
      <c r="E69" s="122" t="s">
        <v>115</v>
      </c>
      <c r="F69" s="122" t="s">
        <v>115</v>
      </c>
      <c r="G69" s="127" t="s">
        <v>115</v>
      </c>
    </row>
    <row r="70" spans="1:7" ht="15" thickBot="1">
      <c r="A70" s="212"/>
      <c r="B70" s="121"/>
      <c r="C70" s="108" t="s">
        <v>205</v>
      </c>
      <c r="D70" s="128" t="s">
        <v>115</v>
      </c>
      <c r="E70" s="129" t="s">
        <v>12</v>
      </c>
      <c r="F70" s="129" t="s">
        <v>115</v>
      </c>
      <c r="G70" s="130" t="s">
        <v>115</v>
      </c>
    </row>
    <row r="71" spans="1:7" ht="15" thickBot="1">
      <c r="A71" s="44"/>
      <c r="B71" s="1"/>
      <c r="C71" s="110"/>
      <c r="D71" s="122"/>
      <c r="E71" s="122"/>
      <c r="F71" s="122"/>
      <c r="G71" s="122"/>
    </row>
    <row r="72" spans="1:7">
      <c r="A72" s="210" t="s">
        <v>206</v>
      </c>
      <c r="B72" s="101"/>
      <c r="C72" s="102" t="s">
        <v>207</v>
      </c>
      <c r="D72" s="123" t="s">
        <v>115</v>
      </c>
      <c r="E72" s="124" t="s">
        <v>115</v>
      </c>
      <c r="F72" s="124" t="s">
        <v>115</v>
      </c>
      <c r="G72" s="125" t="s">
        <v>115</v>
      </c>
    </row>
    <row r="73" spans="1:7">
      <c r="A73" s="211"/>
      <c r="B73" s="103" t="s">
        <v>208</v>
      </c>
      <c r="C73" s="104" t="s">
        <v>209</v>
      </c>
      <c r="D73" s="126" t="s">
        <v>115</v>
      </c>
      <c r="E73" s="122" t="s">
        <v>115</v>
      </c>
      <c r="F73" s="122" t="s">
        <v>115</v>
      </c>
      <c r="G73" s="127" t="s">
        <v>115</v>
      </c>
    </row>
    <row r="74" spans="1:7">
      <c r="A74" s="211"/>
      <c r="B74" s="105"/>
      <c r="C74" s="104" t="s">
        <v>210</v>
      </c>
      <c r="D74" s="126" t="s">
        <v>115</v>
      </c>
      <c r="E74" s="122" t="s">
        <v>12</v>
      </c>
      <c r="F74" s="122" t="s">
        <v>115</v>
      </c>
      <c r="G74" s="127" t="s">
        <v>115</v>
      </c>
    </row>
    <row r="75" spans="1:7">
      <c r="A75" s="211"/>
      <c r="B75" s="105"/>
      <c r="C75" s="104" t="s">
        <v>211</v>
      </c>
      <c r="D75" s="126" t="s">
        <v>115</v>
      </c>
      <c r="E75" s="122" t="s">
        <v>115</v>
      </c>
      <c r="F75" s="122" t="s">
        <v>115</v>
      </c>
      <c r="G75" s="127" t="s">
        <v>115</v>
      </c>
    </row>
    <row r="76" spans="1:7">
      <c r="A76" s="211"/>
      <c r="B76" s="103" t="s">
        <v>212</v>
      </c>
      <c r="C76" s="104" t="s">
        <v>213</v>
      </c>
      <c r="D76" s="126" t="s">
        <v>115</v>
      </c>
      <c r="E76" s="122" t="s">
        <v>115</v>
      </c>
      <c r="F76" s="122" t="s">
        <v>115</v>
      </c>
      <c r="G76" s="127" t="s">
        <v>115</v>
      </c>
    </row>
    <row r="77" spans="1:7">
      <c r="A77" s="211"/>
      <c r="B77" s="105"/>
      <c r="C77" s="104" t="s">
        <v>214</v>
      </c>
      <c r="D77" s="126" t="s">
        <v>115</v>
      </c>
      <c r="E77" s="122" t="s">
        <v>115</v>
      </c>
      <c r="F77" s="122" t="s">
        <v>115</v>
      </c>
      <c r="G77" s="127" t="s">
        <v>115</v>
      </c>
    </row>
    <row r="78" spans="1:7">
      <c r="A78" s="211"/>
      <c r="B78" s="105"/>
      <c r="C78" s="104" t="s">
        <v>215</v>
      </c>
      <c r="D78" s="126" t="s">
        <v>115</v>
      </c>
      <c r="E78" s="122" t="s">
        <v>115</v>
      </c>
      <c r="F78" s="122" t="s">
        <v>115</v>
      </c>
      <c r="G78" s="127" t="s">
        <v>115</v>
      </c>
    </row>
    <row r="79" spans="1:7">
      <c r="A79" s="211"/>
      <c r="B79" s="103" t="s">
        <v>216</v>
      </c>
      <c r="C79" s="104" t="s">
        <v>217</v>
      </c>
      <c r="D79" s="126" t="s">
        <v>115</v>
      </c>
      <c r="E79" s="122" t="s">
        <v>115</v>
      </c>
      <c r="F79" s="122" t="s">
        <v>115</v>
      </c>
      <c r="G79" s="127" t="s">
        <v>115</v>
      </c>
    </row>
    <row r="80" spans="1:7" ht="15" thickBot="1">
      <c r="A80" s="212"/>
      <c r="B80" s="121"/>
      <c r="C80" s="108" t="s">
        <v>218</v>
      </c>
      <c r="D80" s="128" t="s">
        <v>115</v>
      </c>
      <c r="E80" s="129" t="s">
        <v>115</v>
      </c>
      <c r="F80" s="129" t="s">
        <v>115</v>
      </c>
      <c r="G80" s="130" t="s">
        <v>115</v>
      </c>
    </row>
    <row r="81" spans="1:3">
      <c r="A81" s="44"/>
      <c r="B81" s="1"/>
      <c r="C81" s="110"/>
    </row>
    <row r="82" spans="1:3">
      <c r="A82" s="213"/>
      <c r="B82" s="1"/>
      <c r="C82" s="110"/>
    </row>
    <row r="83" spans="1:3">
      <c r="A83" s="213"/>
      <c r="B83" s="110"/>
      <c r="C83" s="110"/>
    </row>
    <row r="84" spans="1:3">
      <c r="A84" s="213"/>
      <c r="B84" s="1"/>
      <c r="C84" s="110"/>
    </row>
    <row r="85" spans="1:3">
      <c r="A85" s="213"/>
      <c r="B85" s="1"/>
      <c r="C85" s="110"/>
    </row>
    <row r="86" spans="1:3">
      <c r="A86" s="213"/>
      <c r="B86" s="110"/>
      <c r="C86" s="110"/>
    </row>
    <row r="87" spans="1:3">
      <c r="A87" s="213"/>
      <c r="B87" s="1"/>
      <c r="C87" s="110"/>
    </row>
    <row r="88" spans="1:3">
      <c r="A88" s="213"/>
      <c r="B88" s="1"/>
      <c r="C88" s="110"/>
    </row>
    <row r="89" spans="1:3">
      <c r="A89" s="213"/>
      <c r="B89" s="110"/>
      <c r="C89" s="110"/>
    </row>
    <row r="90" spans="1:3">
      <c r="A90" s="213"/>
      <c r="B90" s="1"/>
      <c r="C90" s="110"/>
    </row>
  </sheetData>
  <mergeCells count="9">
    <mergeCell ref="A62:A70"/>
    <mergeCell ref="A72:A80"/>
    <mergeCell ref="A82:A90"/>
    <mergeCell ref="A2:A10"/>
    <mergeCell ref="A12:A20"/>
    <mergeCell ref="A22:A30"/>
    <mergeCell ref="A32:A40"/>
    <mergeCell ref="A42:A50"/>
    <mergeCell ref="A52:A6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0"/>
  <sheetViews>
    <sheetView topLeftCell="A37" workbookViewId="0">
      <selection activeCell="I42" sqref="I42:I50"/>
    </sheetView>
  </sheetViews>
  <sheetFormatPr defaultColWidth="8.85546875" defaultRowHeight="13.9"/>
  <cols>
    <col min="1" max="1" width="9.85546875" style="63" customWidth="1"/>
    <col min="2" max="2" width="10" style="63" customWidth="1"/>
    <col min="3" max="3" width="13.7109375" style="63" customWidth="1"/>
    <col min="4" max="4" width="14.85546875" style="63" customWidth="1"/>
    <col min="5" max="5" width="11.140625" style="63" customWidth="1"/>
    <col min="6" max="6" width="14.28515625" style="63" customWidth="1"/>
    <col min="7" max="7" width="15.5703125" style="63" customWidth="1"/>
    <col min="8" max="8" width="17.28515625" style="63" customWidth="1"/>
    <col min="9" max="9" width="18" style="63" customWidth="1"/>
    <col min="10" max="11" width="8.85546875" style="63"/>
    <col min="12" max="12" width="17.28515625" style="63" customWidth="1"/>
    <col min="13" max="16384" width="8.85546875" style="63"/>
  </cols>
  <sheetData>
    <row r="1" spans="1:12" ht="44.45" customHeight="1" thickBot="1">
      <c r="A1" s="73"/>
      <c r="B1" s="74" t="s">
        <v>0</v>
      </c>
      <c r="C1" s="75" t="s">
        <v>1</v>
      </c>
      <c r="D1" s="11" t="s">
        <v>2</v>
      </c>
      <c r="E1" s="76" t="s">
        <v>5</v>
      </c>
      <c r="F1" s="77" t="s">
        <v>219</v>
      </c>
      <c r="G1" s="78" t="s">
        <v>220</v>
      </c>
      <c r="H1" s="78" t="s">
        <v>221</v>
      </c>
      <c r="I1" s="79" t="s">
        <v>222</v>
      </c>
      <c r="L1" s="80" t="s">
        <v>223</v>
      </c>
    </row>
    <row r="2" spans="1:12">
      <c r="A2" s="204" t="s">
        <v>7</v>
      </c>
      <c r="B2" s="5"/>
      <c r="C2" s="6" t="s">
        <v>8</v>
      </c>
      <c r="D2" s="81">
        <v>10.42</v>
      </c>
      <c r="E2" s="70">
        <v>20557</v>
      </c>
      <c r="F2" s="49">
        <f>E2/21843</f>
        <v>0.94112530330082866</v>
      </c>
      <c r="G2" s="50">
        <f>((F2*0.02)/D2)*1000</f>
        <v>1.8063825399248152</v>
      </c>
      <c r="H2" s="220">
        <f>AVERAGE(G2:G4)</f>
        <v>0.67259647541299816</v>
      </c>
      <c r="I2" s="220">
        <f>AVERAGE(H2:H10)</f>
        <v>0.22419882513766606</v>
      </c>
      <c r="L2" s="218">
        <v>0.2259299670505929</v>
      </c>
    </row>
    <row r="3" spans="1:12">
      <c r="A3" s="205"/>
      <c r="B3" s="7" t="s">
        <v>10</v>
      </c>
      <c r="C3" s="8" t="s">
        <v>11</v>
      </c>
      <c r="D3" s="82">
        <v>10.36</v>
      </c>
      <c r="E3" s="71">
        <v>2392</v>
      </c>
      <c r="F3" s="54">
        <f>E3/21843</f>
        <v>0.10950876711074486</v>
      </c>
      <c r="G3" s="55">
        <f t="shared" ref="G3:G4" si="0">((F3*0.02)/D3)*1000</f>
        <v>0.21140688631417931</v>
      </c>
      <c r="H3" s="221"/>
      <c r="I3" s="221"/>
      <c r="L3" s="218"/>
    </row>
    <row r="4" spans="1:12" ht="14.45" thickBot="1">
      <c r="A4" s="205"/>
      <c r="B4" s="7"/>
      <c r="C4" s="8" t="s">
        <v>13</v>
      </c>
      <c r="D4" s="82">
        <v>10.96</v>
      </c>
      <c r="E4" s="71" t="s">
        <v>9</v>
      </c>
      <c r="F4" s="60">
        <v>0</v>
      </c>
      <c r="G4" s="61">
        <f t="shared" si="0"/>
        <v>0</v>
      </c>
      <c r="H4" s="222"/>
      <c r="I4" s="221"/>
      <c r="L4" s="218"/>
    </row>
    <row r="5" spans="1:12">
      <c r="A5" s="205"/>
      <c r="B5" s="7"/>
      <c r="C5" s="8" t="s">
        <v>14</v>
      </c>
      <c r="D5" s="83">
        <v>20.45</v>
      </c>
      <c r="E5" s="71" t="s">
        <v>9</v>
      </c>
      <c r="F5" s="49">
        <v>0</v>
      </c>
      <c r="G5" s="50">
        <f>((F5*0)/D5)*1000</f>
        <v>0</v>
      </c>
      <c r="H5" s="220">
        <f t="shared" ref="H5" si="1">AVERAGE(G5:G7)</f>
        <v>0</v>
      </c>
      <c r="I5" s="221"/>
      <c r="L5" s="218"/>
    </row>
    <row r="6" spans="1:12">
      <c r="A6" s="205"/>
      <c r="B6" s="7" t="s">
        <v>15</v>
      </c>
      <c r="C6" s="8" t="s">
        <v>16</v>
      </c>
      <c r="D6" s="82">
        <v>20.2</v>
      </c>
      <c r="E6" s="71" t="s">
        <v>9</v>
      </c>
      <c r="F6" s="54">
        <v>0</v>
      </c>
      <c r="G6" s="55">
        <f>((F6*0.04)/D6)*1000</f>
        <v>0</v>
      </c>
      <c r="H6" s="221"/>
      <c r="I6" s="221"/>
      <c r="L6" s="218"/>
    </row>
    <row r="7" spans="1:12" ht="14.45" thickBot="1">
      <c r="A7" s="205"/>
      <c r="B7" s="7"/>
      <c r="C7" s="8" t="s">
        <v>17</v>
      </c>
      <c r="D7" s="82">
        <v>20.16</v>
      </c>
      <c r="E7" s="71" t="s">
        <v>9</v>
      </c>
      <c r="F7" s="60">
        <v>0</v>
      </c>
      <c r="G7" s="61">
        <f>((F7*0.04)/D7)*1000</f>
        <v>0</v>
      </c>
      <c r="H7" s="222"/>
      <c r="I7" s="221"/>
      <c r="L7" s="218"/>
    </row>
    <row r="8" spans="1:12">
      <c r="A8" s="205"/>
      <c r="B8" s="7"/>
      <c r="C8" s="18" t="s">
        <v>18</v>
      </c>
      <c r="D8" s="82">
        <v>20.38</v>
      </c>
      <c r="E8" s="71" t="s">
        <v>9</v>
      </c>
      <c r="F8" s="49">
        <v>0</v>
      </c>
      <c r="G8" s="50">
        <f>((F8*0.04)/D8)*1000</f>
        <v>0</v>
      </c>
      <c r="H8" s="220">
        <f t="shared" ref="H8" si="2">AVERAGE(G8:G10)</f>
        <v>0</v>
      </c>
      <c r="I8" s="221"/>
      <c r="L8" s="218"/>
    </row>
    <row r="9" spans="1:12">
      <c r="A9" s="205"/>
      <c r="B9" s="7" t="s">
        <v>19</v>
      </c>
      <c r="C9" s="18" t="s">
        <v>20</v>
      </c>
      <c r="D9" s="82">
        <v>20.18</v>
      </c>
      <c r="E9" s="71" t="s">
        <v>9</v>
      </c>
      <c r="F9" s="54">
        <v>0</v>
      </c>
      <c r="G9" s="55">
        <f>((F9*0.04)/D9)*1000</f>
        <v>0</v>
      </c>
      <c r="H9" s="221"/>
      <c r="I9" s="221"/>
      <c r="L9" s="218"/>
    </row>
    <row r="10" spans="1:12" ht="14.45" thickBot="1">
      <c r="A10" s="206"/>
      <c r="B10" s="9"/>
      <c r="C10" s="27" t="s">
        <v>21</v>
      </c>
      <c r="D10" s="84">
        <v>20.11</v>
      </c>
      <c r="E10" s="72" t="s">
        <v>9</v>
      </c>
      <c r="F10" s="60">
        <v>0</v>
      </c>
      <c r="G10" s="61">
        <f>((F10*0.04)/D10)*1000</f>
        <v>0</v>
      </c>
      <c r="H10" s="222"/>
      <c r="I10" s="222"/>
      <c r="L10" s="219"/>
    </row>
    <row r="11" spans="1:12" ht="14.45" thickBot="1"/>
    <row r="12" spans="1:12">
      <c r="A12" s="201" t="s">
        <v>22</v>
      </c>
      <c r="B12" s="13"/>
      <c r="C12" s="47" t="s">
        <v>23</v>
      </c>
      <c r="D12" s="47">
        <v>20.81</v>
      </c>
      <c r="E12" s="183" t="s">
        <v>9</v>
      </c>
      <c r="F12" s="49">
        <v>0</v>
      </c>
      <c r="G12" s="50">
        <f>((F12*0.04)/D12)*1000</f>
        <v>0</v>
      </c>
      <c r="H12" s="220">
        <f>AVERAGE(G12:G14)</f>
        <v>0</v>
      </c>
      <c r="I12" s="220">
        <f>AVERAGE(H12:H20)</f>
        <v>8.7489063867016625E-4</v>
      </c>
      <c r="L12" s="217">
        <v>8.7489063867016625E-4</v>
      </c>
    </row>
    <row r="13" spans="1:12">
      <c r="A13" s="202"/>
      <c r="B13" s="52" t="s">
        <v>24</v>
      </c>
      <c r="C13" s="53" t="s">
        <v>25</v>
      </c>
      <c r="D13" s="53">
        <v>20.12</v>
      </c>
      <c r="E13" s="184" t="s">
        <v>9</v>
      </c>
      <c r="F13" s="54">
        <v>0</v>
      </c>
      <c r="G13" s="55">
        <f t="shared" ref="G13:G20" si="3">((F13*0.04)/D13)*1000</f>
        <v>0</v>
      </c>
      <c r="H13" s="221"/>
      <c r="I13" s="221"/>
      <c r="L13" s="218"/>
    </row>
    <row r="14" spans="1:12" ht="14.45" thickBot="1">
      <c r="A14" s="202"/>
      <c r="B14" s="14"/>
      <c r="C14" s="53" t="s">
        <v>26</v>
      </c>
      <c r="D14" s="53">
        <v>20.14</v>
      </c>
      <c r="E14" s="184" t="s">
        <v>9</v>
      </c>
      <c r="F14" s="60">
        <v>0</v>
      </c>
      <c r="G14" s="61">
        <f t="shared" si="3"/>
        <v>0</v>
      </c>
      <c r="H14" s="222"/>
      <c r="I14" s="221"/>
      <c r="L14" s="218"/>
    </row>
    <row r="15" spans="1:12">
      <c r="A15" s="202"/>
      <c r="B15" s="14"/>
      <c r="C15" s="53" t="s">
        <v>27</v>
      </c>
      <c r="D15" s="53">
        <v>20.46</v>
      </c>
      <c r="E15" s="184" t="s">
        <v>9</v>
      </c>
      <c r="F15" s="49">
        <v>0</v>
      </c>
      <c r="G15" s="50">
        <f t="shared" si="3"/>
        <v>0</v>
      </c>
      <c r="H15" s="220">
        <f t="shared" ref="H15" si="4">AVERAGE(G15:G17)</f>
        <v>2.6246719160104987E-3</v>
      </c>
      <c r="I15" s="221"/>
      <c r="L15" s="218"/>
    </row>
    <row r="16" spans="1:12">
      <c r="A16" s="202"/>
      <c r="B16" s="52" t="s">
        <v>28</v>
      </c>
      <c r="C16" s="53" t="s">
        <v>29</v>
      </c>
      <c r="D16" s="53">
        <v>20.32</v>
      </c>
      <c r="E16" s="184" t="s">
        <v>12</v>
      </c>
      <c r="F16" s="54">
        <v>4.0000000000000001E-3</v>
      </c>
      <c r="G16" s="55">
        <f t="shared" si="3"/>
        <v>7.874015748031496E-3</v>
      </c>
      <c r="H16" s="221"/>
      <c r="I16" s="221"/>
      <c r="L16" s="218"/>
    </row>
    <row r="17" spans="1:12" ht="14.45" thickBot="1">
      <c r="A17" s="202"/>
      <c r="B17" s="14"/>
      <c r="C17" s="53" t="s">
        <v>30</v>
      </c>
      <c r="D17" s="53">
        <v>20.54</v>
      </c>
      <c r="E17" s="184" t="s">
        <v>9</v>
      </c>
      <c r="F17" s="60">
        <v>0</v>
      </c>
      <c r="G17" s="61">
        <f t="shared" si="3"/>
        <v>0</v>
      </c>
      <c r="H17" s="222"/>
      <c r="I17" s="221"/>
      <c r="L17" s="218"/>
    </row>
    <row r="18" spans="1:12">
      <c r="A18" s="202"/>
      <c r="B18" s="14"/>
      <c r="C18" s="57" t="s">
        <v>31</v>
      </c>
      <c r="D18" s="57">
        <v>20.64</v>
      </c>
      <c r="E18" s="184" t="s">
        <v>9</v>
      </c>
      <c r="F18" s="49">
        <v>0</v>
      </c>
      <c r="G18" s="50">
        <f t="shared" si="3"/>
        <v>0</v>
      </c>
      <c r="H18" s="220">
        <f t="shared" ref="H18" si="5">AVERAGE(G18:G20)</f>
        <v>0</v>
      </c>
      <c r="I18" s="221"/>
      <c r="L18" s="218"/>
    </row>
    <row r="19" spans="1:12">
      <c r="A19" s="202"/>
      <c r="B19" s="52" t="s">
        <v>32</v>
      </c>
      <c r="C19" s="57" t="s">
        <v>33</v>
      </c>
      <c r="D19" s="57">
        <v>20.149999999999999</v>
      </c>
      <c r="E19" s="184" t="s">
        <v>9</v>
      </c>
      <c r="F19" s="54">
        <v>0</v>
      </c>
      <c r="G19" s="55">
        <f t="shared" si="3"/>
        <v>0</v>
      </c>
      <c r="H19" s="221"/>
      <c r="I19" s="221"/>
      <c r="L19" s="218"/>
    </row>
    <row r="20" spans="1:12" ht="14.45" thickBot="1">
      <c r="A20" s="203"/>
      <c r="B20" s="15"/>
      <c r="C20" s="58" t="s">
        <v>34</v>
      </c>
      <c r="D20" s="58">
        <v>20.27</v>
      </c>
      <c r="E20" s="185" t="s">
        <v>9</v>
      </c>
      <c r="F20" s="60">
        <v>0</v>
      </c>
      <c r="G20" s="61">
        <f t="shared" si="3"/>
        <v>0</v>
      </c>
      <c r="H20" s="222"/>
      <c r="I20" s="222"/>
      <c r="L20" s="219"/>
    </row>
    <row r="21" spans="1:12" ht="14.45" thickBot="1"/>
    <row r="22" spans="1:12">
      <c r="A22" s="201" t="s">
        <v>35</v>
      </c>
      <c r="B22" s="13"/>
      <c r="C22" s="48" t="s">
        <v>36</v>
      </c>
      <c r="D22" s="81">
        <v>10.53</v>
      </c>
      <c r="E22" s="66" t="s">
        <v>9</v>
      </c>
      <c r="F22" s="49">
        <v>0</v>
      </c>
      <c r="G22" s="50">
        <f>((F22*0.02)/D22)*1000</f>
        <v>0</v>
      </c>
      <c r="H22" s="220">
        <f>AVERAGE(G22:G24)</f>
        <v>0</v>
      </c>
      <c r="I22" s="220">
        <f>AVERAGE(H22:H30)</f>
        <v>0.11078596821722619</v>
      </c>
      <c r="L22" s="217">
        <v>0.25034937145796293</v>
      </c>
    </row>
    <row r="23" spans="1:12">
      <c r="A23" s="202"/>
      <c r="B23" s="14" t="s">
        <v>37</v>
      </c>
      <c r="C23" s="34" t="s">
        <v>38</v>
      </c>
      <c r="D23" s="82">
        <v>10.26</v>
      </c>
      <c r="E23" s="38" t="s">
        <v>9</v>
      </c>
      <c r="F23" s="54">
        <v>0</v>
      </c>
      <c r="G23" s="55">
        <f t="shared" ref="G23:G30" si="6">((F23*0.02)/D23)*1000</f>
        <v>0</v>
      </c>
      <c r="H23" s="221"/>
      <c r="I23" s="221"/>
      <c r="L23" s="218"/>
    </row>
    <row r="24" spans="1:12" ht="14.45" thickBot="1">
      <c r="A24" s="202"/>
      <c r="B24" s="14"/>
      <c r="C24" s="34" t="s">
        <v>39</v>
      </c>
      <c r="D24" s="82">
        <v>10.45</v>
      </c>
      <c r="E24" s="38" t="s">
        <v>9</v>
      </c>
      <c r="F24" s="60">
        <v>0</v>
      </c>
      <c r="G24" s="61">
        <f t="shared" si="6"/>
        <v>0</v>
      </c>
      <c r="H24" s="222"/>
      <c r="I24" s="221"/>
      <c r="L24" s="218"/>
    </row>
    <row r="25" spans="1:12">
      <c r="A25" s="202"/>
      <c r="B25" s="14"/>
      <c r="C25" s="34" t="s">
        <v>40</v>
      </c>
      <c r="D25" s="85">
        <v>10.27</v>
      </c>
      <c r="E25" s="38" t="s">
        <v>9</v>
      </c>
      <c r="F25" s="49">
        <v>0</v>
      </c>
      <c r="G25" s="50">
        <f t="shared" si="6"/>
        <v>0</v>
      </c>
      <c r="H25" s="220">
        <f t="shared" ref="H25" si="7">AVERAGE(G25:G27)</f>
        <v>0.33235790465167858</v>
      </c>
      <c r="I25" s="221"/>
      <c r="L25" s="218"/>
    </row>
    <row r="26" spans="1:12">
      <c r="A26" s="202"/>
      <c r="B26" s="14" t="s">
        <v>41</v>
      </c>
      <c r="C26" s="34" t="s">
        <v>42</v>
      </c>
      <c r="D26" s="85">
        <v>10.23</v>
      </c>
      <c r="E26" s="38">
        <v>11140</v>
      </c>
      <c r="F26" s="54">
        <f>E26/21843</f>
        <v>0.51000320468800076</v>
      </c>
      <c r="G26" s="55">
        <f t="shared" si="6"/>
        <v>0.99707371395503575</v>
      </c>
      <c r="H26" s="221"/>
      <c r="I26" s="221"/>
      <c r="L26" s="218"/>
    </row>
    <row r="27" spans="1:12" ht="14.45" thickBot="1">
      <c r="A27" s="202"/>
      <c r="B27" s="14"/>
      <c r="C27" s="34" t="s">
        <v>43</v>
      </c>
      <c r="D27" s="85">
        <v>10.38</v>
      </c>
      <c r="E27" s="38" t="s">
        <v>9</v>
      </c>
      <c r="F27" s="60">
        <v>0</v>
      </c>
      <c r="G27" s="61">
        <f t="shared" si="6"/>
        <v>0</v>
      </c>
      <c r="H27" s="222"/>
      <c r="I27" s="221"/>
      <c r="L27" s="218"/>
    </row>
    <row r="28" spans="1:12">
      <c r="A28" s="202"/>
      <c r="B28" s="14"/>
      <c r="C28" s="34" t="s">
        <v>44</v>
      </c>
      <c r="D28" s="82">
        <v>10.71</v>
      </c>
      <c r="E28" s="38" t="s">
        <v>9</v>
      </c>
      <c r="F28" s="49">
        <v>0</v>
      </c>
      <c r="G28" s="50">
        <f t="shared" si="6"/>
        <v>0</v>
      </c>
      <c r="H28" s="220">
        <f t="shared" ref="H28" si="8">AVERAGE(G28:G30)</f>
        <v>0</v>
      </c>
      <c r="I28" s="221"/>
      <c r="L28" s="218"/>
    </row>
    <row r="29" spans="1:12">
      <c r="A29" s="202"/>
      <c r="B29" s="14" t="s">
        <v>41</v>
      </c>
      <c r="C29" s="34" t="s">
        <v>45</v>
      </c>
      <c r="D29" s="82">
        <v>10.32</v>
      </c>
      <c r="E29" s="38" t="s">
        <v>9</v>
      </c>
      <c r="F29" s="54">
        <v>0</v>
      </c>
      <c r="G29" s="55">
        <f t="shared" si="6"/>
        <v>0</v>
      </c>
      <c r="H29" s="221"/>
      <c r="I29" s="221"/>
      <c r="L29" s="218"/>
    </row>
    <row r="30" spans="1:12" ht="14.45" thickBot="1">
      <c r="A30" s="203"/>
      <c r="B30" s="15"/>
      <c r="C30" s="35" t="s">
        <v>46</v>
      </c>
      <c r="D30" s="84">
        <v>10.36</v>
      </c>
      <c r="E30" s="41" t="s">
        <v>9</v>
      </c>
      <c r="F30" s="60">
        <v>0</v>
      </c>
      <c r="G30" s="61">
        <f t="shared" si="6"/>
        <v>0</v>
      </c>
      <c r="H30" s="222"/>
      <c r="I30" s="222"/>
      <c r="L30" s="219"/>
    </row>
    <row r="31" spans="1:12" ht="14.45" thickBot="1"/>
    <row r="32" spans="1:12">
      <c r="A32" s="207" t="s">
        <v>47</v>
      </c>
      <c r="B32" s="86"/>
      <c r="C32" s="88" t="s">
        <v>48</v>
      </c>
      <c r="D32" s="81">
        <v>10.61</v>
      </c>
      <c r="E32" s="70" t="s">
        <v>9</v>
      </c>
      <c r="F32" s="49">
        <v>0</v>
      </c>
      <c r="G32" s="50">
        <f>((F32*0.02)/D32)*1000</f>
        <v>0</v>
      </c>
      <c r="H32" s="220">
        <f>AVERAGE(G32:G34)</f>
        <v>0</v>
      </c>
      <c r="I32" s="217">
        <f>AVERAGE(H32:H40)</f>
        <v>0</v>
      </c>
      <c r="L32" s="217">
        <v>2.54145579210545E-3</v>
      </c>
    </row>
    <row r="33" spans="1:12">
      <c r="A33" s="208"/>
      <c r="B33" s="87" t="s">
        <v>49</v>
      </c>
      <c r="C33" s="65" t="s">
        <v>50</v>
      </c>
      <c r="D33" s="82">
        <v>10.45</v>
      </c>
      <c r="E33" s="71" t="s">
        <v>9</v>
      </c>
      <c r="F33" s="54">
        <v>0</v>
      </c>
      <c r="G33" s="55">
        <f t="shared" ref="G33:G37" si="9">((F33*0.02)/D33)*1000</f>
        <v>0</v>
      </c>
      <c r="H33" s="221"/>
      <c r="I33" s="218"/>
      <c r="L33" s="218"/>
    </row>
    <row r="34" spans="1:12" ht="14.45" thickBot="1">
      <c r="A34" s="208"/>
      <c r="B34" s="87"/>
      <c r="C34" s="65" t="s">
        <v>51</v>
      </c>
      <c r="D34" s="82">
        <v>10.42</v>
      </c>
      <c r="E34" s="71" t="s">
        <v>9</v>
      </c>
      <c r="F34" s="60">
        <v>0</v>
      </c>
      <c r="G34" s="61">
        <f t="shared" si="9"/>
        <v>0</v>
      </c>
      <c r="H34" s="222"/>
      <c r="I34" s="218"/>
      <c r="L34" s="218"/>
    </row>
    <row r="35" spans="1:12">
      <c r="A35" s="208"/>
      <c r="B35" s="87"/>
      <c r="C35" s="65" t="s">
        <v>52</v>
      </c>
      <c r="D35" s="85">
        <v>10.46</v>
      </c>
      <c r="E35" s="71" t="s">
        <v>9</v>
      </c>
      <c r="F35" s="49">
        <v>0</v>
      </c>
      <c r="G35" s="50">
        <f t="shared" si="9"/>
        <v>0</v>
      </c>
      <c r="H35" s="220">
        <f t="shared" ref="H35" si="10">AVERAGE(G35:G37)</f>
        <v>0</v>
      </c>
      <c r="I35" s="218"/>
      <c r="L35" s="218"/>
    </row>
    <row r="36" spans="1:12">
      <c r="A36" s="208"/>
      <c r="B36" s="87" t="s">
        <v>53</v>
      </c>
      <c r="C36" s="65" t="s">
        <v>54</v>
      </c>
      <c r="D36" s="85">
        <v>10.75</v>
      </c>
      <c r="E36" s="71" t="s">
        <v>9</v>
      </c>
      <c r="F36" s="54">
        <v>0</v>
      </c>
      <c r="G36" s="55">
        <f t="shared" si="9"/>
        <v>0</v>
      </c>
      <c r="H36" s="221"/>
      <c r="I36" s="218"/>
      <c r="L36" s="218"/>
    </row>
    <row r="37" spans="1:12" ht="14.45" thickBot="1">
      <c r="A37" s="208"/>
      <c r="B37" s="87"/>
      <c r="C37" s="65" t="s">
        <v>55</v>
      </c>
      <c r="D37" s="85">
        <v>10.81</v>
      </c>
      <c r="E37" s="71" t="s">
        <v>9</v>
      </c>
      <c r="F37" s="60">
        <v>0</v>
      </c>
      <c r="G37" s="61">
        <f t="shared" si="9"/>
        <v>0</v>
      </c>
      <c r="H37" s="222"/>
      <c r="I37" s="218"/>
      <c r="L37" s="218"/>
    </row>
    <row r="38" spans="1:12">
      <c r="A38" s="208"/>
      <c r="B38" s="87"/>
      <c r="C38" s="64" t="s">
        <v>56</v>
      </c>
      <c r="D38" s="85">
        <v>20.21</v>
      </c>
      <c r="E38" s="71" t="s">
        <v>9</v>
      </c>
      <c r="F38" s="49">
        <v>0</v>
      </c>
      <c r="G38" s="50">
        <f>((F38*0.04)/D38)*1000</f>
        <v>0</v>
      </c>
      <c r="H38" s="220">
        <f t="shared" ref="H38" si="11">AVERAGE(G38:G40)</f>
        <v>0</v>
      </c>
      <c r="I38" s="218"/>
      <c r="L38" s="218"/>
    </row>
    <row r="39" spans="1:12">
      <c r="A39" s="208"/>
      <c r="B39" s="87" t="s">
        <v>57</v>
      </c>
      <c r="C39" s="64" t="s">
        <v>58</v>
      </c>
      <c r="D39" s="85">
        <v>20.149999999999999</v>
      </c>
      <c r="E39" s="71" t="s">
        <v>9</v>
      </c>
      <c r="F39" s="54">
        <v>0</v>
      </c>
      <c r="G39" s="55">
        <f t="shared" ref="G39:G40" si="12">((F39*0.04)/D39)*1000</f>
        <v>0</v>
      </c>
      <c r="H39" s="221"/>
      <c r="I39" s="218"/>
      <c r="L39" s="218"/>
    </row>
    <row r="40" spans="1:12" ht="14.45" thickBot="1">
      <c r="A40" s="209"/>
      <c r="B40" s="89"/>
      <c r="C40" s="19" t="s">
        <v>59</v>
      </c>
      <c r="D40" s="90">
        <v>20.57</v>
      </c>
      <c r="E40" s="72" t="s">
        <v>9</v>
      </c>
      <c r="F40" s="60">
        <v>0</v>
      </c>
      <c r="G40" s="61">
        <f t="shared" si="12"/>
        <v>0</v>
      </c>
      <c r="H40" s="222"/>
      <c r="I40" s="219"/>
      <c r="L40" s="219"/>
    </row>
    <row r="41" spans="1:12" ht="14.45" thickBot="1">
      <c r="I41" s="93"/>
    </row>
    <row r="42" spans="1:12">
      <c r="A42" s="201" t="s">
        <v>60</v>
      </c>
      <c r="B42" s="20"/>
      <c r="C42" s="47" t="s">
        <v>61</v>
      </c>
      <c r="D42" s="91">
        <v>10.01</v>
      </c>
      <c r="E42" s="183" t="s">
        <v>9</v>
      </c>
      <c r="F42" s="49">
        <v>0</v>
      </c>
      <c r="G42" s="50">
        <f>((F42*0.02)/D42)*1000</f>
        <v>0</v>
      </c>
      <c r="H42" s="220">
        <f>AVERAGE(G42:G44)</f>
        <v>2.4532352039251764E-3</v>
      </c>
      <c r="I42" s="220">
        <f>AVERAGE(H42:H50)</f>
        <v>0.24090704890103384</v>
      </c>
      <c r="L42" s="217">
        <v>0.31216536436856018</v>
      </c>
    </row>
    <row r="43" spans="1:12">
      <c r="A43" s="202"/>
      <c r="B43" s="21" t="s">
        <v>62</v>
      </c>
      <c r="C43" s="53" t="s">
        <v>63</v>
      </c>
      <c r="D43" s="85">
        <v>10.87</v>
      </c>
      <c r="E43" s="184" t="s">
        <v>12</v>
      </c>
      <c r="F43" s="54">
        <v>4.0000000000000001E-3</v>
      </c>
      <c r="G43" s="55">
        <f t="shared" ref="G43:G50" si="13">((F43*0.02)/D43)*1000</f>
        <v>7.3597056117755298E-3</v>
      </c>
      <c r="H43" s="221"/>
      <c r="I43" s="221"/>
      <c r="L43" s="218"/>
    </row>
    <row r="44" spans="1:12" ht="14.45" thickBot="1">
      <c r="A44" s="202"/>
      <c r="B44" s="21"/>
      <c r="C44" s="53" t="s">
        <v>64</v>
      </c>
      <c r="D44" s="85">
        <v>10.01</v>
      </c>
      <c r="E44" s="184" t="s">
        <v>9</v>
      </c>
      <c r="F44" s="60">
        <v>0</v>
      </c>
      <c r="G44" s="61">
        <f t="shared" si="13"/>
        <v>0</v>
      </c>
      <c r="H44" s="222"/>
      <c r="I44" s="221"/>
      <c r="L44" s="218"/>
    </row>
    <row r="45" spans="1:12">
      <c r="A45" s="202"/>
      <c r="B45" s="21"/>
      <c r="C45" s="57" t="s">
        <v>65</v>
      </c>
      <c r="D45" s="82">
        <v>10.42</v>
      </c>
      <c r="E45" s="184" t="s">
        <v>9</v>
      </c>
      <c r="F45" s="49">
        <v>0</v>
      </c>
      <c r="G45" s="50">
        <f t="shared" si="13"/>
        <v>0</v>
      </c>
      <c r="H45" s="220">
        <f t="shared" ref="H45" si="14">AVERAGE(G45:G47)</f>
        <v>0.72026791149917635</v>
      </c>
      <c r="I45" s="221"/>
      <c r="L45" s="218"/>
    </row>
    <row r="46" spans="1:12">
      <c r="A46" s="202"/>
      <c r="B46" s="21" t="s">
        <v>66</v>
      </c>
      <c r="C46" s="57" t="s">
        <v>67</v>
      </c>
      <c r="D46" s="82">
        <v>10.29</v>
      </c>
      <c r="E46" s="184" t="s">
        <v>9</v>
      </c>
      <c r="F46" s="54">
        <v>0</v>
      </c>
      <c r="G46" s="55">
        <f t="shared" si="13"/>
        <v>0</v>
      </c>
      <c r="H46" s="221"/>
      <c r="I46" s="221"/>
      <c r="L46" s="218"/>
    </row>
    <row r="47" spans="1:12" ht="14.45" thickBot="1">
      <c r="A47" s="202"/>
      <c r="B47" s="21"/>
      <c r="C47" s="57" t="s">
        <v>68</v>
      </c>
      <c r="D47" s="82">
        <v>10.23</v>
      </c>
      <c r="E47" s="184">
        <v>24142</v>
      </c>
      <c r="F47" s="60">
        <f>E47/21843</f>
        <v>1.1052511101954861</v>
      </c>
      <c r="G47" s="61">
        <f t="shared" si="13"/>
        <v>2.160803734497529</v>
      </c>
      <c r="H47" s="222"/>
      <c r="I47" s="221"/>
      <c r="L47" s="218"/>
    </row>
    <row r="48" spans="1:12">
      <c r="A48" s="202"/>
      <c r="B48" s="21"/>
      <c r="C48" s="57" t="s">
        <v>69</v>
      </c>
      <c r="D48" s="82">
        <v>10.24</v>
      </c>
      <c r="E48" s="184" t="s">
        <v>9</v>
      </c>
      <c r="F48" s="49">
        <v>0</v>
      </c>
      <c r="G48" s="50">
        <f t="shared" si="13"/>
        <v>0</v>
      </c>
      <c r="H48" s="220">
        <f t="shared" ref="H48" si="15">AVERAGE(G48:G50)</f>
        <v>0</v>
      </c>
      <c r="I48" s="221"/>
      <c r="L48" s="218"/>
    </row>
    <row r="49" spans="1:12">
      <c r="A49" s="202"/>
      <c r="B49" s="21" t="s">
        <v>70</v>
      </c>
      <c r="C49" s="57" t="s">
        <v>71</v>
      </c>
      <c r="D49" s="82">
        <v>10.54</v>
      </c>
      <c r="E49" s="184" t="s">
        <v>9</v>
      </c>
      <c r="F49" s="54">
        <v>0</v>
      </c>
      <c r="G49" s="55">
        <f t="shared" si="13"/>
        <v>0</v>
      </c>
      <c r="H49" s="221"/>
      <c r="I49" s="221"/>
      <c r="L49" s="218"/>
    </row>
    <row r="50" spans="1:12" ht="14.45" thickBot="1">
      <c r="A50" s="203"/>
      <c r="B50" s="22"/>
      <c r="C50" s="58" t="s">
        <v>73</v>
      </c>
      <c r="D50" s="84">
        <v>10.42</v>
      </c>
      <c r="E50" s="185" t="s">
        <v>9</v>
      </c>
      <c r="F50" s="60">
        <v>0</v>
      </c>
      <c r="G50" s="61">
        <f t="shared" si="13"/>
        <v>0</v>
      </c>
      <c r="H50" s="222"/>
      <c r="I50" s="222"/>
      <c r="L50" s="219"/>
    </row>
    <row r="51" spans="1:12" ht="14.45" thickBot="1"/>
    <row r="52" spans="1:12">
      <c r="A52" s="201" t="s">
        <v>74</v>
      </c>
      <c r="B52" s="20"/>
      <c r="C52" s="23" t="s">
        <v>75</v>
      </c>
      <c r="D52" s="91">
        <v>10.63</v>
      </c>
      <c r="E52" s="49" t="s">
        <v>9</v>
      </c>
      <c r="F52" s="49">
        <v>0</v>
      </c>
      <c r="G52" s="50">
        <f>((F52*0.02)/D52)*1000</f>
        <v>0</v>
      </c>
      <c r="H52" s="220">
        <f>AVERAGE(G52:G54)</f>
        <v>0</v>
      </c>
      <c r="I52" s="220">
        <f>AVERAGE(H52:H60)</f>
        <v>0</v>
      </c>
      <c r="L52" s="217">
        <v>5.2735670569994515E-2</v>
      </c>
    </row>
    <row r="53" spans="1:12" ht="14.45" customHeight="1">
      <c r="A53" s="202"/>
      <c r="B53" s="92" t="s">
        <v>76</v>
      </c>
      <c r="C53" s="25" t="s">
        <v>77</v>
      </c>
      <c r="D53" s="85">
        <v>10.46</v>
      </c>
      <c r="E53" s="54" t="s">
        <v>9</v>
      </c>
      <c r="F53" s="54">
        <v>0</v>
      </c>
      <c r="G53" s="55">
        <f t="shared" ref="G53:G60" si="16">((F53*0.02)/D53)*1000</f>
        <v>0</v>
      </c>
      <c r="H53" s="221"/>
      <c r="I53" s="221"/>
      <c r="L53" s="218"/>
    </row>
    <row r="54" spans="1:12" ht="15" customHeight="1" thickBot="1">
      <c r="A54" s="202"/>
      <c r="B54" s="21"/>
      <c r="C54" s="25" t="s">
        <v>78</v>
      </c>
      <c r="D54" s="85">
        <v>10.5</v>
      </c>
      <c r="E54" s="60" t="s">
        <v>9</v>
      </c>
      <c r="F54" s="60">
        <v>0</v>
      </c>
      <c r="G54" s="61">
        <f t="shared" si="16"/>
        <v>0</v>
      </c>
      <c r="H54" s="222"/>
      <c r="I54" s="221"/>
      <c r="L54" s="218"/>
    </row>
    <row r="55" spans="1:12" ht="14.45" customHeight="1">
      <c r="A55" s="202"/>
      <c r="B55" s="21"/>
      <c r="C55" s="25" t="s">
        <v>79</v>
      </c>
      <c r="D55" s="85">
        <v>10.47</v>
      </c>
      <c r="E55" s="49" t="s">
        <v>9</v>
      </c>
      <c r="F55" s="49">
        <v>0</v>
      </c>
      <c r="G55" s="50">
        <f t="shared" si="16"/>
        <v>0</v>
      </c>
      <c r="H55" s="220">
        <f t="shared" ref="H55" si="17">AVERAGE(G55:G57)</f>
        <v>0</v>
      </c>
      <c r="I55" s="221"/>
      <c r="L55" s="218"/>
    </row>
    <row r="56" spans="1:12" ht="14.45" customHeight="1">
      <c r="A56" s="202"/>
      <c r="B56" s="21" t="s">
        <v>80</v>
      </c>
      <c r="C56" s="25" t="s">
        <v>81</v>
      </c>
      <c r="D56" s="85">
        <v>10.24</v>
      </c>
      <c r="E56" s="54" t="s">
        <v>9</v>
      </c>
      <c r="F56" s="54">
        <v>0</v>
      </c>
      <c r="G56" s="55">
        <f t="shared" si="16"/>
        <v>0</v>
      </c>
      <c r="H56" s="221"/>
      <c r="I56" s="221"/>
      <c r="L56" s="218"/>
    </row>
    <row r="57" spans="1:12" ht="15" customHeight="1" thickBot="1">
      <c r="A57" s="202"/>
      <c r="B57" s="21"/>
      <c r="C57" s="25" t="s">
        <v>82</v>
      </c>
      <c r="D57" s="85">
        <v>10.45</v>
      </c>
      <c r="E57" s="60" t="s">
        <v>9</v>
      </c>
      <c r="F57" s="60">
        <v>0</v>
      </c>
      <c r="G57" s="61">
        <f t="shared" si="16"/>
        <v>0</v>
      </c>
      <c r="H57" s="222"/>
      <c r="I57" s="221"/>
      <c r="L57" s="218"/>
    </row>
    <row r="58" spans="1:12" ht="14.45" customHeight="1">
      <c r="A58" s="202"/>
      <c r="B58" s="21"/>
      <c r="C58" s="25" t="s">
        <v>83</v>
      </c>
      <c r="D58" s="85">
        <v>10.63</v>
      </c>
      <c r="E58" s="49" t="s">
        <v>9</v>
      </c>
      <c r="F58" s="49">
        <v>0</v>
      </c>
      <c r="G58" s="50">
        <f t="shared" si="16"/>
        <v>0</v>
      </c>
      <c r="H58" s="220">
        <f t="shared" ref="H58" si="18">AVERAGE(G58:G60)</f>
        <v>0</v>
      </c>
      <c r="I58" s="221"/>
      <c r="L58" s="218"/>
    </row>
    <row r="59" spans="1:12" ht="14.45" customHeight="1">
      <c r="A59" s="202"/>
      <c r="B59" s="21" t="s">
        <v>84</v>
      </c>
      <c r="C59" s="25" t="s">
        <v>85</v>
      </c>
      <c r="D59" s="85">
        <v>10.82</v>
      </c>
      <c r="E59" s="54" t="s">
        <v>9</v>
      </c>
      <c r="F59" s="54">
        <v>0</v>
      </c>
      <c r="G59" s="55">
        <f t="shared" si="16"/>
        <v>0</v>
      </c>
      <c r="H59" s="221"/>
      <c r="I59" s="221"/>
      <c r="L59" s="218"/>
    </row>
    <row r="60" spans="1:12" ht="15" customHeight="1" thickBot="1">
      <c r="A60" s="203"/>
      <c r="B60" s="22"/>
      <c r="C60" s="26" t="s">
        <v>86</v>
      </c>
      <c r="D60" s="90">
        <v>10.51</v>
      </c>
      <c r="E60" s="60" t="s">
        <v>9</v>
      </c>
      <c r="F60" s="60">
        <v>0</v>
      </c>
      <c r="G60" s="61">
        <f t="shared" si="16"/>
        <v>0</v>
      </c>
      <c r="H60" s="222"/>
      <c r="I60" s="222"/>
      <c r="L60" s="219"/>
    </row>
    <row r="61" spans="1:12" ht="14.45" thickBot="1"/>
    <row r="62" spans="1:12">
      <c r="A62" s="201" t="s">
        <v>87</v>
      </c>
      <c r="B62" s="5"/>
      <c r="C62" s="30" t="s">
        <v>88</v>
      </c>
      <c r="D62" s="81">
        <v>10.89</v>
      </c>
      <c r="E62" s="49" t="s">
        <v>9</v>
      </c>
      <c r="F62" s="49">
        <v>0</v>
      </c>
      <c r="G62" s="50">
        <f>((F62*0.02)/D62)*1000</f>
        <v>0</v>
      </c>
      <c r="H62" s="220">
        <f>AVERAGE(G62:G64)</f>
        <v>0</v>
      </c>
      <c r="I62" s="220">
        <f>AVERAGE(H62:H70)</f>
        <v>0</v>
      </c>
      <c r="L62" s="217">
        <v>8.506113769271667E-4</v>
      </c>
    </row>
    <row r="63" spans="1:12">
      <c r="A63" s="202"/>
      <c r="B63" s="7" t="s">
        <v>89</v>
      </c>
      <c r="C63" s="31" t="s">
        <v>90</v>
      </c>
      <c r="D63" s="82">
        <v>10.45</v>
      </c>
      <c r="E63" s="54" t="s">
        <v>9</v>
      </c>
      <c r="F63" s="54">
        <v>0</v>
      </c>
      <c r="G63" s="55">
        <f t="shared" ref="G63:G70" si="19">((F63*0.02)/D63)*1000</f>
        <v>0</v>
      </c>
      <c r="H63" s="221"/>
      <c r="I63" s="221"/>
      <c r="L63" s="218"/>
    </row>
    <row r="64" spans="1:12" ht="14.45" thickBot="1">
      <c r="A64" s="202"/>
      <c r="B64" s="7"/>
      <c r="C64" s="31" t="s">
        <v>91</v>
      </c>
      <c r="D64" s="82">
        <v>10.34</v>
      </c>
      <c r="E64" s="60" t="s">
        <v>9</v>
      </c>
      <c r="F64" s="60">
        <v>0</v>
      </c>
      <c r="G64" s="61">
        <f t="shared" si="19"/>
        <v>0</v>
      </c>
      <c r="H64" s="222"/>
      <c r="I64" s="221"/>
      <c r="L64" s="218"/>
    </row>
    <row r="65" spans="1:12">
      <c r="A65" s="202"/>
      <c r="B65" s="7"/>
      <c r="C65" s="94" t="s">
        <v>92</v>
      </c>
      <c r="D65" s="85">
        <v>20.010000000000002</v>
      </c>
      <c r="E65" s="49" t="s">
        <v>9</v>
      </c>
      <c r="F65" s="49">
        <v>0</v>
      </c>
      <c r="G65" s="50">
        <f t="shared" si="19"/>
        <v>0</v>
      </c>
      <c r="H65" s="220">
        <f t="shared" ref="H65" si="20">AVERAGE(G65:G67)</f>
        <v>0</v>
      </c>
      <c r="I65" s="221"/>
      <c r="L65" s="218"/>
    </row>
    <row r="66" spans="1:12">
      <c r="A66" s="202"/>
      <c r="B66" s="7" t="s">
        <v>93</v>
      </c>
      <c r="C66" s="94" t="s">
        <v>94</v>
      </c>
      <c r="D66" s="85">
        <v>20.3</v>
      </c>
      <c r="E66" s="54" t="s">
        <v>9</v>
      </c>
      <c r="F66" s="54">
        <v>0</v>
      </c>
      <c r="G66" s="55">
        <f t="shared" si="19"/>
        <v>0</v>
      </c>
      <c r="H66" s="221"/>
      <c r="I66" s="221"/>
      <c r="L66" s="218"/>
    </row>
    <row r="67" spans="1:12" ht="14.45" thickBot="1">
      <c r="A67" s="202"/>
      <c r="B67" s="7"/>
      <c r="C67" s="94" t="s">
        <v>95</v>
      </c>
      <c r="D67" s="85">
        <v>20.2</v>
      </c>
      <c r="E67" s="60" t="s">
        <v>9</v>
      </c>
      <c r="F67" s="60">
        <v>0</v>
      </c>
      <c r="G67" s="61">
        <f t="shared" si="19"/>
        <v>0</v>
      </c>
      <c r="H67" s="222"/>
      <c r="I67" s="221"/>
      <c r="L67" s="218"/>
    </row>
    <row r="68" spans="1:12">
      <c r="A68" s="202"/>
      <c r="B68" s="7"/>
      <c r="C68" s="94" t="s">
        <v>96</v>
      </c>
      <c r="D68" s="85">
        <v>20.57</v>
      </c>
      <c r="E68" s="49" t="s">
        <v>9</v>
      </c>
      <c r="F68" s="49">
        <v>0</v>
      </c>
      <c r="G68" s="50">
        <f t="shared" si="19"/>
        <v>0</v>
      </c>
      <c r="H68" s="220">
        <f t="shared" ref="H68" si="21">AVERAGE(G68:G70)</f>
        <v>0</v>
      </c>
      <c r="I68" s="221"/>
      <c r="L68" s="218"/>
    </row>
    <row r="69" spans="1:12">
      <c r="A69" s="202"/>
      <c r="B69" s="7" t="s">
        <v>97</v>
      </c>
      <c r="C69" s="94" t="s">
        <v>98</v>
      </c>
      <c r="D69" s="85">
        <v>20.329999999999998</v>
      </c>
      <c r="E69" s="54" t="s">
        <v>9</v>
      </c>
      <c r="F69" s="54">
        <v>0</v>
      </c>
      <c r="G69" s="55">
        <f t="shared" si="19"/>
        <v>0</v>
      </c>
      <c r="H69" s="221"/>
      <c r="I69" s="221"/>
      <c r="L69" s="218"/>
    </row>
    <row r="70" spans="1:12" ht="14.45" thickBot="1">
      <c r="A70" s="203"/>
      <c r="B70" s="9"/>
      <c r="C70" s="95" t="s">
        <v>99</v>
      </c>
      <c r="D70" s="90">
        <v>20.16</v>
      </c>
      <c r="E70" s="60" t="s">
        <v>9</v>
      </c>
      <c r="F70" s="60">
        <v>0</v>
      </c>
      <c r="G70" s="61">
        <f t="shared" si="19"/>
        <v>0</v>
      </c>
      <c r="H70" s="222"/>
      <c r="I70" s="222"/>
      <c r="L70" s="219"/>
    </row>
    <row r="71" spans="1:12" ht="15" thickBot="1">
      <c r="A71" s="28"/>
      <c r="B71" s="28"/>
      <c r="C71" s="28"/>
      <c r="D71" s="28"/>
    </row>
    <row r="72" spans="1:12">
      <c r="A72" s="201" t="s">
        <v>100</v>
      </c>
      <c r="B72" s="13"/>
      <c r="C72" s="96" t="s">
        <v>101</v>
      </c>
      <c r="D72" s="32">
        <v>20.61</v>
      </c>
      <c r="E72" s="49" t="s">
        <v>9</v>
      </c>
      <c r="F72" s="49">
        <v>0</v>
      </c>
      <c r="G72" s="50">
        <f>((F72*0.02)/D72)*1000</f>
        <v>0</v>
      </c>
      <c r="H72" s="220">
        <f>AVERAGE(G72:G74)</f>
        <v>0</v>
      </c>
      <c r="I72" s="220">
        <f>AVERAGE(H72:H80)</f>
        <v>0</v>
      </c>
      <c r="L72" s="217">
        <v>1.7479276918956344E-3</v>
      </c>
    </row>
    <row r="73" spans="1:12">
      <c r="A73" s="202"/>
      <c r="B73" s="14" t="s">
        <v>102</v>
      </c>
      <c r="C73" s="97" t="s">
        <v>103</v>
      </c>
      <c r="D73" s="33">
        <v>20.079999999999998</v>
      </c>
      <c r="E73" s="54" t="s">
        <v>9</v>
      </c>
      <c r="F73" s="54">
        <v>0</v>
      </c>
      <c r="G73" s="55">
        <f t="shared" ref="G73:G80" si="22">((F73*0.02)/D73)*1000</f>
        <v>0</v>
      </c>
      <c r="H73" s="221"/>
      <c r="I73" s="221"/>
      <c r="L73" s="218"/>
    </row>
    <row r="74" spans="1:12" ht="14.45" thickBot="1">
      <c r="A74" s="202"/>
      <c r="B74" s="14"/>
      <c r="C74" s="97" t="s">
        <v>104</v>
      </c>
      <c r="D74" s="33">
        <v>20.25</v>
      </c>
      <c r="E74" s="60" t="s">
        <v>9</v>
      </c>
      <c r="F74" s="60">
        <v>0</v>
      </c>
      <c r="G74" s="61">
        <f t="shared" si="22"/>
        <v>0</v>
      </c>
      <c r="H74" s="222"/>
      <c r="I74" s="221"/>
      <c r="L74" s="218"/>
    </row>
    <row r="75" spans="1:12">
      <c r="A75" s="202"/>
      <c r="B75" s="14"/>
      <c r="C75" s="97" t="s">
        <v>105</v>
      </c>
      <c r="D75" s="33">
        <v>20.079999999999998</v>
      </c>
      <c r="E75" s="49" t="s">
        <v>9</v>
      </c>
      <c r="F75" s="49">
        <v>0</v>
      </c>
      <c r="G75" s="50">
        <f t="shared" si="22"/>
        <v>0</v>
      </c>
      <c r="H75" s="220">
        <f t="shared" ref="H75" si="23">AVERAGE(G75:G77)</f>
        <v>0</v>
      </c>
      <c r="I75" s="221"/>
      <c r="L75" s="218"/>
    </row>
    <row r="76" spans="1:12">
      <c r="A76" s="202"/>
      <c r="B76" s="14" t="s">
        <v>106</v>
      </c>
      <c r="C76" s="97" t="s">
        <v>107</v>
      </c>
      <c r="D76" s="33">
        <v>20.23</v>
      </c>
      <c r="E76" s="54" t="s">
        <v>9</v>
      </c>
      <c r="F76" s="54">
        <v>0</v>
      </c>
      <c r="G76" s="55">
        <f t="shared" si="22"/>
        <v>0</v>
      </c>
      <c r="H76" s="221"/>
      <c r="I76" s="221"/>
      <c r="L76" s="218"/>
    </row>
    <row r="77" spans="1:12" ht="14.45" thickBot="1">
      <c r="A77" s="202"/>
      <c r="B77" s="14"/>
      <c r="C77" s="97" t="s">
        <v>108</v>
      </c>
      <c r="D77" s="33">
        <v>20.65</v>
      </c>
      <c r="E77" s="60" t="s">
        <v>9</v>
      </c>
      <c r="F77" s="60">
        <v>0</v>
      </c>
      <c r="G77" s="61">
        <f t="shared" si="22"/>
        <v>0</v>
      </c>
      <c r="H77" s="222"/>
      <c r="I77" s="221"/>
      <c r="L77" s="218"/>
    </row>
    <row r="78" spans="1:12">
      <c r="A78" s="202"/>
      <c r="B78" s="14"/>
      <c r="C78" s="25" t="s">
        <v>109</v>
      </c>
      <c r="D78" s="34">
        <v>20.12</v>
      </c>
      <c r="E78" s="49" t="s">
        <v>9</v>
      </c>
      <c r="F78" s="49">
        <v>0</v>
      </c>
      <c r="G78" s="50">
        <f t="shared" si="22"/>
        <v>0</v>
      </c>
      <c r="H78" s="220">
        <f t="shared" ref="H78" si="24">AVERAGE(G78:G80)</f>
        <v>0</v>
      </c>
      <c r="I78" s="221"/>
      <c r="L78" s="218"/>
    </row>
    <row r="79" spans="1:12">
      <c r="A79" s="202"/>
      <c r="B79" s="52" t="s">
        <v>110</v>
      </c>
      <c r="C79" s="25" t="s">
        <v>111</v>
      </c>
      <c r="D79" s="34">
        <v>20</v>
      </c>
      <c r="E79" s="54" t="s">
        <v>9</v>
      </c>
      <c r="F79" s="54">
        <v>0</v>
      </c>
      <c r="G79" s="55">
        <f t="shared" si="22"/>
        <v>0</v>
      </c>
      <c r="H79" s="221"/>
      <c r="I79" s="221"/>
      <c r="L79" s="218"/>
    </row>
    <row r="80" spans="1:12" ht="14.45" thickBot="1">
      <c r="A80" s="203"/>
      <c r="B80" s="15"/>
      <c r="C80" s="26" t="s">
        <v>112</v>
      </c>
      <c r="D80" s="35">
        <v>20.260000000000002</v>
      </c>
      <c r="E80" s="60" t="s">
        <v>9</v>
      </c>
      <c r="F80" s="60">
        <v>0</v>
      </c>
      <c r="G80" s="61">
        <f t="shared" si="22"/>
        <v>0</v>
      </c>
      <c r="H80" s="222"/>
      <c r="I80" s="222"/>
      <c r="L80" s="219"/>
    </row>
  </sheetData>
  <mergeCells count="48">
    <mergeCell ref="L12:L20"/>
    <mergeCell ref="A2:A10"/>
    <mergeCell ref="H2:H4"/>
    <mergeCell ref="H5:H7"/>
    <mergeCell ref="H8:H10"/>
    <mergeCell ref="I2:I10"/>
    <mergeCell ref="L2:L10"/>
    <mergeCell ref="A12:A20"/>
    <mergeCell ref="H12:H14"/>
    <mergeCell ref="H15:H17"/>
    <mergeCell ref="H18:H20"/>
    <mergeCell ref="I12:I20"/>
    <mergeCell ref="L32:L40"/>
    <mergeCell ref="A22:A30"/>
    <mergeCell ref="H22:H24"/>
    <mergeCell ref="H25:H27"/>
    <mergeCell ref="H28:H30"/>
    <mergeCell ref="I22:I30"/>
    <mergeCell ref="L22:L30"/>
    <mergeCell ref="A32:A40"/>
    <mergeCell ref="H32:H34"/>
    <mergeCell ref="H35:H37"/>
    <mergeCell ref="H38:H40"/>
    <mergeCell ref="I32:I40"/>
    <mergeCell ref="L42:L50"/>
    <mergeCell ref="A52:A60"/>
    <mergeCell ref="H52:H54"/>
    <mergeCell ref="H55:H57"/>
    <mergeCell ref="H58:H60"/>
    <mergeCell ref="I52:I60"/>
    <mergeCell ref="L52:L60"/>
    <mergeCell ref="A42:A50"/>
    <mergeCell ref="H42:H44"/>
    <mergeCell ref="H45:H47"/>
    <mergeCell ref="H48:H50"/>
    <mergeCell ref="I42:I50"/>
    <mergeCell ref="L62:L70"/>
    <mergeCell ref="L72:L80"/>
    <mergeCell ref="A62:A70"/>
    <mergeCell ref="A72:A80"/>
    <mergeCell ref="H62:H64"/>
    <mergeCell ref="I62:I70"/>
    <mergeCell ref="H65:H67"/>
    <mergeCell ref="H68:H70"/>
    <mergeCell ref="H72:H74"/>
    <mergeCell ref="I72:I80"/>
    <mergeCell ref="H75:H77"/>
    <mergeCell ref="H78:H8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ECA13-B3CE-4082-ADF8-817A1A49BA32}">
  <dimension ref="A1:C29"/>
  <sheetViews>
    <sheetView workbookViewId="0">
      <selection activeCell="E8" sqref="E8"/>
    </sheetView>
  </sheetViews>
  <sheetFormatPr defaultRowHeight="14.45"/>
  <sheetData>
    <row r="1" spans="1:3">
      <c r="A1" s="213" t="s">
        <v>224</v>
      </c>
      <c r="B1" s="213"/>
      <c r="C1" s="213"/>
    </row>
    <row r="2" spans="1:3">
      <c r="A2" s="200" t="s">
        <v>225</v>
      </c>
      <c r="B2">
        <v>0.22419882513766606</v>
      </c>
    </row>
    <row r="3" spans="1:3">
      <c r="A3" s="200" t="s">
        <v>226</v>
      </c>
      <c r="B3">
        <v>8.7489063867016625E-4</v>
      </c>
    </row>
    <row r="4" spans="1:3">
      <c r="A4" s="200" t="s">
        <v>227</v>
      </c>
      <c r="B4">
        <v>0.11078596821722619</v>
      </c>
    </row>
    <row r="5" spans="1:3">
      <c r="A5" s="200" t="s">
        <v>228</v>
      </c>
      <c r="B5">
        <v>0</v>
      </c>
    </row>
    <row r="6" spans="1:3">
      <c r="A6" s="200" t="s">
        <v>229</v>
      </c>
      <c r="B6">
        <v>0.24090704890103384</v>
      </c>
    </row>
    <row r="7" spans="1:3">
      <c r="A7" s="200" t="s">
        <v>230</v>
      </c>
      <c r="B7">
        <v>0</v>
      </c>
    </row>
    <row r="8" spans="1:3">
      <c r="A8" s="200" t="s">
        <v>231</v>
      </c>
      <c r="B8">
        <v>0</v>
      </c>
    </row>
    <row r="9" spans="1:3">
      <c r="A9" s="200" t="s">
        <v>232</v>
      </c>
      <c r="B9">
        <v>0</v>
      </c>
    </row>
    <row r="11" spans="1:3">
      <c r="A11" s="223" t="s">
        <v>233</v>
      </c>
      <c r="B11" s="223"/>
      <c r="C11" s="223"/>
    </row>
    <row r="12" spans="1:3">
      <c r="A12" s="200" t="s">
        <v>225</v>
      </c>
      <c r="B12">
        <v>0</v>
      </c>
    </row>
    <row r="13" spans="1:3">
      <c r="A13" s="200" t="s">
        <v>226</v>
      </c>
      <c r="B13">
        <v>5.4905916604289555E-2</v>
      </c>
    </row>
    <row r="14" spans="1:3">
      <c r="A14" s="200" t="s">
        <v>227</v>
      </c>
      <c r="B14">
        <v>0</v>
      </c>
    </row>
    <row r="15" spans="1:3">
      <c r="A15" s="200" t="s">
        <v>228</v>
      </c>
      <c r="B15">
        <v>0</v>
      </c>
    </row>
    <row r="16" spans="1:3">
      <c r="A16" s="200" t="s">
        <v>229</v>
      </c>
      <c r="B16">
        <v>0</v>
      </c>
    </row>
    <row r="17" spans="1:3">
      <c r="A17" s="200" t="s">
        <v>230</v>
      </c>
      <c r="B17">
        <v>0.17808057910288744</v>
      </c>
    </row>
    <row r="18" spans="1:3">
      <c r="A18" s="200" t="s">
        <v>231</v>
      </c>
      <c r="B18">
        <v>0</v>
      </c>
    </row>
    <row r="19" spans="1:3">
      <c r="A19" s="200" t="s">
        <v>232</v>
      </c>
      <c r="B19">
        <v>0</v>
      </c>
    </row>
    <row r="21" spans="1:3">
      <c r="A21" s="223" t="s">
        <v>234</v>
      </c>
      <c r="B21" s="223"/>
      <c r="C21" s="223"/>
    </row>
    <row r="22" spans="1:3">
      <c r="A22" s="200" t="s">
        <v>225</v>
      </c>
      <c r="B22">
        <v>0</v>
      </c>
    </row>
    <row r="23" spans="1:3">
      <c r="A23" s="200" t="s">
        <v>226</v>
      </c>
      <c r="B23">
        <v>0</v>
      </c>
    </row>
    <row r="24" spans="1:3">
      <c r="A24" s="200" t="s">
        <v>227</v>
      </c>
      <c r="B24">
        <v>8.8358736470068461E-4</v>
      </c>
    </row>
    <row r="25" spans="1:3">
      <c r="A25" s="200" t="s">
        <v>228</v>
      </c>
      <c r="B25">
        <v>0</v>
      </c>
    </row>
    <row r="26" spans="1:3">
      <c r="A26" s="200" t="s">
        <v>229</v>
      </c>
      <c r="B26">
        <v>0.15651634783223164</v>
      </c>
    </row>
    <row r="27" spans="1:3">
      <c r="A27" s="200" t="s">
        <v>230</v>
      </c>
      <c r="B27">
        <v>0</v>
      </c>
    </row>
    <row r="28" spans="1:3">
      <c r="A28" s="200" t="s">
        <v>231</v>
      </c>
      <c r="B28">
        <v>0</v>
      </c>
    </row>
    <row r="29" spans="1:3">
      <c r="A29" s="200" t="s">
        <v>232</v>
      </c>
      <c r="B29">
        <v>0</v>
      </c>
    </row>
  </sheetData>
  <mergeCells count="3">
    <mergeCell ref="A1:C1"/>
    <mergeCell ref="A11:C11"/>
    <mergeCell ref="A21:C21"/>
  </mergeCells>
  <phoneticPr fontId="8" type="noConversion"/>
  <conditionalFormatting sqref="B2:B9 B12:B19 B22:B29">
    <cfRule type="colorScale" priority="1">
      <colorScale>
        <cfvo type="min"/>
        <cfvo type="percentile" val="50"/>
        <cfvo type="max"/>
        <color theme="9" tint="0.39997558519241921"/>
        <color rgb="FFFFEB84"/>
        <color rgb="FFFF0000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73"/>
  <sheetViews>
    <sheetView topLeftCell="K1" workbookViewId="0">
      <selection activeCell="K10" sqref="K10"/>
    </sheetView>
  </sheetViews>
  <sheetFormatPr defaultColWidth="8.85546875" defaultRowHeight="14.45"/>
  <cols>
    <col min="1" max="1" width="15.5703125" style="98" customWidth="1"/>
    <col min="2" max="2" width="14.7109375" style="98" customWidth="1"/>
    <col min="3" max="3" width="8.85546875" style="98"/>
    <col min="4" max="4" width="10.7109375" style="98" customWidth="1"/>
    <col min="5" max="5" width="10.85546875" style="98" customWidth="1"/>
    <col min="6" max="6" width="12" style="98" customWidth="1"/>
    <col min="7" max="7" width="8.85546875" style="98"/>
    <col min="8" max="8" width="17.7109375" style="98" customWidth="1"/>
    <col min="9" max="9" width="17.140625" style="98" customWidth="1"/>
    <col min="10" max="16384" width="8.85546875" style="98"/>
  </cols>
  <sheetData>
    <row r="1" spans="1:9" ht="31.9" customHeight="1" thickBot="1">
      <c r="A1" s="149" t="s">
        <v>1</v>
      </c>
      <c r="B1" s="150" t="s">
        <v>235</v>
      </c>
      <c r="C1" s="151" t="s">
        <v>236</v>
      </c>
      <c r="D1" s="151" t="s">
        <v>237</v>
      </c>
      <c r="E1" s="151" t="s">
        <v>238</v>
      </c>
      <c r="F1" s="151" t="s">
        <v>239</v>
      </c>
      <c r="G1" s="151" t="s">
        <v>240</v>
      </c>
      <c r="H1" s="151" t="s">
        <v>241</v>
      </c>
      <c r="I1" s="152" t="s">
        <v>242</v>
      </c>
    </row>
    <row r="2" spans="1:9" ht="14.45" customHeight="1">
      <c r="A2" s="110" t="s">
        <v>114</v>
      </c>
      <c r="B2" s="98">
        <v>0</v>
      </c>
      <c r="C2" s="98">
        <f>AVERAGE(B2:B73)</f>
        <v>2.9123311963397125E-2</v>
      </c>
      <c r="D2" s="98">
        <f>$C$2-B2</f>
        <v>2.9123311963397125E-2</v>
      </c>
      <c r="E2" s="98">
        <f>(D2)^2</f>
        <v>8.4816729971735005E-4</v>
      </c>
      <c r="F2" s="98">
        <f>SUM(E2:E73)</f>
        <v>2.7518474932942794</v>
      </c>
      <c r="G2" s="98">
        <f>F2/(72-1)</f>
        <v>3.8758415398510979E-2</v>
      </c>
      <c r="H2" s="98">
        <f>SQRT(G2)</f>
        <v>0.19687157082349646</v>
      </c>
      <c r="I2" s="98">
        <f>H2/SQRT(72)</f>
        <v>2.3201537125357004E-2</v>
      </c>
    </row>
    <row r="3" spans="1:9">
      <c r="A3" s="110" t="s">
        <v>118</v>
      </c>
      <c r="B3" s="98">
        <v>0</v>
      </c>
      <c r="D3" s="98">
        <f t="shared" ref="D3:D66" si="0">$C$2-B3</f>
        <v>2.9123311963397125E-2</v>
      </c>
      <c r="E3" s="98">
        <f t="shared" ref="E3:E66" si="1">(D3)^2</f>
        <v>8.4816729971735005E-4</v>
      </c>
    </row>
    <row r="4" spans="1:9">
      <c r="A4" s="110" t="s">
        <v>119</v>
      </c>
      <c r="B4" s="98">
        <v>0</v>
      </c>
      <c r="D4" s="98">
        <f t="shared" si="0"/>
        <v>2.9123311963397125E-2</v>
      </c>
      <c r="E4" s="98">
        <f t="shared" si="1"/>
        <v>8.4816729971735005E-4</v>
      </c>
      <c r="H4" s="1" t="s">
        <v>243</v>
      </c>
      <c r="I4" s="1" t="s">
        <v>244</v>
      </c>
    </row>
    <row r="5" spans="1:9">
      <c r="A5" s="110" t="s">
        <v>120</v>
      </c>
      <c r="B5" s="98">
        <v>0</v>
      </c>
      <c r="D5" s="98">
        <f t="shared" si="0"/>
        <v>2.9123311963397125E-2</v>
      </c>
      <c r="E5" s="98">
        <f t="shared" si="1"/>
        <v>8.4816729971735005E-4</v>
      </c>
      <c r="F5" s="98">
        <f>SUM(E2:E46)</f>
        <v>0.25357220393576002</v>
      </c>
      <c r="G5" s="98">
        <f>F5/(45-1)</f>
        <v>5.763004634903637E-3</v>
      </c>
      <c r="H5" s="98">
        <f>SQRT(G5)</f>
        <v>7.5914456033772892E-2</v>
      </c>
      <c r="I5" s="98">
        <f>H5/SQRT(45)</f>
        <v>1.1316658944429016E-2</v>
      </c>
    </row>
    <row r="6" spans="1:9">
      <c r="A6" s="110" t="s">
        <v>122</v>
      </c>
      <c r="B6" s="98">
        <v>0</v>
      </c>
      <c r="D6" s="98">
        <f t="shared" si="0"/>
        <v>2.9123311963397125E-2</v>
      </c>
      <c r="E6" s="98">
        <f t="shared" si="1"/>
        <v>8.4816729971735005E-4</v>
      </c>
    </row>
    <row r="7" spans="1:9">
      <c r="A7" s="110" t="s">
        <v>123</v>
      </c>
      <c r="B7" s="98">
        <v>0</v>
      </c>
      <c r="D7" s="98">
        <f t="shared" si="0"/>
        <v>2.9123311963397125E-2</v>
      </c>
      <c r="E7" s="98">
        <f t="shared" si="1"/>
        <v>8.4816729971735005E-4</v>
      </c>
    </row>
    <row r="8" spans="1:9">
      <c r="A8" s="110" t="s">
        <v>124</v>
      </c>
      <c r="B8" s="98">
        <v>0</v>
      </c>
      <c r="D8" s="98">
        <f t="shared" si="0"/>
        <v>2.9123311963397125E-2</v>
      </c>
      <c r="E8" s="98">
        <f t="shared" si="1"/>
        <v>8.4816729971735005E-4</v>
      </c>
    </row>
    <row r="9" spans="1:9">
      <c r="A9" s="110" t="s">
        <v>126</v>
      </c>
      <c r="B9" s="98">
        <v>0</v>
      </c>
      <c r="D9" s="98">
        <f t="shared" si="0"/>
        <v>2.9123311963397125E-2</v>
      </c>
      <c r="E9" s="98">
        <f t="shared" si="1"/>
        <v>8.4816729971735005E-4</v>
      </c>
    </row>
    <row r="10" spans="1:9">
      <c r="A10" s="110" t="s">
        <v>127</v>
      </c>
      <c r="B10" s="98">
        <v>0</v>
      </c>
      <c r="D10" s="98">
        <f t="shared" si="0"/>
        <v>2.9123311963397125E-2</v>
      </c>
      <c r="E10" s="98">
        <f t="shared" si="1"/>
        <v>8.4816729971735005E-4</v>
      </c>
    </row>
    <row r="11" spans="1:9" ht="14.45" customHeight="1">
      <c r="A11" s="110" t="s">
        <v>129</v>
      </c>
      <c r="B11" s="98">
        <v>0</v>
      </c>
      <c r="D11" s="98">
        <f t="shared" si="0"/>
        <v>2.9123311963397125E-2</v>
      </c>
      <c r="E11" s="98">
        <f t="shared" si="1"/>
        <v>8.4816729971735005E-4</v>
      </c>
    </row>
    <row r="12" spans="1:9">
      <c r="A12" s="110" t="s">
        <v>131</v>
      </c>
      <c r="B12" s="98">
        <v>0</v>
      </c>
      <c r="D12" s="98">
        <f t="shared" si="0"/>
        <v>2.9123311963397125E-2</v>
      </c>
      <c r="E12" s="98">
        <f t="shared" si="1"/>
        <v>8.4816729971735005E-4</v>
      </c>
    </row>
    <row r="13" spans="1:9">
      <c r="A13" s="110" t="s">
        <v>132</v>
      </c>
      <c r="B13" s="98">
        <v>0</v>
      </c>
      <c r="D13" s="98">
        <f t="shared" si="0"/>
        <v>2.9123311963397125E-2</v>
      </c>
      <c r="E13" s="98">
        <f t="shared" si="1"/>
        <v>8.4816729971735005E-4</v>
      </c>
    </row>
    <row r="14" spans="1:9">
      <c r="A14" s="1" t="s">
        <v>133</v>
      </c>
      <c r="B14" s="98">
        <v>0</v>
      </c>
      <c r="D14" s="98">
        <f t="shared" si="0"/>
        <v>2.9123311963397125E-2</v>
      </c>
      <c r="E14" s="98">
        <f t="shared" si="1"/>
        <v>8.4816729971735005E-4</v>
      </c>
    </row>
    <row r="15" spans="1:9">
      <c r="A15" s="1" t="s">
        <v>135</v>
      </c>
      <c r="B15" s="98">
        <v>0</v>
      </c>
      <c r="D15" s="98">
        <f t="shared" si="0"/>
        <v>2.9123311963397125E-2</v>
      </c>
      <c r="E15" s="98">
        <f t="shared" si="1"/>
        <v>8.4816729971735005E-4</v>
      </c>
    </row>
    <row r="16" spans="1:9">
      <c r="A16" s="1" t="s">
        <v>136</v>
      </c>
      <c r="B16" s="98">
        <v>0</v>
      </c>
      <c r="D16" s="98">
        <f t="shared" si="0"/>
        <v>2.9123311963397125E-2</v>
      </c>
      <c r="E16" s="98">
        <f t="shared" si="1"/>
        <v>8.4816729971735005E-4</v>
      </c>
    </row>
    <row r="17" spans="1:5">
      <c r="A17" s="110" t="s">
        <v>137</v>
      </c>
      <c r="B17" s="98">
        <v>0</v>
      </c>
      <c r="D17" s="98">
        <f t="shared" si="0"/>
        <v>2.9123311963397125E-2</v>
      </c>
      <c r="E17" s="98">
        <f t="shared" si="1"/>
        <v>8.4816729971735005E-4</v>
      </c>
    </row>
    <row r="18" spans="1:5">
      <c r="A18" s="110" t="s">
        <v>139</v>
      </c>
      <c r="B18" s="98">
        <v>0.49415324943860595</v>
      </c>
      <c r="D18" s="98">
        <f t="shared" si="0"/>
        <v>-0.46502993747520882</v>
      </c>
      <c r="E18" s="98">
        <f t="shared" si="1"/>
        <v>0.21625284274819662</v>
      </c>
    </row>
    <row r="19" spans="1:5">
      <c r="A19" s="110" t="s">
        <v>140</v>
      </c>
      <c r="B19" s="98">
        <v>0</v>
      </c>
      <c r="D19" s="98">
        <f t="shared" si="0"/>
        <v>2.9123311963397125E-2</v>
      </c>
      <c r="E19" s="98">
        <f t="shared" si="1"/>
        <v>8.4816729971735005E-4</v>
      </c>
    </row>
    <row r="20" spans="1:5" ht="14.45" customHeight="1">
      <c r="A20" s="110" t="s">
        <v>142</v>
      </c>
      <c r="B20" s="98">
        <v>0</v>
      </c>
      <c r="D20" s="98">
        <f t="shared" si="0"/>
        <v>2.9123311963397125E-2</v>
      </c>
      <c r="E20" s="98">
        <f t="shared" si="1"/>
        <v>8.4816729971735005E-4</v>
      </c>
    </row>
    <row r="21" spans="1:5">
      <c r="A21" s="110" t="s">
        <v>144</v>
      </c>
      <c r="B21" s="98">
        <v>0</v>
      </c>
      <c r="D21" s="98">
        <f t="shared" si="0"/>
        <v>2.9123311963397125E-2</v>
      </c>
      <c r="E21" s="98">
        <f t="shared" si="1"/>
        <v>8.4816729971735005E-4</v>
      </c>
    </row>
    <row r="22" spans="1:5">
      <c r="A22" s="110" t="s">
        <v>145</v>
      </c>
      <c r="B22" s="98">
        <v>0</v>
      </c>
      <c r="D22" s="98">
        <f t="shared" si="0"/>
        <v>2.9123311963397125E-2</v>
      </c>
      <c r="E22" s="98">
        <f t="shared" si="1"/>
        <v>8.4816729971735005E-4</v>
      </c>
    </row>
    <row r="23" spans="1:5">
      <c r="A23" s="110" t="s">
        <v>146</v>
      </c>
      <c r="B23" s="98">
        <v>0</v>
      </c>
      <c r="D23" s="98">
        <f t="shared" si="0"/>
        <v>2.9123311963397125E-2</v>
      </c>
      <c r="E23" s="98">
        <f t="shared" si="1"/>
        <v>8.4816729971735005E-4</v>
      </c>
    </row>
    <row r="24" spans="1:5">
      <c r="A24" s="110" t="s">
        <v>148</v>
      </c>
      <c r="B24" s="98">
        <v>0</v>
      </c>
      <c r="D24" s="98">
        <f t="shared" si="0"/>
        <v>2.9123311963397125E-2</v>
      </c>
      <c r="E24" s="98">
        <f t="shared" si="1"/>
        <v>8.4816729971735005E-4</v>
      </c>
    </row>
    <row r="25" spans="1:5">
      <c r="A25" s="110" t="s">
        <v>149</v>
      </c>
      <c r="B25" s="98">
        <v>0</v>
      </c>
      <c r="D25" s="98">
        <f t="shared" si="0"/>
        <v>2.9123311963397125E-2</v>
      </c>
      <c r="E25" s="98">
        <f t="shared" si="1"/>
        <v>8.4816729971735005E-4</v>
      </c>
    </row>
    <row r="26" spans="1:5">
      <c r="A26" s="110" t="s">
        <v>150</v>
      </c>
      <c r="B26" s="98">
        <v>0</v>
      </c>
      <c r="D26" s="98">
        <f t="shared" si="0"/>
        <v>2.9123311963397125E-2</v>
      </c>
      <c r="E26" s="98">
        <f t="shared" si="1"/>
        <v>8.4816729971735005E-4</v>
      </c>
    </row>
    <row r="27" spans="1:5">
      <c r="A27" s="110" t="s">
        <v>152</v>
      </c>
      <c r="B27" s="98">
        <v>0</v>
      </c>
      <c r="D27" s="98">
        <f t="shared" si="0"/>
        <v>2.9123311963397125E-2</v>
      </c>
      <c r="E27" s="98">
        <f t="shared" si="1"/>
        <v>8.4816729971735005E-4</v>
      </c>
    </row>
    <row r="28" spans="1:5">
      <c r="A28" s="110" t="s">
        <v>153</v>
      </c>
      <c r="B28" s="98">
        <v>0</v>
      </c>
      <c r="D28" s="98">
        <f t="shared" si="0"/>
        <v>2.9123311963397125E-2</v>
      </c>
      <c r="E28" s="98">
        <f t="shared" si="1"/>
        <v>8.4816729971735005E-4</v>
      </c>
    </row>
    <row r="29" spans="1:5" ht="14.45" customHeight="1">
      <c r="A29" s="17" t="s">
        <v>155</v>
      </c>
      <c r="B29" s="98">
        <v>0</v>
      </c>
      <c r="D29" s="98">
        <f t="shared" si="0"/>
        <v>2.9123311963397125E-2</v>
      </c>
      <c r="E29" s="98">
        <f t="shared" si="1"/>
        <v>8.4816729971735005E-4</v>
      </c>
    </row>
    <row r="30" spans="1:5">
      <c r="A30" s="17" t="s">
        <v>157</v>
      </c>
      <c r="B30" s="98">
        <v>0</v>
      </c>
      <c r="D30" s="98">
        <f t="shared" si="0"/>
        <v>2.9123311963397125E-2</v>
      </c>
      <c r="E30" s="98">
        <f t="shared" si="1"/>
        <v>8.4816729971735005E-4</v>
      </c>
    </row>
    <row r="31" spans="1:5">
      <c r="A31" s="17" t="s">
        <v>158</v>
      </c>
      <c r="B31" s="98">
        <v>0</v>
      </c>
      <c r="D31" s="98">
        <f t="shared" si="0"/>
        <v>2.9123311963397125E-2</v>
      </c>
      <c r="E31" s="98">
        <f t="shared" si="1"/>
        <v>8.4816729971735005E-4</v>
      </c>
    </row>
    <row r="32" spans="1:5">
      <c r="A32" s="17" t="s">
        <v>159</v>
      </c>
      <c r="B32" s="98">
        <v>0</v>
      </c>
      <c r="D32" s="98">
        <f t="shared" si="0"/>
        <v>2.9123311963397125E-2</v>
      </c>
      <c r="E32" s="98">
        <f t="shared" si="1"/>
        <v>8.4816729971735005E-4</v>
      </c>
    </row>
    <row r="33" spans="1:5">
      <c r="A33" s="17" t="s">
        <v>161</v>
      </c>
      <c r="B33" s="98">
        <v>0</v>
      </c>
      <c r="D33" s="98">
        <f t="shared" si="0"/>
        <v>2.9123311963397125E-2</v>
      </c>
      <c r="E33" s="98">
        <f t="shared" si="1"/>
        <v>8.4816729971735005E-4</v>
      </c>
    </row>
    <row r="34" spans="1:5">
      <c r="A34" s="17" t="s">
        <v>162</v>
      </c>
      <c r="B34" s="98">
        <v>0</v>
      </c>
      <c r="D34" s="98">
        <f t="shared" si="0"/>
        <v>2.9123311963397125E-2</v>
      </c>
      <c r="E34" s="98">
        <f t="shared" si="1"/>
        <v>8.4816729971735005E-4</v>
      </c>
    </row>
    <row r="35" spans="1:5">
      <c r="A35" s="92" t="s">
        <v>163</v>
      </c>
      <c r="B35" s="98">
        <v>0</v>
      </c>
      <c r="D35" s="98">
        <f t="shared" si="0"/>
        <v>2.9123311963397125E-2</v>
      </c>
      <c r="E35" s="98">
        <f t="shared" si="1"/>
        <v>8.4816729971735005E-4</v>
      </c>
    </row>
    <row r="36" spans="1:5">
      <c r="A36" s="92" t="s">
        <v>165</v>
      </c>
      <c r="B36" s="98">
        <v>0</v>
      </c>
      <c r="D36" s="98">
        <f t="shared" si="0"/>
        <v>2.9123311963397125E-2</v>
      </c>
      <c r="E36" s="98">
        <f t="shared" si="1"/>
        <v>8.4816729971735005E-4</v>
      </c>
    </row>
    <row r="37" spans="1:5">
      <c r="A37" s="92" t="s">
        <v>166</v>
      </c>
      <c r="B37" s="98">
        <v>0</v>
      </c>
      <c r="D37" s="98">
        <f t="shared" si="0"/>
        <v>2.9123311963397125E-2</v>
      </c>
      <c r="E37" s="98">
        <f t="shared" si="1"/>
        <v>8.4816729971735005E-4</v>
      </c>
    </row>
    <row r="38" spans="1:5" ht="14.45" customHeight="1">
      <c r="A38" s="92" t="s">
        <v>168</v>
      </c>
      <c r="B38" s="98">
        <v>0</v>
      </c>
      <c r="D38" s="98">
        <f t="shared" si="0"/>
        <v>2.9123311963397125E-2</v>
      </c>
      <c r="E38" s="98">
        <f t="shared" si="1"/>
        <v>8.4816729971735005E-4</v>
      </c>
    </row>
    <row r="39" spans="1:5">
      <c r="A39" s="92" t="s">
        <v>170</v>
      </c>
      <c r="B39" s="98">
        <v>0</v>
      </c>
      <c r="D39" s="98">
        <f t="shared" si="0"/>
        <v>2.9123311963397125E-2</v>
      </c>
      <c r="E39" s="98">
        <f t="shared" si="1"/>
        <v>8.4816729971735005E-4</v>
      </c>
    </row>
    <row r="40" spans="1:5">
      <c r="A40" s="92" t="s">
        <v>171</v>
      </c>
      <c r="B40" s="98">
        <v>0</v>
      </c>
      <c r="D40" s="98">
        <f t="shared" si="0"/>
        <v>2.9123311963397125E-2</v>
      </c>
      <c r="E40" s="98">
        <f t="shared" si="1"/>
        <v>8.4816729971735005E-4</v>
      </c>
    </row>
    <row r="41" spans="1:5">
      <c r="A41" s="92" t="s">
        <v>172</v>
      </c>
      <c r="B41" s="98">
        <v>0</v>
      </c>
      <c r="D41" s="98">
        <f t="shared" si="0"/>
        <v>2.9123311963397125E-2</v>
      </c>
      <c r="E41" s="98">
        <f t="shared" si="1"/>
        <v>8.4816729971735005E-4</v>
      </c>
    </row>
    <row r="42" spans="1:5">
      <c r="A42" s="92" t="s">
        <v>174</v>
      </c>
      <c r="B42" s="98">
        <v>0</v>
      </c>
      <c r="D42" s="98">
        <f t="shared" si="0"/>
        <v>2.9123311963397125E-2</v>
      </c>
      <c r="E42" s="98">
        <f t="shared" si="1"/>
        <v>8.4816729971735005E-4</v>
      </c>
    </row>
    <row r="43" spans="1:5">
      <c r="A43" s="92" t="s">
        <v>175</v>
      </c>
      <c r="B43" s="98">
        <v>0</v>
      </c>
      <c r="D43" s="98">
        <f t="shared" si="0"/>
        <v>2.9123311963397125E-2</v>
      </c>
      <c r="E43" s="98">
        <f t="shared" si="1"/>
        <v>8.4816729971735005E-4</v>
      </c>
    </row>
    <row r="44" spans="1:5">
      <c r="A44" s="17" t="s">
        <v>176</v>
      </c>
      <c r="B44" s="98">
        <v>0</v>
      </c>
      <c r="D44" s="98">
        <f t="shared" si="0"/>
        <v>2.9123311963397125E-2</v>
      </c>
      <c r="E44" s="98">
        <f t="shared" si="1"/>
        <v>8.4816729971735005E-4</v>
      </c>
    </row>
    <row r="45" spans="1:5">
      <c r="A45" s="17" t="s">
        <v>178</v>
      </c>
      <c r="B45" s="98">
        <v>0</v>
      </c>
      <c r="D45" s="98">
        <f t="shared" si="0"/>
        <v>2.9123311963397125E-2</v>
      </c>
      <c r="E45" s="98">
        <f t="shared" si="1"/>
        <v>8.4816729971735005E-4</v>
      </c>
    </row>
    <row r="46" spans="1:5">
      <c r="A46" s="17" t="s">
        <v>179</v>
      </c>
      <c r="B46" s="98">
        <v>0</v>
      </c>
      <c r="D46" s="98">
        <f t="shared" si="0"/>
        <v>2.9123311963397125E-2</v>
      </c>
      <c r="E46" s="98">
        <f t="shared" si="1"/>
        <v>8.4816729971735005E-4</v>
      </c>
    </row>
    <row r="47" spans="1:5" ht="14.45" customHeight="1">
      <c r="A47" s="110" t="s">
        <v>181</v>
      </c>
      <c r="B47" s="98">
        <v>0</v>
      </c>
      <c r="D47" s="98">
        <f t="shared" si="0"/>
        <v>2.9123311963397125E-2</v>
      </c>
      <c r="E47" s="98">
        <f t="shared" si="1"/>
        <v>8.4816729971735005E-4</v>
      </c>
    </row>
    <row r="48" spans="1:5">
      <c r="A48" s="110" t="s">
        <v>183</v>
      </c>
      <c r="B48" s="98">
        <v>0</v>
      </c>
      <c r="D48" s="98">
        <f t="shared" si="0"/>
        <v>2.9123311963397125E-2</v>
      </c>
      <c r="E48" s="98">
        <f t="shared" si="1"/>
        <v>8.4816729971735005E-4</v>
      </c>
    </row>
    <row r="49" spans="1:5">
      <c r="A49" s="110" t="s">
        <v>184</v>
      </c>
      <c r="B49" s="98">
        <v>0</v>
      </c>
      <c r="D49" s="98">
        <f t="shared" si="0"/>
        <v>2.9123311963397125E-2</v>
      </c>
      <c r="E49" s="98">
        <f t="shared" si="1"/>
        <v>8.4816729971735005E-4</v>
      </c>
    </row>
    <row r="50" spans="1:5">
      <c r="A50" s="110" t="s">
        <v>185</v>
      </c>
      <c r="B50" s="98">
        <v>1.6027252119259869</v>
      </c>
      <c r="D50" s="98">
        <f t="shared" si="0"/>
        <v>-1.5736018999625898</v>
      </c>
      <c r="E50" s="98">
        <f t="shared" si="1"/>
        <v>2.4762229395658726</v>
      </c>
    </row>
    <row r="51" spans="1:5">
      <c r="A51" s="110" t="s">
        <v>187</v>
      </c>
      <c r="B51" s="98">
        <v>0</v>
      </c>
      <c r="D51" s="98">
        <f t="shared" si="0"/>
        <v>2.9123311963397125E-2</v>
      </c>
      <c r="E51" s="98">
        <f t="shared" si="1"/>
        <v>8.4816729971735005E-4</v>
      </c>
    </row>
    <row r="52" spans="1:5">
      <c r="A52" s="110" t="s">
        <v>188</v>
      </c>
      <c r="B52" s="98">
        <v>0</v>
      </c>
      <c r="D52" s="98">
        <f t="shared" si="0"/>
        <v>2.9123311963397125E-2</v>
      </c>
      <c r="E52" s="98">
        <f t="shared" si="1"/>
        <v>8.4816729971735005E-4</v>
      </c>
    </row>
    <row r="53" spans="1:5">
      <c r="A53" s="110" t="s">
        <v>189</v>
      </c>
      <c r="B53" s="98">
        <v>0</v>
      </c>
      <c r="D53" s="98">
        <f t="shared" si="0"/>
        <v>2.9123311963397125E-2</v>
      </c>
      <c r="E53" s="98">
        <f t="shared" si="1"/>
        <v>8.4816729971735005E-4</v>
      </c>
    </row>
    <row r="54" spans="1:5">
      <c r="A54" s="110" t="s">
        <v>191</v>
      </c>
      <c r="B54" s="98">
        <v>0</v>
      </c>
      <c r="D54" s="98">
        <f t="shared" si="0"/>
        <v>2.9123311963397125E-2</v>
      </c>
      <c r="E54" s="98">
        <f t="shared" si="1"/>
        <v>8.4816729971735005E-4</v>
      </c>
    </row>
    <row r="55" spans="1:5">
      <c r="A55" s="110" t="s">
        <v>192</v>
      </c>
      <c r="B55" s="98">
        <v>0</v>
      </c>
      <c r="D55" s="98">
        <f t="shared" si="0"/>
        <v>2.9123311963397125E-2</v>
      </c>
      <c r="E55" s="98">
        <f t="shared" si="1"/>
        <v>8.4816729971735005E-4</v>
      </c>
    </row>
    <row r="56" spans="1:5" ht="14.45" customHeight="1">
      <c r="A56" s="110" t="s">
        <v>194</v>
      </c>
      <c r="B56" s="98">
        <v>0</v>
      </c>
      <c r="D56" s="98">
        <f t="shared" si="0"/>
        <v>2.9123311963397125E-2</v>
      </c>
      <c r="E56" s="98">
        <f t="shared" si="1"/>
        <v>8.4816729971735005E-4</v>
      </c>
    </row>
    <row r="57" spans="1:5">
      <c r="A57" s="110" t="s">
        <v>196</v>
      </c>
      <c r="B57" s="98">
        <v>0</v>
      </c>
      <c r="D57" s="98">
        <f t="shared" si="0"/>
        <v>2.9123311963397125E-2</v>
      </c>
      <c r="E57" s="98">
        <f t="shared" si="1"/>
        <v>8.4816729971735005E-4</v>
      </c>
    </row>
    <row r="58" spans="1:5">
      <c r="A58" s="110" t="s">
        <v>197</v>
      </c>
      <c r="B58" s="98">
        <v>0</v>
      </c>
      <c r="D58" s="98">
        <f t="shared" si="0"/>
        <v>2.9123311963397125E-2</v>
      </c>
      <c r="E58" s="98">
        <f t="shared" si="1"/>
        <v>8.4816729971735005E-4</v>
      </c>
    </row>
    <row r="59" spans="1:5">
      <c r="A59" s="110" t="s">
        <v>198</v>
      </c>
      <c r="B59" s="98">
        <v>0</v>
      </c>
      <c r="D59" s="98">
        <f t="shared" si="0"/>
        <v>2.9123311963397125E-2</v>
      </c>
      <c r="E59" s="98">
        <f t="shared" si="1"/>
        <v>8.4816729971735005E-4</v>
      </c>
    </row>
    <row r="60" spans="1:5">
      <c r="A60" s="110" t="s">
        <v>200</v>
      </c>
      <c r="B60" s="98">
        <v>0</v>
      </c>
      <c r="D60" s="98">
        <f t="shared" si="0"/>
        <v>2.9123311963397125E-2</v>
      </c>
      <c r="E60" s="98">
        <f t="shared" si="1"/>
        <v>8.4816729971735005E-4</v>
      </c>
    </row>
    <row r="61" spans="1:5">
      <c r="A61" s="110" t="s">
        <v>201</v>
      </c>
      <c r="B61" s="98">
        <v>0</v>
      </c>
      <c r="D61" s="98">
        <f t="shared" si="0"/>
        <v>2.9123311963397125E-2</v>
      </c>
      <c r="E61" s="98">
        <f t="shared" si="1"/>
        <v>8.4816729971735005E-4</v>
      </c>
    </row>
    <row r="62" spans="1:5">
      <c r="A62" s="110" t="s">
        <v>202</v>
      </c>
      <c r="B62" s="98">
        <v>0</v>
      </c>
      <c r="D62" s="98">
        <f t="shared" si="0"/>
        <v>2.9123311963397125E-2</v>
      </c>
      <c r="E62" s="98">
        <f t="shared" si="1"/>
        <v>8.4816729971735005E-4</v>
      </c>
    </row>
    <row r="63" spans="1:5">
      <c r="A63" s="110" t="s">
        <v>204</v>
      </c>
      <c r="B63" s="98">
        <v>0</v>
      </c>
      <c r="D63" s="98">
        <f t="shared" si="0"/>
        <v>2.9123311963397125E-2</v>
      </c>
      <c r="E63" s="98">
        <f t="shared" si="1"/>
        <v>8.4816729971735005E-4</v>
      </c>
    </row>
    <row r="64" spans="1:5">
      <c r="A64" s="110" t="s">
        <v>205</v>
      </c>
      <c r="B64" s="98">
        <v>0</v>
      </c>
      <c r="D64" s="98">
        <f t="shared" si="0"/>
        <v>2.9123311963397125E-2</v>
      </c>
      <c r="E64" s="98">
        <f t="shared" si="1"/>
        <v>8.4816729971735005E-4</v>
      </c>
    </row>
    <row r="65" spans="1:5" ht="14.45" customHeight="1">
      <c r="A65" s="110" t="s">
        <v>207</v>
      </c>
      <c r="B65" s="98">
        <v>0</v>
      </c>
      <c r="D65" s="98">
        <f t="shared" si="0"/>
        <v>2.9123311963397125E-2</v>
      </c>
      <c r="E65" s="98">
        <f t="shared" si="1"/>
        <v>8.4816729971735005E-4</v>
      </c>
    </row>
    <row r="66" spans="1:5">
      <c r="A66" s="110" t="s">
        <v>209</v>
      </c>
      <c r="B66" s="98">
        <v>0</v>
      </c>
      <c r="D66" s="98">
        <f t="shared" si="0"/>
        <v>2.9123311963397125E-2</v>
      </c>
      <c r="E66" s="98">
        <f t="shared" si="1"/>
        <v>8.4816729971735005E-4</v>
      </c>
    </row>
    <row r="67" spans="1:5">
      <c r="A67" s="110" t="s">
        <v>210</v>
      </c>
      <c r="B67" s="98">
        <v>0</v>
      </c>
      <c r="D67" s="98">
        <f t="shared" ref="D67:D73" si="2">$C$2-B67</f>
        <v>2.9123311963397125E-2</v>
      </c>
      <c r="E67" s="98">
        <f t="shared" ref="E67:E73" si="3">(D67)^2</f>
        <v>8.4816729971735005E-4</v>
      </c>
    </row>
    <row r="68" spans="1:5">
      <c r="A68" s="110" t="s">
        <v>211</v>
      </c>
      <c r="B68" s="98">
        <v>0</v>
      </c>
      <c r="D68" s="98">
        <f t="shared" si="2"/>
        <v>2.9123311963397125E-2</v>
      </c>
      <c r="E68" s="98">
        <f t="shared" si="3"/>
        <v>8.4816729971735005E-4</v>
      </c>
    </row>
    <row r="69" spans="1:5">
      <c r="A69" s="110" t="s">
        <v>213</v>
      </c>
      <c r="B69" s="98">
        <v>0</v>
      </c>
      <c r="D69" s="98">
        <f t="shared" si="2"/>
        <v>2.9123311963397125E-2</v>
      </c>
      <c r="E69" s="98">
        <f t="shared" si="3"/>
        <v>8.4816729971735005E-4</v>
      </c>
    </row>
    <row r="70" spans="1:5">
      <c r="A70" s="110" t="s">
        <v>214</v>
      </c>
      <c r="B70" s="98">
        <v>0</v>
      </c>
      <c r="D70" s="98">
        <f t="shared" si="2"/>
        <v>2.9123311963397125E-2</v>
      </c>
      <c r="E70" s="98">
        <f t="shared" si="3"/>
        <v>8.4816729971735005E-4</v>
      </c>
    </row>
    <row r="71" spans="1:5">
      <c r="A71" s="110" t="s">
        <v>215</v>
      </c>
      <c r="B71" s="98">
        <v>0</v>
      </c>
      <c r="D71" s="98">
        <f t="shared" si="2"/>
        <v>2.9123311963397125E-2</v>
      </c>
      <c r="E71" s="98">
        <f t="shared" si="3"/>
        <v>8.4816729971735005E-4</v>
      </c>
    </row>
    <row r="72" spans="1:5">
      <c r="A72" s="110" t="s">
        <v>217</v>
      </c>
      <c r="B72" s="98">
        <v>0</v>
      </c>
      <c r="D72" s="98">
        <f t="shared" si="2"/>
        <v>2.9123311963397125E-2</v>
      </c>
      <c r="E72" s="98">
        <f t="shared" si="3"/>
        <v>8.4816729971735005E-4</v>
      </c>
    </row>
    <row r="73" spans="1:5">
      <c r="A73" s="110" t="s">
        <v>218</v>
      </c>
      <c r="B73" s="98">
        <v>0</v>
      </c>
      <c r="D73" s="98">
        <f t="shared" si="2"/>
        <v>2.9123311963397125E-2</v>
      </c>
      <c r="E73" s="98">
        <f t="shared" si="3"/>
        <v>8.4816729971735005E-4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3"/>
  <sheetViews>
    <sheetView workbookViewId="0">
      <selection activeCell="D2" sqref="D2"/>
    </sheetView>
  </sheetViews>
  <sheetFormatPr defaultColWidth="8.85546875" defaultRowHeight="14.45"/>
  <cols>
    <col min="1" max="1" width="14.28515625" style="1" customWidth="1"/>
    <col min="2" max="2" width="8.85546875" style="98"/>
    <col min="3" max="3" width="13.7109375" style="98" customWidth="1"/>
    <col min="4" max="4" width="8.85546875" style="98"/>
    <col min="5" max="5" width="14.28515625" style="98" customWidth="1"/>
    <col min="6" max="7" width="8.85546875" style="98"/>
    <col min="8" max="8" width="17" style="98" customWidth="1"/>
    <col min="9" max="9" width="16.140625" style="98" customWidth="1"/>
    <col min="10" max="16384" width="8.85546875" style="98"/>
  </cols>
  <sheetData>
    <row r="1" spans="1:9" s="1" customFormat="1">
      <c r="A1" s="1" t="s">
        <v>1</v>
      </c>
      <c r="B1" s="1" t="s">
        <v>245</v>
      </c>
      <c r="C1" s="1" t="s">
        <v>236</v>
      </c>
      <c r="D1" s="1" t="s">
        <v>237</v>
      </c>
      <c r="E1" s="1" t="s">
        <v>238</v>
      </c>
      <c r="F1" s="1" t="s">
        <v>239</v>
      </c>
      <c r="G1" s="1" t="s">
        <v>240</v>
      </c>
      <c r="H1" s="1" t="s">
        <v>241</v>
      </c>
      <c r="I1" s="1" t="s">
        <v>242</v>
      </c>
    </row>
    <row r="2" spans="1:9">
      <c r="A2" s="1" t="s">
        <v>8</v>
      </c>
      <c r="B2" s="98">
        <v>1.8063825399248152</v>
      </c>
      <c r="C2" s="98">
        <f>AVERAGE(B2:B73)</f>
        <v>7.2095841611824529E-2</v>
      </c>
      <c r="D2" s="98">
        <f>$C$2-B2</f>
        <v>-1.7342866983129908</v>
      </c>
      <c r="E2" s="98">
        <f>(D2)^2</f>
        <v>3.0077503519453748</v>
      </c>
      <c r="F2" s="98">
        <f>SUM(E2:E73)</f>
        <v>8.5968133403999047</v>
      </c>
      <c r="G2" s="98">
        <f>F2/(72-1)</f>
        <v>0.12108187803380148</v>
      </c>
      <c r="H2" s="98">
        <f>SQRT(G2)</f>
        <v>0.34796821411416512</v>
      </c>
      <c r="I2" s="98">
        <f>H2/SQRT(72)</f>
        <v>4.1008447306249786E-2</v>
      </c>
    </row>
    <row r="3" spans="1:9">
      <c r="A3" s="1" t="s">
        <v>11</v>
      </c>
      <c r="B3" s="98">
        <v>0.21140688631417931</v>
      </c>
      <c r="D3" s="98">
        <f t="shared" ref="D3:D66" si="0">$C$2-B3</f>
        <v>-0.13931104470235478</v>
      </c>
      <c r="E3" s="98">
        <f t="shared" ref="E3:E66" si="1">(D3)^2</f>
        <v>1.9407567176061492E-2</v>
      </c>
    </row>
    <row r="4" spans="1:9">
      <c r="A4" s="1" t="s">
        <v>13</v>
      </c>
      <c r="B4" s="98">
        <v>0</v>
      </c>
      <c r="D4" s="98">
        <f t="shared" si="0"/>
        <v>7.2095841611824529E-2</v>
      </c>
      <c r="E4" s="98">
        <f t="shared" si="1"/>
        <v>5.1978103777172895E-3</v>
      </c>
      <c r="H4" s="1" t="s">
        <v>243</v>
      </c>
      <c r="I4" s="1" t="s">
        <v>246</v>
      </c>
    </row>
    <row r="5" spans="1:9">
      <c r="A5" s="1" t="s">
        <v>14</v>
      </c>
      <c r="B5" s="98">
        <v>0</v>
      </c>
      <c r="D5" s="98">
        <f t="shared" si="0"/>
        <v>7.2095841611824529E-2</v>
      </c>
      <c r="E5" s="98">
        <f t="shared" si="1"/>
        <v>5.1978103777172895E-3</v>
      </c>
      <c r="F5" s="98">
        <f>SUM(E2:E46)</f>
        <v>8.4564724602015264</v>
      </c>
      <c r="G5" s="98">
        <f>F5/(45-1)</f>
        <v>0.19219255591367104</v>
      </c>
      <c r="H5" s="98">
        <f>SQRT(G5)</f>
        <v>0.43839771431164082</v>
      </c>
      <c r="I5" s="98">
        <f>H5/SQRT(45)</f>
        <v>6.5352472692090754E-2</v>
      </c>
    </row>
    <row r="6" spans="1:9">
      <c r="A6" s="1" t="s">
        <v>16</v>
      </c>
      <c r="B6" s="98">
        <v>0</v>
      </c>
      <c r="D6" s="98">
        <f t="shared" si="0"/>
        <v>7.2095841611824529E-2</v>
      </c>
      <c r="E6" s="98">
        <f t="shared" si="1"/>
        <v>5.1978103777172895E-3</v>
      </c>
    </row>
    <row r="7" spans="1:9">
      <c r="A7" s="1" t="s">
        <v>17</v>
      </c>
      <c r="B7" s="98">
        <v>0</v>
      </c>
      <c r="D7" s="98">
        <f t="shared" si="0"/>
        <v>7.2095841611824529E-2</v>
      </c>
      <c r="E7" s="98">
        <f t="shared" si="1"/>
        <v>5.1978103777172895E-3</v>
      </c>
    </row>
    <row r="8" spans="1:9">
      <c r="A8" s="1" t="s">
        <v>18</v>
      </c>
      <c r="B8" s="98">
        <v>0</v>
      </c>
      <c r="D8" s="98">
        <f t="shared" si="0"/>
        <v>7.2095841611824529E-2</v>
      </c>
      <c r="E8" s="98">
        <f t="shared" si="1"/>
        <v>5.1978103777172895E-3</v>
      </c>
    </row>
    <row r="9" spans="1:9">
      <c r="A9" s="1" t="s">
        <v>20</v>
      </c>
      <c r="B9" s="98">
        <v>0</v>
      </c>
      <c r="D9" s="98">
        <f t="shared" si="0"/>
        <v>7.2095841611824529E-2</v>
      </c>
      <c r="E9" s="98">
        <f t="shared" si="1"/>
        <v>5.1978103777172895E-3</v>
      </c>
    </row>
    <row r="10" spans="1:9">
      <c r="A10" s="1" t="s">
        <v>21</v>
      </c>
      <c r="B10" s="98">
        <v>0</v>
      </c>
      <c r="D10" s="98">
        <f t="shared" si="0"/>
        <v>7.2095841611824529E-2</v>
      </c>
      <c r="E10" s="98">
        <f t="shared" si="1"/>
        <v>5.1978103777172895E-3</v>
      </c>
    </row>
    <row r="11" spans="1:9">
      <c r="A11" s="1" t="s">
        <v>23</v>
      </c>
      <c r="B11" s="98">
        <v>0</v>
      </c>
      <c r="D11" s="98">
        <f t="shared" si="0"/>
        <v>7.2095841611824529E-2</v>
      </c>
      <c r="E11" s="98">
        <f t="shared" si="1"/>
        <v>5.1978103777172895E-3</v>
      </c>
    </row>
    <row r="12" spans="1:9">
      <c r="A12" s="1" t="s">
        <v>25</v>
      </c>
      <c r="B12" s="98">
        <v>0</v>
      </c>
      <c r="D12" s="98">
        <f t="shared" si="0"/>
        <v>7.2095841611824529E-2</v>
      </c>
      <c r="E12" s="98">
        <f t="shared" si="1"/>
        <v>5.1978103777172895E-3</v>
      </c>
    </row>
    <row r="13" spans="1:9">
      <c r="A13" s="1" t="s">
        <v>26</v>
      </c>
      <c r="B13" s="98">
        <v>0</v>
      </c>
      <c r="D13" s="98">
        <f t="shared" si="0"/>
        <v>7.2095841611824529E-2</v>
      </c>
      <c r="E13" s="98">
        <f t="shared" si="1"/>
        <v>5.1978103777172895E-3</v>
      </c>
    </row>
    <row r="14" spans="1:9">
      <c r="A14" s="1" t="s">
        <v>27</v>
      </c>
      <c r="B14" s="98">
        <v>0</v>
      </c>
      <c r="D14" s="98">
        <f t="shared" si="0"/>
        <v>7.2095841611824529E-2</v>
      </c>
      <c r="E14" s="98">
        <f t="shared" si="1"/>
        <v>5.1978103777172895E-3</v>
      </c>
    </row>
    <row r="15" spans="1:9">
      <c r="A15" s="1" t="s">
        <v>29</v>
      </c>
      <c r="B15" s="98">
        <v>7.874015748031496E-3</v>
      </c>
      <c r="D15" s="98">
        <f t="shared" si="0"/>
        <v>6.4221825863793033E-2</v>
      </c>
      <c r="E15" s="98">
        <f t="shared" si="1"/>
        <v>4.1244429172793556E-3</v>
      </c>
    </row>
    <row r="16" spans="1:9">
      <c r="A16" s="1" t="s">
        <v>30</v>
      </c>
      <c r="B16" s="98">
        <v>0</v>
      </c>
      <c r="D16" s="98">
        <f t="shared" si="0"/>
        <v>7.2095841611824529E-2</v>
      </c>
      <c r="E16" s="98">
        <f t="shared" si="1"/>
        <v>5.1978103777172895E-3</v>
      </c>
    </row>
    <row r="17" spans="1:5">
      <c r="A17" s="1" t="s">
        <v>31</v>
      </c>
      <c r="B17" s="98">
        <v>0</v>
      </c>
      <c r="D17" s="98">
        <f t="shared" si="0"/>
        <v>7.2095841611824529E-2</v>
      </c>
      <c r="E17" s="98">
        <f t="shared" si="1"/>
        <v>5.1978103777172895E-3</v>
      </c>
    </row>
    <row r="18" spans="1:5">
      <c r="A18" s="1" t="s">
        <v>33</v>
      </c>
      <c r="B18" s="98">
        <v>0</v>
      </c>
      <c r="D18" s="98">
        <f t="shared" si="0"/>
        <v>7.2095841611824529E-2</v>
      </c>
      <c r="E18" s="98">
        <f t="shared" si="1"/>
        <v>5.1978103777172895E-3</v>
      </c>
    </row>
    <row r="19" spans="1:5">
      <c r="A19" s="1" t="s">
        <v>34</v>
      </c>
      <c r="B19" s="98">
        <v>0</v>
      </c>
      <c r="D19" s="98">
        <f t="shared" si="0"/>
        <v>7.2095841611824529E-2</v>
      </c>
      <c r="E19" s="98">
        <f t="shared" si="1"/>
        <v>5.1978103777172895E-3</v>
      </c>
    </row>
    <row r="20" spans="1:5">
      <c r="A20" s="1" t="s">
        <v>36</v>
      </c>
      <c r="B20" s="98">
        <v>0</v>
      </c>
      <c r="D20" s="98">
        <f t="shared" si="0"/>
        <v>7.2095841611824529E-2</v>
      </c>
      <c r="E20" s="98">
        <f t="shared" si="1"/>
        <v>5.1978103777172895E-3</v>
      </c>
    </row>
    <row r="21" spans="1:5">
      <c r="A21" s="1" t="s">
        <v>38</v>
      </c>
      <c r="B21" s="98">
        <v>0</v>
      </c>
      <c r="D21" s="98">
        <f t="shared" si="0"/>
        <v>7.2095841611824529E-2</v>
      </c>
      <c r="E21" s="98">
        <f t="shared" si="1"/>
        <v>5.1978103777172895E-3</v>
      </c>
    </row>
    <row r="22" spans="1:5">
      <c r="A22" s="1" t="s">
        <v>39</v>
      </c>
      <c r="B22" s="98">
        <v>0</v>
      </c>
      <c r="D22" s="98">
        <f t="shared" si="0"/>
        <v>7.2095841611824529E-2</v>
      </c>
      <c r="E22" s="98">
        <f t="shared" si="1"/>
        <v>5.1978103777172895E-3</v>
      </c>
    </row>
    <row r="23" spans="1:5">
      <c r="A23" s="1" t="s">
        <v>40</v>
      </c>
      <c r="B23" s="98">
        <v>0</v>
      </c>
      <c r="D23" s="98">
        <f t="shared" si="0"/>
        <v>7.2095841611824529E-2</v>
      </c>
      <c r="E23" s="98">
        <f t="shared" si="1"/>
        <v>5.1978103777172895E-3</v>
      </c>
    </row>
    <row r="24" spans="1:5">
      <c r="A24" s="1" t="s">
        <v>42</v>
      </c>
      <c r="B24" s="98">
        <v>0.99707371395503575</v>
      </c>
      <c r="D24" s="98">
        <f t="shared" si="0"/>
        <v>-0.92497787234321116</v>
      </c>
      <c r="E24" s="98">
        <f t="shared" si="1"/>
        <v>0.85558406432457379</v>
      </c>
    </row>
    <row r="25" spans="1:5">
      <c r="A25" s="1" t="s">
        <v>43</v>
      </c>
      <c r="B25" s="98">
        <v>0</v>
      </c>
      <c r="D25" s="98">
        <f t="shared" si="0"/>
        <v>7.2095841611824529E-2</v>
      </c>
      <c r="E25" s="98">
        <f t="shared" si="1"/>
        <v>5.1978103777172895E-3</v>
      </c>
    </row>
    <row r="26" spans="1:5">
      <c r="A26" s="1" t="s">
        <v>44</v>
      </c>
      <c r="B26" s="98">
        <v>0</v>
      </c>
      <c r="D26" s="98">
        <f t="shared" si="0"/>
        <v>7.2095841611824529E-2</v>
      </c>
      <c r="E26" s="98">
        <f t="shared" si="1"/>
        <v>5.1978103777172895E-3</v>
      </c>
    </row>
    <row r="27" spans="1:5">
      <c r="A27" s="1" t="s">
        <v>45</v>
      </c>
      <c r="B27" s="98">
        <v>0</v>
      </c>
      <c r="D27" s="98">
        <f t="shared" si="0"/>
        <v>7.2095841611824529E-2</v>
      </c>
      <c r="E27" s="98">
        <f t="shared" si="1"/>
        <v>5.1978103777172895E-3</v>
      </c>
    </row>
    <row r="28" spans="1:5">
      <c r="A28" s="1" t="s">
        <v>46</v>
      </c>
      <c r="B28" s="98">
        <v>0</v>
      </c>
      <c r="D28" s="98">
        <f t="shared" si="0"/>
        <v>7.2095841611824529E-2</v>
      </c>
      <c r="E28" s="98">
        <f t="shared" si="1"/>
        <v>5.1978103777172895E-3</v>
      </c>
    </row>
    <row r="29" spans="1:5">
      <c r="A29" s="1" t="s">
        <v>48</v>
      </c>
      <c r="B29" s="98">
        <v>0</v>
      </c>
      <c r="D29" s="98">
        <f t="shared" si="0"/>
        <v>7.2095841611824529E-2</v>
      </c>
      <c r="E29" s="98">
        <f t="shared" si="1"/>
        <v>5.1978103777172895E-3</v>
      </c>
    </row>
    <row r="30" spans="1:5">
      <c r="A30" s="1" t="s">
        <v>50</v>
      </c>
      <c r="B30" s="98">
        <v>0</v>
      </c>
      <c r="D30" s="98">
        <f t="shared" si="0"/>
        <v>7.2095841611824529E-2</v>
      </c>
      <c r="E30" s="98">
        <f t="shared" si="1"/>
        <v>5.1978103777172895E-3</v>
      </c>
    </row>
    <row r="31" spans="1:5">
      <c r="A31" s="1" t="s">
        <v>51</v>
      </c>
      <c r="B31" s="98">
        <v>0</v>
      </c>
      <c r="D31" s="98">
        <f t="shared" si="0"/>
        <v>7.2095841611824529E-2</v>
      </c>
      <c r="E31" s="98">
        <f t="shared" si="1"/>
        <v>5.1978103777172895E-3</v>
      </c>
    </row>
    <row r="32" spans="1:5">
      <c r="A32" s="1" t="s">
        <v>52</v>
      </c>
      <c r="B32" s="98">
        <v>0</v>
      </c>
      <c r="D32" s="98">
        <f t="shared" si="0"/>
        <v>7.2095841611824529E-2</v>
      </c>
      <c r="E32" s="98">
        <f t="shared" si="1"/>
        <v>5.1978103777172895E-3</v>
      </c>
    </row>
    <row r="33" spans="1:5">
      <c r="A33" s="1" t="s">
        <v>54</v>
      </c>
      <c r="B33" s="98">
        <v>0</v>
      </c>
      <c r="D33" s="98">
        <f t="shared" si="0"/>
        <v>7.2095841611824529E-2</v>
      </c>
      <c r="E33" s="98">
        <f t="shared" si="1"/>
        <v>5.1978103777172895E-3</v>
      </c>
    </row>
    <row r="34" spans="1:5">
      <c r="A34" s="1" t="s">
        <v>55</v>
      </c>
      <c r="B34" s="98">
        <v>0</v>
      </c>
      <c r="D34" s="98">
        <f t="shared" si="0"/>
        <v>7.2095841611824529E-2</v>
      </c>
      <c r="E34" s="98">
        <f t="shared" si="1"/>
        <v>5.1978103777172895E-3</v>
      </c>
    </row>
    <row r="35" spans="1:5">
      <c r="A35" s="1" t="s">
        <v>56</v>
      </c>
      <c r="B35" s="98">
        <v>0</v>
      </c>
      <c r="D35" s="98">
        <f t="shared" si="0"/>
        <v>7.2095841611824529E-2</v>
      </c>
      <c r="E35" s="98">
        <f t="shared" si="1"/>
        <v>5.1978103777172895E-3</v>
      </c>
    </row>
    <row r="36" spans="1:5">
      <c r="A36" s="1" t="s">
        <v>58</v>
      </c>
      <c r="B36" s="98">
        <v>0</v>
      </c>
      <c r="D36" s="98">
        <f t="shared" si="0"/>
        <v>7.2095841611824529E-2</v>
      </c>
      <c r="E36" s="98">
        <f t="shared" si="1"/>
        <v>5.1978103777172895E-3</v>
      </c>
    </row>
    <row r="37" spans="1:5">
      <c r="A37" s="1" t="s">
        <v>59</v>
      </c>
      <c r="B37" s="98">
        <v>0</v>
      </c>
      <c r="D37" s="98">
        <f t="shared" si="0"/>
        <v>7.2095841611824529E-2</v>
      </c>
      <c r="E37" s="98">
        <f t="shared" si="1"/>
        <v>5.1978103777172895E-3</v>
      </c>
    </row>
    <row r="38" spans="1:5">
      <c r="A38" s="1" t="s">
        <v>61</v>
      </c>
      <c r="B38" s="98">
        <v>0</v>
      </c>
      <c r="D38" s="98">
        <f t="shared" si="0"/>
        <v>7.2095841611824529E-2</v>
      </c>
      <c r="E38" s="98">
        <f t="shared" si="1"/>
        <v>5.1978103777172895E-3</v>
      </c>
    </row>
    <row r="39" spans="1:5">
      <c r="A39" s="1" t="s">
        <v>63</v>
      </c>
      <c r="B39" s="98">
        <v>7.3597056117755298E-3</v>
      </c>
      <c r="D39" s="98">
        <f t="shared" si="0"/>
        <v>6.4736136000049002E-2</v>
      </c>
      <c r="E39" s="98">
        <f t="shared" si="1"/>
        <v>4.1907673042168407E-3</v>
      </c>
    </row>
    <row r="40" spans="1:5">
      <c r="A40" s="1" t="s">
        <v>64</v>
      </c>
      <c r="B40" s="98">
        <v>0</v>
      </c>
      <c r="D40" s="98">
        <f t="shared" si="0"/>
        <v>7.2095841611824529E-2</v>
      </c>
      <c r="E40" s="98">
        <f t="shared" si="1"/>
        <v>5.1978103777172895E-3</v>
      </c>
    </row>
    <row r="41" spans="1:5">
      <c r="A41" s="1" t="s">
        <v>65</v>
      </c>
      <c r="B41" s="98">
        <v>0</v>
      </c>
      <c r="D41" s="98">
        <f t="shared" si="0"/>
        <v>7.2095841611824529E-2</v>
      </c>
      <c r="E41" s="98">
        <f t="shared" si="1"/>
        <v>5.1978103777172895E-3</v>
      </c>
    </row>
    <row r="42" spans="1:5">
      <c r="A42" s="1" t="s">
        <v>67</v>
      </c>
      <c r="B42" s="98">
        <v>0</v>
      </c>
      <c r="D42" s="98">
        <f t="shared" si="0"/>
        <v>7.2095841611824529E-2</v>
      </c>
      <c r="E42" s="98">
        <f t="shared" si="1"/>
        <v>5.1978103777172895E-3</v>
      </c>
    </row>
    <row r="43" spans="1:5">
      <c r="A43" s="1" t="s">
        <v>68</v>
      </c>
      <c r="B43" s="98">
        <v>2.160803734497529</v>
      </c>
      <c r="D43" s="98">
        <f t="shared" si="0"/>
        <v>-2.0887078928857044</v>
      </c>
      <c r="E43" s="98">
        <f t="shared" si="1"/>
        <v>4.3627006618030393</v>
      </c>
    </row>
    <row r="44" spans="1:5">
      <c r="A44" s="1" t="s">
        <v>69</v>
      </c>
      <c r="B44" s="98">
        <v>0</v>
      </c>
      <c r="D44" s="98">
        <f t="shared" si="0"/>
        <v>7.2095841611824529E-2</v>
      </c>
      <c r="E44" s="98">
        <f t="shared" si="1"/>
        <v>5.1978103777172895E-3</v>
      </c>
    </row>
    <row r="45" spans="1:5">
      <c r="A45" s="1" t="s">
        <v>71</v>
      </c>
      <c r="B45" s="98">
        <v>0</v>
      </c>
      <c r="D45" s="98">
        <f t="shared" si="0"/>
        <v>7.2095841611824529E-2</v>
      </c>
      <c r="E45" s="98">
        <f t="shared" si="1"/>
        <v>5.1978103777172895E-3</v>
      </c>
    </row>
    <row r="46" spans="1:5">
      <c r="A46" s="1" t="s">
        <v>73</v>
      </c>
      <c r="B46" s="98">
        <v>0</v>
      </c>
      <c r="D46" s="98">
        <f t="shared" si="0"/>
        <v>7.2095841611824529E-2</v>
      </c>
      <c r="E46" s="98">
        <f t="shared" si="1"/>
        <v>5.1978103777172895E-3</v>
      </c>
    </row>
    <row r="47" spans="1:5">
      <c r="A47" s="1" t="s">
        <v>75</v>
      </c>
      <c r="B47" s="98">
        <v>0</v>
      </c>
      <c r="D47" s="98">
        <f t="shared" si="0"/>
        <v>7.2095841611824529E-2</v>
      </c>
      <c r="E47" s="98">
        <f t="shared" si="1"/>
        <v>5.1978103777172895E-3</v>
      </c>
    </row>
    <row r="48" spans="1:5">
      <c r="A48" s="1" t="s">
        <v>77</v>
      </c>
      <c r="B48" s="98">
        <v>0</v>
      </c>
      <c r="D48" s="98">
        <f t="shared" si="0"/>
        <v>7.2095841611824529E-2</v>
      </c>
      <c r="E48" s="98">
        <f t="shared" si="1"/>
        <v>5.1978103777172895E-3</v>
      </c>
    </row>
    <row r="49" spans="1:5">
      <c r="A49" s="1" t="s">
        <v>78</v>
      </c>
      <c r="B49" s="98">
        <v>0</v>
      </c>
      <c r="D49" s="98">
        <f t="shared" si="0"/>
        <v>7.2095841611824529E-2</v>
      </c>
      <c r="E49" s="98">
        <f t="shared" si="1"/>
        <v>5.1978103777172895E-3</v>
      </c>
    </row>
    <row r="50" spans="1:5">
      <c r="A50" s="1" t="s">
        <v>79</v>
      </c>
      <c r="B50" s="98">
        <v>0</v>
      </c>
      <c r="D50" s="98">
        <f t="shared" si="0"/>
        <v>7.2095841611824529E-2</v>
      </c>
      <c r="E50" s="98">
        <f t="shared" si="1"/>
        <v>5.1978103777172895E-3</v>
      </c>
    </row>
    <row r="51" spans="1:5">
      <c r="A51" s="1" t="s">
        <v>81</v>
      </c>
      <c r="B51" s="98">
        <v>0</v>
      </c>
      <c r="D51" s="98">
        <f t="shared" si="0"/>
        <v>7.2095841611824529E-2</v>
      </c>
      <c r="E51" s="98">
        <f t="shared" si="1"/>
        <v>5.1978103777172895E-3</v>
      </c>
    </row>
    <row r="52" spans="1:5">
      <c r="A52" s="1" t="s">
        <v>82</v>
      </c>
      <c r="B52" s="98">
        <v>0</v>
      </c>
      <c r="D52" s="98">
        <f t="shared" si="0"/>
        <v>7.2095841611824529E-2</v>
      </c>
      <c r="E52" s="98">
        <f t="shared" si="1"/>
        <v>5.1978103777172895E-3</v>
      </c>
    </row>
    <row r="53" spans="1:5">
      <c r="A53" s="1" t="s">
        <v>83</v>
      </c>
      <c r="B53" s="98">
        <v>0</v>
      </c>
      <c r="D53" s="98">
        <f t="shared" si="0"/>
        <v>7.2095841611824529E-2</v>
      </c>
      <c r="E53" s="98">
        <f t="shared" si="1"/>
        <v>5.1978103777172895E-3</v>
      </c>
    </row>
    <row r="54" spans="1:5">
      <c r="A54" s="1" t="s">
        <v>85</v>
      </c>
      <c r="B54" s="98">
        <v>0</v>
      </c>
      <c r="D54" s="98">
        <f t="shared" si="0"/>
        <v>7.2095841611824529E-2</v>
      </c>
      <c r="E54" s="98">
        <f t="shared" si="1"/>
        <v>5.1978103777172895E-3</v>
      </c>
    </row>
    <row r="55" spans="1:5">
      <c r="A55" s="1" t="s">
        <v>86</v>
      </c>
      <c r="B55" s="98">
        <v>0</v>
      </c>
      <c r="D55" s="98">
        <f t="shared" si="0"/>
        <v>7.2095841611824529E-2</v>
      </c>
      <c r="E55" s="98">
        <f t="shared" si="1"/>
        <v>5.1978103777172895E-3</v>
      </c>
    </row>
    <row r="56" spans="1:5">
      <c r="A56" s="1" t="s">
        <v>88</v>
      </c>
      <c r="B56" s="98">
        <v>0</v>
      </c>
      <c r="D56" s="98">
        <f t="shared" si="0"/>
        <v>7.2095841611824529E-2</v>
      </c>
      <c r="E56" s="98">
        <f t="shared" si="1"/>
        <v>5.1978103777172895E-3</v>
      </c>
    </row>
    <row r="57" spans="1:5">
      <c r="A57" s="1" t="s">
        <v>90</v>
      </c>
      <c r="B57" s="98">
        <v>0</v>
      </c>
      <c r="D57" s="98">
        <f t="shared" si="0"/>
        <v>7.2095841611824529E-2</v>
      </c>
      <c r="E57" s="98">
        <f t="shared" si="1"/>
        <v>5.1978103777172895E-3</v>
      </c>
    </row>
    <row r="58" spans="1:5">
      <c r="A58" s="1" t="s">
        <v>91</v>
      </c>
      <c r="B58" s="98">
        <v>0</v>
      </c>
      <c r="D58" s="98">
        <f t="shared" si="0"/>
        <v>7.2095841611824529E-2</v>
      </c>
      <c r="E58" s="98">
        <f t="shared" si="1"/>
        <v>5.1978103777172895E-3</v>
      </c>
    </row>
    <row r="59" spans="1:5">
      <c r="A59" s="1" t="s">
        <v>92</v>
      </c>
      <c r="B59" s="98">
        <v>0</v>
      </c>
      <c r="D59" s="98">
        <f t="shared" si="0"/>
        <v>7.2095841611824529E-2</v>
      </c>
      <c r="E59" s="98">
        <f t="shared" si="1"/>
        <v>5.1978103777172895E-3</v>
      </c>
    </row>
    <row r="60" spans="1:5">
      <c r="A60" s="1" t="s">
        <v>94</v>
      </c>
      <c r="B60" s="98">
        <v>0</v>
      </c>
      <c r="D60" s="98">
        <f t="shared" si="0"/>
        <v>7.2095841611824529E-2</v>
      </c>
      <c r="E60" s="98">
        <f t="shared" si="1"/>
        <v>5.1978103777172895E-3</v>
      </c>
    </row>
    <row r="61" spans="1:5">
      <c r="A61" s="1" t="s">
        <v>95</v>
      </c>
      <c r="B61" s="98">
        <v>0</v>
      </c>
      <c r="D61" s="98">
        <f t="shared" si="0"/>
        <v>7.2095841611824529E-2</v>
      </c>
      <c r="E61" s="98">
        <f t="shared" si="1"/>
        <v>5.1978103777172895E-3</v>
      </c>
    </row>
    <row r="62" spans="1:5">
      <c r="A62" s="1" t="s">
        <v>96</v>
      </c>
      <c r="B62" s="98">
        <v>0</v>
      </c>
      <c r="D62" s="98">
        <f t="shared" si="0"/>
        <v>7.2095841611824529E-2</v>
      </c>
      <c r="E62" s="98">
        <f t="shared" si="1"/>
        <v>5.1978103777172895E-3</v>
      </c>
    </row>
    <row r="63" spans="1:5">
      <c r="A63" s="1" t="s">
        <v>98</v>
      </c>
      <c r="B63" s="98">
        <v>0</v>
      </c>
      <c r="D63" s="98">
        <f t="shared" si="0"/>
        <v>7.2095841611824529E-2</v>
      </c>
      <c r="E63" s="98">
        <f t="shared" si="1"/>
        <v>5.1978103777172895E-3</v>
      </c>
    </row>
    <row r="64" spans="1:5">
      <c r="A64" s="1" t="s">
        <v>99</v>
      </c>
      <c r="B64" s="98">
        <v>0</v>
      </c>
      <c r="D64" s="98">
        <f t="shared" si="0"/>
        <v>7.2095841611824529E-2</v>
      </c>
      <c r="E64" s="98">
        <f t="shared" si="1"/>
        <v>5.1978103777172895E-3</v>
      </c>
    </row>
    <row r="65" spans="1:5">
      <c r="A65" s="1" t="s">
        <v>101</v>
      </c>
      <c r="B65" s="98">
        <v>0</v>
      </c>
      <c r="D65" s="98">
        <f t="shared" si="0"/>
        <v>7.2095841611824529E-2</v>
      </c>
      <c r="E65" s="98">
        <f t="shared" si="1"/>
        <v>5.1978103777172895E-3</v>
      </c>
    </row>
    <row r="66" spans="1:5">
      <c r="A66" s="1" t="s">
        <v>103</v>
      </c>
      <c r="B66" s="98">
        <v>0</v>
      </c>
      <c r="D66" s="98">
        <f t="shared" si="0"/>
        <v>7.2095841611824529E-2</v>
      </c>
      <c r="E66" s="98">
        <f t="shared" si="1"/>
        <v>5.1978103777172895E-3</v>
      </c>
    </row>
    <row r="67" spans="1:5">
      <c r="A67" s="1" t="s">
        <v>104</v>
      </c>
      <c r="B67" s="98">
        <v>0</v>
      </c>
      <c r="D67" s="98">
        <f t="shared" ref="D67:D73" si="2">$C$2-B67</f>
        <v>7.2095841611824529E-2</v>
      </c>
      <c r="E67" s="98">
        <f t="shared" ref="E67:E73" si="3">(D67)^2</f>
        <v>5.1978103777172895E-3</v>
      </c>
    </row>
    <row r="68" spans="1:5">
      <c r="A68" s="1" t="s">
        <v>105</v>
      </c>
      <c r="B68" s="98">
        <v>0</v>
      </c>
      <c r="D68" s="98">
        <f t="shared" si="2"/>
        <v>7.2095841611824529E-2</v>
      </c>
      <c r="E68" s="98">
        <f t="shared" si="3"/>
        <v>5.1978103777172895E-3</v>
      </c>
    </row>
    <row r="69" spans="1:5">
      <c r="A69" s="1" t="s">
        <v>107</v>
      </c>
      <c r="B69" s="98">
        <v>0</v>
      </c>
      <c r="D69" s="98">
        <f t="shared" si="2"/>
        <v>7.2095841611824529E-2</v>
      </c>
      <c r="E69" s="98">
        <f t="shared" si="3"/>
        <v>5.1978103777172895E-3</v>
      </c>
    </row>
    <row r="70" spans="1:5">
      <c r="A70" s="1" t="s">
        <v>108</v>
      </c>
      <c r="B70" s="98">
        <v>0</v>
      </c>
      <c r="D70" s="98">
        <f t="shared" si="2"/>
        <v>7.2095841611824529E-2</v>
      </c>
      <c r="E70" s="98">
        <f t="shared" si="3"/>
        <v>5.1978103777172895E-3</v>
      </c>
    </row>
    <row r="71" spans="1:5">
      <c r="A71" s="1" t="s">
        <v>109</v>
      </c>
      <c r="B71" s="98">
        <v>0</v>
      </c>
      <c r="D71" s="98">
        <f t="shared" si="2"/>
        <v>7.2095841611824529E-2</v>
      </c>
      <c r="E71" s="98">
        <f t="shared" si="3"/>
        <v>5.1978103777172895E-3</v>
      </c>
    </row>
    <row r="72" spans="1:5">
      <c r="A72" s="1" t="s">
        <v>111</v>
      </c>
      <c r="B72" s="98">
        <v>0</v>
      </c>
      <c r="D72" s="98">
        <f t="shared" si="2"/>
        <v>7.2095841611824529E-2</v>
      </c>
      <c r="E72" s="98">
        <f t="shared" si="3"/>
        <v>5.1978103777172895E-3</v>
      </c>
    </row>
    <row r="73" spans="1:5">
      <c r="A73" s="1" t="s">
        <v>112</v>
      </c>
      <c r="B73" s="98">
        <v>0</v>
      </c>
      <c r="D73" s="98">
        <f t="shared" si="2"/>
        <v>7.2095841611824529E-2</v>
      </c>
      <c r="E73" s="98">
        <f t="shared" si="3"/>
        <v>5.1978103777172895E-3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90"/>
  <sheetViews>
    <sheetView tabSelected="1" topLeftCell="A40" workbookViewId="0">
      <selection activeCell="N43" sqref="N43"/>
    </sheetView>
  </sheetViews>
  <sheetFormatPr defaultRowHeight="14.45"/>
  <cols>
    <col min="2" max="2" width="10.28515625" customWidth="1"/>
    <col min="3" max="3" width="12.7109375" customWidth="1"/>
    <col min="5" max="5" width="16.42578125" customWidth="1"/>
    <col min="6" max="6" width="14" style="98" customWidth="1"/>
    <col min="7" max="7" width="14.28515625" customWidth="1"/>
    <col min="8" max="8" width="15.7109375" customWidth="1"/>
    <col min="9" max="9" width="20" customWidth="1"/>
  </cols>
  <sheetData>
    <row r="1" spans="1:9" ht="29.45" thickBot="1">
      <c r="B1" s="99" t="s">
        <v>0</v>
      </c>
      <c r="C1" s="100" t="s">
        <v>1</v>
      </c>
      <c r="D1" s="3" t="s">
        <v>5</v>
      </c>
      <c r="E1" s="136" t="s">
        <v>247</v>
      </c>
      <c r="F1" s="136" t="s">
        <v>219</v>
      </c>
      <c r="G1" s="136" t="s">
        <v>235</v>
      </c>
      <c r="H1" s="136" t="s">
        <v>248</v>
      </c>
      <c r="I1" s="136" t="s">
        <v>222</v>
      </c>
    </row>
    <row r="2" spans="1:9">
      <c r="A2" s="214" t="s">
        <v>113</v>
      </c>
      <c r="B2" s="101"/>
      <c r="C2" s="102" t="s">
        <v>114</v>
      </c>
      <c r="D2" s="133" t="s">
        <v>115</v>
      </c>
      <c r="E2" s="137">
        <v>20.82</v>
      </c>
      <c r="F2" s="140">
        <v>0</v>
      </c>
      <c r="G2" s="192">
        <f>((F2*0.04)/E2)*1000</f>
        <v>0</v>
      </c>
      <c r="H2" s="229">
        <f>AVERAGE(G2:G4)</f>
        <v>0</v>
      </c>
      <c r="I2" s="226">
        <f>AVERAGE(H2:H10)</f>
        <v>0</v>
      </c>
    </row>
    <row r="3" spans="1:9">
      <c r="A3" s="215"/>
      <c r="B3" s="103" t="s">
        <v>117</v>
      </c>
      <c r="C3" s="104" t="s">
        <v>118</v>
      </c>
      <c r="D3" s="134" t="s">
        <v>115</v>
      </c>
      <c r="E3" s="138">
        <v>20.18</v>
      </c>
      <c r="F3" s="141">
        <v>0</v>
      </c>
      <c r="G3" s="98">
        <f t="shared" ref="G3:G66" si="0">((F3*0.04)/E3)*1000</f>
        <v>0</v>
      </c>
      <c r="H3" s="224"/>
      <c r="I3" s="227"/>
    </row>
    <row r="4" spans="1:9">
      <c r="A4" s="215"/>
      <c r="B4" s="105"/>
      <c r="C4" s="104" t="s">
        <v>119</v>
      </c>
      <c r="D4" s="134" t="s">
        <v>115</v>
      </c>
      <c r="E4" s="138">
        <v>20.420000000000002</v>
      </c>
      <c r="F4" s="141">
        <v>0</v>
      </c>
      <c r="G4" s="98">
        <f t="shared" si="0"/>
        <v>0</v>
      </c>
      <c r="H4" s="224"/>
      <c r="I4" s="227"/>
    </row>
    <row r="5" spans="1:9">
      <c r="A5" s="215"/>
      <c r="B5" s="106"/>
      <c r="C5" s="104" t="s">
        <v>120</v>
      </c>
      <c r="D5" s="134" t="s">
        <v>115</v>
      </c>
      <c r="E5" s="8">
        <v>20.23</v>
      </c>
      <c r="F5" s="141">
        <v>0</v>
      </c>
      <c r="G5" s="98">
        <f t="shared" si="0"/>
        <v>0</v>
      </c>
      <c r="H5" s="224">
        <f>AVERAGE(G5:G7)</f>
        <v>0</v>
      </c>
      <c r="I5" s="227"/>
    </row>
    <row r="6" spans="1:9">
      <c r="A6" s="215"/>
      <c r="B6" s="103" t="s">
        <v>121</v>
      </c>
      <c r="C6" s="104" t="s">
        <v>122</v>
      </c>
      <c r="D6" s="134" t="s">
        <v>115</v>
      </c>
      <c r="E6" s="8">
        <v>20.38</v>
      </c>
      <c r="F6" s="141">
        <v>0</v>
      </c>
      <c r="G6" s="98">
        <f t="shared" si="0"/>
        <v>0</v>
      </c>
      <c r="H6" s="224"/>
      <c r="I6" s="227"/>
    </row>
    <row r="7" spans="1:9">
      <c r="A7" s="215"/>
      <c r="B7" s="106"/>
      <c r="C7" s="104" t="s">
        <v>123</v>
      </c>
      <c r="D7" s="134" t="s">
        <v>115</v>
      </c>
      <c r="E7" s="8">
        <v>20.55</v>
      </c>
      <c r="F7" s="141">
        <v>0</v>
      </c>
      <c r="G7" s="98">
        <f t="shared" si="0"/>
        <v>0</v>
      </c>
      <c r="H7" s="224"/>
      <c r="I7" s="227"/>
    </row>
    <row r="8" spans="1:9">
      <c r="A8" s="215"/>
      <c r="B8" s="106"/>
      <c r="C8" s="104" t="s">
        <v>124</v>
      </c>
      <c r="D8" s="134" t="s">
        <v>115</v>
      </c>
      <c r="E8" s="8">
        <v>20.11</v>
      </c>
      <c r="F8" s="141">
        <v>0</v>
      </c>
      <c r="G8" s="98">
        <f t="shared" si="0"/>
        <v>0</v>
      </c>
      <c r="H8" s="224">
        <f>AVERAGE(G8:G10)</f>
        <v>0</v>
      </c>
      <c r="I8" s="227"/>
    </row>
    <row r="9" spans="1:9">
      <c r="A9" s="215"/>
      <c r="B9" s="103" t="s">
        <v>125</v>
      </c>
      <c r="C9" s="104" t="s">
        <v>126</v>
      </c>
      <c r="D9" s="134" t="s">
        <v>115</v>
      </c>
      <c r="E9" s="8">
        <v>20.69</v>
      </c>
      <c r="F9" s="141">
        <v>0</v>
      </c>
      <c r="G9" s="98">
        <f t="shared" si="0"/>
        <v>0</v>
      </c>
      <c r="H9" s="224"/>
      <c r="I9" s="227"/>
    </row>
    <row r="10" spans="1:9" ht="15" thickBot="1">
      <c r="A10" s="216"/>
      <c r="B10" s="107"/>
      <c r="C10" s="108" t="s">
        <v>127</v>
      </c>
      <c r="D10" s="135" t="s">
        <v>115</v>
      </c>
      <c r="E10" s="139">
        <v>20.079999999999998</v>
      </c>
      <c r="F10" s="142">
        <v>0</v>
      </c>
      <c r="G10" s="193">
        <f t="shared" si="0"/>
        <v>0</v>
      </c>
      <c r="H10" s="225"/>
      <c r="I10" s="228"/>
    </row>
    <row r="11" spans="1:9" ht="15" thickBot="1">
      <c r="A11" s="109"/>
      <c r="B11" s="17"/>
      <c r="C11" s="110"/>
      <c r="D11" s="122"/>
      <c r="E11" s="110"/>
      <c r="G11" s="98"/>
      <c r="H11" s="98"/>
      <c r="I11" s="98"/>
    </row>
    <row r="12" spans="1:9">
      <c r="A12" s="214" t="s">
        <v>128</v>
      </c>
      <c r="B12" s="111"/>
      <c r="C12" s="102" t="s">
        <v>129</v>
      </c>
      <c r="D12" s="133" t="s">
        <v>115</v>
      </c>
      <c r="E12" s="6">
        <v>20.5</v>
      </c>
      <c r="F12" s="140">
        <v>0</v>
      </c>
      <c r="G12" s="192">
        <f t="shared" si="0"/>
        <v>0</v>
      </c>
      <c r="H12" s="229">
        <f>AVERAGE(G12:G14)</f>
        <v>0</v>
      </c>
      <c r="I12" s="226">
        <f>AVERAGE(H12:H20)</f>
        <v>5.4905916604289555E-2</v>
      </c>
    </row>
    <row r="13" spans="1:9">
      <c r="A13" s="215"/>
      <c r="B13" s="103" t="s">
        <v>130</v>
      </c>
      <c r="C13" s="104" t="s">
        <v>131</v>
      </c>
      <c r="D13" s="134" t="s">
        <v>115</v>
      </c>
      <c r="E13" s="8">
        <v>20.239999999999998</v>
      </c>
      <c r="F13" s="141">
        <v>0</v>
      </c>
      <c r="G13" s="98">
        <f t="shared" si="0"/>
        <v>0</v>
      </c>
      <c r="H13" s="224"/>
      <c r="I13" s="227"/>
    </row>
    <row r="14" spans="1:9">
      <c r="A14" s="215"/>
      <c r="B14" s="106"/>
      <c r="C14" s="104" t="s">
        <v>132</v>
      </c>
      <c r="D14" s="134" t="s">
        <v>115</v>
      </c>
      <c r="E14" s="8">
        <v>20.72</v>
      </c>
      <c r="F14" s="141">
        <v>0</v>
      </c>
      <c r="G14" s="98">
        <f t="shared" si="0"/>
        <v>0</v>
      </c>
      <c r="H14" s="224"/>
      <c r="I14" s="227"/>
    </row>
    <row r="15" spans="1:9">
      <c r="A15" s="215"/>
      <c r="B15" s="106"/>
      <c r="C15" s="112" t="s">
        <v>133</v>
      </c>
      <c r="D15" s="134" t="s">
        <v>115</v>
      </c>
      <c r="E15" s="18">
        <v>20</v>
      </c>
      <c r="F15" s="141">
        <v>0</v>
      </c>
      <c r="G15" s="98">
        <f t="shared" si="0"/>
        <v>0</v>
      </c>
      <c r="H15" s="224">
        <f>AVERAGE(G15:G17)</f>
        <v>0</v>
      </c>
      <c r="I15" s="227"/>
    </row>
    <row r="16" spans="1:9">
      <c r="A16" s="215"/>
      <c r="B16" s="106" t="s">
        <v>134</v>
      </c>
      <c r="C16" s="112" t="s">
        <v>135</v>
      </c>
      <c r="D16" s="134" t="s">
        <v>115</v>
      </c>
      <c r="E16" s="8">
        <v>20.66</v>
      </c>
      <c r="F16" s="141">
        <v>0</v>
      </c>
      <c r="G16" s="98">
        <f t="shared" si="0"/>
        <v>0</v>
      </c>
      <c r="H16" s="224"/>
      <c r="I16" s="227"/>
    </row>
    <row r="17" spans="1:9">
      <c r="A17" s="215"/>
      <c r="B17" s="106"/>
      <c r="C17" s="112" t="s">
        <v>136</v>
      </c>
      <c r="D17" s="134" t="s">
        <v>115</v>
      </c>
      <c r="E17" s="8">
        <v>20.13</v>
      </c>
      <c r="F17" s="141">
        <v>0</v>
      </c>
      <c r="G17" s="98">
        <f t="shared" si="0"/>
        <v>0</v>
      </c>
      <c r="H17" s="224"/>
      <c r="I17" s="227"/>
    </row>
    <row r="18" spans="1:9">
      <c r="A18" s="215"/>
      <c r="B18" s="106"/>
      <c r="C18" s="104" t="s">
        <v>137</v>
      </c>
      <c r="D18" s="134" t="s">
        <v>115</v>
      </c>
      <c r="E18" s="8">
        <v>20.2</v>
      </c>
      <c r="F18" s="141">
        <v>0</v>
      </c>
      <c r="G18" s="98">
        <f t="shared" si="0"/>
        <v>0</v>
      </c>
      <c r="H18" s="224">
        <f>AVERAGE(G18:G20)</f>
        <v>0.16471774981286866</v>
      </c>
      <c r="I18" s="227"/>
    </row>
    <row r="19" spans="1:9">
      <c r="A19" s="215"/>
      <c r="B19" s="106" t="s">
        <v>138</v>
      </c>
      <c r="C19" s="104" t="s">
        <v>139</v>
      </c>
      <c r="D19" s="134">
        <v>3048</v>
      </c>
      <c r="E19" s="8">
        <v>20.23</v>
      </c>
      <c r="F19" s="141">
        <f>D19/12196</f>
        <v>0.24991800590357494</v>
      </c>
      <c r="G19" s="98">
        <f t="shared" si="0"/>
        <v>0.49415324943860595</v>
      </c>
      <c r="H19" s="224"/>
      <c r="I19" s="227"/>
    </row>
    <row r="20" spans="1:9" ht="15" thickBot="1">
      <c r="A20" s="216"/>
      <c r="B20" s="107"/>
      <c r="C20" s="108" t="s">
        <v>140</v>
      </c>
      <c r="D20" s="135" t="s">
        <v>115</v>
      </c>
      <c r="E20" s="139">
        <v>20.36</v>
      </c>
      <c r="F20" s="142">
        <v>0</v>
      </c>
      <c r="G20" s="193">
        <f t="shared" si="0"/>
        <v>0</v>
      </c>
      <c r="H20" s="225"/>
      <c r="I20" s="228"/>
    </row>
    <row r="21" spans="1:9" ht="15" thickBot="1">
      <c r="A21" s="109"/>
      <c r="B21" s="17"/>
      <c r="C21" s="110"/>
      <c r="D21" s="122"/>
      <c r="E21" s="110"/>
      <c r="G21" s="98"/>
      <c r="H21" s="98"/>
      <c r="I21" s="98"/>
    </row>
    <row r="22" spans="1:9">
      <c r="A22" s="214" t="s">
        <v>141</v>
      </c>
      <c r="B22" s="111"/>
      <c r="C22" s="113" t="s">
        <v>142</v>
      </c>
      <c r="D22" s="133" t="s">
        <v>115</v>
      </c>
      <c r="E22" s="24">
        <v>20.77</v>
      </c>
      <c r="F22" s="140">
        <v>0</v>
      </c>
      <c r="G22" s="192">
        <f t="shared" si="0"/>
        <v>0</v>
      </c>
      <c r="H22" s="229">
        <f>AVERAGE(G22:G24)</f>
        <v>0</v>
      </c>
      <c r="I22" s="226">
        <f>AVERAGE(H22:H30)</f>
        <v>0</v>
      </c>
    </row>
    <row r="23" spans="1:9">
      <c r="A23" s="215"/>
      <c r="B23" s="106" t="s">
        <v>143</v>
      </c>
      <c r="C23" s="114" t="s">
        <v>144</v>
      </c>
      <c r="D23" s="134" t="s">
        <v>115</v>
      </c>
      <c r="E23" s="18">
        <v>20.46</v>
      </c>
      <c r="F23" s="141">
        <v>0</v>
      </c>
      <c r="G23" s="98">
        <f t="shared" si="0"/>
        <v>0</v>
      </c>
      <c r="H23" s="224"/>
      <c r="I23" s="227"/>
    </row>
    <row r="24" spans="1:9">
      <c r="A24" s="215"/>
      <c r="B24" s="106"/>
      <c r="C24" s="114" t="s">
        <v>145</v>
      </c>
      <c r="D24" s="134" t="s">
        <v>115</v>
      </c>
      <c r="E24" s="18">
        <v>20.47</v>
      </c>
      <c r="F24" s="141">
        <v>0</v>
      </c>
      <c r="G24" s="98">
        <f t="shared" si="0"/>
        <v>0</v>
      </c>
      <c r="H24" s="224"/>
      <c r="I24" s="227"/>
    </row>
    <row r="25" spans="1:9">
      <c r="A25" s="215"/>
      <c r="B25" s="106"/>
      <c r="C25" s="114" t="s">
        <v>146</v>
      </c>
      <c r="D25" s="134" t="s">
        <v>115</v>
      </c>
      <c r="E25" s="8">
        <v>20.059999999999999</v>
      </c>
      <c r="F25" s="141">
        <v>0</v>
      </c>
      <c r="G25" s="98">
        <f t="shared" si="0"/>
        <v>0</v>
      </c>
      <c r="H25" s="224">
        <f>AVERAGE(G25:G27)</f>
        <v>0</v>
      </c>
      <c r="I25" s="227"/>
    </row>
    <row r="26" spans="1:9">
      <c r="A26" s="215"/>
      <c r="B26" s="106" t="s">
        <v>147</v>
      </c>
      <c r="C26" s="114" t="s">
        <v>148</v>
      </c>
      <c r="D26" s="134" t="s">
        <v>115</v>
      </c>
      <c r="E26" s="8">
        <v>20.72</v>
      </c>
      <c r="F26" s="141">
        <v>0</v>
      </c>
      <c r="G26" s="98">
        <f t="shared" si="0"/>
        <v>0</v>
      </c>
      <c r="H26" s="224"/>
      <c r="I26" s="227"/>
    </row>
    <row r="27" spans="1:9">
      <c r="A27" s="215"/>
      <c r="B27" s="106"/>
      <c r="C27" s="114" t="s">
        <v>149</v>
      </c>
      <c r="D27" s="134" t="s">
        <v>115</v>
      </c>
      <c r="E27" s="8">
        <v>20.66</v>
      </c>
      <c r="F27" s="141">
        <v>0</v>
      </c>
      <c r="G27" s="98">
        <f t="shared" si="0"/>
        <v>0</v>
      </c>
      <c r="H27" s="224"/>
      <c r="I27" s="227"/>
    </row>
    <row r="28" spans="1:9">
      <c r="A28" s="215"/>
      <c r="B28" s="106"/>
      <c r="C28" s="114" t="s">
        <v>150</v>
      </c>
      <c r="D28" s="134" t="s">
        <v>115</v>
      </c>
      <c r="E28" s="18">
        <v>20.14</v>
      </c>
      <c r="F28" s="141">
        <v>0</v>
      </c>
      <c r="G28" s="98">
        <f t="shared" si="0"/>
        <v>0</v>
      </c>
      <c r="H28" s="224">
        <f>AVERAGE(G28:G30)</f>
        <v>0</v>
      </c>
      <c r="I28" s="227"/>
    </row>
    <row r="29" spans="1:9">
      <c r="A29" s="215"/>
      <c r="B29" s="106" t="s">
        <v>151</v>
      </c>
      <c r="C29" s="114" t="s">
        <v>152</v>
      </c>
      <c r="D29" s="134" t="s">
        <v>115</v>
      </c>
      <c r="E29" s="18">
        <v>20.41</v>
      </c>
      <c r="F29" s="141">
        <v>0</v>
      </c>
      <c r="G29" s="98">
        <f t="shared" si="0"/>
        <v>0</v>
      </c>
      <c r="H29" s="224"/>
      <c r="I29" s="227"/>
    </row>
    <row r="30" spans="1:9" ht="15" thickBot="1">
      <c r="A30" s="216"/>
      <c r="B30" s="107"/>
      <c r="C30" s="115" t="s">
        <v>153</v>
      </c>
      <c r="D30" s="135" t="s">
        <v>115</v>
      </c>
      <c r="E30" s="27">
        <v>20.82</v>
      </c>
      <c r="F30" s="142">
        <v>0</v>
      </c>
      <c r="G30" s="193">
        <f t="shared" si="0"/>
        <v>0</v>
      </c>
      <c r="H30" s="225"/>
      <c r="I30" s="228"/>
    </row>
    <row r="31" spans="1:9" ht="15" thickBot="1">
      <c r="A31" s="109"/>
      <c r="B31" s="17"/>
      <c r="C31" s="110"/>
      <c r="D31" s="122"/>
      <c r="E31" s="110"/>
      <c r="G31" s="98"/>
      <c r="H31" s="98"/>
      <c r="I31" s="98"/>
    </row>
    <row r="32" spans="1:9">
      <c r="A32" s="201" t="s">
        <v>154</v>
      </c>
      <c r="B32" s="11"/>
      <c r="C32" s="116" t="s">
        <v>155</v>
      </c>
      <c r="D32" s="133" t="s">
        <v>115</v>
      </c>
      <c r="E32" s="6">
        <v>20.61</v>
      </c>
      <c r="F32" s="140">
        <v>0</v>
      </c>
      <c r="G32" s="192">
        <f t="shared" si="0"/>
        <v>0</v>
      </c>
      <c r="H32" s="229">
        <f>AVERAGE(G32:G34)</f>
        <v>0</v>
      </c>
      <c r="I32" s="226">
        <f>AVERAGE(H32:H40)</f>
        <v>0</v>
      </c>
    </row>
    <row r="33" spans="1:9">
      <c r="A33" s="202"/>
      <c r="B33" s="17" t="s">
        <v>156</v>
      </c>
      <c r="C33" s="117" t="s">
        <v>157</v>
      </c>
      <c r="D33" s="134" t="s">
        <v>115</v>
      </c>
      <c r="E33" s="8">
        <v>20.239999999999998</v>
      </c>
      <c r="F33" s="141">
        <v>0</v>
      </c>
      <c r="G33" s="98">
        <f t="shared" si="0"/>
        <v>0</v>
      </c>
      <c r="H33" s="224"/>
      <c r="I33" s="227"/>
    </row>
    <row r="34" spans="1:9">
      <c r="A34" s="202"/>
      <c r="B34" s="17"/>
      <c r="C34" s="117" t="s">
        <v>158</v>
      </c>
      <c r="D34" s="134" t="s">
        <v>115</v>
      </c>
      <c r="E34" s="8">
        <v>20.76</v>
      </c>
      <c r="F34" s="141">
        <v>0</v>
      </c>
      <c r="G34" s="98">
        <f t="shared" si="0"/>
        <v>0</v>
      </c>
      <c r="H34" s="224"/>
      <c r="I34" s="227"/>
    </row>
    <row r="35" spans="1:9">
      <c r="A35" s="202"/>
      <c r="B35" s="17"/>
      <c r="C35" s="117" t="s">
        <v>159</v>
      </c>
      <c r="D35" s="134" t="s">
        <v>115</v>
      </c>
      <c r="E35" s="8">
        <v>20.09</v>
      </c>
      <c r="F35" s="141">
        <v>0</v>
      </c>
      <c r="G35" s="98">
        <f t="shared" si="0"/>
        <v>0</v>
      </c>
      <c r="H35" s="224">
        <f>AVERAGE(G35:G37)</f>
        <v>0</v>
      </c>
      <c r="I35" s="227"/>
    </row>
    <row r="36" spans="1:9">
      <c r="A36" s="202"/>
      <c r="B36" s="17" t="s">
        <v>160</v>
      </c>
      <c r="C36" s="117" t="s">
        <v>161</v>
      </c>
      <c r="D36" s="134" t="s">
        <v>115</v>
      </c>
      <c r="E36" s="8">
        <v>20.309999999999999</v>
      </c>
      <c r="F36" s="141">
        <v>0</v>
      </c>
      <c r="G36" s="98">
        <f t="shared" si="0"/>
        <v>0</v>
      </c>
      <c r="H36" s="224"/>
      <c r="I36" s="227"/>
    </row>
    <row r="37" spans="1:9">
      <c r="A37" s="202"/>
      <c r="B37" s="17"/>
      <c r="C37" s="117" t="s">
        <v>162</v>
      </c>
      <c r="D37" s="134" t="s">
        <v>115</v>
      </c>
      <c r="E37" s="8">
        <v>20.170000000000002</v>
      </c>
      <c r="F37" s="141">
        <v>0</v>
      </c>
      <c r="G37" s="98">
        <f t="shared" si="0"/>
        <v>0</v>
      </c>
      <c r="H37" s="224"/>
      <c r="I37" s="227"/>
    </row>
    <row r="38" spans="1:9">
      <c r="A38" s="202"/>
      <c r="B38" s="17"/>
      <c r="C38" s="118" t="s">
        <v>163</v>
      </c>
      <c r="D38" s="134" t="s">
        <v>115</v>
      </c>
      <c r="E38" s="18">
        <v>20.68</v>
      </c>
      <c r="F38" s="141">
        <v>0</v>
      </c>
      <c r="G38" s="98">
        <f t="shared" si="0"/>
        <v>0</v>
      </c>
      <c r="H38" s="224">
        <f>AVERAGE(G38:G40)</f>
        <v>0</v>
      </c>
      <c r="I38" s="227"/>
    </row>
    <row r="39" spans="1:9">
      <c r="A39" s="202"/>
      <c r="B39" s="110" t="s">
        <v>164</v>
      </c>
      <c r="C39" s="118" t="s">
        <v>165</v>
      </c>
      <c r="D39" s="134" t="s">
        <v>115</v>
      </c>
      <c r="E39" s="18">
        <v>20.09</v>
      </c>
      <c r="F39" s="141">
        <v>0</v>
      </c>
      <c r="G39" s="98">
        <f t="shared" si="0"/>
        <v>0</v>
      </c>
      <c r="H39" s="224"/>
      <c r="I39" s="227"/>
    </row>
    <row r="40" spans="1:9" ht="15" thickBot="1">
      <c r="A40" s="203"/>
      <c r="B40" s="119"/>
      <c r="C40" s="120" t="s">
        <v>166</v>
      </c>
      <c r="D40" s="135" t="s">
        <v>115</v>
      </c>
      <c r="E40" s="27">
        <v>20.079999999999998</v>
      </c>
      <c r="F40" s="142">
        <v>0</v>
      </c>
      <c r="G40" s="193">
        <f t="shared" si="0"/>
        <v>0</v>
      </c>
      <c r="H40" s="225"/>
      <c r="I40" s="228"/>
    </row>
    <row r="41" spans="1:9" ht="15">
      <c r="A41" s="109"/>
      <c r="B41" s="17"/>
      <c r="C41" s="92"/>
      <c r="D41" s="124"/>
      <c r="E41" s="92"/>
      <c r="G41" s="98"/>
      <c r="H41" s="98"/>
      <c r="I41" s="98"/>
    </row>
    <row r="42" spans="1:9" ht="15">
      <c r="A42" s="201" t="s">
        <v>167</v>
      </c>
      <c r="B42" s="11"/>
      <c r="C42" s="131" t="s">
        <v>168</v>
      </c>
      <c r="D42" s="133" t="s">
        <v>115</v>
      </c>
      <c r="E42" s="48">
        <v>20.7</v>
      </c>
      <c r="F42" s="140">
        <v>0</v>
      </c>
      <c r="G42" s="192">
        <f t="shared" si="0"/>
        <v>0</v>
      </c>
      <c r="H42" s="229">
        <f>AVERAGE(G42:G44)</f>
        <v>0</v>
      </c>
      <c r="I42" s="226">
        <f>AVERAGE(H42:H50)</f>
        <v>0</v>
      </c>
    </row>
    <row r="43" spans="1:9">
      <c r="A43" s="202"/>
      <c r="B43" s="17" t="s">
        <v>169</v>
      </c>
      <c r="C43" s="92" t="s">
        <v>170</v>
      </c>
      <c r="D43" s="134" t="s">
        <v>115</v>
      </c>
      <c r="E43" s="34">
        <v>20.74</v>
      </c>
      <c r="F43" s="141">
        <v>0</v>
      </c>
      <c r="G43" s="98">
        <f t="shared" si="0"/>
        <v>0</v>
      </c>
      <c r="H43" s="224"/>
      <c r="I43" s="227"/>
    </row>
    <row r="44" spans="1:9">
      <c r="A44" s="202"/>
      <c r="B44" s="17"/>
      <c r="C44" s="92" t="s">
        <v>171</v>
      </c>
      <c r="D44" s="134" t="s">
        <v>115</v>
      </c>
      <c r="E44" s="34">
        <v>20.36</v>
      </c>
      <c r="F44" s="141">
        <v>0</v>
      </c>
      <c r="G44" s="98">
        <f t="shared" si="0"/>
        <v>0</v>
      </c>
      <c r="H44" s="224"/>
      <c r="I44" s="227"/>
    </row>
    <row r="45" spans="1:9">
      <c r="A45" s="202"/>
      <c r="B45" s="17"/>
      <c r="C45" s="92" t="s">
        <v>172</v>
      </c>
      <c r="D45" s="134" t="s">
        <v>115</v>
      </c>
      <c r="E45" s="34">
        <v>20.29</v>
      </c>
      <c r="F45" s="141">
        <v>0</v>
      </c>
      <c r="G45" s="98">
        <f t="shared" si="0"/>
        <v>0</v>
      </c>
      <c r="H45" s="224">
        <f>AVERAGE(G45:G47)</f>
        <v>0</v>
      </c>
      <c r="I45" s="227"/>
    </row>
    <row r="46" spans="1:9">
      <c r="A46" s="202"/>
      <c r="B46" s="17" t="s">
        <v>173</v>
      </c>
      <c r="C46" s="92" t="s">
        <v>174</v>
      </c>
      <c r="D46" s="134" t="s">
        <v>115</v>
      </c>
      <c r="E46" s="34">
        <v>20.86</v>
      </c>
      <c r="F46" s="141">
        <v>0</v>
      </c>
      <c r="G46" s="98">
        <f t="shared" si="0"/>
        <v>0</v>
      </c>
      <c r="H46" s="224"/>
      <c r="I46" s="227"/>
    </row>
    <row r="47" spans="1:9">
      <c r="A47" s="202"/>
      <c r="B47" s="17"/>
      <c r="C47" s="92" t="s">
        <v>175</v>
      </c>
      <c r="D47" s="134" t="s">
        <v>115</v>
      </c>
      <c r="E47" s="34">
        <v>20.38</v>
      </c>
      <c r="F47" s="141">
        <v>0</v>
      </c>
      <c r="G47" s="98">
        <f t="shared" si="0"/>
        <v>0</v>
      </c>
      <c r="H47" s="224"/>
      <c r="I47" s="227"/>
    </row>
    <row r="48" spans="1:9">
      <c r="A48" s="202"/>
      <c r="B48" s="17"/>
      <c r="C48" s="17" t="s">
        <v>176</v>
      </c>
      <c r="D48" s="134" t="s">
        <v>115</v>
      </c>
      <c r="E48" s="33">
        <v>20.2</v>
      </c>
      <c r="F48" s="141">
        <v>0</v>
      </c>
      <c r="G48" s="98">
        <f t="shared" si="0"/>
        <v>0</v>
      </c>
      <c r="H48" s="224">
        <f>AVERAGE(G48:G50)</f>
        <v>0</v>
      </c>
      <c r="I48" s="227"/>
    </row>
    <row r="49" spans="1:9">
      <c r="A49" s="202"/>
      <c r="B49" s="110" t="s">
        <v>177</v>
      </c>
      <c r="C49" s="17" t="s">
        <v>178</v>
      </c>
      <c r="D49" s="134" t="s">
        <v>115</v>
      </c>
      <c r="E49" s="33">
        <v>20.32</v>
      </c>
      <c r="F49" s="141">
        <v>0</v>
      </c>
      <c r="G49" s="98">
        <f t="shared" si="0"/>
        <v>0</v>
      </c>
      <c r="H49" s="224"/>
      <c r="I49" s="227"/>
    </row>
    <row r="50" spans="1:9" ht="15" thickBot="1">
      <c r="A50" s="203"/>
      <c r="B50" s="119"/>
      <c r="C50" s="119" t="s">
        <v>179</v>
      </c>
      <c r="D50" s="135" t="s">
        <v>115</v>
      </c>
      <c r="E50" s="59">
        <v>20.18</v>
      </c>
      <c r="F50" s="142">
        <v>0</v>
      </c>
      <c r="G50" s="193">
        <f t="shared" si="0"/>
        <v>0</v>
      </c>
      <c r="H50" s="225"/>
      <c r="I50" s="228"/>
    </row>
    <row r="51" spans="1:9" ht="15" thickBot="1">
      <c r="D51" s="122"/>
      <c r="G51" s="98"/>
      <c r="H51" s="98"/>
      <c r="I51" s="98"/>
    </row>
    <row r="52" spans="1:9">
      <c r="A52" s="210" t="s">
        <v>180</v>
      </c>
      <c r="B52" s="101"/>
      <c r="C52" s="102" t="s">
        <v>181</v>
      </c>
      <c r="D52" s="133" t="s">
        <v>115</v>
      </c>
      <c r="E52" s="143">
        <v>20.29</v>
      </c>
      <c r="F52" s="140">
        <v>0</v>
      </c>
      <c r="G52" s="192">
        <f t="shared" si="0"/>
        <v>0</v>
      </c>
      <c r="H52" s="229">
        <f>AVERAGE(G52:G54)</f>
        <v>0</v>
      </c>
      <c r="I52" s="226">
        <f>AVERAGE(H52:H60)</f>
        <v>0.17808057910288744</v>
      </c>
    </row>
    <row r="53" spans="1:9">
      <c r="A53" s="211"/>
      <c r="B53" s="103" t="s">
        <v>182</v>
      </c>
      <c r="C53" s="104" t="s">
        <v>183</v>
      </c>
      <c r="D53" s="134" t="s">
        <v>115</v>
      </c>
      <c r="E53" s="144">
        <v>20.49</v>
      </c>
      <c r="F53" s="141">
        <v>0</v>
      </c>
      <c r="G53" s="98">
        <f t="shared" si="0"/>
        <v>0</v>
      </c>
      <c r="H53" s="224"/>
      <c r="I53" s="227"/>
    </row>
    <row r="54" spans="1:9">
      <c r="A54" s="211"/>
      <c r="B54" s="105"/>
      <c r="C54" s="104" t="s">
        <v>184</v>
      </c>
      <c r="D54" s="134" t="s">
        <v>115</v>
      </c>
      <c r="E54" s="145">
        <v>20.5</v>
      </c>
      <c r="F54" s="141">
        <v>0</v>
      </c>
      <c r="G54" s="98">
        <f t="shared" si="0"/>
        <v>0</v>
      </c>
      <c r="H54" s="224"/>
      <c r="I54" s="227"/>
    </row>
    <row r="55" spans="1:9">
      <c r="A55" s="211"/>
      <c r="B55" s="105"/>
      <c r="C55" s="104" t="s">
        <v>185</v>
      </c>
      <c r="D55" s="134">
        <v>9964</v>
      </c>
      <c r="E55" s="98">
        <v>20.39</v>
      </c>
      <c r="F55" s="141">
        <f>D55/12196</f>
        <v>0.81698917677927185</v>
      </c>
      <c r="G55" s="98">
        <f t="shared" si="0"/>
        <v>1.6027252119259869</v>
      </c>
      <c r="H55" s="224">
        <f>AVERAGE(G55:G57)</f>
        <v>0.53424173730866231</v>
      </c>
      <c r="I55" s="227"/>
    </row>
    <row r="56" spans="1:9">
      <c r="A56" s="211"/>
      <c r="B56" s="103" t="s">
        <v>186</v>
      </c>
      <c r="C56" s="104" t="s">
        <v>187</v>
      </c>
      <c r="D56" s="134" t="s">
        <v>115</v>
      </c>
      <c r="E56" s="146">
        <v>20.399999999999999</v>
      </c>
      <c r="F56" s="141">
        <v>0</v>
      </c>
      <c r="G56" s="98">
        <f t="shared" si="0"/>
        <v>0</v>
      </c>
      <c r="H56" s="224"/>
      <c r="I56" s="227"/>
    </row>
    <row r="57" spans="1:9">
      <c r="A57" s="211"/>
      <c r="B57" s="105"/>
      <c r="C57" s="104" t="s">
        <v>188</v>
      </c>
      <c r="D57" s="134" t="s">
        <v>115</v>
      </c>
      <c r="E57" s="144">
        <v>20.2</v>
      </c>
      <c r="F57" s="141">
        <v>0</v>
      </c>
      <c r="G57" s="98">
        <f t="shared" si="0"/>
        <v>0</v>
      </c>
      <c r="H57" s="224"/>
      <c r="I57" s="227"/>
    </row>
    <row r="58" spans="1:9">
      <c r="A58" s="211"/>
      <c r="B58" s="105"/>
      <c r="C58" s="104" t="s">
        <v>189</v>
      </c>
      <c r="D58" s="134" t="s">
        <v>115</v>
      </c>
      <c r="E58" s="144">
        <v>20.37</v>
      </c>
      <c r="F58" s="141">
        <v>0</v>
      </c>
      <c r="G58" s="98">
        <f t="shared" si="0"/>
        <v>0</v>
      </c>
      <c r="H58" s="224">
        <f>AVERAGE(G58:G60)</f>
        <v>0</v>
      </c>
      <c r="I58" s="227"/>
    </row>
    <row r="59" spans="1:9">
      <c r="A59" s="211"/>
      <c r="B59" s="103" t="s">
        <v>190</v>
      </c>
      <c r="C59" s="104" t="s">
        <v>191</v>
      </c>
      <c r="D59" s="134" t="s">
        <v>115</v>
      </c>
      <c r="E59" s="144">
        <v>20.54</v>
      </c>
      <c r="F59" s="141">
        <v>0</v>
      </c>
      <c r="G59" s="98">
        <f t="shared" si="0"/>
        <v>0</v>
      </c>
      <c r="H59" s="224"/>
      <c r="I59" s="227"/>
    </row>
    <row r="60" spans="1:9" ht="15" thickBot="1">
      <c r="A60" s="212"/>
      <c r="B60" s="121"/>
      <c r="C60" s="108" t="s">
        <v>192</v>
      </c>
      <c r="D60" s="135" t="s">
        <v>115</v>
      </c>
      <c r="E60" s="147">
        <v>20.09</v>
      </c>
      <c r="F60" s="142">
        <v>0</v>
      </c>
      <c r="G60" s="193">
        <f t="shared" si="0"/>
        <v>0</v>
      </c>
      <c r="H60" s="225"/>
      <c r="I60" s="228"/>
    </row>
    <row r="61" spans="1:9" ht="15" thickBot="1">
      <c r="A61" s="44"/>
      <c r="B61" s="1"/>
      <c r="C61" s="110"/>
      <c r="D61" s="122"/>
      <c r="E61" s="110"/>
      <c r="G61" s="98"/>
      <c r="H61" s="98"/>
      <c r="I61" s="98"/>
    </row>
    <row r="62" spans="1:9">
      <c r="A62" s="210" t="s">
        <v>193</v>
      </c>
      <c r="B62" s="101"/>
      <c r="C62" s="102" t="s">
        <v>194</v>
      </c>
      <c r="D62" s="133" t="s">
        <v>115</v>
      </c>
      <c r="E62" s="143">
        <v>20.34</v>
      </c>
      <c r="F62" s="140">
        <v>0</v>
      </c>
      <c r="G62" s="192">
        <f t="shared" si="0"/>
        <v>0</v>
      </c>
      <c r="H62" s="229">
        <f>AVERAGE(G62:G64)</f>
        <v>0</v>
      </c>
      <c r="I62" s="226">
        <f>AVERAGE(H62:H70)</f>
        <v>0</v>
      </c>
    </row>
    <row r="63" spans="1:9">
      <c r="A63" s="211"/>
      <c r="B63" s="103" t="s">
        <v>195</v>
      </c>
      <c r="C63" s="104" t="s">
        <v>196</v>
      </c>
      <c r="D63" s="134" t="s">
        <v>115</v>
      </c>
      <c r="E63" s="144">
        <v>20.62</v>
      </c>
      <c r="F63" s="141">
        <v>0</v>
      </c>
      <c r="G63" s="98">
        <f t="shared" si="0"/>
        <v>0</v>
      </c>
      <c r="H63" s="224"/>
      <c r="I63" s="227"/>
    </row>
    <row r="64" spans="1:9">
      <c r="A64" s="211"/>
      <c r="B64" s="105"/>
      <c r="C64" s="104" t="s">
        <v>197</v>
      </c>
      <c r="D64" s="134" t="s">
        <v>115</v>
      </c>
      <c r="E64" s="144">
        <v>20.46</v>
      </c>
      <c r="F64" s="141">
        <v>0</v>
      </c>
      <c r="G64" s="98">
        <f t="shared" si="0"/>
        <v>0</v>
      </c>
      <c r="H64" s="224"/>
      <c r="I64" s="227"/>
    </row>
    <row r="65" spans="1:9">
      <c r="A65" s="211"/>
      <c r="B65" s="105"/>
      <c r="C65" s="104" t="s">
        <v>198</v>
      </c>
      <c r="D65" s="134" t="s">
        <v>115</v>
      </c>
      <c r="E65" s="144">
        <v>20.32</v>
      </c>
      <c r="F65" s="141">
        <v>0</v>
      </c>
      <c r="G65" s="98">
        <f t="shared" si="0"/>
        <v>0</v>
      </c>
      <c r="H65" s="224">
        <f>AVERAGE(G65:G67)</f>
        <v>0</v>
      </c>
      <c r="I65" s="227"/>
    </row>
    <row r="66" spans="1:9">
      <c r="A66" s="211"/>
      <c r="B66" s="103" t="s">
        <v>199</v>
      </c>
      <c r="C66" s="104" t="s">
        <v>200</v>
      </c>
      <c r="D66" s="134" t="s">
        <v>115</v>
      </c>
      <c r="E66" s="144">
        <v>20.51</v>
      </c>
      <c r="F66" s="141">
        <v>0</v>
      </c>
      <c r="G66" s="98">
        <f t="shared" si="0"/>
        <v>0</v>
      </c>
      <c r="H66" s="224"/>
      <c r="I66" s="227"/>
    </row>
    <row r="67" spans="1:9">
      <c r="A67" s="211"/>
      <c r="B67" s="105"/>
      <c r="C67" s="104" t="s">
        <v>201</v>
      </c>
      <c r="D67" s="134" t="s">
        <v>115</v>
      </c>
      <c r="E67" s="144">
        <v>20.190000000000001</v>
      </c>
      <c r="F67" s="141">
        <v>0</v>
      </c>
      <c r="G67" s="98">
        <f t="shared" ref="G67:G80" si="1">((F67*0.04)/E67)*1000</f>
        <v>0</v>
      </c>
      <c r="H67" s="224"/>
      <c r="I67" s="227"/>
    </row>
    <row r="68" spans="1:9">
      <c r="A68" s="211"/>
      <c r="B68" s="105"/>
      <c r="C68" s="104" t="s">
        <v>202</v>
      </c>
      <c r="D68" s="134" t="s">
        <v>115</v>
      </c>
      <c r="E68" s="144">
        <v>20.47</v>
      </c>
      <c r="F68" s="141">
        <v>0</v>
      </c>
      <c r="G68" s="98">
        <f t="shared" si="1"/>
        <v>0</v>
      </c>
      <c r="H68" s="224">
        <f>AVERAGE(G68:G70)</f>
        <v>0</v>
      </c>
      <c r="I68" s="227"/>
    </row>
    <row r="69" spans="1:9">
      <c r="A69" s="211"/>
      <c r="B69" s="103" t="s">
        <v>203</v>
      </c>
      <c r="C69" s="104" t="s">
        <v>204</v>
      </c>
      <c r="D69" s="134" t="s">
        <v>115</v>
      </c>
      <c r="E69" s="144">
        <v>20.14</v>
      </c>
      <c r="F69" s="141">
        <v>0</v>
      </c>
      <c r="G69" s="98">
        <f t="shared" si="1"/>
        <v>0</v>
      </c>
      <c r="H69" s="224"/>
      <c r="I69" s="227"/>
    </row>
    <row r="70" spans="1:9" ht="15" thickBot="1">
      <c r="A70" s="212"/>
      <c r="B70" s="121"/>
      <c r="C70" s="108" t="s">
        <v>205</v>
      </c>
      <c r="D70" s="135" t="s">
        <v>115</v>
      </c>
      <c r="E70" s="147">
        <v>20.16</v>
      </c>
      <c r="F70" s="142">
        <v>0</v>
      </c>
      <c r="G70" s="193">
        <f t="shared" si="1"/>
        <v>0</v>
      </c>
      <c r="H70" s="225"/>
      <c r="I70" s="228"/>
    </row>
    <row r="71" spans="1:9" ht="15" thickBot="1">
      <c r="A71" s="44"/>
      <c r="B71" s="1"/>
      <c r="C71" s="110"/>
      <c r="D71" s="122"/>
      <c r="E71" s="110"/>
      <c r="G71" s="98"/>
      <c r="H71" s="98"/>
      <c r="I71" s="98"/>
    </row>
    <row r="72" spans="1:9">
      <c r="A72" s="210" t="s">
        <v>206</v>
      </c>
      <c r="B72" s="101"/>
      <c r="C72" s="102" t="s">
        <v>207</v>
      </c>
      <c r="D72" s="133" t="s">
        <v>115</v>
      </c>
      <c r="E72" s="143">
        <v>20.260000000000002</v>
      </c>
      <c r="F72" s="140">
        <v>0</v>
      </c>
      <c r="G72" s="192">
        <f t="shared" si="1"/>
        <v>0</v>
      </c>
      <c r="H72" s="229">
        <f>AVERAGE(G72:G74)</f>
        <v>0</v>
      </c>
      <c r="I72" s="226">
        <f>AVERAGE(H72:H80)</f>
        <v>0</v>
      </c>
    </row>
    <row r="73" spans="1:9">
      <c r="A73" s="211"/>
      <c r="B73" s="103" t="s">
        <v>208</v>
      </c>
      <c r="C73" s="104" t="s">
        <v>209</v>
      </c>
      <c r="D73" s="134" t="s">
        <v>115</v>
      </c>
      <c r="E73" s="144">
        <v>20.010000000000002</v>
      </c>
      <c r="F73" s="141">
        <v>0</v>
      </c>
      <c r="G73" s="98">
        <f t="shared" si="1"/>
        <v>0</v>
      </c>
      <c r="H73" s="224"/>
      <c r="I73" s="227"/>
    </row>
    <row r="74" spans="1:9">
      <c r="A74" s="211"/>
      <c r="B74" s="105"/>
      <c r="C74" s="104" t="s">
        <v>210</v>
      </c>
      <c r="D74" s="134" t="s">
        <v>115</v>
      </c>
      <c r="E74" s="144">
        <v>20.05</v>
      </c>
      <c r="F74" s="141">
        <v>0</v>
      </c>
      <c r="G74" s="98">
        <f t="shared" si="1"/>
        <v>0</v>
      </c>
      <c r="H74" s="224"/>
      <c r="I74" s="227"/>
    </row>
    <row r="75" spans="1:9">
      <c r="A75" s="211"/>
      <c r="B75" s="105"/>
      <c r="C75" s="104" t="s">
        <v>211</v>
      </c>
      <c r="D75" s="134" t="s">
        <v>115</v>
      </c>
      <c r="E75" s="144">
        <v>20.059999999999999</v>
      </c>
      <c r="F75" s="141">
        <v>0</v>
      </c>
      <c r="G75" s="98">
        <f t="shared" si="1"/>
        <v>0</v>
      </c>
      <c r="H75" s="224">
        <f>AVERAGE(G75:G77)</f>
        <v>0</v>
      </c>
      <c r="I75" s="227"/>
    </row>
    <row r="76" spans="1:9">
      <c r="A76" s="211"/>
      <c r="B76" s="103" t="s">
        <v>212</v>
      </c>
      <c r="C76" s="104" t="s">
        <v>213</v>
      </c>
      <c r="D76" s="134" t="s">
        <v>115</v>
      </c>
      <c r="E76" s="144">
        <v>20.149999999999999</v>
      </c>
      <c r="F76" s="141">
        <v>0</v>
      </c>
      <c r="G76" s="98">
        <f t="shared" si="1"/>
        <v>0</v>
      </c>
      <c r="H76" s="224"/>
      <c r="I76" s="227"/>
    </row>
    <row r="77" spans="1:9">
      <c r="A77" s="211"/>
      <c r="B77" s="105"/>
      <c r="C77" s="104" t="s">
        <v>214</v>
      </c>
      <c r="D77" s="134" t="s">
        <v>115</v>
      </c>
      <c r="E77" s="144">
        <v>20.36</v>
      </c>
      <c r="F77" s="141">
        <v>0</v>
      </c>
      <c r="G77" s="98">
        <f t="shared" si="1"/>
        <v>0</v>
      </c>
      <c r="H77" s="224"/>
      <c r="I77" s="227"/>
    </row>
    <row r="78" spans="1:9">
      <c r="A78" s="211"/>
      <c r="B78" s="105"/>
      <c r="C78" s="104" t="s">
        <v>215</v>
      </c>
      <c r="D78" s="134" t="s">
        <v>115</v>
      </c>
      <c r="E78" s="144">
        <v>20.47</v>
      </c>
      <c r="F78" s="141">
        <v>0</v>
      </c>
      <c r="G78" s="98">
        <f t="shared" si="1"/>
        <v>0</v>
      </c>
      <c r="H78" s="224">
        <f t="shared" ref="H78" si="2">AVERAGE(G78:G80)</f>
        <v>0</v>
      </c>
      <c r="I78" s="227"/>
    </row>
    <row r="79" spans="1:9">
      <c r="A79" s="211"/>
      <c r="B79" s="103" t="s">
        <v>216</v>
      </c>
      <c r="C79" s="104" t="s">
        <v>217</v>
      </c>
      <c r="D79" s="134" t="s">
        <v>115</v>
      </c>
      <c r="E79" s="144">
        <v>20.58</v>
      </c>
      <c r="F79" s="141">
        <v>0</v>
      </c>
      <c r="G79" s="98">
        <f t="shared" si="1"/>
        <v>0</v>
      </c>
      <c r="H79" s="224"/>
      <c r="I79" s="227"/>
    </row>
    <row r="80" spans="1:9" ht="15" thickBot="1">
      <c r="A80" s="212"/>
      <c r="B80" s="121"/>
      <c r="C80" s="108" t="s">
        <v>218</v>
      </c>
      <c r="D80" s="135" t="s">
        <v>115</v>
      </c>
      <c r="E80" s="147">
        <v>20</v>
      </c>
      <c r="F80" s="142">
        <v>0</v>
      </c>
      <c r="G80" s="193">
        <f t="shared" si="1"/>
        <v>0</v>
      </c>
      <c r="H80" s="225"/>
      <c r="I80" s="228"/>
    </row>
    <row r="81" spans="5:5">
      <c r="E81" s="110"/>
    </row>
    <row r="82" spans="5:5">
      <c r="E82" s="98"/>
    </row>
    <row r="83" spans="5:5">
      <c r="E83" s="98"/>
    </row>
    <row r="84" spans="5:5">
      <c r="E84" s="98"/>
    </row>
    <row r="85" spans="5:5">
      <c r="E85" s="98"/>
    </row>
    <row r="86" spans="5:5">
      <c r="E86" s="98"/>
    </row>
    <row r="87" spans="5:5">
      <c r="E87" s="98"/>
    </row>
    <row r="88" spans="5:5">
      <c r="E88" s="98"/>
    </row>
    <row r="89" spans="5:5">
      <c r="E89" s="98"/>
    </row>
    <row r="90" spans="5:5">
      <c r="E90" s="98"/>
    </row>
  </sheetData>
  <mergeCells count="40">
    <mergeCell ref="I2:I10"/>
    <mergeCell ref="H12:H14"/>
    <mergeCell ref="H15:H17"/>
    <mergeCell ref="H18:H20"/>
    <mergeCell ref="I12:I20"/>
    <mergeCell ref="A62:A70"/>
    <mergeCell ref="A72:A80"/>
    <mergeCell ref="H2:H4"/>
    <mergeCell ref="H5:H7"/>
    <mergeCell ref="H8:H10"/>
    <mergeCell ref="A2:A10"/>
    <mergeCell ref="A12:A20"/>
    <mergeCell ref="A22:A30"/>
    <mergeCell ref="A32:A40"/>
    <mergeCell ref="A42:A50"/>
    <mergeCell ref="A52:A60"/>
    <mergeCell ref="H22:H24"/>
    <mergeCell ref="H25:H27"/>
    <mergeCell ref="H28:H30"/>
    <mergeCell ref="H45:H47"/>
    <mergeCell ref="H48:H50"/>
    <mergeCell ref="I22:I30"/>
    <mergeCell ref="H32:H34"/>
    <mergeCell ref="H38:H40"/>
    <mergeCell ref="I32:I40"/>
    <mergeCell ref="H42:H44"/>
    <mergeCell ref="I42:I50"/>
    <mergeCell ref="H35:H37"/>
    <mergeCell ref="H52:H54"/>
    <mergeCell ref="H55:H57"/>
    <mergeCell ref="H58:H60"/>
    <mergeCell ref="I52:I60"/>
    <mergeCell ref="H62:H64"/>
    <mergeCell ref="H68:H70"/>
    <mergeCell ref="I62:I70"/>
    <mergeCell ref="H72:H74"/>
    <mergeCell ref="H75:H77"/>
    <mergeCell ref="H78:H80"/>
    <mergeCell ref="I72:I80"/>
    <mergeCell ref="H65:H6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80"/>
  <sheetViews>
    <sheetView workbookViewId="0">
      <selection activeCell="D1" sqref="D1"/>
    </sheetView>
  </sheetViews>
  <sheetFormatPr defaultRowHeight="14.45"/>
  <cols>
    <col min="3" max="3" width="13.5703125" customWidth="1"/>
  </cols>
  <sheetData>
    <row r="1" spans="1:6" ht="15" thickBot="1">
      <c r="B1" s="99" t="s">
        <v>0</v>
      </c>
      <c r="C1" s="148" t="s">
        <v>1</v>
      </c>
      <c r="D1" s="154" t="s">
        <v>4</v>
      </c>
    </row>
    <row r="2" spans="1:6">
      <c r="A2" s="214" t="s">
        <v>113</v>
      </c>
      <c r="B2" s="101"/>
      <c r="C2" s="102" t="s">
        <v>114</v>
      </c>
      <c r="D2" s="133" t="s">
        <v>12</v>
      </c>
    </row>
    <row r="3" spans="1:6">
      <c r="A3" s="215"/>
      <c r="B3" s="103" t="s">
        <v>117</v>
      </c>
      <c r="C3" s="104" t="s">
        <v>118</v>
      </c>
      <c r="D3" s="134" t="s">
        <v>115</v>
      </c>
    </row>
    <row r="4" spans="1:6">
      <c r="A4" s="215"/>
      <c r="B4" s="105"/>
      <c r="C4" s="104" t="s">
        <v>119</v>
      </c>
      <c r="D4" s="134" t="s">
        <v>12</v>
      </c>
    </row>
    <row r="5" spans="1:6">
      <c r="A5" s="215"/>
      <c r="B5" s="106"/>
      <c r="C5" s="104" t="s">
        <v>120</v>
      </c>
      <c r="D5" s="134" t="s">
        <v>115</v>
      </c>
    </row>
    <row r="6" spans="1:6">
      <c r="A6" s="215"/>
      <c r="B6" s="103" t="s">
        <v>121</v>
      </c>
      <c r="C6" s="104" t="s">
        <v>122</v>
      </c>
      <c r="D6" s="134" t="s">
        <v>12</v>
      </c>
    </row>
    <row r="7" spans="1:6">
      <c r="A7" s="215"/>
      <c r="B7" s="106"/>
      <c r="C7" s="104" t="s">
        <v>123</v>
      </c>
      <c r="D7" s="134" t="s">
        <v>115</v>
      </c>
    </row>
    <row r="8" spans="1:6">
      <c r="A8" s="215"/>
      <c r="B8" s="106"/>
      <c r="C8" s="104" t="s">
        <v>124</v>
      </c>
      <c r="D8" s="134" t="s">
        <v>115</v>
      </c>
    </row>
    <row r="9" spans="1:6">
      <c r="A9" s="215"/>
      <c r="B9" s="103" t="s">
        <v>125</v>
      </c>
      <c r="C9" s="104" t="s">
        <v>126</v>
      </c>
      <c r="D9" s="134" t="s">
        <v>12</v>
      </c>
      <c r="F9" s="153"/>
    </row>
    <row r="10" spans="1:6" ht="15" thickBot="1">
      <c r="A10" s="216"/>
      <c r="B10" s="107"/>
      <c r="C10" s="108" t="s">
        <v>127</v>
      </c>
      <c r="D10" s="135" t="s">
        <v>115</v>
      </c>
    </row>
    <row r="11" spans="1:6" ht="15" thickBot="1">
      <c r="A11" s="109"/>
      <c r="B11" s="17"/>
      <c r="C11" s="110"/>
      <c r="D11" s="122"/>
    </row>
    <row r="12" spans="1:6">
      <c r="A12" s="214" t="s">
        <v>128</v>
      </c>
      <c r="B12" s="111"/>
      <c r="C12" s="102" t="s">
        <v>129</v>
      </c>
      <c r="D12" s="133" t="s">
        <v>115</v>
      </c>
    </row>
    <row r="13" spans="1:6">
      <c r="A13" s="215"/>
      <c r="B13" s="103" t="s">
        <v>130</v>
      </c>
      <c r="C13" s="104" t="s">
        <v>131</v>
      </c>
      <c r="D13" s="134" t="s">
        <v>12</v>
      </c>
    </row>
    <row r="14" spans="1:6">
      <c r="A14" s="215"/>
      <c r="B14" s="106"/>
      <c r="C14" s="104" t="s">
        <v>132</v>
      </c>
      <c r="D14" s="134" t="s">
        <v>115</v>
      </c>
    </row>
    <row r="15" spans="1:6">
      <c r="A15" s="215"/>
      <c r="B15" s="106"/>
      <c r="C15" s="112" t="s">
        <v>133</v>
      </c>
      <c r="D15" s="134" t="s">
        <v>12</v>
      </c>
    </row>
    <row r="16" spans="1:6">
      <c r="A16" s="215"/>
      <c r="B16" s="106" t="s">
        <v>134</v>
      </c>
      <c r="C16" s="112" t="s">
        <v>135</v>
      </c>
      <c r="D16" s="134" t="s">
        <v>12</v>
      </c>
    </row>
    <row r="17" spans="1:4">
      <c r="A17" s="215"/>
      <c r="B17" s="106"/>
      <c r="C17" s="112" t="s">
        <v>136</v>
      </c>
      <c r="D17" s="134" t="s">
        <v>12</v>
      </c>
    </row>
    <row r="18" spans="1:4">
      <c r="A18" s="215"/>
      <c r="B18" s="106"/>
      <c r="C18" s="104" t="s">
        <v>137</v>
      </c>
      <c r="D18" s="134" t="s">
        <v>12</v>
      </c>
    </row>
    <row r="19" spans="1:4">
      <c r="A19" s="215"/>
      <c r="B19" s="106" t="s">
        <v>138</v>
      </c>
      <c r="C19" s="104" t="s">
        <v>139</v>
      </c>
      <c r="D19" s="134" t="s">
        <v>115</v>
      </c>
    </row>
    <row r="20" spans="1:4" ht="15" thickBot="1">
      <c r="A20" s="216"/>
      <c r="B20" s="107"/>
      <c r="C20" s="108" t="s">
        <v>140</v>
      </c>
      <c r="D20" s="135" t="s">
        <v>115</v>
      </c>
    </row>
    <row r="21" spans="1:4" ht="15" thickBot="1">
      <c r="A21" s="109"/>
      <c r="B21" s="17"/>
      <c r="C21" s="110"/>
      <c r="D21" s="122"/>
    </row>
    <row r="22" spans="1:4">
      <c r="A22" s="214" t="s">
        <v>141</v>
      </c>
      <c r="B22" s="111"/>
      <c r="C22" s="113" t="s">
        <v>142</v>
      </c>
      <c r="D22" s="133" t="s">
        <v>115</v>
      </c>
    </row>
    <row r="23" spans="1:4">
      <c r="A23" s="215"/>
      <c r="B23" s="106" t="s">
        <v>143</v>
      </c>
      <c r="C23" s="114" t="s">
        <v>144</v>
      </c>
      <c r="D23" s="134" t="s">
        <v>12</v>
      </c>
    </row>
    <row r="24" spans="1:4">
      <c r="A24" s="215"/>
      <c r="B24" s="106"/>
      <c r="C24" s="114" t="s">
        <v>145</v>
      </c>
      <c r="D24" s="134" t="s">
        <v>12</v>
      </c>
    </row>
    <row r="25" spans="1:4">
      <c r="A25" s="215"/>
      <c r="B25" s="106"/>
      <c r="C25" s="114" t="s">
        <v>146</v>
      </c>
      <c r="D25" s="134" t="s">
        <v>115</v>
      </c>
    </row>
    <row r="26" spans="1:4">
      <c r="A26" s="215"/>
      <c r="B26" s="106" t="s">
        <v>147</v>
      </c>
      <c r="C26" s="114" t="s">
        <v>148</v>
      </c>
      <c r="D26" s="134" t="s">
        <v>115</v>
      </c>
    </row>
    <row r="27" spans="1:4">
      <c r="A27" s="215"/>
      <c r="B27" s="106"/>
      <c r="C27" s="114" t="s">
        <v>149</v>
      </c>
      <c r="D27" s="134" t="s">
        <v>115</v>
      </c>
    </row>
    <row r="28" spans="1:4">
      <c r="A28" s="215"/>
      <c r="B28" s="106"/>
      <c r="C28" s="114" t="s">
        <v>150</v>
      </c>
      <c r="D28" s="134" t="s">
        <v>115</v>
      </c>
    </row>
    <row r="29" spans="1:4">
      <c r="A29" s="215"/>
      <c r="B29" s="106" t="s">
        <v>151</v>
      </c>
      <c r="C29" s="114" t="s">
        <v>152</v>
      </c>
      <c r="D29" s="134" t="s">
        <v>115</v>
      </c>
    </row>
    <row r="30" spans="1:4" ht="15" thickBot="1">
      <c r="A30" s="216"/>
      <c r="B30" s="107"/>
      <c r="C30" s="115" t="s">
        <v>153</v>
      </c>
      <c r="D30" s="135" t="s">
        <v>115</v>
      </c>
    </row>
    <row r="31" spans="1:4" ht="15" thickBot="1">
      <c r="A31" s="109"/>
      <c r="B31" s="17"/>
      <c r="C31" s="110"/>
      <c r="D31" s="122"/>
    </row>
    <row r="32" spans="1:4">
      <c r="A32" s="201" t="s">
        <v>154</v>
      </c>
      <c r="B32" s="11"/>
      <c r="C32" s="116" t="s">
        <v>155</v>
      </c>
      <c r="D32" s="133" t="s">
        <v>115</v>
      </c>
    </row>
    <row r="33" spans="1:4">
      <c r="A33" s="202"/>
      <c r="B33" s="17" t="s">
        <v>156</v>
      </c>
      <c r="C33" s="117" t="s">
        <v>157</v>
      </c>
      <c r="D33" s="134" t="s">
        <v>115</v>
      </c>
    </row>
    <row r="34" spans="1:4">
      <c r="A34" s="202"/>
      <c r="B34" s="17"/>
      <c r="C34" s="117" t="s">
        <v>158</v>
      </c>
      <c r="D34" s="134" t="s">
        <v>115</v>
      </c>
    </row>
    <row r="35" spans="1:4">
      <c r="A35" s="202"/>
      <c r="B35" s="17"/>
      <c r="C35" s="117" t="s">
        <v>159</v>
      </c>
      <c r="D35" s="134" t="s">
        <v>12</v>
      </c>
    </row>
    <row r="36" spans="1:4">
      <c r="A36" s="202"/>
      <c r="B36" s="17" t="s">
        <v>160</v>
      </c>
      <c r="C36" s="117" t="s">
        <v>161</v>
      </c>
      <c r="D36" s="134" t="s">
        <v>12</v>
      </c>
    </row>
    <row r="37" spans="1:4">
      <c r="A37" s="202"/>
      <c r="B37" s="17"/>
      <c r="C37" s="117" t="s">
        <v>162</v>
      </c>
      <c r="D37" s="134" t="s">
        <v>115</v>
      </c>
    </row>
    <row r="38" spans="1:4">
      <c r="A38" s="202"/>
      <c r="B38" s="17"/>
      <c r="C38" s="118" t="s">
        <v>163</v>
      </c>
      <c r="D38" s="134" t="s">
        <v>115</v>
      </c>
    </row>
    <row r="39" spans="1:4">
      <c r="A39" s="202"/>
      <c r="B39" s="110" t="s">
        <v>164</v>
      </c>
      <c r="C39" s="118" t="s">
        <v>165</v>
      </c>
      <c r="D39" s="134" t="s">
        <v>115</v>
      </c>
    </row>
    <row r="40" spans="1:4" ht="15" thickBot="1">
      <c r="A40" s="203"/>
      <c r="B40" s="119"/>
      <c r="C40" s="120" t="s">
        <v>166</v>
      </c>
      <c r="D40" s="135" t="s">
        <v>115</v>
      </c>
    </row>
    <row r="41" spans="1:4" ht="15" thickBot="1">
      <c r="A41" s="109"/>
      <c r="B41" s="17"/>
      <c r="C41" s="92"/>
      <c r="D41" s="124"/>
    </row>
    <row r="42" spans="1:4">
      <c r="A42" s="201" t="s">
        <v>167</v>
      </c>
      <c r="B42" s="11"/>
      <c r="C42" s="131" t="s">
        <v>168</v>
      </c>
      <c r="D42" s="133" t="s">
        <v>115</v>
      </c>
    </row>
    <row r="43" spans="1:4">
      <c r="A43" s="202"/>
      <c r="B43" s="17" t="s">
        <v>169</v>
      </c>
      <c r="C43" s="92" t="s">
        <v>170</v>
      </c>
      <c r="D43" s="134" t="s">
        <v>115</v>
      </c>
    </row>
    <row r="44" spans="1:4">
      <c r="A44" s="202"/>
      <c r="B44" s="17"/>
      <c r="C44" s="92" t="s">
        <v>171</v>
      </c>
      <c r="D44" s="134" t="s">
        <v>12</v>
      </c>
    </row>
    <row r="45" spans="1:4">
      <c r="A45" s="202"/>
      <c r="B45" s="17"/>
      <c r="C45" s="92" t="s">
        <v>172</v>
      </c>
      <c r="D45" s="134" t="s">
        <v>115</v>
      </c>
    </row>
    <row r="46" spans="1:4">
      <c r="A46" s="202"/>
      <c r="B46" s="17" t="s">
        <v>173</v>
      </c>
      <c r="C46" s="92" t="s">
        <v>174</v>
      </c>
      <c r="D46" s="134" t="s">
        <v>115</v>
      </c>
    </row>
    <row r="47" spans="1:4">
      <c r="A47" s="202"/>
      <c r="B47" s="17"/>
      <c r="C47" s="92" t="s">
        <v>175</v>
      </c>
      <c r="D47" s="134" t="s">
        <v>12</v>
      </c>
    </row>
    <row r="48" spans="1:4">
      <c r="A48" s="202"/>
      <c r="B48" s="17"/>
      <c r="C48" s="17" t="s">
        <v>176</v>
      </c>
      <c r="D48" s="134" t="s">
        <v>115</v>
      </c>
    </row>
    <row r="49" spans="1:4">
      <c r="A49" s="202"/>
      <c r="B49" s="110" t="s">
        <v>177</v>
      </c>
      <c r="C49" s="17" t="s">
        <v>178</v>
      </c>
      <c r="D49" s="134" t="s">
        <v>115</v>
      </c>
    </row>
    <row r="50" spans="1:4" ht="15" thickBot="1">
      <c r="A50" s="203"/>
      <c r="B50" s="119"/>
      <c r="C50" s="119" t="s">
        <v>179</v>
      </c>
      <c r="D50" s="135" t="s">
        <v>115</v>
      </c>
    </row>
    <row r="51" spans="1:4" ht="15" thickBot="1">
      <c r="D51" s="122"/>
    </row>
    <row r="52" spans="1:4">
      <c r="A52" s="210" t="s">
        <v>180</v>
      </c>
      <c r="B52" s="101"/>
      <c r="C52" s="102" t="s">
        <v>181</v>
      </c>
      <c r="D52" s="133" t="s">
        <v>115</v>
      </c>
    </row>
    <row r="53" spans="1:4">
      <c r="A53" s="211"/>
      <c r="B53" s="103" t="s">
        <v>182</v>
      </c>
      <c r="C53" s="104" t="s">
        <v>183</v>
      </c>
      <c r="D53" s="134" t="s">
        <v>115</v>
      </c>
    </row>
    <row r="54" spans="1:4">
      <c r="A54" s="211"/>
      <c r="B54" s="105"/>
      <c r="C54" s="104" t="s">
        <v>184</v>
      </c>
      <c r="D54" s="134" t="s">
        <v>115</v>
      </c>
    </row>
    <row r="55" spans="1:4">
      <c r="A55" s="211"/>
      <c r="B55" s="105"/>
      <c r="C55" s="104" t="s">
        <v>185</v>
      </c>
      <c r="D55" s="134" t="s">
        <v>12</v>
      </c>
    </row>
    <row r="56" spans="1:4">
      <c r="A56" s="211"/>
      <c r="B56" s="103" t="s">
        <v>186</v>
      </c>
      <c r="C56" s="104" t="s">
        <v>187</v>
      </c>
      <c r="D56" s="134" t="s">
        <v>115</v>
      </c>
    </row>
    <row r="57" spans="1:4">
      <c r="A57" s="211"/>
      <c r="B57" s="105"/>
      <c r="C57" s="104" t="s">
        <v>188</v>
      </c>
      <c r="D57" s="134" t="s">
        <v>115</v>
      </c>
    </row>
    <row r="58" spans="1:4">
      <c r="A58" s="211"/>
      <c r="B58" s="105"/>
      <c r="C58" s="104" t="s">
        <v>189</v>
      </c>
      <c r="D58" s="134" t="s">
        <v>115</v>
      </c>
    </row>
    <row r="59" spans="1:4">
      <c r="A59" s="211"/>
      <c r="B59" s="103" t="s">
        <v>190</v>
      </c>
      <c r="C59" s="104" t="s">
        <v>191</v>
      </c>
      <c r="D59" s="134" t="s">
        <v>115</v>
      </c>
    </row>
    <row r="60" spans="1:4" ht="15" thickBot="1">
      <c r="A60" s="212"/>
      <c r="B60" s="121"/>
      <c r="C60" s="108" t="s">
        <v>192</v>
      </c>
      <c r="D60" s="135" t="s">
        <v>115</v>
      </c>
    </row>
    <row r="61" spans="1:4" ht="15" thickBot="1">
      <c r="A61" s="44"/>
      <c r="B61" s="1"/>
      <c r="C61" s="110"/>
      <c r="D61" s="122"/>
    </row>
    <row r="62" spans="1:4">
      <c r="A62" s="210" t="s">
        <v>193</v>
      </c>
      <c r="B62" s="101"/>
      <c r="C62" s="102" t="s">
        <v>194</v>
      </c>
      <c r="D62" s="133" t="s">
        <v>115</v>
      </c>
    </row>
    <row r="63" spans="1:4">
      <c r="A63" s="211"/>
      <c r="B63" s="103" t="s">
        <v>195</v>
      </c>
      <c r="C63" s="104" t="s">
        <v>196</v>
      </c>
      <c r="D63" s="134" t="s">
        <v>115</v>
      </c>
    </row>
    <row r="64" spans="1:4">
      <c r="A64" s="211"/>
      <c r="B64" s="105"/>
      <c r="C64" s="104" t="s">
        <v>197</v>
      </c>
      <c r="D64" s="134">
        <v>6077</v>
      </c>
    </row>
    <row r="65" spans="1:4">
      <c r="A65" s="211"/>
      <c r="B65" s="105"/>
      <c r="C65" s="104" t="s">
        <v>198</v>
      </c>
      <c r="D65" s="134" t="s">
        <v>115</v>
      </c>
    </row>
    <row r="66" spans="1:4">
      <c r="A66" s="211"/>
      <c r="B66" s="103" t="s">
        <v>199</v>
      </c>
      <c r="C66" s="104" t="s">
        <v>200</v>
      </c>
      <c r="D66" s="134" t="s">
        <v>115</v>
      </c>
    </row>
    <row r="67" spans="1:4">
      <c r="A67" s="211"/>
      <c r="B67" s="105"/>
      <c r="C67" s="104" t="s">
        <v>201</v>
      </c>
      <c r="D67" s="134">
        <v>1887</v>
      </c>
    </row>
    <row r="68" spans="1:4">
      <c r="A68" s="211"/>
      <c r="B68" s="105"/>
      <c r="C68" s="104" t="s">
        <v>202</v>
      </c>
      <c r="D68" s="134" t="s">
        <v>115</v>
      </c>
    </row>
    <row r="69" spans="1:4">
      <c r="A69" s="211"/>
      <c r="B69" s="103" t="s">
        <v>203</v>
      </c>
      <c r="C69" s="104" t="s">
        <v>204</v>
      </c>
      <c r="D69" s="134" t="s">
        <v>115</v>
      </c>
    </row>
    <row r="70" spans="1:4" ht="15" thickBot="1">
      <c r="A70" s="212"/>
      <c r="B70" s="121"/>
      <c r="C70" s="108" t="s">
        <v>205</v>
      </c>
      <c r="D70" s="135" t="s">
        <v>12</v>
      </c>
    </row>
    <row r="71" spans="1:4" ht="15" thickBot="1">
      <c r="A71" s="44"/>
      <c r="B71" s="1"/>
      <c r="C71" s="110"/>
      <c r="D71" s="122"/>
    </row>
    <row r="72" spans="1:4">
      <c r="A72" s="210" t="s">
        <v>206</v>
      </c>
      <c r="B72" s="101"/>
      <c r="C72" s="102" t="s">
        <v>207</v>
      </c>
      <c r="D72" s="133" t="s">
        <v>115</v>
      </c>
    </row>
    <row r="73" spans="1:4">
      <c r="A73" s="211"/>
      <c r="B73" s="103" t="s">
        <v>208</v>
      </c>
      <c r="C73" s="104" t="s">
        <v>209</v>
      </c>
      <c r="D73" s="134" t="s">
        <v>115</v>
      </c>
    </row>
    <row r="74" spans="1:4">
      <c r="A74" s="211"/>
      <c r="B74" s="105"/>
      <c r="C74" s="104" t="s">
        <v>210</v>
      </c>
      <c r="D74" s="134" t="s">
        <v>12</v>
      </c>
    </row>
    <row r="75" spans="1:4">
      <c r="A75" s="211"/>
      <c r="B75" s="105"/>
      <c r="C75" s="104" t="s">
        <v>211</v>
      </c>
      <c r="D75" s="134" t="s">
        <v>115</v>
      </c>
    </row>
    <row r="76" spans="1:4">
      <c r="A76" s="211"/>
      <c r="B76" s="103" t="s">
        <v>212</v>
      </c>
      <c r="C76" s="104" t="s">
        <v>213</v>
      </c>
      <c r="D76" s="134" t="s">
        <v>115</v>
      </c>
    </row>
    <row r="77" spans="1:4">
      <c r="A77" s="211"/>
      <c r="B77" s="105"/>
      <c r="C77" s="104" t="s">
        <v>214</v>
      </c>
      <c r="D77" s="134" t="s">
        <v>115</v>
      </c>
    </row>
    <row r="78" spans="1:4">
      <c r="A78" s="211"/>
      <c r="B78" s="105"/>
      <c r="C78" s="104" t="s">
        <v>215</v>
      </c>
      <c r="D78" s="134" t="s">
        <v>115</v>
      </c>
    </row>
    <row r="79" spans="1:4">
      <c r="A79" s="211"/>
      <c r="B79" s="103" t="s">
        <v>216</v>
      </c>
      <c r="C79" s="104" t="s">
        <v>217</v>
      </c>
      <c r="D79" s="134" t="s">
        <v>115</v>
      </c>
    </row>
    <row r="80" spans="1:4" ht="15" thickBot="1">
      <c r="A80" s="212"/>
      <c r="B80" s="121"/>
      <c r="C80" s="108" t="s">
        <v>218</v>
      </c>
      <c r="D80" s="135" t="s">
        <v>115</v>
      </c>
    </row>
  </sheetData>
  <mergeCells count="8">
    <mergeCell ref="A62:A70"/>
    <mergeCell ref="A72:A80"/>
    <mergeCell ref="A2:A10"/>
    <mergeCell ref="A12:A20"/>
    <mergeCell ref="A22:A30"/>
    <mergeCell ref="A32:A40"/>
    <mergeCell ref="A42:A50"/>
    <mergeCell ref="A52:A6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0"/>
  <sheetViews>
    <sheetView workbookViewId="0">
      <selection activeCell="I5" sqref="I4:I5"/>
    </sheetView>
  </sheetViews>
  <sheetFormatPr defaultRowHeight="13.15" customHeight="1"/>
  <cols>
    <col min="2" max="2" width="15.85546875" customWidth="1"/>
    <col min="3" max="3" width="12.85546875" customWidth="1"/>
  </cols>
  <sheetData>
    <row r="1" spans="1:7" ht="13.15" customHeight="1" thickBot="1">
      <c r="A1" s="155"/>
      <c r="B1" s="156" t="s">
        <v>0</v>
      </c>
      <c r="C1" s="156" t="s">
        <v>1</v>
      </c>
      <c r="D1" s="1" t="s">
        <v>3</v>
      </c>
      <c r="E1" s="1" t="s">
        <v>4</v>
      </c>
      <c r="F1" s="1" t="s">
        <v>5</v>
      </c>
      <c r="G1" s="1" t="s">
        <v>249</v>
      </c>
    </row>
    <row r="2" spans="1:7" ht="13.15" customHeight="1">
      <c r="A2" s="230" t="s">
        <v>250</v>
      </c>
      <c r="B2" s="157"/>
      <c r="C2" s="158" t="s">
        <v>251</v>
      </c>
      <c r="D2" s="140" t="s">
        <v>115</v>
      </c>
      <c r="E2" s="192" t="s">
        <v>12</v>
      </c>
      <c r="F2" s="192" t="s">
        <v>115</v>
      </c>
      <c r="G2" s="189" t="s">
        <v>115</v>
      </c>
    </row>
    <row r="3" spans="1:7" ht="13.15" customHeight="1">
      <c r="A3" s="231"/>
      <c r="B3" s="159" t="s">
        <v>252</v>
      </c>
      <c r="C3" s="160" t="s">
        <v>253</v>
      </c>
      <c r="D3" s="141" t="s">
        <v>115</v>
      </c>
      <c r="E3" s="98">
        <v>1566</v>
      </c>
      <c r="F3" s="98" t="s">
        <v>115</v>
      </c>
      <c r="G3" s="190" t="s">
        <v>115</v>
      </c>
    </row>
    <row r="4" spans="1:7" ht="13.15" customHeight="1">
      <c r="A4" s="231"/>
      <c r="B4" s="159"/>
      <c r="C4" s="160" t="s">
        <v>254</v>
      </c>
      <c r="D4" s="141" t="s">
        <v>115</v>
      </c>
      <c r="E4" s="98" t="s">
        <v>12</v>
      </c>
      <c r="F4" s="98" t="s">
        <v>115</v>
      </c>
      <c r="G4" s="190" t="s">
        <v>115</v>
      </c>
    </row>
    <row r="5" spans="1:7" ht="13.15" customHeight="1">
      <c r="A5" s="231"/>
      <c r="B5" s="159"/>
      <c r="C5" s="160" t="s">
        <v>255</v>
      </c>
      <c r="D5" s="141" t="s">
        <v>115</v>
      </c>
      <c r="E5" s="98" t="s">
        <v>12</v>
      </c>
      <c r="F5" s="98" t="s">
        <v>115</v>
      </c>
      <c r="G5" s="190" t="s">
        <v>115</v>
      </c>
    </row>
    <row r="6" spans="1:7" ht="13.15" customHeight="1">
      <c r="A6" s="231"/>
      <c r="B6" s="159" t="s">
        <v>256</v>
      </c>
      <c r="C6" s="160" t="s">
        <v>257</v>
      </c>
      <c r="D6" s="141" t="s">
        <v>115</v>
      </c>
      <c r="E6" s="98" t="s">
        <v>115</v>
      </c>
      <c r="F6" s="98" t="s">
        <v>115</v>
      </c>
      <c r="G6" s="190" t="s">
        <v>115</v>
      </c>
    </row>
    <row r="7" spans="1:7" ht="13.15" customHeight="1">
      <c r="A7" s="231"/>
      <c r="B7" s="159"/>
      <c r="C7" s="160" t="s">
        <v>258</v>
      </c>
      <c r="D7" s="141" t="s">
        <v>115</v>
      </c>
      <c r="E7" s="98" t="s">
        <v>115</v>
      </c>
      <c r="F7" s="98" t="s">
        <v>115</v>
      </c>
      <c r="G7" s="190" t="s">
        <v>115</v>
      </c>
    </row>
    <row r="8" spans="1:7" ht="13.15" customHeight="1">
      <c r="A8" s="231"/>
      <c r="B8" s="159"/>
      <c r="C8" s="160" t="s">
        <v>259</v>
      </c>
      <c r="D8" s="141" t="s">
        <v>115</v>
      </c>
      <c r="E8" s="98" t="s">
        <v>115</v>
      </c>
      <c r="F8" s="98" t="s">
        <v>115</v>
      </c>
      <c r="G8" s="190" t="s">
        <v>115</v>
      </c>
    </row>
    <row r="9" spans="1:7" ht="13.15" customHeight="1">
      <c r="A9" s="231"/>
      <c r="B9" s="159" t="s">
        <v>260</v>
      </c>
      <c r="C9" s="160" t="s">
        <v>261</v>
      </c>
      <c r="D9" s="141" t="s">
        <v>115</v>
      </c>
      <c r="E9" s="98" t="s">
        <v>115</v>
      </c>
      <c r="F9" s="98" t="s">
        <v>115</v>
      </c>
      <c r="G9" s="190" t="s">
        <v>115</v>
      </c>
    </row>
    <row r="10" spans="1:7" ht="13.15" customHeight="1" thickBot="1">
      <c r="A10" s="231"/>
      <c r="B10" s="161"/>
      <c r="C10" s="162" t="s">
        <v>262</v>
      </c>
      <c r="D10" s="142" t="s">
        <v>115</v>
      </c>
      <c r="E10" s="193" t="s">
        <v>115</v>
      </c>
      <c r="F10" s="193" t="s">
        <v>115</v>
      </c>
      <c r="G10" s="191" t="s">
        <v>115</v>
      </c>
    </row>
    <row r="11" spans="1:7" ht="13.15" customHeight="1" thickBot="1">
      <c r="A11" s="156"/>
      <c r="B11" s="163"/>
      <c r="C11" s="164"/>
      <c r="D11" s="98"/>
      <c r="E11" s="98"/>
      <c r="F11" s="98"/>
      <c r="G11" s="98"/>
    </row>
    <row r="12" spans="1:7" ht="13.15" customHeight="1">
      <c r="A12" s="230" t="s">
        <v>263</v>
      </c>
      <c r="B12" s="157"/>
      <c r="C12" s="165" t="s">
        <v>264</v>
      </c>
      <c r="D12" s="140" t="s">
        <v>115</v>
      </c>
      <c r="E12" s="192">
        <v>3057</v>
      </c>
      <c r="F12" s="192" t="s">
        <v>12</v>
      </c>
      <c r="G12" s="189" t="s">
        <v>115</v>
      </c>
    </row>
    <row r="13" spans="1:7" ht="13.15" customHeight="1">
      <c r="A13" s="231"/>
      <c r="B13" s="159" t="s">
        <v>265</v>
      </c>
      <c r="C13" s="166" t="s">
        <v>266</v>
      </c>
      <c r="D13" s="141" t="s">
        <v>115</v>
      </c>
      <c r="E13" s="98" t="s">
        <v>12</v>
      </c>
      <c r="F13" s="98" t="s">
        <v>115</v>
      </c>
      <c r="G13" s="190" t="s">
        <v>115</v>
      </c>
    </row>
    <row r="14" spans="1:7" ht="13.15" customHeight="1">
      <c r="A14" s="231"/>
      <c r="B14" s="159"/>
      <c r="C14" s="166" t="s">
        <v>267</v>
      </c>
      <c r="D14" s="141" t="s">
        <v>115</v>
      </c>
      <c r="E14" s="98" t="s">
        <v>12</v>
      </c>
      <c r="F14" s="98" t="s">
        <v>115</v>
      </c>
      <c r="G14" s="190" t="s">
        <v>115</v>
      </c>
    </row>
    <row r="15" spans="1:7" ht="13.15" customHeight="1">
      <c r="A15" s="231"/>
      <c r="B15" s="159"/>
      <c r="C15" s="166" t="s">
        <v>268</v>
      </c>
      <c r="D15" s="141" t="s">
        <v>115</v>
      </c>
      <c r="E15" s="98" t="s">
        <v>12</v>
      </c>
      <c r="F15" s="98" t="s">
        <v>115</v>
      </c>
      <c r="G15" s="190" t="s">
        <v>115</v>
      </c>
    </row>
    <row r="16" spans="1:7" ht="13.15" customHeight="1">
      <c r="A16" s="231"/>
      <c r="B16" s="159" t="s">
        <v>269</v>
      </c>
      <c r="C16" s="166" t="s">
        <v>270</v>
      </c>
      <c r="D16" s="141" t="s">
        <v>115</v>
      </c>
      <c r="E16" s="98" t="s">
        <v>12</v>
      </c>
      <c r="F16" s="98" t="s">
        <v>115</v>
      </c>
      <c r="G16" s="190" t="s">
        <v>115</v>
      </c>
    </row>
    <row r="17" spans="1:7" ht="13.15" customHeight="1">
      <c r="A17" s="231"/>
      <c r="B17" s="159"/>
      <c r="C17" s="166" t="s">
        <v>271</v>
      </c>
      <c r="D17" s="141" t="s">
        <v>115</v>
      </c>
      <c r="E17" s="98" t="s">
        <v>12</v>
      </c>
      <c r="F17" s="98" t="s">
        <v>115</v>
      </c>
      <c r="G17" s="190" t="s">
        <v>115</v>
      </c>
    </row>
    <row r="18" spans="1:7" ht="13.15" customHeight="1">
      <c r="A18" s="231"/>
      <c r="B18" s="159"/>
      <c r="C18" s="166" t="s">
        <v>272</v>
      </c>
      <c r="D18" s="141" t="s">
        <v>115</v>
      </c>
      <c r="E18" s="98">
        <v>1564</v>
      </c>
      <c r="F18" s="98" t="s">
        <v>115</v>
      </c>
      <c r="G18" s="190" t="s">
        <v>115</v>
      </c>
    </row>
    <row r="19" spans="1:7" ht="13.15" customHeight="1">
      <c r="A19" s="231"/>
      <c r="B19" s="159" t="s">
        <v>273</v>
      </c>
      <c r="C19" s="166" t="s">
        <v>274</v>
      </c>
      <c r="D19" s="141" t="s">
        <v>115</v>
      </c>
      <c r="E19" s="98">
        <v>1597</v>
      </c>
      <c r="F19" s="98" t="s">
        <v>115</v>
      </c>
      <c r="G19" s="190" t="s">
        <v>115</v>
      </c>
    </row>
    <row r="20" spans="1:7" ht="13.15" customHeight="1" thickBot="1">
      <c r="A20" s="231"/>
      <c r="B20" s="161"/>
      <c r="C20" s="167" t="s">
        <v>275</v>
      </c>
      <c r="D20" s="142" t="s">
        <v>115</v>
      </c>
      <c r="E20" s="193">
        <v>1479</v>
      </c>
      <c r="F20" s="193" t="s">
        <v>115</v>
      </c>
      <c r="G20" s="191" t="s">
        <v>115</v>
      </c>
    </row>
    <row r="21" spans="1:7" ht="13.15" customHeight="1" thickBot="1">
      <c r="A21" s="168"/>
      <c r="B21" s="169"/>
      <c r="C21" s="170"/>
      <c r="D21" s="98"/>
      <c r="E21" s="98"/>
      <c r="F21" s="98"/>
      <c r="G21" s="98"/>
    </row>
    <row r="22" spans="1:7" ht="13.15" customHeight="1">
      <c r="A22" s="230" t="s">
        <v>276</v>
      </c>
      <c r="B22" s="157"/>
      <c r="C22" s="165" t="s">
        <v>277</v>
      </c>
      <c r="D22" s="140" t="s">
        <v>115</v>
      </c>
      <c r="E22" s="192">
        <v>2775</v>
      </c>
      <c r="F22" s="192" t="s">
        <v>115</v>
      </c>
      <c r="G22" s="189" t="s">
        <v>115</v>
      </c>
    </row>
    <row r="23" spans="1:7" ht="13.15" customHeight="1">
      <c r="A23" s="231"/>
      <c r="B23" s="159" t="s">
        <v>278</v>
      </c>
      <c r="C23" s="166" t="s">
        <v>279</v>
      </c>
      <c r="D23" s="141" t="s">
        <v>115</v>
      </c>
      <c r="E23" s="98" t="s">
        <v>115</v>
      </c>
      <c r="F23" s="98" t="s">
        <v>115</v>
      </c>
      <c r="G23" s="190" t="s">
        <v>115</v>
      </c>
    </row>
    <row r="24" spans="1:7" ht="13.15" customHeight="1">
      <c r="A24" s="231"/>
      <c r="B24" s="159"/>
      <c r="C24" s="166" t="s">
        <v>280</v>
      </c>
      <c r="D24" s="141" t="s">
        <v>115</v>
      </c>
      <c r="E24" s="98" t="s">
        <v>115</v>
      </c>
      <c r="F24" s="98" t="s">
        <v>115</v>
      </c>
      <c r="G24" s="190" t="s">
        <v>115</v>
      </c>
    </row>
    <row r="25" spans="1:7" ht="13.15" customHeight="1">
      <c r="A25" s="231"/>
      <c r="B25" s="159"/>
      <c r="C25" s="166" t="s">
        <v>281</v>
      </c>
      <c r="D25" s="141" t="s">
        <v>115</v>
      </c>
      <c r="E25" s="98" t="s">
        <v>115</v>
      </c>
      <c r="F25" s="98" t="s">
        <v>115</v>
      </c>
      <c r="G25" s="190" t="s">
        <v>115</v>
      </c>
    </row>
    <row r="26" spans="1:7" ht="13.15" customHeight="1">
      <c r="A26" s="231"/>
      <c r="B26" s="159" t="s">
        <v>282</v>
      </c>
      <c r="C26" s="166" t="s">
        <v>283</v>
      </c>
      <c r="D26" s="141" t="s">
        <v>115</v>
      </c>
      <c r="E26" s="98" t="s">
        <v>12</v>
      </c>
      <c r="F26" s="98" t="s">
        <v>115</v>
      </c>
      <c r="G26" s="190" t="s">
        <v>115</v>
      </c>
    </row>
    <row r="27" spans="1:7" ht="13.15" customHeight="1">
      <c r="A27" s="231"/>
      <c r="B27" s="159"/>
      <c r="C27" s="166" t="s">
        <v>284</v>
      </c>
      <c r="D27" s="141" t="s">
        <v>115</v>
      </c>
      <c r="E27" s="98" t="s">
        <v>115</v>
      </c>
      <c r="F27" s="98" t="s">
        <v>115</v>
      </c>
      <c r="G27" s="190" t="s">
        <v>115</v>
      </c>
    </row>
    <row r="28" spans="1:7" ht="13.15" customHeight="1">
      <c r="A28" s="231"/>
      <c r="B28" s="159"/>
      <c r="C28" s="166" t="s">
        <v>285</v>
      </c>
      <c r="D28" s="141" t="s">
        <v>115</v>
      </c>
      <c r="E28" s="98" t="s">
        <v>12</v>
      </c>
      <c r="F28" s="98" t="s">
        <v>115</v>
      </c>
      <c r="G28" s="190" t="s">
        <v>115</v>
      </c>
    </row>
    <row r="29" spans="1:7" ht="13.15" customHeight="1">
      <c r="A29" s="231"/>
      <c r="B29" s="159" t="s">
        <v>286</v>
      </c>
      <c r="C29" s="166" t="s">
        <v>287</v>
      </c>
      <c r="D29" s="141" t="s">
        <v>115</v>
      </c>
      <c r="E29" s="98" t="s">
        <v>12</v>
      </c>
      <c r="F29" s="98" t="s">
        <v>115</v>
      </c>
      <c r="G29" s="190" t="s">
        <v>115</v>
      </c>
    </row>
    <row r="30" spans="1:7" ht="13.15" customHeight="1" thickBot="1">
      <c r="A30" s="232"/>
      <c r="B30" s="161"/>
      <c r="C30" s="167" t="s">
        <v>288</v>
      </c>
      <c r="D30" s="142" t="s">
        <v>115</v>
      </c>
      <c r="E30" s="193">
        <v>4603</v>
      </c>
      <c r="F30" s="193" t="s">
        <v>115</v>
      </c>
      <c r="G30" s="191" t="s">
        <v>115</v>
      </c>
    </row>
    <row r="31" spans="1:7" ht="13.15" customHeight="1" thickBot="1">
      <c r="A31" s="171"/>
      <c r="B31" s="172"/>
      <c r="C31" s="170"/>
      <c r="D31" s="98"/>
      <c r="E31" s="98"/>
      <c r="F31" s="98"/>
      <c r="G31" s="98"/>
    </row>
    <row r="32" spans="1:7" ht="13.15" customHeight="1">
      <c r="A32" s="230" t="s">
        <v>289</v>
      </c>
      <c r="B32" s="157"/>
      <c r="C32" s="158" t="s">
        <v>290</v>
      </c>
      <c r="D32" s="140" t="s">
        <v>115</v>
      </c>
      <c r="E32" s="192" t="s">
        <v>115</v>
      </c>
      <c r="F32" s="192" t="s">
        <v>115</v>
      </c>
      <c r="G32" s="189" t="s">
        <v>115</v>
      </c>
    </row>
    <row r="33" spans="1:7" ht="13.15" customHeight="1">
      <c r="A33" s="231"/>
      <c r="B33" s="159" t="s">
        <v>291</v>
      </c>
      <c r="C33" s="160" t="s">
        <v>292</v>
      </c>
      <c r="D33" s="141" t="s">
        <v>115</v>
      </c>
      <c r="E33" s="98" t="s">
        <v>115</v>
      </c>
      <c r="F33" s="98" t="s">
        <v>115</v>
      </c>
      <c r="G33" s="190" t="s">
        <v>115</v>
      </c>
    </row>
    <row r="34" spans="1:7" ht="13.15" customHeight="1">
      <c r="A34" s="231"/>
      <c r="B34" s="159"/>
      <c r="C34" s="160" t="s">
        <v>293</v>
      </c>
      <c r="D34" s="141" t="s">
        <v>115</v>
      </c>
      <c r="E34" s="98" t="s">
        <v>115</v>
      </c>
      <c r="F34" s="98" t="s">
        <v>115</v>
      </c>
      <c r="G34" s="190" t="s">
        <v>115</v>
      </c>
    </row>
    <row r="35" spans="1:7" ht="13.15" customHeight="1">
      <c r="A35" s="231"/>
      <c r="B35" s="159"/>
      <c r="C35" s="160" t="s">
        <v>294</v>
      </c>
      <c r="D35" s="141" t="s">
        <v>115</v>
      </c>
      <c r="E35" s="98" t="s">
        <v>115</v>
      </c>
      <c r="F35" s="98" t="s">
        <v>115</v>
      </c>
      <c r="G35" s="190" t="s">
        <v>115</v>
      </c>
    </row>
    <row r="36" spans="1:7" ht="13.15" customHeight="1">
      <c r="A36" s="231"/>
      <c r="B36" s="159" t="s">
        <v>295</v>
      </c>
      <c r="C36" s="160" t="s">
        <v>296</v>
      </c>
      <c r="D36" s="141" t="s">
        <v>115</v>
      </c>
      <c r="E36" s="98" t="s">
        <v>115</v>
      </c>
      <c r="F36" s="98" t="s">
        <v>115</v>
      </c>
      <c r="G36" s="190" t="s">
        <v>115</v>
      </c>
    </row>
    <row r="37" spans="1:7" ht="13.15" customHeight="1">
      <c r="A37" s="231"/>
      <c r="B37" s="159"/>
      <c r="C37" s="160" t="s">
        <v>297</v>
      </c>
      <c r="D37" s="141" t="s">
        <v>115</v>
      </c>
      <c r="E37" s="98" t="s">
        <v>115</v>
      </c>
      <c r="F37" s="98" t="s">
        <v>115</v>
      </c>
      <c r="G37" s="190" t="s">
        <v>115</v>
      </c>
    </row>
    <row r="38" spans="1:7" ht="13.15" customHeight="1">
      <c r="A38" s="231"/>
      <c r="B38" s="159"/>
      <c r="C38" s="160" t="s">
        <v>298</v>
      </c>
      <c r="D38" s="141" t="s">
        <v>115</v>
      </c>
      <c r="E38" s="98" t="s">
        <v>115</v>
      </c>
      <c r="F38" s="98" t="s">
        <v>115</v>
      </c>
      <c r="G38" s="190" t="s">
        <v>115</v>
      </c>
    </row>
    <row r="39" spans="1:7" ht="13.15" customHeight="1">
      <c r="A39" s="231"/>
      <c r="B39" s="159" t="s">
        <v>299</v>
      </c>
      <c r="C39" s="160" t="s">
        <v>300</v>
      </c>
      <c r="D39" s="141" t="s">
        <v>115</v>
      </c>
      <c r="E39" s="98" t="s">
        <v>115</v>
      </c>
      <c r="F39" s="98" t="s">
        <v>115</v>
      </c>
      <c r="G39" s="190" t="s">
        <v>115</v>
      </c>
    </row>
    <row r="40" spans="1:7" ht="13.15" customHeight="1" thickBot="1">
      <c r="A40" s="233"/>
      <c r="B40" s="161"/>
      <c r="C40" s="162" t="s">
        <v>301</v>
      </c>
      <c r="D40" s="142" t="s">
        <v>115</v>
      </c>
      <c r="E40" s="193" t="s">
        <v>115</v>
      </c>
      <c r="F40" s="193" t="s">
        <v>115</v>
      </c>
      <c r="G40" s="191" t="s">
        <v>115</v>
      </c>
    </row>
    <row r="41" spans="1:7" ht="13.15" customHeight="1" thickBot="1">
      <c r="A41" s="173"/>
      <c r="B41" s="156"/>
      <c r="C41" s="164"/>
      <c r="D41" s="98"/>
      <c r="E41" s="98"/>
      <c r="F41" s="98"/>
      <c r="G41" s="98"/>
    </row>
    <row r="42" spans="1:7" ht="13.15" customHeight="1">
      <c r="A42" s="234" t="s">
        <v>302</v>
      </c>
      <c r="B42" s="157"/>
      <c r="C42" s="158" t="s">
        <v>303</v>
      </c>
      <c r="D42" s="140" t="s">
        <v>115</v>
      </c>
      <c r="E42" s="192" t="s">
        <v>115</v>
      </c>
      <c r="F42" s="192" t="s">
        <v>115</v>
      </c>
      <c r="G42" s="189" t="s">
        <v>115</v>
      </c>
    </row>
    <row r="43" spans="1:7" ht="13.15" customHeight="1">
      <c r="A43" s="231"/>
      <c r="B43" s="159" t="s">
        <v>304</v>
      </c>
      <c r="C43" s="160" t="s">
        <v>305</v>
      </c>
      <c r="D43" s="141" t="s">
        <v>115</v>
      </c>
      <c r="E43" s="98" t="s">
        <v>115</v>
      </c>
      <c r="F43" s="98" t="s">
        <v>115</v>
      </c>
      <c r="G43" s="190" t="s">
        <v>115</v>
      </c>
    </row>
    <row r="44" spans="1:7" ht="13.15" customHeight="1">
      <c r="A44" s="231"/>
      <c r="B44" s="159"/>
      <c r="C44" s="160" t="s">
        <v>306</v>
      </c>
      <c r="D44" s="141" t="s">
        <v>115</v>
      </c>
      <c r="E44" s="98" t="s">
        <v>115</v>
      </c>
      <c r="F44" s="98" t="s">
        <v>115</v>
      </c>
      <c r="G44" s="190" t="s">
        <v>115</v>
      </c>
    </row>
    <row r="45" spans="1:7" ht="13.15" customHeight="1">
      <c r="A45" s="231"/>
      <c r="B45" s="159"/>
      <c r="C45" s="160" t="s">
        <v>307</v>
      </c>
      <c r="D45" s="141" t="s">
        <v>115</v>
      </c>
      <c r="E45" s="98" t="s">
        <v>115</v>
      </c>
      <c r="F45" s="98" t="s">
        <v>115</v>
      </c>
      <c r="G45" s="190" t="s">
        <v>115</v>
      </c>
    </row>
    <row r="46" spans="1:7" ht="13.15" customHeight="1">
      <c r="A46" s="231"/>
      <c r="B46" s="159" t="s">
        <v>308</v>
      </c>
      <c r="C46" s="160" t="s">
        <v>309</v>
      </c>
      <c r="D46" s="141" t="s">
        <v>115</v>
      </c>
      <c r="E46" s="98" t="s">
        <v>115</v>
      </c>
      <c r="F46" s="98" t="s">
        <v>115</v>
      </c>
      <c r="G46" s="190" t="s">
        <v>115</v>
      </c>
    </row>
    <row r="47" spans="1:7" ht="13.15" customHeight="1">
      <c r="A47" s="231"/>
      <c r="B47" s="159"/>
      <c r="C47" s="160" t="s">
        <v>310</v>
      </c>
      <c r="D47" s="141" t="s">
        <v>115</v>
      </c>
      <c r="E47" s="98" t="s">
        <v>115</v>
      </c>
      <c r="F47" s="98" t="s">
        <v>115</v>
      </c>
      <c r="G47" s="190" t="s">
        <v>115</v>
      </c>
    </row>
    <row r="48" spans="1:7" ht="13.15" customHeight="1">
      <c r="A48" s="231"/>
      <c r="B48" s="159"/>
      <c r="C48" s="160" t="s">
        <v>311</v>
      </c>
      <c r="D48" s="141" t="s">
        <v>115</v>
      </c>
      <c r="E48" s="98" t="s">
        <v>115</v>
      </c>
      <c r="F48" s="98" t="s">
        <v>115</v>
      </c>
      <c r="G48" s="190" t="s">
        <v>115</v>
      </c>
    </row>
    <row r="49" spans="1:7" ht="13.15" customHeight="1">
      <c r="A49" s="231"/>
      <c r="B49" s="159" t="s">
        <v>312</v>
      </c>
      <c r="C49" s="160" t="s">
        <v>313</v>
      </c>
      <c r="D49" s="141" t="s">
        <v>115</v>
      </c>
      <c r="E49" s="98" t="s">
        <v>115</v>
      </c>
      <c r="F49" s="98">
        <v>31246</v>
      </c>
      <c r="G49" s="190" t="s">
        <v>115</v>
      </c>
    </row>
    <row r="50" spans="1:7" ht="13.15" customHeight="1" thickBot="1">
      <c r="A50" s="231"/>
      <c r="B50" s="161"/>
      <c r="C50" s="162" t="s">
        <v>314</v>
      </c>
      <c r="D50" s="142" t="s">
        <v>115</v>
      </c>
      <c r="E50" s="193" t="s">
        <v>115</v>
      </c>
      <c r="F50" s="193" t="s">
        <v>115</v>
      </c>
      <c r="G50" s="191" t="s">
        <v>115</v>
      </c>
    </row>
    <row r="51" spans="1:7" ht="13.15" customHeight="1" thickBot="1">
      <c r="D51" s="98"/>
      <c r="E51" s="98"/>
      <c r="F51" s="98"/>
      <c r="G51" s="98"/>
    </row>
    <row r="52" spans="1:7" ht="13.15" customHeight="1">
      <c r="A52" s="230" t="s">
        <v>315</v>
      </c>
      <c r="B52" s="174"/>
      <c r="C52" s="137" t="s">
        <v>316</v>
      </c>
      <c r="D52" s="180" t="s">
        <v>115</v>
      </c>
      <c r="E52" s="192" t="s">
        <v>12</v>
      </c>
      <c r="F52" s="192" t="s">
        <v>115</v>
      </c>
      <c r="G52" s="189" t="s">
        <v>115</v>
      </c>
    </row>
    <row r="53" spans="1:7" ht="13.15" customHeight="1">
      <c r="A53" s="231"/>
      <c r="B53" s="175" t="s">
        <v>317</v>
      </c>
      <c r="C53" s="138" t="s">
        <v>318</v>
      </c>
      <c r="D53" s="181" t="s">
        <v>115</v>
      </c>
      <c r="E53" s="98" t="s">
        <v>115</v>
      </c>
      <c r="F53" s="98" t="s">
        <v>115</v>
      </c>
      <c r="G53" s="190" t="s">
        <v>115</v>
      </c>
    </row>
    <row r="54" spans="1:7" ht="13.15" customHeight="1">
      <c r="A54" s="231"/>
      <c r="B54" s="175"/>
      <c r="C54" s="138" t="s">
        <v>319</v>
      </c>
      <c r="D54" s="181" t="s">
        <v>115</v>
      </c>
      <c r="E54" s="98" t="s">
        <v>12</v>
      </c>
      <c r="F54" s="98" t="s">
        <v>115</v>
      </c>
      <c r="G54" s="190" t="s">
        <v>115</v>
      </c>
    </row>
    <row r="55" spans="1:7" ht="13.15" customHeight="1">
      <c r="A55" s="231"/>
      <c r="B55" s="175"/>
      <c r="C55" s="138" t="s">
        <v>320</v>
      </c>
      <c r="D55" s="181" t="s">
        <v>115</v>
      </c>
      <c r="E55" s="98">
        <v>1673</v>
      </c>
      <c r="F55" s="98" t="s">
        <v>115</v>
      </c>
      <c r="G55" s="190" t="s">
        <v>115</v>
      </c>
    </row>
    <row r="56" spans="1:7" ht="13.15" customHeight="1">
      <c r="A56" s="231"/>
      <c r="B56" s="175" t="s">
        <v>321</v>
      </c>
      <c r="C56" s="138" t="s">
        <v>322</v>
      </c>
      <c r="D56" s="181" t="s">
        <v>115</v>
      </c>
      <c r="E56" s="98">
        <v>2468</v>
      </c>
      <c r="F56" s="98" t="s">
        <v>115</v>
      </c>
      <c r="G56" s="190" t="s">
        <v>115</v>
      </c>
    </row>
    <row r="57" spans="1:7" ht="13.15" customHeight="1">
      <c r="A57" s="231"/>
      <c r="B57" s="175"/>
      <c r="C57" s="138" t="s">
        <v>323</v>
      </c>
      <c r="D57" s="181" t="s">
        <v>115</v>
      </c>
      <c r="E57" s="98">
        <v>2432</v>
      </c>
      <c r="F57" s="98" t="s">
        <v>115</v>
      </c>
      <c r="G57" s="190" t="s">
        <v>115</v>
      </c>
    </row>
    <row r="58" spans="1:7" ht="13.15" customHeight="1">
      <c r="A58" s="231"/>
      <c r="B58" s="175"/>
      <c r="C58" s="138" t="s">
        <v>324</v>
      </c>
      <c r="D58" s="181" t="s">
        <v>115</v>
      </c>
      <c r="E58" s="98">
        <v>1532</v>
      </c>
      <c r="F58" s="98" t="s">
        <v>115</v>
      </c>
      <c r="G58" s="190" t="s">
        <v>115</v>
      </c>
    </row>
    <row r="59" spans="1:7" ht="13.15" customHeight="1">
      <c r="A59" s="231"/>
      <c r="B59" s="175" t="s">
        <v>325</v>
      </c>
      <c r="C59" s="138" t="s">
        <v>326</v>
      </c>
      <c r="D59" s="181" t="s">
        <v>115</v>
      </c>
      <c r="E59" s="98">
        <v>1505</v>
      </c>
      <c r="F59" s="98" t="s">
        <v>115</v>
      </c>
      <c r="G59" s="190" t="s">
        <v>115</v>
      </c>
    </row>
    <row r="60" spans="1:7" ht="13.15" customHeight="1" thickBot="1">
      <c r="A60" s="231"/>
      <c r="B60" s="176"/>
      <c r="C60" s="179" t="s">
        <v>327</v>
      </c>
      <c r="D60" s="182" t="s">
        <v>115</v>
      </c>
      <c r="E60" s="193" t="s">
        <v>12</v>
      </c>
      <c r="F60" s="193" t="s">
        <v>115</v>
      </c>
      <c r="G60" s="191" t="s">
        <v>115</v>
      </c>
    </row>
    <row r="61" spans="1:7" ht="13.15" customHeight="1" thickBot="1">
      <c r="A61" s="164"/>
      <c r="B61" s="110"/>
      <c r="C61" s="12"/>
      <c r="D61" s="12"/>
      <c r="E61" s="98"/>
      <c r="F61" s="98"/>
      <c r="G61" s="98"/>
    </row>
    <row r="62" spans="1:7" ht="13.15" customHeight="1">
      <c r="A62" s="230" t="s">
        <v>328</v>
      </c>
      <c r="B62" s="177"/>
      <c r="C62" s="137" t="s">
        <v>329</v>
      </c>
      <c r="D62" s="180" t="s">
        <v>115</v>
      </c>
      <c r="E62" s="192" t="s">
        <v>115</v>
      </c>
      <c r="F62" s="192" t="s">
        <v>115</v>
      </c>
      <c r="G62" s="189" t="s">
        <v>115</v>
      </c>
    </row>
    <row r="63" spans="1:7" ht="13.15" customHeight="1">
      <c r="A63" s="231"/>
      <c r="B63" s="175" t="s">
        <v>330</v>
      </c>
      <c r="C63" s="138" t="s">
        <v>331</v>
      </c>
      <c r="D63" s="181" t="s">
        <v>115</v>
      </c>
      <c r="E63" s="98" t="s">
        <v>115</v>
      </c>
      <c r="F63" s="98" t="s">
        <v>115</v>
      </c>
      <c r="G63" s="190" t="s">
        <v>115</v>
      </c>
    </row>
    <row r="64" spans="1:7" ht="13.15" customHeight="1">
      <c r="A64" s="231"/>
      <c r="B64" s="175"/>
      <c r="C64" s="138" t="s">
        <v>332</v>
      </c>
      <c r="D64" s="181" t="s">
        <v>115</v>
      </c>
      <c r="E64" s="98" t="s">
        <v>115</v>
      </c>
      <c r="F64" s="98" t="s">
        <v>115</v>
      </c>
      <c r="G64" s="190" t="s">
        <v>115</v>
      </c>
    </row>
    <row r="65" spans="1:7" ht="13.15" customHeight="1">
      <c r="A65" s="231"/>
      <c r="B65" s="175"/>
      <c r="C65" s="138" t="s">
        <v>333</v>
      </c>
      <c r="D65" s="181" t="s">
        <v>115</v>
      </c>
      <c r="E65" s="98" t="s">
        <v>115</v>
      </c>
      <c r="F65" s="98" t="s">
        <v>115</v>
      </c>
      <c r="G65" s="190" t="s">
        <v>115</v>
      </c>
    </row>
    <row r="66" spans="1:7" ht="13.15" customHeight="1">
      <c r="A66" s="231"/>
      <c r="B66" s="175" t="s">
        <v>334</v>
      </c>
      <c r="C66" s="138" t="s">
        <v>335</v>
      </c>
      <c r="D66" s="181" t="s">
        <v>115</v>
      </c>
      <c r="E66" s="98" t="s">
        <v>115</v>
      </c>
      <c r="F66" s="98" t="s">
        <v>115</v>
      </c>
      <c r="G66" s="190" t="s">
        <v>115</v>
      </c>
    </row>
    <row r="67" spans="1:7" ht="13.15" customHeight="1">
      <c r="A67" s="231"/>
      <c r="B67" s="175"/>
      <c r="C67" s="138" t="s">
        <v>336</v>
      </c>
      <c r="D67" s="181" t="s">
        <v>115</v>
      </c>
      <c r="E67" s="98" t="s">
        <v>115</v>
      </c>
      <c r="F67" s="98" t="s">
        <v>115</v>
      </c>
      <c r="G67" s="190" t="s">
        <v>115</v>
      </c>
    </row>
    <row r="68" spans="1:7" ht="13.15" customHeight="1">
      <c r="A68" s="231"/>
      <c r="B68" s="175"/>
      <c r="C68" s="138" t="s">
        <v>337</v>
      </c>
      <c r="D68" s="181" t="s">
        <v>115</v>
      </c>
      <c r="E68" s="98" t="s">
        <v>115</v>
      </c>
      <c r="F68" s="98" t="s">
        <v>115</v>
      </c>
      <c r="G68" s="190" t="s">
        <v>115</v>
      </c>
    </row>
    <row r="69" spans="1:7" ht="13.15" customHeight="1">
      <c r="A69" s="231"/>
      <c r="B69" s="175" t="s">
        <v>338</v>
      </c>
      <c r="C69" s="138" t="s">
        <v>339</v>
      </c>
      <c r="D69" s="181" t="s">
        <v>115</v>
      </c>
      <c r="E69" s="98" t="s">
        <v>115</v>
      </c>
      <c r="F69" s="98" t="s">
        <v>115</v>
      </c>
      <c r="G69" s="190" t="s">
        <v>115</v>
      </c>
    </row>
    <row r="70" spans="1:7" ht="13.15" customHeight="1" thickBot="1">
      <c r="A70" s="231"/>
      <c r="B70" s="176"/>
      <c r="C70" s="179" t="s">
        <v>340</v>
      </c>
      <c r="D70" s="182" t="s">
        <v>115</v>
      </c>
      <c r="E70" s="193" t="s">
        <v>115</v>
      </c>
      <c r="F70" s="193" t="s">
        <v>115</v>
      </c>
      <c r="G70" s="191" t="s">
        <v>115</v>
      </c>
    </row>
    <row r="71" spans="1:7" ht="13.15" customHeight="1" thickBot="1">
      <c r="A71" s="164"/>
      <c r="B71" s="110"/>
      <c r="C71" s="12"/>
      <c r="D71" s="12"/>
      <c r="E71" s="98"/>
      <c r="F71" s="98"/>
      <c r="G71" s="98"/>
    </row>
    <row r="72" spans="1:7" ht="13.15" customHeight="1">
      <c r="A72" s="230" t="s">
        <v>341</v>
      </c>
      <c r="B72" s="177"/>
      <c r="C72" s="137" t="s">
        <v>342</v>
      </c>
      <c r="D72" s="180" t="s">
        <v>115</v>
      </c>
      <c r="E72" s="192" t="s">
        <v>115</v>
      </c>
      <c r="F72" s="192" t="s">
        <v>115</v>
      </c>
      <c r="G72" s="189" t="s">
        <v>115</v>
      </c>
    </row>
    <row r="73" spans="1:7" ht="13.15" customHeight="1">
      <c r="A73" s="231"/>
      <c r="B73" s="175" t="s">
        <v>343</v>
      </c>
      <c r="C73" s="138" t="s">
        <v>344</v>
      </c>
      <c r="D73" s="181" t="s">
        <v>115</v>
      </c>
      <c r="E73" s="98" t="s">
        <v>115</v>
      </c>
      <c r="F73" s="98" t="s">
        <v>115</v>
      </c>
      <c r="G73" s="190" t="s">
        <v>115</v>
      </c>
    </row>
    <row r="74" spans="1:7" ht="13.15" customHeight="1">
      <c r="A74" s="231"/>
      <c r="B74" s="175"/>
      <c r="C74" s="138" t="s">
        <v>345</v>
      </c>
      <c r="D74" s="181" t="s">
        <v>115</v>
      </c>
      <c r="E74" s="98" t="s">
        <v>115</v>
      </c>
      <c r="F74" s="98" t="s">
        <v>115</v>
      </c>
      <c r="G74" s="190" t="s">
        <v>115</v>
      </c>
    </row>
    <row r="75" spans="1:7" ht="13.15" customHeight="1">
      <c r="A75" s="231"/>
      <c r="B75" s="175"/>
      <c r="C75" s="138" t="s">
        <v>346</v>
      </c>
      <c r="D75" s="181" t="s">
        <v>115</v>
      </c>
      <c r="E75" s="98" t="s">
        <v>115</v>
      </c>
      <c r="F75" s="98" t="s">
        <v>115</v>
      </c>
      <c r="G75" s="190" t="s">
        <v>115</v>
      </c>
    </row>
    <row r="76" spans="1:7" ht="13.15" customHeight="1">
      <c r="A76" s="231"/>
      <c r="B76" s="175" t="s">
        <v>347</v>
      </c>
      <c r="C76" s="138" t="s">
        <v>348</v>
      </c>
      <c r="D76" s="181" t="s">
        <v>115</v>
      </c>
      <c r="E76" s="98" t="s">
        <v>115</v>
      </c>
      <c r="F76" s="98" t="s">
        <v>115</v>
      </c>
      <c r="G76" s="190" t="s">
        <v>115</v>
      </c>
    </row>
    <row r="77" spans="1:7" ht="13.15" customHeight="1">
      <c r="A77" s="231"/>
      <c r="B77" s="175"/>
      <c r="C77" s="138" t="s">
        <v>349</v>
      </c>
      <c r="D77" s="181" t="s">
        <v>115</v>
      </c>
      <c r="E77" s="98" t="s">
        <v>115</v>
      </c>
      <c r="F77" s="98" t="s">
        <v>115</v>
      </c>
      <c r="G77" s="190" t="s">
        <v>115</v>
      </c>
    </row>
    <row r="78" spans="1:7" ht="13.15" customHeight="1">
      <c r="A78" s="231"/>
      <c r="B78" s="175"/>
      <c r="C78" s="138" t="s">
        <v>350</v>
      </c>
      <c r="D78" s="181" t="s">
        <v>115</v>
      </c>
      <c r="E78" s="98" t="s">
        <v>115</v>
      </c>
      <c r="F78" s="98" t="s">
        <v>115</v>
      </c>
      <c r="G78" s="190" t="s">
        <v>115</v>
      </c>
    </row>
    <row r="79" spans="1:7" ht="13.15" customHeight="1">
      <c r="A79" s="231"/>
      <c r="B79" s="175" t="s">
        <v>351</v>
      </c>
      <c r="C79" s="138" t="s">
        <v>352</v>
      </c>
      <c r="D79" s="181" t="s">
        <v>115</v>
      </c>
      <c r="E79" s="98" t="s">
        <v>12</v>
      </c>
      <c r="F79" s="98" t="s">
        <v>115</v>
      </c>
      <c r="G79" s="190" t="s">
        <v>115</v>
      </c>
    </row>
    <row r="80" spans="1:7" ht="13.15" customHeight="1" thickBot="1">
      <c r="A80" s="231"/>
      <c r="B80" s="178"/>
      <c r="C80" s="179" t="s">
        <v>353</v>
      </c>
      <c r="D80" s="182" t="s">
        <v>115</v>
      </c>
      <c r="E80" s="193" t="s">
        <v>115</v>
      </c>
      <c r="F80" s="193" t="s">
        <v>115</v>
      </c>
      <c r="G80" s="191" t="s">
        <v>115</v>
      </c>
    </row>
  </sheetData>
  <mergeCells count="8">
    <mergeCell ref="A62:A70"/>
    <mergeCell ref="A72:A80"/>
    <mergeCell ref="A2:A10"/>
    <mergeCell ref="A12:A20"/>
    <mergeCell ref="A22:A30"/>
    <mergeCell ref="A32:A40"/>
    <mergeCell ref="A42:A50"/>
    <mergeCell ref="A52:A6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Federica Persico</cp:lastModifiedBy>
  <cp:revision/>
  <dcterms:created xsi:type="dcterms:W3CDTF">2015-06-05T18:17:20Z</dcterms:created>
  <dcterms:modified xsi:type="dcterms:W3CDTF">2021-10-26T10:07:44Z</dcterms:modified>
  <cp:category/>
  <cp:contentStatus/>
</cp:coreProperties>
</file>