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joseph_chan_cranfield_ac_uk/Documents/Joseph/PhD/Design tools/JAVA/GENUS/result/analysis/BWB/"/>
    </mc:Choice>
  </mc:AlternateContent>
  <xr:revisionPtr revIDLastSave="1645" documentId="8_{AD61A189-524F-4A75-AA0C-26EAB3D0A9A7}" xr6:coauthVersionLast="47" xr6:coauthVersionMax="47" xr10:uidLastSave="{5B880E4A-2CC9-4503-AB34-549388B7D36B}"/>
  <bookViews>
    <workbookView xWindow="28680" yWindow="-120" windowWidth="29040" windowHeight="18240" activeTab="4" xr2:uid="{F48F75F1-5486-464E-B125-F9A7269D8E2B}"/>
  </bookViews>
  <sheets>
    <sheet name="200" sheetId="1" r:id="rId1"/>
    <sheet name="fuel tank" sheetId="7" r:id="rId2"/>
    <sheet name="400" sheetId="3" r:id="rId3"/>
    <sheet name="800" sheetId="4" r:id="rId4"/>
    <sheet name="LD_46000" sheetId="6" r:id="rId5"/>
    <sheet name="Sheet1" sheetId="8" r:id="rId6"/>
    <sheet name="specific fuel consumption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" i="5" l="1"/>
  <c r="O33" i="5"/>
  <c r="O43" i="5"/>
  <c r="M16" i="5"/>
  <c r="B2" i="5"/>
  <c r="F2" i="5"/>
  <c r="K18" i="7"/>
  <c r="K19" i="7"/>
  <c r="N7" i="7"/>
  <c r="N15" i="7"/>
  <c r="N23" i="7"/>
  <c r="F19" i="7"/>
  <c r="E23" i="7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2" i="1"/>
  <c r="L19" i="7"/>
  <c r="L23" i="7"/>
  <c r="K23" i="7"/>
  <c r="L22" i="7"/>
  <c r="K22" i="7"/>
  <c r="L21" i="7"/>
  <c r="K21" i="7"/>
  <c r="L20" i="7"/>
  <c r="K20" i="7"/>
  <c r="K11" i="7"/>
  <c r="L11" i="7"/>
  <c r="K12" i="7"/>
  <c r="L12" i="7"/>
  <c r="K13" i="7"/>
  <c r="L13" i="7"/>
  <c r="K14" i="7"/>
  <c r="L14" i="7"/>
  <c r="L10" i="7"/>
  <c r="K10" i="7"/>
  <c r="L3" i="7"/>
  <c r="L4" i="7"/>
  <c r="L5" i="7"/>
  <c r="L6" i="7"/>
  <c r="L2" i="7"/>
  <c r="K3" i="7"/>
  <c r="K4" i="7"/>
  <c r="K5" i="7"/>
  <c r="K6" i="7"/>
  <c r="K2" i="7"/>
  <c r="N2" i="7"/>
  <c r="N19" i="7"/>
  <c r="N20" i="7"/>
  <c r="N21" i="7"/>
  <c r="N22" i="7"/>
  <c r="N18" i="7"/>
  <c r="N11" i="7"/>
  <c r="N12" i="7"/>
  <c r="N13" i="7"/>
  <c r="N14" i="7"/>
  <c r="N10" i="7"/>
  <c r="N3" i="7"/>
  <c r="N4" i="7"/>
  <c r="N5" i="7"/>
  <c r="N6" i="7"/>
  <c r="F20" i="7"/>
  <c r="F23" i="7"/>
  <c r="F22" i="7"/>
  <c r="E22" i="7"/>
  <c r="F21" i="7"/>
  <c r="E21" i="7"/>
  <c r="E20" i="7"/>
  <c r="E19" i="7"/>
  <c r="F14" i="7"/>
  <c r="E14" i="7"/>
  <c r="F13" i="7"/>
  <c r="E13" i="7"/>
  <c r="F12" i="7"/>
  <c r="E12" i="7"/>
  <c r="F11" i="7"/>
  <c r="E11" i="7"/>
  <c r="F10" i="7"/>
  <c r="E10" i="7"/>
  <c r="E2" i="7"/>
  <c r="F2" i="7"/>
  <c r="F4" i="7"/>
  <c r="F5" i="7"/>
  <c r="F6" i="7"/>
  <c r="F3" i="7"/>
  <c r="E4" i="7"/>
  <c r="E5" i="7"/>
  <c r="E6" i="7"/>
  <c r="E3" i="7"/>
  <c r="I62" i="5"/>
  <c r="AC10" i="4" l="1"/>
  <c r="AD10" i="3"/>
  <c r="AC11" i="3"/>
  <c r="K45" i="5"/>
  <c r="K46" i="5"/>
  <c r="K47" i="5"/>
  <c r="K48" i="5"/>
  <c r="K49" i="5"/>
  <c r="K30" i="5"/>
  <c r="K31" i="5"/>
  <c r="K32" i="5"/>
  <c r="K33" i="5"/>
  <c r="AD10" i="4" l="1"/>
  <c r="AD11" i="3"/>
  <c r="AC10" i="3"/>
  <c r="D44" i="5"/>
  <c r="K44" i="5" s="1"/>
  <c r="D45" i="5"/>
  <c r="D46" i="5"/>
  <c r="D47" i="5"/>
  <c r="D48" i="5"/>
  <c r="D49" i="5"/>
  <c r="D10" i="5"/>
  <c r="K10" i="5" s="1"/>
  <c r="D11" i="5"/>
  <c r="K11" i="5" s="1"/>
  <c r="D12" i="5"/>
  <c r="K12" i="5" s="1"/>
  <c r="D13" i="5"/>
  <c r="K13" i="5" s="1"/>
  <c r="D14" i="5"/>
  <c r="K14" i="5" s="1"/>
  <c r="D15" i="5"/>
  <c r="K15" i="5" s="1"/>
  <c r="E20" i="5"/>
  <c r="L20" i="5" s="1"/>
  <c r="E22" i="5"/>
  <c r="L22" i="5" s="1"/>
  <c r="C25" i="5"/>
  <c r="J25" i="5" s="1"/>
  <c r="D28" i="5"/>
  <c r="K28" i="5" s="1"/>
  <c r="D29" i="5"/>
  <c r="K29" i="5" s="1"/>
  <c r="D30" i="5"/>
  <c r="D31" i="5"/>
  <c r="D32" i="5"/>
  <c r="D33" i="5"/>
  <c r="B25" i="5"/>
  <c r="I25" i="5" s="1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52" i="4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52" i="1"/>
  <c r="L52" i="3"/>
  <c r="R15" i="3"/>
  <c r="L15" i="3"/>
  <c r="K15" i="3"/>
  <c r="AF15" i="3" s="1"/>
  <c r="AA15" i="3"/>
  <c r="H15" i="3"/>
  <c r="X15" i="3" s="1"/>
  <c r="R14" i="3"/>
  <c r="L14" i="3"/>
  <c r="AI14" i="3" s="1"/>
  <c r="K14" i="3"/>
  <c r="AF14" i="3" s="1"/>
  <c r="I14" i="3"/>
  <c r="Z14" i="3" s="1"/>
  <c r="H14" i="3"/>
  <c r="X14" i="3" s="1"/>
  <c r="R13" i="3"/>
  <c r="L13" i="3"/>
  <c r="T13" i="3" s="1"/>
  <c r="K13" i="3"/>
  <c r="AF13" i="3" s="1"/>
  <c r="I13" i="3"/>
  <c r="AA13" i="3" s="1"/>
  <c r="H13" i="3"/>
  <c r="X13" i="3" s="1"/>
  <c r="R12" i="3"/>
  <c r="L12" i="3"/>
  <c r="T12" i="3" s="1"/>
  <c r="K12" i="3"/>
  <c r="S12" i="3" s="1"/>
  <c r="I12" i="3"/>
  <c r="Z12" i="3" s="1"/>
  <c r="H12" i="3"/>
  <c r="P12" i="3" s="1"/>
  <c r="R11" i="3"/>
  <c r="L11" i="3"/>
  <c r="T11" i="3" s="1"/>
  <c r="K11" i="3"/>
  <c r="S11" i="3" s="1"/>
  <c r="I11" i="3"/>
  <c r="AA11" i="3" s="1"/>
  <c r="H11" i="3"/>
  <c r="X11" i="3" s="1"/>
  <c r="R10" i="3"/>
  <c r="L10" i="3"/>
  <c r="T10" i="3" s="1"/>
  <c r="K10" i="3"/>
  <c r="S10" i="3" s="1"/>
  <c r="I10" i="3"/>
  <c r="Q10" i="3" s="1"/>
  <c r="H10" i="3"/>
  <c r="P10" i="3" s="1"/>
  <c r="L9" i="3"/>
  <c r="T9" i="3" s="1"/>
  <c r="K9" i="3"/>
  <c r="S9" i="3" s="1"/>
  <c r="R9" i="3"/>
  <c r="I9" i="3"/>
  <c r="Q9" i="3" s="1"/>
  <c r="H9" i="3"/>
  <c r="X9" i="3" s="1"/>
  <c r="L8" i="3"/>
  <c r="T8" i="3" s="1"/>
  <c r="K8" i="3"/>
  <c r="S8" i="3" s="1"/>
  <c r="R8" i="3"/>
  <c r="I8" i="3"/>
  <c r="AA8" i="3" s="1"/>
  <c r="H8" i="3"/>
  <c r="X8" i="3" s="1"/>
  <c r="L7" i="3"/>
  <c r="T7" i="3" s="1"/>
  <c r="K7" i="3"/>
  <c r="AF7" i="3" s="1"/>
  <c r="AD7" i="3"/>
  <c r="I7" i="3"/>
  <c r="AA7" i="3" s="1"/>
  <c r="H7" i="3"/>
  <c r="X7" i="3" s="1"/>
  <c r="L6" i="3"/>
  <c r="AH6" i="3" s="1"/>
  <c r="K6" i="3"/>
  <c r="AF6" i="3" s="1"/>
  <c r="AD6" i="3"/>
  <c r="I6" i="3"/>
  <c r="AA6" i="3" s="1"/>
  <c r="H6" i="3"/>
  <c r="X6" i="3" s="1"/>
  <c r="L5" i="3"/>
  <c r="AI5" i="3" s="1"/>
  <c r="K5" i="3"/>
  <c r="AF5" i="3" s="1"/>
  <c r="R5" i="3"/>
  <c r="I5" i="3"/>
  <c r="AA5" i="3" s="1"/>
  <c r="H5" i="3"/>
  <c r="X5" i="3" s="1"/>
  <c r="L4" i="3"/>
  <c r="AI4" i="3" s="1"/>
  <c r="K4" i="3"/>
  <c r="AF4" i="3" s="1"/>
  <c r="R4" i="3"/>
  <c r="I4" i="3"/>
  <c r="Q4" i="3" s="1"/>
  <c r="H4" i="3"/>
  <c r="X4" i="3" s="1"/>
  <c r="L3" i="3"/>
  <c r="AI3" i="3" s="1"/>
  <c r="K3" i="3"/>
  <c r="S3" i="3" s="1"/>
  <c r="AD3" i="3"/>
  <c r="I3" i="3"/>
  <c r="Q3" i="3" s="1"/>
  <c r="H3" i="3"/>
  <c r="P3" i="3" s="1"/>
  <c r="L2" i="3"/>
  <c r="AH2" i="3" s="1"/>
  <c r="K2" i="3"/>
  <c r="S2" i="3" s="1"/>
  <c r="J2" i="3"/>
  <c r="R2" i="3" s="1"/>
  <c r="I2" i="3"/>
  <c r="Q2" i="3" s="1"/>
  <c r="H2" i="3"/>
  <c r="P2" i="3" s="1"/>
  <c r="B27" i="5" l="1"/>
  <c r="I27" i="5" s="1"/>
  <c r="B26" i="5"/>
  <c r="I26" i="5" s="1"/>
  <c r="AH15" i="3"/>
  <c r="T15" i="3"/>
  <c r="E30" i="5"/>
  <c r="L30" i="5" s="1"/>
  <c r="C20" i="5"/>
  <c r="J20" i="5" s="1"/>
  <c r="C30" i="5"/>
  <c r="J30" i="5" s="1"/>
  <c r="C28" i="5"/>
  <c r="J28" i="5" s="1"/>
  <c r="E21" i="5"/>
  <c r="L21" i="5" s="1"/>
  <c r="L34" i="5" s="1"/>
  <c r="E31" i="5"/>
  <c r="L31" i="5" s="1"/>
  <c r="E29" i="5"/>
  <c r="L29" i="5" s="1"/>
  <c r="E28" i="5"/>
  <c r="L28" i="5" s="1"/>
  <c r="E27" i="5"/>
  <c r="L27" i="5" s="1"/>
  <c r="E26" i="5"/>
  <c r="L26" i="5" s="1"/>
  <c r="E33" i="5"/>
  <c r="L33" i="5" s="1"/>
  <c r="E25" i="5"/>
  <c r="L25" i="5" s="1"/>
  <c r="E32" i="5"/>
  <c r="L32" i="5" s="1"/>
  <c r="E24" i="5"/>
  <c r="L24" i="5" s="1"/>
  <c r="E23" i="5"/>
  <c r="L23" i="5" s="1"/>
  <c r="D21" i="5"/>
  <c r="K21" i="5" s="1"/>
  <c r="D26" i="5"/>
  <c r="K26" i="5" s="1"/>
  <c r="D27" i="5"/>
  <c r="K27" i="5" s="1"/>
  <c r="D22" i="5"/>
  <c r="K22" i="5" s="1"/>
  <c r="D25" i="5"/>
  <c r="K25" i="5" s="1"/>
  <c r="D20" i="5"/>
  <c r="K20" i="5" s="1"/>
  <c r="D24" i="5"/>
  <c r="K24" i="5" s="1"/>
  <c r="AD4" i="3"/>
  <c r="D23" i="5"/>
  <c r="K23" i="5" s="1"/>
  <c r="C24" i="5"/>
  <c r="J24" i="5" s="1"/>
  <c r="C29" i="5"/>
  <c r="J29" i="5" s="1"/>
  <c r="C23" i="5"/>
  <c r="J23" i="5" s="1"/>
  <c r="C33" i="5"/>
  <c r="J33" i="5" s="1"/>
  <c r="C22" i="5"/>
  <c r="J22" i="5" s="1"/>
  <c r="C27" i="5"/>
  <c r="J27" i="5" s="1"/>
  <c r="C32" i="5"/>
  <c r="J32" i="5" s="1"/>
  <c r="C21" i="5"/>
  <c r="J21" i="5" s="1"/>
  <c r="C26" i="5"/>
  <c r="J26" i="5" s="1"/>
  <c r="C31" i="5"/>
  <c r="J31" i="5" s="1"/>
  <c r="B24" i="5"/>
  <c r="I24" i="5" s="1"/>
  <c r="B23" i="5"/>
  <c r="I23" i="5" s="1"/>
  <c r="B22" i="5"/>
  <c r="I22" i="5" s="1"/>
  <c r="B21" i="5"/>
  <c r="I21" i="5" s="1"/>
  <c r="B20" i="5"/>
  <c r="I20" i="5" s="1"/>
  <c r="B28" i="5"/>
  <c r="I28" i="5" s="1"/>
  <c r="B33" i="5"/>
  <c r="I33" i="5" s="1"/>
  <c r="B32" i="5"/>
  <c r="I32" i="5" s="1"/>
  <c r="B31" i="5"/>
  <c r="I31" i="5" s="1"/>
  <c r="B30" i="5"/>
  <c r="I30" i="5" s="1"/>
  <c r="B29" i="5"/>
  <c r="I29" i="5" s="1"/>
  <c r="F29" i="5"/>
  <c r="M29" i="5" s="1"/>
  <c r="F27" i="5"/>
  <c r="M27" i="5" s="1"/>
  <c r="F26" i="5"/>
  <c r="M26" i="5" s="1"/>
  <c r="F20" i="5"/>
  <c r="M20" i="5" s="1"/>
  <c r="F23" i="5"/>
  <c r="M23" i="5" s="1"/>
  <c r="F32" i="5"/>
  <c r="M32" i="5" s="1"/>
  <c r="F22" i="5"/>
  <c r="M22" i="5" s="1"/>
  <c r="F30" i="5"/>
  <c r="M30" i="5" s="1"/>
  <c r="F24" i="5"/>
  <c r="M24" i="5" s="1"/>
  <c r="AH3" i="3"/>
  <c r="F28" i="5"/>
  <c r="M28" i="5" s="1"/>
  <c r="AI7" i="3"/>
  <c r="AI13" i="3"/>
  <c r="F31" i="5"/>
  <c r="M31" i="5" s="1"/>
  <c r="F25" i="5"/>
  <c r="M25" i="5" s="1"/>
  <c r="F33" i="5"/>
  <c r="M33" i="5" s="1"/>
  <c r="F21" i="5"/>
  <c r="M21" i="5" s="1"/>
  <c r="T3" i="3"/>
  <c r="AF8" i="3"/>
  <c r="Z3" i="3"/>
  <c r="AA3" i="3"/>
  <c r="AC4" i="3"/>
  <c r="AI8" i="3"/>
  <c r="AH8" i="3"/>
  <c r="AH4" i="3"/>
  <c r="AH7" i="3"/>
  <c r="AH13" i="3"/>
  <c r="AF3" i="3"/>
  <c r="AF10" i="3"/>
  <c r="S13" i="3"/>
  <c r="S7" i="3"/>
  <c r="AD5" i="3"/>
  <c r="R7" i="3"/>
  <c r="AC5" i="3"/>
  <c r="Z10" i="3"/>
  <c r="Z13" i="3"/>
  <c r="AA4" i="3"/>
  <c r="Z4" i="3"/>
  <c r="X2" i="3"/>
  <c r="X10" i="3"/>
  <c r="X3" i="3"/>
  <c r="S15" i="3"/>
  <c r="AI15" i="3"/>
  <c r="P6" i="3"/>
  <c r="AI10" i="3"/>
  <c r="AA12" i="3"/>
  <c r="T6" i="3"/>
  <c r="Z9" i="3"/>
  <c r="Q14" i="3"/>
  <c r="AH10" i="3"/>
  <c r="P8" i="3"/>
  <c r="AA9" i="3"/>
  <c r="T2" i="3"/>
  <c r="AF2" i="3"/>
  <c r="X12" i="3"/>
  <c r="AI6" i="3"/>
  <c r="P4" i="3"/>
  <c r="Q5" i="3"/>
  <c r="Q8" i="3"/>
  <c r="AC9" i="3"/>
  <c r="T14" i="3"/>
  <c r="AI2" i="3"/>
  <c r="AD9" i="3"/>
  <c r="Q11" i="3"/>
  <c r="AA14" i="3"/>
  <c r="AF12" i="3"/>
  <c r="P5" i="3"/>
  <c r="R3" i="3"/>
  <c r="Z8" i="3"/>
  <c r="P13" i="3"/>
  <c r="AH14" i="3"/>
  <c r="S4" i="3"/>
  <c r="Z5" i="3"/>
  <c r="AC8" i="3"/>
  <c r="Z11" i="3"/>
  <c r="Q13" i="3"/>
  <c r="T4" i="3"/>
  <c r="AD8" i="3"/>
  <c r="Z2" i="3"/>
  <c r="AA10" i="3"/>
  <c r="AF11" i="3"/>
  <c r="AH12" i="3"/>
  <c r="AH11" i="3"/>
  <c r="AI12" i="3"/>
  <c r="AC2" i="3"/>
  <c r="AF9" i="3"/>
  <c r="AI11" i="3"/>
  <c r="AA2" i="3"/>
  <c r="S5" i="3"/>
  <c r="AC3" i="3"/>
  <c r="T5" i="3"/>
  <c r="R6" i="3"/>
  <c r="P7" i="3"/>
  <c r="AI9" i="3"/>
  <c r="P15" i="3"/>
  <c r="AD2" i="3"/>
  <c r="Q6" i="3"/>
  <c r="AH9" i="3"/>
  <c r="S6" i="3"/>
  <c r="Q7" i="3"/>
  <c r="P14" i="3"/>
  <c r="Z6" i="3"/>
  <c r="P9" i="3"/>
  <c r="P11" i="3"/>
  <c r="Q12" i="3"/>
  <c r="S14" i="3"/>
  <c r="AC6" i="3"/>
  <c r="Z7" i="3"/>
  <c r="Z15" i="3"/>
  <c r="AH5" i="3"/>
  <c r="AC7" i="3"/>
  <c r="AM65" i="4"/>
  <c r="AL65" i="4"/>
  <c r="AG65" i="4"/>
  <c r="AE65" i="4"/>
  <c r="V65" i="4"/>
  <c r="U65" i="4"/>
  <c r="P65" i="4"/>
  <c r="X65" i="4" s="1"/>
  <c r="O65" i="4"/>
  <c r="AJ65" i="4" s="1"/>
  <c r="N65" i="4"/>
  <c r="AH65" i="4" s="1"/>
  <c r="M65" i="4"/>
  <c r="AD65" i="4" s="1"/>
  <c r="AB65" i="4"/>
  <c r="AM64" i="4"/>
  <c r="AL64" i="4"/>
  <c r="P64" i="4"/>
  <c r="X64" i="4" s="1"/>
  <c r="O64" i="4"/>
  <c r="AJ64" i="4" s="1"/>
  <c r="N64" i="4"/>
  <c r="AG64" i="4" s="1"/>
  <c r="M64" i="4"/>
  <c r="AE64" i="4" s="1"/>
  <c r="AB64" i="4"/>
  <c r="P63" i="4"/>
  <c r="AM63" i="4" s="1"/>
  <c r="O63" i="4"/>
  <c r="AJ63" i="4" s="1"/>
  <c r="N63" i="4"/>
  <c r="AH63" i="4" s="1"/>
  <c r="M63" i="4"/>
  <c r="AE63" i="4" s="1"/>
  <c r="T63" i="4"/>
  <c r="AE62" i="4"/>
  <c r="AD62" i="4"/>
  <c r="P62" i="4"/>
  <c r="AM62" i="4" s="1"/>
  <c r="O62" i="4"/>
  <c r="AJ62" i="4" s="1"/>
  <c r="N62" i="4"/>
  <c r="AH62" i="4" s="1"/>
  <c r="M62" i="4"/>
  <c r="U62" i="4" s="1"/>
  <c r="AB62" i="4"/>
  <c r="AH61" i="4"/>
  <c r="AG61" i="4"/>
  <c r="W61" i="4"/>
  <c r="V61" i="4"/>
  <c r="P61" i="4"/>
  <c r="X61" i="4" s="1"/>
  <c r="O61" i="4"/>
  <c r="AJ61" i="4" s="1"/>
  <c r="N61" i="4"/>
  <c r="M61" i="4"/>
  <c r="AE61" i="4" s="1"/>
  <c r="AB61" i="4"/>
  <c r="AM60" i="4"/>
  <c r="V60" i="4"/>
  <c r="U60" i="4"/>
  <c r="P60" i="4"/>
  <c r="AL60" i="4" s="1"/>
  <c r="O60" i="4"/>
  <c r="AJ60" i="4" s="1"/>
  <c r="N60" i="4"/>
  <c r="AH60" i="4" s="1"/>
  <c r="M60" i="4"/>
  <c r="AD60" i="4" s="1"/>
  <c r="T60" i="4"/>
  <c r="AM59" i="4"/>
  <c r="X59" i="4"/>
  <c r="W59" i="4"/>
  <c r="T59" i="4"/>
  <c r="P59" i="4"/>
  <c r="AL59" i="4" s="1"/>
  <c r="O59" i="4"/>
  <c r="AJ59" i="4" s="1"/>
  <c r="N59" i="4"/>
  <c r="AG59" i="4" s="1"/>
  <c r="M59" i="4"/>
  <c r="AD59" i="4" s="1"/>
  <c r="AB59" i="4"/>
  <c r="AE58" i="4"/>
  <c r="U58" i="4"/>
  <c r="P58" i="4"/>
  <c r="X58" i="4" s="1"/>
  <c r="O58" i="4"/>
  <c r="AJ58" i="4" s="1"/>
  <c r="N58" i="4"/>
  <c r="V58" i="4" s="1"/>
  <c r="M58" i="4"/>
  <c r="AD58" i="4" s="1"/>
  <c r="AB58" i="4"/>
  <c r="AM57" i="4"/>
  <c r="AL57" i="4"/>
  <c r="AE57" i="4"/>
  <c r="U57" i="4"/>
  <c r="P57" i="4"/>
  <c r="X57" i="4" s="1"/>
  <c r="O57" i="4"/>
  <c r="W57" i="4" s="1"/>
  <c r="N57" i="4"/>
  <c r="V57" i="4" s="1"/>
  <c r="M57" i="4"/>
  <c r="AD57" i="4" s="1"/>
  <c r="AB57" i="4"/>
  <c r="AM56" i="4"/>
  <c r="AL56" i="4"/>
  <c r="AJ56" i="4"/>
  <c r="AH56" i="4"/>
  <c r="X56" i="4"/>
  <c r="W56" i="4"/>
  <c r="P56" i="4"/>
  <c r="O56" i="4"/>
  <c r="N56" i="4"/>
  <c r="AG56" i="4" s="1"/>
  <c r="M56" i="4"/>
  <c r="AE56" i="4" s="1"/>
  <c r="AB56" i="4"/>
  <c r="AM55" i="4"/>
  <c r="AL55" i="4"/>
  <c r="P55" i="4"/>
  <c r="X55" i="4" s="1"/>
  <c r="O55" i="4"/>
  <c r="AJ55" i="4" s="1"/>
  <c r="N55" i="4"/>
  <c r="AH55" i="4" s="1"/>
  <c r="M55" i="4"/>
  <c r="AE55" i="4" s="1"/>
  <c r="AB55" i="4"/>
  <c r="AE54" i="4"/>
  <c r="AD54" i="4"/>
  <c r="P54" i="4"/>
  <c r="AM54" i="4" s="1"/>
  <c r="O54" i="4"/>
  <c r="AJ54" i="4" s="1"/>
  <c r="N54" i="4"/>
  <c r="AH54" i="4" s="1"/>
  <c r="M54" i="4"/>
  <c r="U54" i="4" s="1"/>
  <c r="AB54" i="4"/>
  <c r="AH53" i="4"/>
  <c r="AG53" i="4"/>
  <c r="V53" i="4"/>
  <c r="U53" i="4"/>
  <c r="T53" i="4"/>
  <c r="P53" i="4"/>
  <c r="AM53" i="4" s="1"/>
  <c r="O53" i="4"/>
  <c r="AJ53" i="4" s="1"/>
  <c r="N53" i="4"/>
  <c r="M53" i="4"/>
  <c r="AE53" i="4" s="1"/>
  <c r="AB53" i="4"/>
  <c r="AM52" i="4"/>
  <c r="X52" i="4"/>
  <c r="W52" i="4"/>
  <c r="P52" i="4"/>
  <c r="AL52" i="4" s="1"/>
  <c r="O52" i="4"/>
  <c r="AJ52" i="4" s="1"/>
  <c r="N52" i="4"/>
  <c r="AH52" i="4" s="1"/>
  <c r="M52" i="4"/>
  <c r="AD52" i="4" s="1"/>
  <c r="AB52" i="4"/>
  <c r="AL65" i="3"/>
  <c r="AH65" i="3"/>
  <c r="AG65" i="3"/>
  <c r="V65" i="3"/>
  <c r="P65" i="3"/>
  <c r="AM65" i="3" s="1"/>
  <c r="O65" i="3"/>
  <c r="AJ65" i="3" s="1"/>
  <c r="N65" i="3"/>
  <c r="M65" i="3"/>
  <c r="AD65" i="3" s="1"/>
  <c r="AB65" i="3"/>
  <c r="AL64" i="3"/>
  <c r="X64" i="3"/>
  <c r="P64" i="3"/>
  <c r="AM64" i="3" s="1"/>
  <c r="O64" i="3"/>
  <c r="W64" i="3" s="1"/>
  <c r="N64" i="3"/>
  <c r="AG64" i="3" s="1"/>
  <c r="M64" i="3"/>
  <c r="AE64" i="3" s="1"/>
  <c r="AB64" i="3"/>
  <c r="P63" i="3"/>
  <c r="X63" i="3" s="1"/>
  <c r="O63" i="3"/>
  <c r="AJ63" i="3" s="1"/>
  <c r="N63" i="3"/>
  <c r="AH63" i="3" s="1"/>
  <c r="M63" i="3"/>
  <c r="AE63" i="3" s="1"/>
  <c r="AB63" i="3"/>
  <c r="AE62" i="3"/>
  <c r="U62" i="3"/>
  <c r="P62" i="3"/>
  <c r="AM62" i="3" s="1"/>
  <c r="O62" i="3"/>
  <c r="AJ62" i="3" s="1"/>
  <c r="N62" i="3"/>
  <c r="AG62" i="3" s="1"/>
  <c r="M62" i="3"/>
  <c r="AD62" i="3" s="1"/>
  <c r="T62" i="3"/>
  <c r="AJ61" i="3"/>
  <c r="W61" i="3"/>
  <c r="V61" i="3"/>
  <c r="U61" i="3"/>
  <c r="P61" i="3"/>
  <c r="AM61" i="3" s="1"/>
  <c r="O61" i="3"/>
  <c r="N61" i="3"/>
  <c r="AH61" i="3" s="1"/>
  <c r="M61" i="3"/>
  <c r="AD61" i="3" s="1"/>
  <c r="AB61" i="3"/>
  <c r="AM60" i="3"/>
  <c r="X60" i="3"/>
  <c r="U60" i="3"/>
  <c r="P60" i="3"/>
  <c r="AL60" i="3" s="1"/>
  <c r="O60" i="3"/>
  <c r="AJ60" i="3" s="1"/>
  <c r="N60" i="3"/>
  <c r="AH60" i="3" s="1"/>
  <c r="M60" i="3"/>
  <c r="AE60" i="3" s="1"/>
  <c r="T60" i="3"/>
  <c r="X59" i="3"/>
  <c r="P59" i="3"/>
  <c r="AM59" i="3" s="1"/>
  <c r="O59" i="3"/>
  <c r="AJ59" i="3" s="1"/>
  <c r="N59" i="3"/>
  <c r="V59" i="3" s="1"/>
  <c r="M59" i="3"/>
  <c r="U59" i="3" s="1"/>
  <c r="T59" i="3"/>
  <c r="AJ58" i="3"/>
  <c r="AG58" i="3"/>
  <c r="AD58" i="3"/>
  <c r="P58" i="3"/>
  <c r="X58" i="3" s="1"/>
  <c r="O58" i="3"/>
  <c r="W58" i="3" s="1"/>
  <c r="N58" i="3"/>
  <c r="V58" i="3" s="1"/>
  <c r="M58" i="3"/>
  <c r="AE58" i="3" s="1"/>
  <c r="AB58" i="3"/>
  <c r="AJ57" i="3"/>
  <c r="AE57" i="3"/>
  <c r="P57" i="3"/>
  <c r="X57" i="3" s="1"/>
  <c r="O57" i="3"/>
  <c r="W57" i="3" s="1"/>
  <c r="N57" i="3"/>
  <c r="AH57" i="3" s="1"/>
  <c r="M57" i="3"/>
  <c r="AD57" i="3" s="1"/>
  <c r="AB57" i="3"/>
  <c r="AM56" i="3"/>
  <c r="AJ56" i="3"/>
  <c r="P56" i="3"/>
  <c r="AL56" i="3" s="1"/>
  <c r="O56" i="3"/>
  <c r="W56" i="3" s="1"/>
  <c r="N56" i="3"/>
  <c r="AG56" i="3" s="1"/>
  <c r="M56" i="3"/>
  <c r="AE56" i="3" s="1"/>
  <c r="AB56" i="3"/>
  <c r="AM55" i="3"/>
  <c r="P55" i="3"/>
  <c r="X55" i="3" s="1"/>
  <c r="O55" i="3"/>
  <c r="AJ55" i="3" s="1"/>
  <c r="N55" i="3"/>
  <c r="AH55" i="3" s="1"/>
  <c r="M55" i="3"/>
  <c r="AE55" i="3" s="1"/>
  <c r="AB55" i="3"/>
  <c r="AE54" i="3"/>
  <c r="AD54" i="3"/>
  <c r="U54" i="3"/>
  <c r="P54" i="3"/>
  <c r="AM54" i="3" s="1"/>
  <c r="O54" i="3"/>
  <c r="AJ54" i="3" s="1"/>
  <c r="N54" i="3"/>
  <c r="AH54" i="3" s="1"/>
  <c r="M54" i="3"/>
  <c r="AB54" i="3"/>
  <c r="V53" i="3"/>
  <c r="U53" i="3"/>
  <c r="P53" i="3"/>
  <c r="X53" i="3" s="1"/>
  <c r="O53" i="3"/>
  <c r="AJ53" i="3" s="1"/>
  <c r="N53" i="3"/>
  <c r="AH53" i="3" s="1"/>
  <c r="M53" i="3"/>
  <c r="AD53" i="3" s="1"/>
  <c r="AB53" i="3"/>
  <c r="AB52" i="3"/>
  <c r="W52" i="3"/>
  <c r="P52" i="3"/>
  <c r="AL52" i="3" s="1"/>
  <c r="O52" i="3"/>
  <c r="AJ52" i="3" s="1"/>
  <c r="N52" i="3"/>
  <c r="AH52" i="3" s="1"/>
  <c r="M52" i="3"/>
  <c r="AE52" i="3" s="1"/>
  <c r="T52" i="3"/>
  <c r="AB53" i="1"/>
  <c r="AD53" i="1"/>
  <c r="AE53" i="1"/>
  <c r="AG53" i="1"/>
  <c r="AH53" i="1"/>
  <c r="AJ53" i="1"/>
  <c r="AL53" i="1"/>
  <c r="AM53" i="1"/>
  <c r="AB54" i="1"/>
  <c r="AD54" i="1"/>
  <c r="AE54" i="1"/>
  <c r="AG54" i="1"/>
  <c r="AH54" i="1"/>
  <c r="AJ54" i="1"/>
  <c r="AL54" i="1"/>
  <c r="AM54" i="1"/>
  <c r="AB55" i="1"/>
  <c r="AD55" i="1"/>
  <c r="AE55" i="1"/>
  <c r="AG55" i="1"/>
  <c r="AH55" i="1"/>
  <c r="AJ55" i="1"/>
  <c r="AL55" i="1"/>
  <c r="AM55" i="1"/>
  <c r="AB56" i="1"/>
  <c r="AD56" i="1"/>
  <c r="AE56" i="1"/>
  <c r="AG56" i="1"/>
  <c r="AH56" i="1"/>
  <c r="AJ56" i="1"/>
  <c r="AL56" i="1"/>
  <c r="AM56" i="1"/>
  <c r="AB57" i="1"/>
  <c r="AD57" i="1"/>
  <c r="AE57" i="1"/>
  <c r="AG57" i="1"/>
  <c r="AH57" i="1"/>
  <c r="AJ57" i="1"/>
  <c r="AL57" i="1"/>
  <c r="AM57" i="1"/>
  <c r="AB58" i="1"/>
  <c r="AD58" i="1"/>
  <c r="AE58" i="1"/>
  <c r="AG58" i="1"/>
  <c r="AH58" i="1"/>
  <c r="AJ58" i="1"/>
  <c r="AL58" i="1"/>
  <c r="AM58" i="1"/>
  <c r="AB59" i="1"/>
  <c r="AD59" i="1"/>
  <c r="AE59" i="1"/>
  <c r="AG59" i="1"/>
  <c r="AH59" i="1"/>
  <c r="AJ59" i="1"/>
  <c r="AL59" i="1"/>
  <c r="AM59" i="1"/>
  <c r="AB60" i="1"/>
  <c r="AD60" i="1"/>
  <c r="AE60" i="1"/>
  <c r="AG60" i="1"/>
  <c r="AH60" i="1"/>
  <c r="AJ60" i="1"/>
  <c r="AL60" i="1"/>
  <c r="AM60" i="1"/>
  <c r="AB61" i="1"/>
  <c r="AD61" i="1"/>
  <c r="AE61" i="1"/>
  <c r="AG61" i="1"/>
  <c r="AH61" i="1"/>
  <c r="AJ61" i="1"/>
  <c r="AL61" i="1"/>
  <c r="AM61" i="1"/>
  <c r="AB62" i="1"/>
  <c r="AD62" i="1"/>
  <c r="AE62" i="1"/>
  <c r="AG62" i="1"/>
  <c r="AH62" i="1"/>
  <c r="AJ62" i="1"/>
  <c r="AL62" i="1"/>
  <c r="AM62" i="1"/>
  <c r="AB63" i="1"/>
  <c r="AD63" i="1"/>
  <c r="AE63" i="1"/>
  <c r="AG63" i="1"/>
  <c r="AH63" i="1"/>
  <c r="AJ63" i="1"/>
  <c r="AL63" i="1"/>
  <c r="AM63" i="1"/>
  <c r="AB64" i="1"/>
  <c r="AD64" i="1"/>
  <c r="AE64" i="1"/>
  <c r="AG64" i="1"/>
  <c r="AH64" i="1"/>
  <c r="AJ64" i="1"/>
  <c r="AL64" i="1"/>
  <c r="AM64" i="1"/>
  <c r="AB65" i="1"/>
  <c r="AD65" i="1"/>
  <c r="AE65" i="1"/>
  <c r="AG65" i="1"/>
  <c r="AH65" i="1"/>
  <c r="AJ65" i="1"/>
  <c r="AL65" i="1"/>
  <c r="AM65" i="1"/>
  <c r="M53" i="1"/>
  <c r="U53" i="1" s="1"/>
  <c r="N53" i="1"/>
  <c r="O53" i="1"/>
  <c r="P53" i="1"/>
  <c r="M54" i="1"/>
  <c r="N54" i="1"/>
  <c r="O54" i="1"/>
  <c r="P54" i="1"/>
  <c r="M55" i="1"/>
  <c r="N55" i="1"/>
  <c r="O55" i="1"/>
  <c r="W55" i="1" s="1"/>
  <c r="P55" i="1"/>
  <c r="X55" i="1" s="1"/>
  <c r="M56" i="1"/>
  <c r="U56" i="1" s="1"/>
  <c r="N56" i="1"/>
  <c r="O56" i="1"/>
  <c r="W56" i="1" s="1"/>
  <c r="P56" i="1"/>
  <c r="M57" i="1"/>
  <c r="N57" i="1"/>
  <c r="O57" i="1"/>
  <c r="P57" i="1"/>
  <c r="M58" i="1"/>
  <c r="N58" i="1"/>
  <c r="O58" i="1"/>
  <c r="P58" i="1"/>
  <c r="X58" i="1" s="1"/>
  <c r="M59" i="1"/>
  <c r="N59" i="1"/>
  <c r="O59" i="1"/>
  <c r="P59" i="1"/>
  <c r="X59" i="1" s="1"/>
  <c r="M60" i="1"/>
  <c r="U60" i="1" s="1"/>
  <c r="N60" i="1"/>
  <c r="O60" i="1"/>
  <c r="W60" i="1" s="1"/>
  <c r="P60" i="1"/>
  <c r="M61" i="1"/>
  <c r="U61" i="1" s="1"/>
  <c r="N61" i="1"/>
  <c r="O61" i="1"/>
  <c r="P61" i="1"/>
  <c r="M62" i="1"/>
  <c r="U62" i="1" s="1"/>
  <c r="N62" i="1"/>
  <c r="V62" i="1" s="1"/>
  <c r="O62" i="1"/>
  <c r="P62" i="1"/>
  <c r="M63" i="1"/>
  <c r="U63" i="1" s="1"/>
  <c r="N63" i="1"/>
  <c r="O63" i="1"/>
  <c r="W63" i="1" s="1"/>
  <c r="P63" i="1"/>
  <c r="M64" i="1"/>
  <c r="N64" i="1"/>
  <c r="O64" i="1"/>
  <c r="P64" i="1"/>
  <c r="M65" i="1"/>
  <c r="U65" i="1" s="1"/>
  <c r="N65" i="1"/>
  <c r="O65" i="1"/>
  <c r="P65" i="1"/>
  <c r="T53" i="1"/>
  <c r="V53" i="1"/>
  <c r="W53" i="1"/>
  <c r="X53" i="1"/>
  <c r="T54" i="1"/>
  <c r="W54" i="1"/>
  <c r="X54" i="1"/>
  <c r="T55" i="1"/>
  <c r="U55" i="1"/>
  <c r="V55" i="1"/>
  <c r="T56" i="1"/>
  <c r="V56" i="1"/>
  <c r="T57" i="1"/>
  <c r="V57" i="1"/>
  <c r="W57" i="1"/>
  <c r="X57" i="1"/>
  <c r="T58" i="1"/>
  <c r="W58" i="1"/>
  <c r="T59" i="1"/>
  <c r="V59" i="1"/>
  <c r="W59" i="1"/>
  <c r="T60" i="1"/>
  <c r="T61" i="1"/>
  <c r="V61" i="1"/>
  <c r="W61" i="1"/>
  <c r="X61" i="1"/>
  <c r="T62" i="1"/>
  <c r="W62" i="1"/>
  <c r="X62" i="1"/>
  <c r="T63" i="1"/>
  <c r="V63" i="1"/>
  <c r="T64" i="1"/>
  <c r="U64" i="1"/>
  <c r="V64" i="1"/>
  <c r="W64" i="1"/>
  <c r="X64" i="1"/>
  <c r="T65" i="1"/>
  <c r="V65" i="1"/>
  <c r="W65" i="1"/>
  <c r="X65" i="1"/>
  <c r="AM52" i="1"/>
  <c r="AL52" i="1"/>
  <c r="AJ52" i="1"/>
  <c r="AH52" i="1"/>
  <c r="AG52" i="1"/>
  <c r="AE52" i="1"/>
  <c r="AD52" i="1"/>
  <c r="AB52" i="1"/>
  <c r="X52" i="1"/>
  <c r="W52" i="1"/>
  <c r="V52" i="1"/>
  <c r="U52" i="1"/>
  <c r="T52" i="1"/>
  <c r="P52" i="1"/>
  <c r="O52" i="1"/>
  <c r="N52" i="1"/>
  <c r="M52" i="1"/>
  <c r="M34" i="5" l="1"/>
  <c r="K34" i="5"/>
  <c r="J34" i="5"/>
  <c r="I34" i="5"/>
  <c r="T53" i="3"/>
  <c r="AB59" i="3"/>
  <c r="T58" i="3"/>
  <c r="T54" i="3"/>
  <c r="AB62" i="3"/>
  <c r="AG61" i="3"/>
  <c r="X56" i="3"/>
  <c r="AH56" i="3"/>
  <c r="W60" i="3"/>
  <c r="AM63" i="3"/>
  <c r="V60" i="3"/>
  <c r="W65" i="3"/>
  <c r="AL63" i="3"/>
  <c r="W59" i="3"/>
  <c r="AB60" i="3"/>
  <c r="AE65" i="3"/>
  <c r="W53" i="3"/>
  <c r="U58" i="3"/>
  <c r="AD59" i="3"/>
  <c r="U52" i="3"/>
  <c r="AG53" i="3"/>
  <c r="AG59" i="3"/>
  <c r="AH64" i="3"/>
  <c r="V52" i="3"/>
  <c r="AL55" i="3"/>
  <c r="AH59" i="3"/>
  <c r="AJ64" i="3"/>
  <c r="AE53" i="3"/>
  <c r="AE59" i="3"/>
  <c r="V57" i="3"/>
  <c r="T61" i="3"/>
  <c r="X52" i="3"/>
  <c r="AH58" i="3"/>
  <c r="AM52" i="3"/>
  <c r="AG57" i="3"/>
  <c r="AL58" i="3"/>
  <c r="AE61" i="3"/>
  <c r="AH57" i="4"/>
  <c r="AH58" i="4"/>
  <c r="AJ57" i="4"/>
  <c r="X63" i="4"/>
  <c r="W60" i="4"/>
  <c r="AL63" i="4"/>
  <c r="AG57" i="4"/>
  <c r="W53" i="4"/>
  <c r="X60" i="4"/>
  <c r="U52" i="4"/>
  <c r="AG58" i="4"/>
  <c r="V52" i="4"/>
  <c r="T65" i="4"/>
  <c r="T62" i="4"/>
  <c r="W65" i="4"/>
  <c r="T57" i="4"/>
  <c r="T58" i="4"/>
  <c r="V64" i="4"/>
  <c r="W64" i="4"/>
  <c r="T54" i="4"/>
  <c r="T61" i="4"/>
  <c r="AH64" i="4"/>
  <c r="V56" i="4"/>
  <c r="U61" i="4"/>
  <c r="AE59" i="4"/>
  <c r="X53" i="4"/>
  <c r="V54" i="4"/>
  <c r="V62" i="4"/>
  <c r="AE52" i="4"/>
  <c r="W54" i="4"/>
  <c r="U55" i="4"/>
  <c r="AL58" i="4"/>
  <c r="AH59" i="4"/>
  <c r="AE60" i="4"/>
  <c r="W62" i="4"/>
  <c r="U63" i="4"/>
  <c r="AG52" i="4"/>
  <c r="AD53" i="4"/>
  <c r="X54" i="4"/>
  <c r="V55" i="4"/>
  <c r="T56" i="4"/>
  <c r="AM58" i="4"/>
  <c r="AG60" i="4"/>
  <c r="AD61" i="4"/>
  <c r="X62" i="4"/>
  <c r="V63" i="4"/>
  <c r="T64" i="4"/>
  <c r="AB60" i="4"/>
  <c r="T55" i="4"/>
  <c r="W55" i="4"/>
  <c r="U56" i="4"/>
  <c r="W63" i="4"/>
  <c r="U64" i="4"/>
  <c r="AB63" i="4"/>
  <c r="AG54" i="4"/>
  <c r="AD55" i="4"/>
  <c r="AG62" i="4"/>
  <c r="AD63" i="4"/>
  <c r="AD56" i="4"/>
  <c r="AG63" i="4"/>
  <c r="AD64" i="4"/>
  <c r="AL53" i="4"/>
  <c r="AL61" i="4"/>
  <c r="AG55" i="4"/>
  <c r="AM61" i="4"/>
  <c r="AL54" i="4"/>
  <c r="W58" i="4"/>
  <c r="U59" i="4"/>
  <c r="AL62" i="4"/>
  <c r="T52" i="4"/>
  <c r="V59" i="4"/>
  <c r="AL57" i="3"/>
  <c r="AD52" i="3"/>
  <c r="V54" i="3"/>
  <c r="T55" i="3"/>
  <c r="AM57" i="3"/>
  <c r="AD60" i="3"/>
  <c r="X61" i="3"/>
  <c r="V62" i="3"/>
  <c r="T63" i="3"/>
  <c r="W54" i="3"/>
  <c r="U55" i="3"/>
  <c r="W62" i="3"/>
  <c r="U63" i="3"/>
  <c r="AG52" i="3"/>
  <c r="X54" i="3"/>
  <c r="V55" i="3"/>
  <c r="T56" i="3"/>
  <c r="AM58" i="3"/>
  <c r="AG60" i="3"/>
  <c r="X62" i="3"/>
  <c r="V63" i="3"/>
  <c r="T64" i="3"/>
  <c r="W55" i="3"/>
  <c r="U56" i="3"/>
  <c r="AL59" i="3"/>
  <c r="W63" i="3"/>
  <c r="U64" i="3"/>
  <c r="V56" i="3"/>
  <c r="T57" i="3"/>
  <c r="V64" i="3"/>
  <c r="T65" i="3"/>
  <c r="U57" i="3"/>
  <c r="U65" i="3"/>
  <c r="AD55" i="3"/>
  <c r="AD63" i="3"/>
  <c r="AH62" i="3"/>
  <c r="AG54" i="3"/>
  <c r="AL53" i="3"/>
  <c r="X65" i="3"/>
  <c r="AL61" i="3"/>
  <c r="AM53" i="3"/>
  <c r="AG55" i="3"/>
  <c r="AD56" i="3"/>
  <c r="AG63" i="3"/>
  <c r="AD64" i="3"/>
  <c r="AL54" i="3"/>
  <c r="AL62" i="3"/>
  <c r="V58" i="1"/>
  <c r="U58" i="1"/>
  <c r="X60" i="1"/>
  <c r="V54" i="1"/>
  <c r="X63" i="1"/>
  <c r="U54" i="1"/>
  <c r="V60" i="1"/>
  <c r="U57" i="1"/>
  <c r="X56" i="1"/>
  <c r="U59" i="1"/>
  <c r="R15" i="4" l="1"/>
  <c r="L15" i="4"/>
  <c r="K15" i="4"/>
  <c r="R14" i="4"/>
  <c r="L14" i="4"/>
  <c r="K14" i="4"/>
  <c r="R13" i="4"/>
  <c r="L13" i="4"/>
  <c r="K13" i="4"/>
  <c r="R12" i="4"/>
  <c r="L12" i="4"/>
  <c r="K12" i="4"/>
  <c r="R11" i="4"/>
  <c r="L11" i="4"/>
  <c r="K11" i="4"/>
  <c r="R10" i="4"/>
  <c r="L10" i="4"/>
  <c r="K10" i="4"/>
  <c r="H10" i="4"/>
  <c r="L9" i="4"/>
  <c r="K9" i="4"/>
  <c r="I9" i="4"/>
  <c r="H9" i="4"/>
  <c r="L8" i="4"/>
  <c r="K8" i="4"/>
  <c r="I8" i="4"/>
  <c r="H8" i="4"/>
  <c r="L7" i="4"/>
  <c r="K7" i="4"/>
  <c r="I7" i="4"/>
  <c r="H7" i="4"/>
  <c r="L6" i="4"/>
  <c r="K6" i="4"/>
  <c r="I6" i="4"/>
  <c r="H6" i="4"/>
  <c r="L5" i="4"/>
  <c r="K5" i="4"/>
  <c r="I5" i="4"/>
  <c r="H5" i="4"/>
  <c r="L4" i="4"/>
  <c r="K4" i="4"/>
  <c r="I4" i="4"/>
  <c r="H4" i="4"/>
  <c r="L3" i="4"/>
  <c r="K3" i="4"/>
  <c r="I3" i="4"/>
  <c r="H3" i="4"/>
  <c r="L2" i="4"/>
  <c r="K2" i="4"/>
  <c r="I2" i="4"/>
  <c r="H2" i="4"/>
  <c r="R10" i="1"/>
  <c r="R11" i="1"/>
  <c r="R12" i="1"/>
  <c r="R13" i="1"/>
  <c r="R14" i="1"/>
  <c r="R15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J3" i="1"/>
  <c r="J4" i="1"/>
  <c r="J5" i="1"/>
  <c r="J2" i="1"/>
  <c r="K2" i="1"/>
  <c r="I2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2" i="1"/>
  <c r="AH6" i="1" l="1"/>
  <c r="F6" i="5"/>
  <c r="M6" i="5" s="1"/>
  <c r="AH15" i="1"/>
  <c r="F15" i="5"/>
  <c r="M15" i="5" s="1"/>
  <c r="T14" i="1"/>
  <c r="F14" i="5"/>
  <c r="M14" i="5" s="1"/>
  <c r="T13" i="1"/>
  <c r="F13" i="5"/>
  <c r="M13" i="5" s="1"/>
  <c r="T12" i="1"/>
  <c r="F12" i="5"/>
  <c r="M12" i="5" s="1"/>
  <c r="AH11" i="1"/>
  <c r="F11" i="5"/>
  <c r="M11" i="5" s="1"/>
  <c r="T10" i="1"/>
  <c r="F10" i="5"/>
  <c r="M10" i="5" s="1"/>
  <c r="AI9" i="1"/>
  <c r="F9" i="5"/>
  <c r="M9" i="5" s="1"/>
  <c r="AH8" i="1"/>
  <c r="F8" i="5"/>
  <c r="M8" i="5" s="1"/>
  <c r="AH7" i="1"/>
  <c r="F7" i="5"/>
  <c r="M7" i="5" s="1"/>
  <c r="Z5" i="1"/>
  <c r="C5" i="5"/>
  <c r="J5" i="5" s="1"/>
  <c r="Q6" i="1"/>
  <c r="C6" i="5"/>
  <c r="J6" i="5" s="1"/>
  <c r="Z9" i="1"/>
  <c r="C9" i="5"/>
  <c r="J9" i="5" s="1"/>
  <c r="Q3" i="1"/>
  <c r="C3" i="5"/>
  <c r="J3" i="5" s="1"/>
  <c r="AA8" i="1"/>
  <c r="C8" i="5"/>
  <c r="J8" i="5" s="1"/>
  <c r="Z10" i="1"/>
  <c r="C10" i="5"/>
  <c r="J10" i="5" s="1"/>
  <c r="AA4" i="1"/>
  <c r="C4" i="5"/>
  <c r="J4" i="5" s="1"/>
  <c r="Q11" i="1"/>
  <c r="C11" i="5"/>
  <c r="J11" i="5" s="1"/>
  <c r="Z7" i="1"/>
  <c r="C7" i="5"/>
  <c r="J7" i="5" s="1"/>
  <c r="Q12" i="1"/>
  <c r="C12" i="5"/>
  <c r="J12" i="5" s="1"/>
  <c r="Q13" i="1"/>
  <c r="C13" i="5"/>
  <c r="J13" i="5" s="1"/>
  <c r="AA2" i="1"/>
  <c r="C2" i="5"/>
  <c r="J2" i="5" s="1"/>
  <c r="Q14" i="1"/>
  <c r="C14" i="5"/>
  <c r="J14" i="5" s="1"/>
  <c r="Q15" i="1"/>
  <c r="C15" i="5"/>
  <c r="J15" i="5" s="1"/>
  <c r="X4" i="1"/>
  <c r="B4" i="5"/>
  <c r="I4" i="5" s="1"/>
  <c r="P14" i="1"/>
  <c r="B14" i="5"/>
  <c r="I14" i="5" s="1"/>
  <c r="P11" i="1"/>
  <c r="B11" i="5"/>
  <c r="I11" i="5" s="1"/>
  <c r="P10" i="1"/>
  <c r="B10" i="5"/>
  <c r="I10" i="5" s="1"/>
  <c r="X9" i="1"/>
  <c r="B9" i="5"/>
  <c r="I9" i="5" s="1"/>
  <c r="P2" i="1"/>
  <c r="I2" i="5"/>
  <c r="I16" i="5" s="1"/>
  <c r="I52" i="5" s="1"/>
  <c r="P13" i="1"/>
  <c r="B13" i="5"/>
  <c r="I13" i="5" s="1"/>
  <c r="P8" i="1"/>
  <c r="B8" i="5"/>
  <c r="I8" i="5" s="1"/>
  <c r="P3" i="1"/>
  <c r="B3" i="5"/>
  <c r="I3" i="5" s="1"/>
  <c r="X7" i="1"/>
  <c r="B7" i="5"/>
  <c r="I7" i="5" s="1"/>
  <c r="X15" i="1"/>
  <c r="B15" i="5"/>
  <c r="I15" i="5" s="1"/>
  <c r="X6" i="1"/>
  <c r="B6" i="5"/>
  <c r="I6" i="5" s="1"/>
  <c r="X12" i="1"/>
  <c r="B12" i="5"/>
  <c r="I12" i="5" s="1"/>
  <c r="X5" i="1"/>
  <c r="B5" i="5"/>
  <c r="I5" i="5" s="1"/>
  <c r="T5" i="1"/>
  <c r="F5" i="5"/>
  <c r="M5" i="5" s="1"/>
  <c r="AH2" i="1"/>
  <c r="M2" i="5"/>
  <c r="AH4" i="1"/>
  <c r="F4" i="5"/>
  <c r="M4" i="5" s="1"/>
  <c r="AH3" i="1"/>
  <c r="F3" i="5"/>
  <c r="M3" i="5" s="1"/>
  <c r="R9" i="1"/>
  <c r="D9" i="5"/>
  <c r="K9" i="5" s="1"/>
  <c r="AD2" i="1"/>
  <c r="D2" i="5"/>
  <c r="K2" i="5" s="1"/>
  <c r="AC5" i="1"/>
  <c r="D5" i="5"/>
  <c r="K5" i="5" s="1"/>
  <c r="AC8" i="1"/>
  <c r="D8" i="5"/>
  <c r="K8" i="5" s="1"/>
  <c r="AD3" i="1"/>
  <c r="D3" i="5"/>
  <c r="K3" i="5" s="1"/>
  <c r="AC4" i="1"/>
  <c r="D4" i="5"/>
  <c r="K4" i="5" s="1"/>
  <c r="R6" i="1"/>
  <c r="D6" i="5"/>
  <c r="K6" i="5" s="1"/>
  <c r="AC7" i="1"/>
  <c r="D7" i="5"/>
  <c r="K7" i="5" s="1"/>
  <c r="AF7" i="1"/>
  <c r="E7" i="5"/>
  <c r="L7" i="5" s="1"/>
  <c r="S4" i="1"/>
  <c r="E4" i="5"/>
  <c r="L4" i="5" s="1"/>
  <c r="AF15" i="1"/>
  <c r="E15" i="5"/>
  <c r="L15" i="5" s="1"/>
  <c r="S2" i="1"/>
  <c r="E2" i="5"/>
  <c r="L2" i="5" s="1"/>
  <c r="AF14" i="1"/>
  <c r="E14" i="5"/>
  <c r="L14" i="5" s="1"/>
  <c r="S9" i="1"/>
  <c r="E9" i="5"/>
  <c r="L9" i="5" s="1"/>
  <c r="AF6" i="1"/>
  <c r="E6" i="5"/>
  <c r="L6" i="5" s="1"/>
  <c r="AF3" i="1"/>
  <c r="E3" i="5"/>
  <c r="L3" i="5" s="1"/>
  <c r="AF13" i="1"/>
  <c r="E13" i="5"/>
  <c r="L13" i="5" s="1"/>
  <c r="AF8" i="1"/>
  <c r="E8" i="5"/>
  <c r="L8" i="5" s="1"/>
  <c r="S5" i="1"/>
  <c r="E5" i="5"/>
  <c r="L5" i="5" s="1"/>
  <c r="S12" i="1"/>
  <c r="E12" i="5"/>
  <c r="L12" i="5" s="1"/>
  <c r="AF11" i="1"/>
  <c r="E11" i="5"/>
  <c r="L11" i="5" s="1"/>
  <c r="AF10" i="1"/>
  <c r="E10" i="5"/>
  <c r="L10" i="5" s="1"/>
  <c r="AF7" i="4"/>
  <c r="E41" i="5"/>
  <c r="L41" i="5" s="1"/>
  <c r="S11" i="4"/>
  <c r="E45" i="5"/>
  <c r="L45" i="5" s="1"/>
  <c r="AF10" i="4"/>
  <c r="E44" i="5"/>
  <c r="L44" i="5" s="1"/>
  <c r="S9" i="4"/>
  <c r="E43" i="5"/>
  <c r="L43" i="5" s="1"/>
  <c r="AF3" i="4"/>
  <c r="E37" i="5"/>
  <c r="L37" i="5" s="1"/>
  <c r="AF14" i="4"/>
  <c r="E48" i="5"/>
  <c r="L48" i="5" s="1"/>
  <c r="S8" i="4"/>
  <c r="E42" i="5"/>
  <c r="L42" i="5" s="1"/>
  <c r="AF13" i="4"/>
  <c r="E47" i="5"/>
  <c r="L47" i="5" s="1"/>
  <c r="S4" i="4"/>
  <c r="E38" i="5"/>
  <c r="L38" i="5" s="1"/>
  <c r="AF5" i="4"/>
  <c r="E39" i="5"/>
  <c r="L39" i="5" s="1"/>
  <c r="AF2" i="4"/>
  <c r="E36" i="5"/>
  <c r="L36" i="5" s="1"/>
  <c r="S15" i="4"/>
  <c r="E49" i="5"/>
  <c r="L49" i="5" s="1"/>
  <c r="AF6" i="4"/>
  <c r="E40" i="5"/>
  <c r="L40" i="5" s="1"/>
  <c r="S12" i="4"/>
  <c r="E46" i="5"/>
  <c r="L46" i="5" s="1"/>
  <c r="R3" i="4"/>
  <c r="D37" i="5"/>
  <c r="K37" i="5" s="1"/>
  <c r="AC8" i="4"/>
  <c r="D42" i="5"/>
  <c r="K42" i="5" s="1"/>
  <c r="AC7" i="4"/>
  <c r="D41" i="5"/>
  <c r="K41" i="5" s="1"/>
  <c r="AD5" i="4"/>
  <c r="D39" i="5"/>
  <c r="K39" i="5" s="1"/>
  <c r="AC2" i="4"/>
  <c r="D36" i="5"/>
  <c r="K36" i="5" s="1"/>
  <c r="AD6" i="4"/>
  <c r="D40" i="5"/>
  <c r="K40" i="5" s="1"/>
  <c r="AD4" i="4"/>
  <c r="D38" i="5"/>
  <c r="K38" i="5" s="1"/>
  <c r="R9" i="4"/>
  <c r="D43" i="5"/>
  <c r="K43" i="5" s="1"/>
  <c r="AA13" i="4"/>
  <c r="C47" i="5"/>
  <c r="J47" i="5" s="1"/>
  <c r="AA7" i="4"/>
  <c r="C41" i="5"/>
  <c r="J41" i="5" s="1"/>
  <c r="Q2" i="4"/>
  <c r="C36" i="5"/>
  <c r="J36" i="5" s="1"/>
  <c r="Z8" i="4"/>
  <c r="C42" i="5"/>
  <c r="J42" i="5" s="1"/>
  <c r="Q4" i="4"/>
  <c r="C38" i="5"/>
  <c r="J38" i="5" s="1"/>
  <c r="AA8" i="4"/>
  <c r="Q15" i="4"/>
  <c r="C49" i="5"/>
  <c r="J49" i="5" s="1"/>
  <c r="Z11" i="4"/>
  <c r="C45" i="5"/>
  <c r="J45" i="5" s="1"/>
  <c r="AA12" i="4"/>
  <c r="C46" i="5"/>
  <c r="J46" i="5" s="1"/>
  <c r="Q10" i="4"/>
  <c r="C44" i="5"/>
  <c r="J44" i="5" s="1"/>
  <c r="Q14" i="4"/>
  <c r="C48" i="5"/>
  <c r="J48" i="5" s="1"/>
  <c r="AA5" i="4"/>
  <c r="C39" i="5"/>
  <c r="J39" i="5" s="1"/>
  <c r="Q6" i="4"/>
  <c r="C40" i="5"/>
  <c r="J40" i="5" s="1"/>
  <c r="Z9" i="4"/>
  <c r="C43" i="5"/>
  <c r="J43" i="5" s="1"/>
  <c r="AA3" i="4"/>
  <c r="C37" i="5"/>
  <c r="J37" i="5" s="1"/>
  <c r="P4" i="4"/>
  <c r="B38" i="5"/>
  <c r="I38" i="5" s="1"/>
  <c r="X10" i="4"/>
  <c r="B44" i="5"/>
  <c r="I44" i="5" s="1"/>
  <c r="X7" i="4"/>
  <c r="B41" i="5"/>
  <c r="I41" i="5" s="1"/>
  <c r="X13" i="4"/>
  <c r="B47" i="5"/>
  <c r="I47" i="5" s="1"/>
  <c r="P14" i="4"/>
  <c r="B48" i="5"/>
  <c r="I48" i="5" s="1"/>
  <c r="P15" i="4"/>
  <c r="B49" i="5"/>
  <c r="I49" i="5" s="1"/>
  <c r="X12" i="4"/>
  <c r="B46" i="5"/>
  <c r="I46" i="5" s="1"/>
  <c r="X5" i="4"/>
  <c r="B39" i="5"/>
  <c r="I39" i="5" s="1"/>
  <c r="X9" i="4"/>
  <c r="B43" i="5"/>
  <c r="I43" i="5" s="1"/>
  <c r="P11" i="4"/>
  <c r="B45" i="5"/>
  <c r="I45" i="5" s="1"/>
  <c r="P2" i="4"/>
  <c r="B36" i="5"/>
  <c r="I36" i="5" s="1"/>
  <c r="I50" i="5" s="1"/>
  <c r="I53" i="5" s="1"/>
  <c r="X3" i="4"/>
  <c r="B37" i="5"/>
  <c r="I37" i="5" s="1"/>
  <c r="X8" i="4"/>
  <c r="B42" i="5"/>
  <c r="I42" i="5" s="1"/>
  <c r="X6" i="4"/>
  <c r="B40" i="5"/>
  <c r="I40" i="5" s="1"/>
  <c r="AH3" i="4"/>
  <c r="F37" i="5"/>
  <c r="M37" i="5" s="1"/>
  <c r="T13" i="4"/>
  <c r="F47" i="5"/>
  <c r="M47" i="5" s="1"/>
  <c r="AI10" i="4"/>
  <c r="F44" i="5"/>
  <c r="M44" i="5" s="1"/>
  <c r="AI4" i="4"/>
  <c r="F38" i="5"/>
  <c r="M38" i="5" s="1"/>
  <c r="AI6" i="4"/>
  <c r="F40" i="5"/>
  <c r="M40" i="5" s="1"/>
  <c r="AH14" i="4"/>
  <c r="F48" i="5"/>
  <c r="M48" i="5" s="1"/>
  <c r="AI11" i="4"/>
  <c r="F45" i="5"/>
  <c r="M45" i="5" s="1"/>
  <c r="T8" i="4"/>
  <c r="F42" i="5"/>
  <c r="M42" i="5" s="1"/>
  <c r="AI9" i="4"/>
  <c r="F43" i="5"/>
  <c r="M43" i="5" s="1"/>
  <c r="AI5" i="4"/>
  <c r="F39" i="5"/>
  <c r="M39" i="5" s="1"/>
  <c r="T2" i="4"/>
  <c r="F36" i="5"/>
  <c r="M36" i="5" s="1"/>
  <c r="AH7" i="4"/>
  <c r="F41" i="5"/>
  <c r="M41" i="5" s="1"/>
  <c r="AH15" i="4"/>
  <c r="F49" i="5"/>
  <c r="M49" i="5" s="1"/>
  <c r="T12" i="4"/>
  <c r="F46" i="5"/>
  <c r="M46" i="5" s="1"/>
  <c r="AF4" i="1"/>
  <c r="AD7" i="4"/>
  <c r="S5" i="4"/>
  <c r="Z14" i="4"/>
  <c r="AF15" i="4"/>
  <c r="AC9" i="1"/>
  <c r="S3" i="4"/>
  <c r="AI3" i="4"/>
  <c r="R8" i="4"/>
  <c r="X11" i="4"/>
  <c r="Z6" i="4"/>
  <c r="AA6" i="4"/>
  <c r="X14" i="4"/>
  <c r="AA14" i="4"/>
  <c r="AF4" i="4"/>
  <c r="Q12" i="4"/>
  <c r="AD2" i="4"/>
  <c r="AI2" i="4"/>
  <c r="Z12" i="4"/>
  <c r="T10" i="4"/>
  <c r="T9" i="4"/>
  <c r="T11" i="4"/>
  <c r="T7" i="4"/>
  <c r="AH9" i="4"/>
  <c r="AH11" i="4"/>
  <c r="T5" i="4"/>
  <c r="T3" i="4"/>
  <c r="AI7" i="4"/>
  <c r="T6" i="4"/>
  <c r="AH10" i="4"/>
  <c r="AH2" i="4"/>
  <c r="AH6" i="4"/>
  <c r="AI15" i="4"/>
  <c r="S14" i="4"/>
  <c r="S2" i="4"/>
  <c r="S6" i="4"/>
  <c r="S10" i="4"/>
  <c r="R4" i="4"/>
  <c r="R6" i="4"/>
  <c r="AC4" i="4"/>
  <c r="AC3" i="4"/>
  <c r="AD3" i="4"/>
  <c r="R2" i="4"/>
  <c r="R7" i="4"/>
  <c r="Z5" i="4"/>
  <c r="Q7" i="4"/>
  <c r="Q13" i="4"/>
  <c r="Q3" i="4"/>
  <c r="Z4" i="4"/>
  <c r="Z13" i="4"/>
  <c r="AA4" i="4"/>
  <c r="Z15" i="4"/>
  <c r="Z3" i="4"/>
  <c r="AA15" i="4"/>
  <c r="Q5" i="4"/>
  <c r="P3" i="4"/>
  <c r="P9" i="4"/>
  <c r="P8" i="4"/>
  <c r="P13" i="4"/>
  <c r="P5" i="4"/>
  <c r="P12" i="4"/>
  <c r="X15" i="4"/>
  <c r="X4" i="4"/>
  <c r="P7" i="4"/>
  <c r="X2" i="4"/>
  <c r="AD8" i="4"/>
  <c r="AA9" i="4"/>
  <c r="Z10" i="4"/>
  <c r="AA11" i="4"/>
  <c r="AF12" i="4"/>
  <c r="AH13" i="4"/>
  <c r="AI14" i="4"/>
  <c r="Z2" i="4"/>
  <c r="AF8" i="4"/>
  <c r="AC9" i="4"/>
  <c r="AA10" i="4"/>
  <c r="AF11" i="4"/>
  <c r="AH12" i="4"/>
  <c r="AI13" i="4"/>
  <c r="AA2" i="4"/>
  <c r="AH8" i="4"/>
  <c r="AD9" i="4"/>
  <c r="AI12" i="4"/>
  <c r="T4" i="4"/>
  <c r="P6" i="4"/>
  <c r="R5" i="4"/>
  <c r="AI8" i="4"/>
  <c r="AF9" i="4"/>
  <c r="S7" i="4"/>
  <c r="Q8" i="4"/>
  <c r="T15" i="4"/>
  <c r="AC5" i="4"/>
  <c r="AH4" i="4"/>
  <c r="Q9" i="4"/>
  <c r="P10" i="4"/>
  <c r="Q11" i="4"/>
  <c r="S13" i="4"/>
  <c r="T14" i="4"/>
  <c r="AC6" i="4"/>
  <c r="Z7" i="4"/>
  <c r="AH5" i="4"/>
  <c r="S3" i="1"/>
  <c r="P15" i="1"/>
  <c r="AD9" i="1"/>
  <c r="T8" i="1"/>
  <c r="AI8" i="1"/>
  <c r="AC3" i="1"/>
  <c r="S8" i="1"/>
  <c r="X14" i="1"/>
  <c r="R8" i="1"/>
  <c r="X13" i="1"/>
  <c r="X2" i="1"/>
  <c r="Q8" i="1"/>
  <c r="X11" i="1"/>
  <c r="AD8" i="1"/>
  <c r="T7" i="1"/>
  <c r="Z14" i="1"/>
  <c r="T15" i="1"/>
  <c r="S7" i="1"/>
  <c r="Z13" i="1"/>
  <c r="AD7" i="1"/>
  <c r="R7" i="1"/>
  <c r="AA7" i="1"/>
  <c r="AD6" i="1"/>
  <c r="AC6" i="1"/>
  <c r="AA6" i="1"/>
  <c r="AI5" i="1"/>
  <c r="Q7" i="1"/>
  <c r="R5" i="1"/>
  <c r="Z6" i="1"/>
  <c r="AH5" i="1"/>
  <c r="T4" i="1"/>
  <c r="AI15" i="1"/>
  <c r="AF5" i="1"/>
  <c r="AI13" i="1"/>
  <c r="AD5" i="1"/>
  <c r="T11" i="1"/>
  <c r="P4" i="1"/>
  <c r="AH13" i="1"/>
  <c r="S11" i="1"/>
  <c r="T3" i="1"/>
  <c r="AF9" i="1"/>
  <c r="AI4" i="1"/>
  <c r="Z12" i="1"/>
  <c r="S14" i="1"/>
  <c r="X10" i="1"/>
  <c r="AA11" i="1"/>
  <c r="Z11" i="1"/>
  <c r="AF12" i="1"/>
  <c r="S10" i="1"/>
  <c r="R3" i="1"/>
  <c r="AI11" i="1"/>
  <c r="AI7" i="1"/>
  <c r="P7" i="1"/>
  <c r="S13" i="1"/>
  <c r="AD4" i="1"/>
  <c r="S6" i="1"/>
  <c r="AA5" i="1"/>
  <c r="T9" i="1"/>
  <c r="X3" i="1"/>
  <c r="T2" i="1"/>
  <c r="P9" i="1"/>
  <c r="AI2" i="1"/>
  <c r="AA14" i="1"/>
  <c r="AI14" i="1"/>
  <c r="AH9" i="1"/>
  <c r="AH14" i="1"/>
  <c r="S15" i="1"/>
  <c r="P12" i="1"/>
  <c r="P5" i="1"/>
  <c r="AA13" i="1"/>
  <c r="AI12" i="1"/>
  <c r="AH10" i="1"/>
  <c r="AI3" i="1"/>
  <c r="R4" i="1"/>
  <c r="AH12" i="1"/>
  <c r="X8" i="1"/>
  <c r="Q10" i="1"/>
  <c r="AC2" i="1"/>
  <c r="AI10" i="1"/>
  <c r="R2" i="1"/>
  <c r="P6" i="1"/>
  <c r="AF2" i="1"/>
  <c r="AA15" i="1"/>
  <c r="AI6" i="1"/>
  <c r="AA12" i="1"/>
  <c r="T6" i="1"/>
  <c r="Z15" i="1"/>
  <c r="Q5" i="1"/>
  <c r="Z8" i="1"/>
  <c r="Q2" i="1"/>
  <c r="Z4" i="1"/>
  <c r="AA3" i="1"/>
  <c r="Z3" i="1"/>
  <c r="AA10" i="1"/>
  <c r="Q9" i="1"/>
  <c r="Z2" i="1"/>
  <c r="AA9" i="1"/>
  <c r="Q4" i="1"/>
  <c r="K50" i="5" l="1"/>
  <c r="K53" i="5" s="1"/>
  <c r="L50" i="5"/>
  <c r="L53" i="5" s="1"/>
  <c r="M50" i="5"/>
  <c r="J50" i="5"/>
  <c r="J53" i="5" s="1"/>
  <c r="M52" i="5"/>
  <c r="X18" i="1"/>
  <c r="L16" i="5"/>
  <c r="L52" i="5" s="1"/>
  <c r="K16" i="5"/>
  <c r="K52" i="5" s="1"/>
  <c r="J16" i="5"/>
  <c r="J52" i="5" s="1"/>
  <c r="I55" i="5" l="1"/>
  <c r="M53" i="5"/>
</calcChain>
</file>

<file path=xl/sharedStrings.xml><?xml version="1.0" encoding="utf-8"?>
<sst xmlns="http://schemas.openxmlformats.org/spreadsheetml/2006/main" count="138" uniqueCount="33">
  <si>
    <t>Range</t>
  </si>
  <si>
    <t>Kerosene</t>
  </si>
  <si>
    <t>Biofuel</t>
  </si>
  <si>
    <t>Ammonia</t>
  </si>
  <si>
    <t>LNG</t>
  </si>
  <si>
    <t>LH2</t>
  </si>
  <si>
    <t>TAW_200</t>
  </si>
  <si>
    <t>Kerosene (TAW)</t>
  </si>
  <si>
    <t>Biofuel (TAW)</t>
  </si>
  <si>
    <t>Ammonia (TAW)</t>
  </si>
  <si>
    <t>LNG (TAW)</t>
  </si>
  <si>
    <t>LH2 (TAW)</t>
  </si>
  <si>
    <t xml:space="preserve">Kerosene </t>
  </si>
  <si>
    <t>Cruise speed</t>
  </si>
  <si>
    <t>altitude</t>
  </si>
  <si>
    <t>fuel consumption</t>
  </si>
  <si>
    <t>cl</t>
  </si>
  <si>
    <t>L/D</t>
  </si>
  <si>
    <t>MTOM</t>
  </si>
  <si>
    <t>Payload</t>
  </si>
  <si>
    <t>TAW 200 Kerosene</t>
  </si>
  <si>
    <t>BWB 200 Kerosene</t>
  </si>
  <si>
    <t>r</t>
  </si>
  <si>
    <t>V</t>
  </si>
  <si>
    <t>S</t>
  </si>
  <si>
    <t xml:space="preserve">% difference (r) </t>
  </si>
  <si>
    <t>%% difference (S)</t>
  </si>
  <si>
    <t xml:space="preserve">fuselage </t>
  </si>
  <si>
    <t>payload</t>
  </si>
  <si>
    <t>L/D @ cruise</t>
  </si>
  <si>
    <t>fuse consumption</t>
  </si>
  <si>
    <t>Engine</t>
  </si>
  <si>
    <t>Fuel consumption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</si>
</sst>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Fuel consumption (HAR)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187093590694181E-2"/>
          <c:y val="8.5393308807481388E-2"/>
          <c:w val="0.80633284281391215"/>
          <c:h val="0.8016818712513492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'200'!$B$2:$B$15</c:f>
              <c:numCache>
                <c:formatCode>General</c:formatCode>
                <c:ptCount val="14"/>
                <c:pt idx="0">
                  <c:v>8773.9917787072991</c:v>
                </c:pt>
                <c:pt idx="1">
                  <c:v>11603.476361380201</c:v>
                </c:pt>
                <c:pt idx="2">
                  <c:v>12760.4366817758</c:v>
                </c:pt>
                <c:pt idx="3">
                  <c:v>15618.2997434178</c:v>
                </c:pt>
                <c:pt idx="4">
                  <c:v>17817.293997707598</c:v>
                </c:pt>
                <c:pt idx="5">
                  <c:v>20577.514808657299</c:v>
                </c:pt>
                <c:pt idx="6">
                  <c:v>24132.8688264679</c:v>
                </c:pt>
                <c:pt idx="7">
                  <c:v>27240.3082661874</c:v>
                </c:pt>
                <c:pt idx="8">
                  <c:v>33013.800586274199</c:v>
                </c:pt>
                <c:pt idx="9">
                  <c:v>37571.322795145301</c:v>
                </c:pt>
                <c:pt idx="10">
                  <c:v>44108.833808867603</c:v>
                </c:pt>
                <c:pt idx="11">
                  <c:v>49302.769198191301</c:v>
                </c:pt>
                <c:pt idx="12">
                  <c:v>52533.215530803704</c:v>
                </c:pt>
                <c:pt idx="13">
                  <c:v>68496.124439024497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0A-41BD-A7F3-484627DDE80F}"/>
            </c:ext>
          </c:extLst>
        </c:ser>
        <c:ser>
          <c:idx val="1"/>
          <c:order val="1"/>
          <c:tx>
            <c:strRef>
              <c:f>'200'!$C$1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'200'!$C$2:$C$15</c:f>
              <c:numCache>
                <c:formatCode>0.00E+00</c:formatCode>
                <c:ptCount val="14"/>
                <c:pt idx="0" formatCode="General">
                  <c:v>10863.029512659399</c:v>
                </c:pt>
                <c:pt idx="1">
                  <c:v>12307.5994238166</c:v>
                </c:pt>
                <c:pt idx="2">
                  <c:v>14788.6937446223</c:v>
                </c:pt>
                <c:pt idx="3">
                  <c:v>16966.1097153808</c:v>
                </c:pt>
                <c:pt idx="4">
                  <c:v>22265.3469952917</c:v>
                </c:pt>
                <c:pt idx="5">
                  <c:v>25212.5454443087</c:v>
                </c:pt>
                <c:pt idx="6">
                  <c:v>29939.4672900808</c:v>
                </c:pt>
                <c:pt idx="7">
                  <c:v>38345.892101395199</c:v>
                </c:pt>
                <c:pt idx="8">
                  <c:v>44910.594794078999</c:v>
                </c:pt>
                <c:pt idx="9" formatCode="General">
                  <c:v>51377.408151728203</c:v>
                </c:pt>
                <c:pt idx="10" formatCode="General">
                  <c:v>61935.048019218601</c:v>
                </c:pt>
                <c:pt idx="11" formatCode="General">
                  <c:v>66321.819974001395</c:v>
                </c:pt>
                <c:pt idx="12" formatCode="General">
                  <c:v>70753.876233397095</c:v>
                </c:pt>
                <c:pt idx="13" formatCode="General">
                  <c:v>87758.403821581407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0A-41BD-A7F3-484627DDE80F}"/>
            </c:ext>
          </c:extLst>
        </c:ser>
        <c:ser>
          <c:idx val="2"/>
          <c:order val="2"/>
          <c:tx>
            <c:strRef>
              <c:f>'200'!$D$1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'200'!$A$2:$A$9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'200'!$D$2:$D$9</c:f>
              <c:numCache>
                <c:formatCode>General</c:formatCode>
                <c:ptCount val="8"/>
                <c:pt idx="0">
                  <c:v>31786.618229498901</c:v>
                </c:pt>
                <c:pt idx="1">
                  <c:v>46341.322980084202</c:v>
                </c:pt>
                <c:pt idx="2">
                  <c:v>66970.343669483002</c:v>
                </c:pt>
                <c:pt idx="3">
                  <c:v>91918.0063988857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0A-41BD-A7F3-484627DDE80F}"/>
            </c:ext>
          </c:extLst>
        </c:ser>
        <c:ser>
          <c:idx val="3"/>
          <c:order val="3"/>
          <c:tx>
            <c:strRef>
              <c:f>'200'!$E$1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'200'!$E$2:$E$15</c:f>
              <c:numCache>
                <c:formatCode>0.00E+00</c:formatCode>
                <c:ptCount val="14"/>
                <c:pt idx="0" formatCode="General">
                  <c:v>10175.8876122004</c:v>
                </c:pt>
                <c:pt idx="1">
                  <c:v>13228.7814593166</c:v>
                </c:pt>
                <c:pt idx="2">
                  <c:v>15305.274385156599</c:v>
                </c:pt>
                <c:pt idx="3">
                  <c:v>17643.447561487799</c:v>
                </c:pt>
                <c:pt idx="4">
                  <c:v>19975.083559208299</c:v>
                </c:pt>
                <c:pt idx="5">
                  <c:v>23522.560917766601</c:v>
                </c:pt>
                <c:pt idx="6">
                  <c:v>27829.505888282099</c:v>
                </c:pt>
                <c:pt idx="7">
                  <c:v>33871.8741512259</c:v>
                </c:pt>
                <c:pt idx="8">
                  <c:v>38829.9367913651</c:v>
                </c:pt>
                <c:pt idx="9">
                  <c:v>42389.0755029918</c:v>
                </c:pt>
                <c:pt idx="10" formatCode="General">
                  <c:v>44127.121174708402</c:v>
                </c:pt>
                <c:pt idx="11" formatCode="General">
                  <c:v>53923.322443442601</c:v>
                </c:pt>
                <c:pt idx="12" formatCode="General">
                  <c:v>70210.984051382504</c:v>
                </c:pt>
                <c:pt idx="13" formatCode="General">
                  <c:v>80358.241552540305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40A-41BD-A7F3-484627DDE80F}"/>
            </c:ext>
          </c:extLst>
        </c:ser>
        <c:ser>
          <c:idx val="4"/>
          <c:order val="4"/>
          <c:tx>
            <c:strRef>
              <c:f>'200'!$F$1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'200'!$F$2:$F$15</c:f>
              <c:numCache>
                <c:formatCode>General</c:formatCode>
                <c:ptCount val="14"/>
                <c:pt idx="0">
                  <c:v>6428.5772021662897</c:v>
                </c:pt>
                <c:pt idx="1">
                  <c:v>7904.2063570504797</c:v>
                </c:pt>
                <c:pt idx="2">
                  <c:v>8768.2010755618503</c:v>
                </c:pt>
                <c:pt idx="3">
                  <c:v>10230.6911074407</c:v>
                </c:pt>
                <c:pt idx="4">
                  <c:v>11485.2269062491</c:v>
                </c:pt>
                <c:pt idx="5">
                  <c:v>13220.393499566</c:v>
                </c:pt>
                <c:pt idx="6">
                  <c:v>14558.0682535915</c:v>
                </c:pt>
                <c:pt idx="7">
                  <c:v>15185.3944672324</c:v>
                </c:pt>
                <c:pt idx="8">
                  <c:v>16727.674000424598</c:v>
                </c:pt>
                <c:pt idx="9">
                  <c:v>18285.173348743599</c:v>
                </c:pt>
                <c:pt idx="10">
                  <c:v>19904.6301523166</c:v>
                </c:pt>
                <c:pt idx="11">
                  <c:v>22266.1106861273</c:v>
                </c:pt>
                <c:pt idx="12">
                  <c:v>24924.496742033502</c:v>
                </c:pt>
                <c:pt idx="13">
                  <c:v>26457.0817924486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40A-41BD-A7F3-484627DDE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1881007"/>
        <c:axId val="701869775"/>
      </c:scatterChart>
      <c:valAx>
        <c:axId val="701881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869775"/>
        <c:crosses val="autoZero"/>
        <c:crossBetween val="midCat"/>
      </c:valAx>
      <c:valAx>
        <c:axId val="701869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</a:t>
                </a:r>
                <a:r>
                  <a:rPr lang="en-GB" baseline="0"/>
                  <a:t> consumption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881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5"/>
          <c:tx>
            <c:strRef>
              <c:f>LD_46000!$H$2</c:f>
              <c:strCache>
                <c:ptCount val="1"/>
                <c:pt idx="0">
                  <c:v>0.7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LD_46000!$J$7</c:f>
              <c:numCache>
                <c:formatCode>General</c:formatCode>
                <c:ptCount val="1"/>
                <c:pt idx="0">
                  <c:v>0.35299999999999998</c:v>
                </c:pt>
              </c:numCache>
            </c:numRef>
          </c:xVal>
          <c:yVal>
            <c:numRef>
              <c:f>LD_46000!$K$7</c:f>
              <c:numCache>
                <c:formatCode>General</c:formatCode>
                <c:ptCount val="1"/>
                <c:pt idx="0">
                  <c:v>19.934999999999999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45-4D55-99BC-AAB99F834643}"/>
            </c:ext>
          </c:extLst>
        </c:ser>
        <c:ser>
          <c:idx val="6"/>
          <c:order val="6"/>
          <c:tx>
            <c:strRef>
              <c:f>LD_46000!$H$14</c:f>
              <c:strCache>
                <c:ptCount val="1"/>
                <c:pt idx="0">
                  <c:v>0.75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LD_46000!$J$18</c:f>
              <c:numCache>
                <c:formatCode>General</c:formatCode>
                <c:ptCount val="1"/>
                <c:pt idx="0">
                  <c:v>0.31</c:v>
                </c:pt>
              </c:numCache>
            </c:numRef>
          </c:xVal>
          <c:yVal>
            <c:numRef>
              <c:f>LD_46000!$K$18</c:f>
              <c:numCache>
                <c:formatCode>General</c:formatCode>
                <c:ptCount val="1"/>
                <c:pt idx="0">
                  <c:v>20.484000000000002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345-4D55-99BC-AAB99F834643}"/>
            </c:ext>
          </c:extLst>
        </c:ser>
        <c:ser>
          <c:idx val="7"/>
          <c:order val="7"/>
          <c:tx>
            <c:strRef>
              <c:f>LD_46000!$H$26</c:f>
              <c:strCache>
                <c:ptCount val="1"/>
                <c:pt idx="0">
                  <c:v>0.8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LD_46000!$J$31</c:f>
              <c:numCache>
                <c:formatCode>General</c:formatCode>
                <c:ptCount val="1"/>
                <c:pt idx="0">
                  <c:v>0.27100000000000002</c:v>
                </c:pt>
              </c:numCache>
            </c:numRef>
          </c:xVal>
          <c:yVal>
            <c:numRef>
              <c:f>LD_46000!$K$31</c:f>
              <c:numCache>
                <c:formatCode>General</c:formatCode>
                <c:ptCount val="1"/>
                <c:pt idx="0">
                  <c:v>21.041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345-4D55-99BC-AAB99F834643}"/>
            </c:ext>
          </c:extLst>
        </c:ser>
        <c:ser>
          <c:idx val="8"/>
          <c:order val="8"/>
          <c:tx>
            <c:strRef>
              <c:f>LD_46000!$H$38</c:f>
              <c:strCache>
                <c:ptCount val="1"/>
                <c:pt idx="0">
                  <c:v>0.85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LD_46000!$J$43</c:f>
              <c:numCache>
                <c:formatCode>General</c:formatCode>
                <c:ptCount val="1"/>
                <c:pt idx="0">
                  <c:v>0.24</c:v>
                </c:pt>
              </c:numCache>
            </c:numRef>
          </c:xVal>
          <c:yVal>
            <c:numRef>
              <c:f>LD_46000!$K$43</c:f>
              <c:numCache>
                <c:formatCode>General</c:formatCode>
                <c:ptCount val="1"/>
                <c:pt idx="0">
                  <c:v>19.341999999999999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345-4D55-99BC-AAB99F834643}"/>
            </c:ext>
          </c:extLst>
        </c:ser>
        <c:ser>
          <c:idx val="9"/>
          <c:order val="9"/>
          <c:tx>
            <c:strRef>
              <c:f>LD_46000!$H$50</c:f>
              <c:strCache>
                <c:ptCount val="1"/>
                <c:pt idx="0">
                  <c:v>0.9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LD_46000!$J$55</c:f>
              <c:numCache>
                <c:formatCode>General</c:formatCode>
                <c:ptCount val="1"/>
                <c:pt idx="0">
                  <c:v>0.214</c:v>
                </c:pt>
              </c:numCache>
            </c:numRef>
          </c:xVal>
          <c:yVal>
            <c:numRef>
              <c:f>LD_46000!$K$55</c:f>
              <c:numCache>
                <c:formatCode>General</c:formatCode>
                <c:ptCount val="1"/>
                <c:pt idx="0">
                  <c:v>18.437000000000001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345-4D55-99BC-AAB99F834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106271"/>
        <c:axId val="487126911"/>
      </c:scatterChart>
      <c:scatterChart>
        <c:scatterStyle val="smoothMarker"/>
        <c:varyColors val="0"/>
        <c:ser>
          <c:idx val="0"/>
          <c:order val="0"/>
          <c:tx>
            <c:strRef>
              <c:f>LD_46000!$H$2</c:f>
              <c:strCache>
                <c:ptCount val="1"/>
                <c:pt idx="0">
                  <c:v>0.7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xVal>
            <c:numRef>
              <c:f>LD_46000!$L$2:$L$12</c:f>
              <c:numCache>
                <c:formatCode>General</c:formatCode>
                <c:ptCount val="11"/>
                <c:pt idx="0">
                  <c:v>-1.6E-2</c:v>
                </c:pt>
                <c:pt idx="1">
                  <c:v>8.0000000000000002E-3</c:v>
                </c:pt>
                <c:pt idx="2">
                  <c:v>3.2000000000000001E-2</c:v>
                </c:pt>
                <c:pt idx="3">
                  <c:v>5.6000000000000001E-2</c:v>
                </c:pt>
                <c:pt idx="4">
                  <c:v>8.1000000000000003E-2</c:v>
                </c:pt>
                <c:pt idx="5">
                  <c:v>0.105</c:v>
                </c:pt>
                <c:pt idx="6">
                  <c:v>0.29099999999999998</c:v>
                </c:pt>
                <c:pt idx="7">
                  <c:v>0.47799999999999998</c:v>
                </c:pt>
                <c:pt idx="8">
                  <c:v>0.65700000000000003</c:v>
                </c:pt>
                <c:pt idx="9">
                  <c:v>0.81299999999999994</c:v>
                </c:pt>
                <c:pt idx="10">
                  <c:v>0.94</c:v>
                </c:pt>
              </c:numCache>
            </c:numRef>
          </c:xVal>
          <c:yVal>
            <c:numRef>
              <c:f>LD_46000!$M$2:$M$12</c:f>
              <c:numCache>
                <c:formatCode>General</c:formatCode>
                <c:ptCount val="11"/>
                <c:pt idx="0">
                  <c:v>-2.8860000000000001</c:v>
                </c:pt>
                <c:pt idx="1">
                  <c:v>1.4390000000000001</c:v>
                </c:pt>
                <c:pt idx="2">
                  <c:v>5.6950000000000003</c:v>
                </c:pt>
                <c:pt idx="3">
                  <c:v>9.6560000000000006</c:v>
                </c:pt>
                <c:pt idx="4">
                  <c:v>13.138</c:v>
                </c:pt>
                <c:pt idx="5">
                  <c:v>16.029</c:v>
                </c:pt>
                <c:pt idx="6">
                  <c:v>21.844999999999999</c:v>
                </c:pt>
                <c:pt idx="7">
                  <c:v>18.021000000000001</c:v>
                </c:pt>
                <c:pt idx="8">
                  <c:v>14.553000000000001</c:v>
                </c:pt>
                <c:pt idx="9">
                  <c:v>12.282</c:v>
                </c:pt>
                <c:pt idx="10">
                  <c:v>10.843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45-4D55-99BC-AAB99F834643}"/>
            </c:ext>
          </c:extLst>
        </c:ser>
        <c:ser>
          <c:idx val="1"/>
          <c:order val="1"/>
          <c:tx>
            <c:strRef>
              <c:f>LD_46000!$H$14</c:f>
              <c:strCache>
                <c:ptCount val="1"/>
                <c:pt idx="0">
                  <c:v>0.75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LD_46000!$L$14:$L$24</c:f>
              <c:numCache>
                <c:formatCode>General</c:formatCode>
                <c:ptCount val="11"/>
                <c:pt idx="0">
                  <c:v>-1.9E-2</c:v>
                </c:pt>
                <c:pt idx="1">
                  <c:v>4.0000000000000001E-3</c:v>
                </c:pt>
                <c:pt idx="2">
                  <c:v>2.7E-2</c:v>
                </c:pt>
                <c:pt idx="3">
                  <c:v>5.0999999999999997E-2</c:v>
                </c:pt>
                <c:pt idx="4">
                  <c:v>7.4999999999999997E-2</c:v>
                </c:pt>
                <c:pt idx="5">
                  <c:v>9.8000000000000004E-2</c:v>
                </c:pt>
                <c:pt idx="6">
                  <c:v>0.27900000000000003</c:v>
                </c:pt>
                <c:pt idx="7">
                  <c:v>0.46100000000000002</c:v>
                </c:pt>
                <c:pt idx="8">
                  <c:v>0.63600000000000001</c:v>
                </c:pt>
                <c:pt idx="9">
                  <c:v>0.78900000000000003</c:v>
                </c:pt>
                <c:pt idx="10">
                  <c:v>0.91300000000000003</c:v>
                </c:pt>
              </c:numCache>
            </c:numRef>
          </c:xVal>
          <c:yVal>
            <c:numRef>
              <c:f>LD_46000!$M$14:$M$24</c:f>
              <c:numCache>
                <c:formatCode>General</c:formatCode>
                <c:ptCount val="11"/>
                <c:pt idx="0">
                  <c:v>-3.371</c:v>
                </c:pt>
                <c:pt idx="1">
                  <c:v>0.72899999999999998</c:v>
                </c:pt>
                <c:pt idx="2">
                  <c:v>4.7969999999999997</c:v>
                </c:pt>
                <c:pt idx="3">
                  <c:v>8.6349999999999998</c:v>
                </c:pt>
                <c:pt idx="4">
                  <c:v>12.065</c:v>
                </c:pt>
                <c:pt idx="5">
                  <c:v>14.97</c:v>
                </c:pt>
                <c:pt idx="6">
                  <c:v>21.538</c:v>
                </c:pt>
                <c:pt idx="7">
                  <c:v>18.018000000000001</c:v>
                </c:pt>
                <c:pt idx="8">
                  <c:v>14.590999999999999</c:v>
                </c:pt>
                <c:pt idx="9">
                  <c:v>12.331</c:v>
                </c:pt>
                <c:pt idx="10">
                  <c:v>10.898999999999999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45-4D55-99BC-AAB99F834643}"/>
            </c:ext>
          </c:extLst>
        </c:ser>
        <c:ser>
          <c:idx val="2"/>
          <c:order val="2"/>
          <c:tx>
            <c:strRef>
              <c:f>LD_46000!$H$26</c:f>
              <c:strCache>
                <c:ptCount val="1"/>
                <c:pt idx="0">
                  <c:v>0.8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LD_46000!$L$26:$L$36</c:f>
              <c:numCache>
                <c:formatCode>General</c:formatCode>
                <c:ptCount val="11"/>
                <c:pt idx="0">
                  <c:v>-2.1999999999999999E-2</c:v>
                </c:pt>
                <c:pt idx="1">
                  <c:v>0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6.8000000000000005E-2</c:v>
                </c:pt>
                <c:pt idx="5">
                  <c:v>9.0999999999999998E-2</c:v>
                </c:pt>
                <c:pt idx="6">
                  <c:v>0.26600000000000001</c:v>
                </c:pt>
                <c:pt idx="7">
                  <c:v>0.44400000000000001</c:v>
                </c:pt>
                <c:pt idx="8">
                  <c:v>0.61599999999999999</c:v>
                </c:pt>
                <c:pt idx="9">
                  <c:v>0.76500000000000001</c:v>
                </c:pt>
                <c:pt idx="10">
                  <c:v>0.88500000000000001</c:v>
                </c:pt>
              </c:numCache>
            </c:numRef>
          </c:xVal>
          <c:yVal>
            <c:numRef>
              <c:f>LD_46000!$M$26:$M$36</c:f>
              <c:numCache>
                <c:formatCode>General</c:formatCode>
                <c:ptCount val="11"/>
                <c:pt idx="0">
                  <c:v>-3.835</c:v>
                </c:pt>
                <c:pt idx="1">
                  <c:v>4.5999999999999999E-2</c:v>
                </c:pt>
                <c:pt idx="2">
                  <c:v>3.927</c:v>
                </c:pt>
                <c:pt idx="3">
                  <c:v>7.6360000000000001</c:v>
                </c:pt>
                <c:pt idx="4">
                  <c:v>11.004</c:v>
                </c:pt>
                <c:pt idx="5">
                  <c:v>13.912000000000001</c:v>
                </c:pt>
                <c:pt idx="6">
                  <c:v>21.210999999999999</c:v>
                </c:pt>
                <c:pt idx="7">
                  <c:v>18.015000000000001</c:v>
                </c:pt>
                <c:pt idx="8">
                  <c:v>14.632</c:v>
                </c:pt>
                <c:pt idx="9">
                  <c:v>12.382999999999999</c:v>
                </c:pt>
                <c:pt idx="10">
                  <c:v>10.96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45-4D55-99BC-AAB99F834643}"/>
            </c:ext>
          </c:extLst>
        </c:ser>
        <c:ser>
          <c:idx val="3"/>
          <c:order val="3"/>
          <c:tx>
            <c:strRef>
              <c:f>LD_46000!$H$38</c:f>
              <c:strCache>
                <c:ptCount val="1"/>
                <c:pt idx="0">
                  <c:v>0.85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LD_46000!$L$38:$L$48</c:f>
              <c:numCache>
                <c:formatCode>General</c:formatCode>
                <c:ptCount val="11"/>
                <c:pt idx="0">
                  <c:v>-0.05</c:v>
                </c:pt>
                <c:pt idx="1">
                  <c:v>-2.9000000000000001E-2</c:v>
                </c:pt>
                <c:pt idx="2">
                  <c:v>-8.0000000000000002E-3</c:v>
                </c:pt>
                <c:pt idx="3">
                  <c:v>1.2999999999999999E-2</c:v>
                </c:pt>
                <c:pt idx="4">
                  <c:v>3.4000000000000002E-2</c:v>
                </c:pt>
                <c:pt idx="5">
                  <c:v>5.6000000000000001E-2</c:v>
                </c:pt>
                <c:pt idx="6">
                  <c:v>0.218</c:v>
                </c:pt>
                <c:pt idx="7">
                  <c:v>0.38700000000000001</c:v>
                </c:pt>
                <c:pt idx="8">
                  <c:v>0.55400000000000005</c:v>
                </c:pt>
                <c:pt idx="9">
                  <c:v>0.70599999999999996</c:v>
                </c:pt>
                <c:pt idx="10">
                  <c:v>0.82899999999999996</c:v>
                </c:pt>
              </c:numCache>
            </c:numRef>
          </c:xVal>
          <c:yVal>
            <c:numRef>
              <c:f>LD_46000!$M$38:$M$48</c:f>
              <c:numCache>
                <c:formatCode>General</c:formatCode>
                <c:ptCount val="11"/>
                <c:pt idx="0">
                  <c:v>-7.9180000000000001</c:v>
                </c:pt>
                <c:pt idx="1">
                  <c:v>-4.6950000000000003</c:v>
                </c:pt>
                <c:pt idx="2">
                  <c:v>-1.286</c:v>
                </c:pt>
                <c:pt idx="3">
                  <c:v>2.173</c:v>
                </c:pt>
                <c:pt idx="4">
                  <c:v>5.5279999999999996</c:v>
                </c:pt>
                <c:pt idx="5">
                  <c:v>8.657</c:v>
                </c:pt>
                <c:pt idx="6">
                  <c:v>19.984000000000002</c:v>
                </c:pt>
                <c:pt idx="7">
                  <c:v>18.256</c:v>
                </c:pt>
                <c:pt idx="8">
                  <c:v>14.976000000000001</c:v>
                </c:pt>
                <c:pt idx="9">
                  <c:v>12.561999999999999</c:v>
                </c:pt>
                <c:pt idx="10">
                  <c:v>11.032999999999999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45-4D55-99BC-AAB99F834643}"/>
            </c:ext>
          </c:extLst>
        </c:ser>
        <c:ser>
          <c:idx val="4"/>
          <c:order val="4"/>
          <c:tx>
            <c:strRef>
              <c:f>LD_46000!$H$50</c:f>
              <c:strCache>
                <c:ptCount val="1"/>
                <c:pt idx="0">
                  <c:v>0.9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LD_46000!$L$50:$L$60</c:f>
              <c:numCache>
                <c:formatCode>General</c:formatCode>
                <c:ptCount val="11"/>
                <c:pt idx="0">
                  <c:v>-7.8E-2</c:v>
                </c:pt>
                <c:pt idx="1">
                  <c:v>-5.8000000000000003E-2</c:v>
                </c:pt>
                <c:pt idx="2">
                  <c:v>-3.9E-2</c:v>
                </c:pt>
                <c:pt idx="3">
                  <c:v>-1.9E-2</c:v>
                </c:pt>
                <c:pt idx="4">
                  <c:v>0</c:v>
                </c:pt>
                <c:pt idx="5">
                  <c:v>0.02</c:v>
                </c:pt>
                <c:pt idx="6">
                  <c:v>0.17</c:v>
                </c:pt>
                <c:pt idx="7">
                  <c:v>0.32900000000000001</c:v>
                </c:pt>
                <c:pt idx="8">
                  <c:v>0.49199999999999999</c:v>
                </c:pt>
                <c:pt idx="9">
                  <c:v>0.64700000000000002</c:v>
                </c:pt>
                <c:pt idx="10">
                  <c:v>0.77200000000000002</c:v>
                </c:pt>
              </c:numCache>
            </c:numRef>
          </c:xVal>
          <c:yVal>
            <c:numRef>
              <c:f>LD_46000!$M$50:$M$60</c:f>
              <c:numCache>
                <c:formatCode>General</c:formatCode>
                <c:ptCount val="11"/>
                <c:pt idx="0">
                  <c:v>-11.375999999999999</c:v>
                </c:pt>
                <c:pt idx="1">
                  <c:v>-8.8510000000000009</c:v>
                </c:pt>
                <c:pt idx="2">
                  <c:v>-6.0419999999999998</c:v>
                </c:pt>
                <c:pt idx="3">
                  <c:v>-3.036</c:v>
                </c:pt>
                <c:pt idx="4">
                  <c:v>5.5E-2</c:v>
                </c:pt>
                <c:pt idx="5">
                  <c:v>3.145</c:v>
                </c:pt>
                <c:pt idx="6">
                  <c:v>18.324999999999999</c:v>
                </c:pt>
                <c:pt idx="7">
                  <c:v>18.593</c:v>
                </c:pt>
                <c:pt idx="8">
                  <c:v>15.430999999999999</c:v>
                </c:pt>
                <c:pt idx="9">
                  <c:v>12.78</c:v>
                </c:pt>
                <c:pt idx="10">
                  <c:v>11.119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45-4D55-99BC-AAB99F834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106271"/>
        <c:axId val="487126911"/>
      </c:scatterChart>
      <c:valAx>
        <c:axId val="487106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126911"/>
        <c:crosses val="autoZero"/>
        <c:crossBetween val="midCat"/>
      </c:valAx>
      <c:valAx>
        <c:axId val="48712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1062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6"/>
          <c:order val="6"/>
          <c:tx>
            <c:v>curve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LD_46000!$AB$2:$AB$12</c:f>
              <c:numCache>
                <c:formatCode>General</c:formatCode>
                <c:ptCount val="11"/>
                <c:pt idx="0">
                  <c:v>-2.1999999999999999E-2</c:v>
                </c:pt>
                <c:pt idx="1">
                  <c:v>0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6.8000000000000005E-2</c:v>
                </c:pt>
                <c:pt idx="5">
                  <c:v>9.0999999999999998E-2</c:v>
                </c:pt>
                <c:pt idx="6">
                  <c:v>0.26600000000000001</c:v>
                </c:pt>
                <c:pt idx="7">
                  <c:v>0.44400000000000001</c:v>
                </c:pt>
                <c:pt idx="8">
                  <c:v>0.61599999999999999</c:v>
                </c:pt>
                <c:pt idx="9">
                  <c:v>0.76500000000000001</c:v>
                </c:pt>
                <c:pt idx="10">
                  <c:v>0.88500000000000001</c:v>
                </c:pt>
              </c:numCache>
            </c:numRef>
          </c:xVal>
          <c:yVal>
            <c:numRef>
              <c:f>LD_46000!$AC$2:$AC$12</c:f>
              <c:numCache>
                <c:formatCode>General</c:formatCode>
                <c:ptCount val="11"/>
                <c:pt idx="0">
                  <c:v>-3.835</c:v>
                </c:pt>
                <c:pt idx="1">
                  <c:v>4.5999999999999999E-2</c:v>
                </c:pt>
                <c:pt idx="2">
                  <c:v>3.927</c:v>
                </c:pt>
                <c:pt idx="3">
                  <c:v>7.6360000000000001</c:v>
                </c:pt>
                <c:pt idx="4">
                  <c:v>11.004</c:v>
                </c:pt>
                <c:pt idx="5">
                  <c:v>13.912000000000001</c:v>
                </c:pt>
                <c:pt idx="6">
                  <c:v>21.210999999999999</c:v>
                </c:pt>
                <c:pt idx="7">
                  <c:v>18.015000000000001</c:v>
                </c:pt>
                <c:pt idx="8">
                  <c:v>14.632</c:v>
                </c:pt>
                <c:pt idx="9">
                  <c:v>12.382999999999999</c:v>
                </c:pt>
                <c:pt idx="10">
                  <c:v>10.96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0D6-490A-88A7-0620C62F6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5339231"/>
        <c:axId val="1185357471"/>
      </c:scatterChart>
      <c:scatterChart>
        <c:scatterStyle val="lineMarker"/>
        <c:varyColors val="0"/>
        <c:ser>
          <c:idx val="0"/>
          <c:order val="0"/>
          <c:tx>
            <c:strRef>
              <c:f>LD_46000!$X$8</c:f>
              <c:strCache>
                <c:ptCount val="1"/>
                <c:pt idx="0">
                  <c:v>23000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LD_46000!$Z$7</c:f>
              <c:numCache>
                <c:formatCode>General</c:formatCode>
                <c:ptCount val="1"/>
                <c:pt idx="0">
                  <c:v>0.2</c:v>
                </c:pt>
              </c:numCache>
            </c:numRef>
          </c:xVal>
          <c:yVal>
            <c:numRef>
              <c:f>LD_46000!$AA$7</c:f>
              <c:numCache>
                <c:formatCode>General</c:formatCode>
                <c:ptCount val="1"/>
                <c:pt idx="0">
                  <c:v>19.443000000000001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D6-490A-88A7-0620C62F6245}"/>
            </c:ext>
          </c:extLst>
        </c:ser>
        <c:ser>
          <c:idx val="1"/>
          <c:order val="1"/>
          <c:tx>
            <c:strRef>
              <c:f>LD_46000!$X$20</c:f>
              <c:strCache>
                <c:ptCount val="1"/>
                <c:pt idx="0">
                  <c:v>46000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LD_46000!$Z$19</c:f>
              <c:numCache>
                <c:formatCode>General</c:formatCode>
                <c:ptCount val="1"/>
                <c:pt idx="0">
                  <c:v>0.27100000000000002</c:v>
                </c:pt>
              </c:numCache>
            </c:numRef>
          </c:xVal>
          <c:yVal>
            <c:numRef>
              <c:f>LD_46000!$AA$19</c:f>
              <c:numCache>
                <c:formatCode>General</c:formatCode>
                <c:ptCount val="1"/>
                <c:pt idx="0">
                  <c:v>21.041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D6-490A-88A7-0620C62F6245}"/>
            </c:ext>
          </c:extLst>
        </c:ser>
        <c:ser>
          <c:idx val="2"/>
          <c:order val="2"/>
          <c:tx>
            <c:strRef>
              <c:f>LD_46000!$X$32</c:f>
              <c:strCache>
                <c:ptCount val="1"/>
                <c:pt idx="0">
                  <c:v>69000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3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60-4639-80A5-C8E62F854DC9}"/>
              </c:ext>
            </c:extLst>
          </c:dPt>
          <c:xVal>
            <c:numRef>
              <c:f>LD_46000!$Z$31</c:f>
              <c:numCache>
                <c:formatCode>General</c:formatCode>
                <c:ptCount val="1"/>
                <c:pt idx="0">
                  <c:v>0.32300000000000001</c:v>
                </c:pt>
              </c:numCache>
            </c:numRef>
          </c:xVal>
          <c:yVal>
            <c:numRef>
              <c:f>LD_46000!$AA$31</c:f>
              <c:numCache>
                <c:formatCode>General</c:formatCode>
                <c:ptCount val="1"/>
                <c:pt idx="0">
                  <c:v>19.683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D6-490A-88A7-0620C62F6245}"/>
            </c:ext>
          </c:extLst>
        </c:ser>
        <c:ser>
          <c:idx val="3"/>
          <c:order val="3"/>
          <c:tx>
            <c:strRef>
              <c:f>LD_46000!$X$44</c:f>
              <c:strCache>
                <c:ptCount val="1"/>
                <c:pt idx="0">
                  <c:v>92000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LD_46000!$Z$43</c:f>
              <c:numCache>
                <c:formatCode>General</c:formatCode>
                <c:ptCount val="1"/>
                <c:pt idx="0">
                  <c:v>0.38100000000000001</c:v>
                </c:pt>
              </c:numCache>
            </c:numRef>
          </c:xVal>
          <c:yVal>
            <c:numRef>
              <c:f>LD_46000!$AA$43</c:f>
              <c:numCache>
                <c:formatCode>General</c:formatCode>
                <c:ptCount val="1"/>
                <c:pt idx="0">
                  <c:v>18.721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0D6-490A-88A7-0620C62F6245}"/>
            </c:ext>
          </c:extLst>
        </c:ser>
        <c:ser>
          <c:idx val="4"/>
          <c:order val="4"/>
          <c:tx>
            <c:strRef>
              <c:f>LD_46000!$X$56</c:f>
              <c:strCache>
                <c:ptCount val="1"/>
                <c:pt idx="0">
                  <c:v>115000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LD_46000!$Z$55</c:f>
              <c:numCache>
                <c:formatCode>General</c:formatCode>
                <c:ptCount val="1"/>
                <c:pt idx="0">
                  <c:v>0.435</c:v>
                </c:pt>
              </c:numCache>
            </c:numRef>
          </c:xVal>
          <c:yVal>
            <c:numRef>
              <c:f>LD_46000!$AA$55</c:f>
              <c:numCache>
                <c:formatCode>General</c:formatCode>
                <c:ptCount val="1"/>
                <c:pt idx="0">
                  <c:v>18.103999999999999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0D6-490A-88A7-0620C62F6245}"/>
            </c:ext>
          </c:extLst>
        </c:ser>
        <c:ser>
          <c:idx val="5"/>
          <c:order val="5"/>
          <c:tx>
            <c:strRef>
              <c:f>LD_46000!$X$68</c:f>
              <c:strCache>
                <c:ptCount val="1"/>
                <c:pt idx="0">
                  <c:v>138000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LD_46000!$Z$67</c:f>
              <c:numCache>
                <c:formatCode>General</c:formatCode>
                <c:ptCount val="1"/>
                <c:pt idx="0">
                  <c:v>0.499</c:v>
                </c:pt>
              </c:numCache>
            </c:numRef>
          </c:xVal>
          <c:yVal>
            <c:numRef>
              <c:f>LD_46000!$AA$67</c:f>
              <c:numCache>
                <c:formatCode>General</c:formatCode>
                <c:ptCount val="1"/>
                <c:pt idx="0">
                  <c:v>16.529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0D6-490A-88A7-0620C62F6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5339231"/>
        <c:axId val="1185357471"/>
      </c:scatterChart>
      <c:valAx>
        <c:axId val="1185339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357471"/>
        <c:crosses val="autoZero"/>
        <c:crossBetween val="midCat"/>
      </c:valAx>
      <c:valAx>
        <c:axId val="1185357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339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Sheet1!$D$2:$D$37</c:f>
              <c:numCache>
                <c:formatCode>General</c:formatCode>
                <c:ptCount val="36"/>
                <c:pt idx="0">
                  <c:v>-1.6E-2</c:v>
                </c:pt>
                <c:pt idx="1">
                  <c:v>-3.0000000000000001E-3</c:v>
                </c:pt>
                <c:pt idx="2">
                  <c:v>4.0000000000000001E-3</c:v>
                </c:pt>
                <c:pt idx="3">
                  <c:v>1.0999999999999999E-2</c:v>
                </c:pt>
                <c:pt idx="4">
                  <c:v>2.4E-2</c:v>
                </c:pt>
                <c:pt idx="5">
                  <c:v>2.4E-2</c:v>
                </c:pt>
                <c:pt idx="6">
                  <c:v>3.7999999999999999E-2</c:v>
                </c:pt>
                <c:pt idx="7">
                  <c:v>4.3999999999999997E-2</c:v>
                </c:pt>
                <c:pt idx="8">
                  <c:v>5.0999999999999997E-2</c:v>
                </c:pt>
                <c:pt idx="9">
                  <c:v>6.5000000000000002E-2</c:v>
                </c:pt>
                <c:pt idx="10">
                  <c:v>7.8E-2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0.105</c:v>
                </c:pt>
                <c:pt idx="14">
                  <c:v>0.182</c:v>
                </c:pt>
                <c:pt idx="15">
                  <c:v>0.189</c:v>
                </c:pt>
                <c:pt idx="16">
                  <c:v>0.26</c:v>
                </c:pt>
                <c:pt idx="17">
                  <c:v>0.27400000000000002</c:v>
                </c:pt>
                <c:pt idx="18">
                  <c:v>0.33800000000000002</c:v>
                </c:pt>
                <c:pt idx="19">
                  <c:v>0.35899999999999999</c:v>
                </c:pt>
                <c:pt idx="20">
                  <c:v>0.41599999999999998</c:v>
                </c:pt>
                <c:pt idx="21">
                  <c:v>0.44400000000000001</c:v>
                </c:pt>
                <c:pt idx="22">
                  <c:v>0.49399999999999999</c:v>
                </c:pt>
                <c:pt idx="23">
                  <c:v>0.52900000000000003</c:v>
                </c:pt>
                <c:pt idx="24">
                  <c:v>0.57099999999999995</c:v>
                </c:pt>
                <c:pt idx="25">
                  <c:v>0.61</c:v>
                </c:pt>
                <c:pt idx="26">
                  <c:v>0.64300000000000002</c:v>
                </c:pt>
                <c:pt idx="27">
                  <c:v>0.68700000000000006</c:v>
                </c:pt>
                <c:pt idx="28">
                  <c:v>0.71099999999999997</c:v>
                </c:pt>
                <c:pt idx="29">
                  <c:v>0.75900000000000001</c:v>
                </c:pt>
                <c:pt idx="30">
                  <c:v>0.77600000000000002</c:v>
                </c:pt>
                <c:pt idx="31">
                  <c:v>0.82499999999999996</c:v>
                </c:pt>
                <c:pt idx="32">
                  <c:v>0.83599999999999997</c:v>
                </c:pt>
                <c:pt idx="33">
                  <c:v>0.88600000000000001</c:v>
                </c:pt>
                <c:pt idx="34">
                  <c:v>0.89100000000000001</c:v>
                </c:pt>
                <c:pt idx="35">
                  <c:v>0.94</c:v>
                </c:pt>
              </c:numCache>
            </c:numRef>
          </c:xVal>
          <c:yVal>
            <c:numRef>
              <c:f>Sheet1!$E$2:$E$37</c:f>
              <c:numCache>
                <c:formatCode>General</c:formatCode>
                <c:ptCount val="36"/>
                <c:pt idx="0">
                  <c:v>-2.8860000000000001</c:v>
                </c:pt>
                <c:pt idx="1">
                  <c:v>-0.48699999999999999</c:v>
                </c:pt>
                <c:pt idx="2">
                  <c:v>0.71699999999999997</c:v>
                </c:pt>
                <c:pt idx="3">
                  <c:v>1.919</c:v>
                </c:pt>
                <c:pt idx="4">
                  <c:v>4.298</c:v>
                </c:pt>
                <c:pt idx="5">
                  <c:v>4.298</c:v>
                </c:pt>
                <c:pt idx="6">
                  <c:v>6.6079999999999997</c:v>
                </c:pt>
                <c:pt idx="7">
                  <c:v>7.7249999999999996</c:v>
                </c:pt>
                <c:pt idx="8">
                  <c:v>8.8119999999999994</c:v>
                </c:pt>
                <c:pt idx="9">
                  <c:v>10.877000000000001</c:v>
                </c:pt>
                <c:pt idx="10">
                  <c:v>12.779</c:v>
                </c:pt>
                <c:pt idx="11">
                  <c:v>13.663</c:v>
                </c:pt>
                <c:pt idx="12">
                  <c:v>14.499000000000001</c:v>
                </c:pt>
                <c:pt idx="13">
                  <c:v>16.029</c:v>
                </c:pt>
                <c:pt idx="14">
                  <c:v>21.196999999999999</c:v>
                </c:pt>
                <c:pt idx="15">
                  <c:v>21.417999999999999</c:v>
                </c:pt>
                <c:pt idx="16">
                  <c:v>22.122</c:v>
                </c:pt>
                <c:pt idx="17">
                  <c:v>22.027000000000001</c:v>
                </c:pt>
                <c:pt idx="18">
                  <c:v>21.084</c:v>
                </c:pt>
                <c:pt idx="19">
                  <c:v>20.657</c:v>
                </c:pt>
                <c:pt idx="20">
                  <c:v>19.414000000000001</c:v>
                </c:pt>
                <c:pt idx="21">
                  <c:v>18.776</c:v>
                </c:pt>
                <c:pt idx="22">
                  <c:v>17.681999999999999</c:v>
                </c:pt>
                <c:pt idx="23">
                  <c:v>16.937000000000001</c:v>
                </c:pt>
                <c:pt idx="24">
                  <c:v>16.103000000000002</c:v>
                </c:pt>
                <c:pt idx="25">
                  <c:v>15.36</c:v>
                </c:pt>
                <c:pt idx="26">
                  <c:v>14.79</c:v>
                </c:pt>
                <c:pt idx="27">
                  <c:v>14.063000000000001</c:v>
                </c:pt>
                <c:pt idx="28">
                  <c:v>13.683</c:v>
                </c:pt>
                <c:pt idx="29">
                  <c:v>12.994999999999999</c:v>
                </c:pt>
                <c:pt idx="30">
                  <c:v>12.76</c:v>
                </c:pt>
                <c:pt idx="31">
                  <c:v>12.122</c:v>
                </c:pt>
                <c:pt idx="32">
                  <c:v>11.993</c:v>
                </c:pt>
                <c:pt idx="33">
                  <c:v>11.413</c:v>
                </c:pt>
                <c:pt idx="34">
                  <c:v>11.36</c:v>
                </c:pt>
                <c:pt idx="35">
                  <c:v>10.843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06-44CD-8976-F62B404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5389631"/>
        <c:axId val="1185369471"/>
      </c:scatterChart>
      <c:valAx>
        <c:axId val="1185389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369471"/>
        <c:crosses val="autoZero"/>
        <c:crossBetween val="midCat"/>
      </c:valAx>
      <c:valAx>
        <c:axId val="1185369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389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'specific fuel consumption'!$B$1</c:f>
              <c:strCache>
                <c:ptCount val="1"/>
                <c:pt idx="0">
                  <c:v>Kerosene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consumption'!$I$20:$I$33</c:f>
              <c:numCache>
                <c:formatCode>General</c:formatCode>
                <c:ptCount val="14"/>
                <c:pt idx="0">
                  <c:v>0.62197904413552152</c:v>
                </c:pt>
                <c:pt idx="1">
                  <c:v>0.58347863880611717</c:v>
                </c:pt>
                <c:pt idx="2">
                  <c:v>0.48623219900509768</c:v>
                </c:pt>
                <c:pt idx="3">
                  <c:v>0.48345795458326707</c:v>
                </c:pt>
                <c:pt idx="4">
                  <c:v>0.5079684542845655</c:v>
                </c:pt>
                <c:pt idx="5">
                  <c:v>0.52592110880865495</c:v>
                </c:pt>
                <c:pt idx="6">
                  <c:v>0.60271242592402807</c:v>
                </c:pt>
                <c:pt idx="7">
                  <c:v>0.63038774470998715</c:v>
                </c:pt>
                <c:pt idx="8">
                  <c:v>0.69609391620397476</c:v>
                </c:pt>
                <c:pt idx="9">
                  <c:v>0.82691911943993479</c:v>
                </c:pt>
                <c:pt idx="10">
                  <c:v>0.84582348715663647</c:v>
                </c:pt>
                <c:pt idx="11">
                  <c:v>0.88065226943478259</c:v>
                </c:pt>
                <c:pt idx="12">
                  <c:v>0.98056777841385978</c:v>
                </c:pt>
                <c:pt idx="13">
                  <c:v>1.0177968868393241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BE-46ED-9CCE-47923363534B}"/>
            </c:ext>
          </c:extLst>
        </c:ser>
        <c:ser>
          <c:idx val="1"/>
          <c:order val="1"/>
          <c:tx>
            <c:strRef>
              <c:f>'specific fuel consumption'!$C$1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consumption'!$J$20:$J$33</c:f>
              <c:numCache>
                <c:formatCode>General</c:formatCode>
                <c:ptCount val="14"/>
                <c:pt idx="0">
                  <c:v>0.55601265272099387</c:v>
                </c:pt>
                <c:pt idx="1">
                  <c:v>0.65615322242103546</c:v>
                </c:pt>
                <c:pt idx="2">
                  <c:v>0.63459100355626064</c:v>
                </c:pt>
                <c:pt idx="3">
                  <c:v>0.6759763951552239</c:v>
                </c:pt>
                <c:pt idx="4">
                  <c:v>0.67068017001476343</c:v>
                </c:pt>
                <c:pt idx="5">
                  <c:v>0.71170606630643585</c:v>
                </c:pt>
                <c:pt idx="6">
                  <c:v>0.67623599840953375</c:v>
                </c:pt>
                <c:pt idx="7">
                  <c:v>0.80004404256851169</c:v>
                </c:pt>
                <c:pt idx="8">
                  <c:v>0.76469661995359373</c:v>
                </c:pt>
                <c:pt idx="9">
                  <c:v>0.98107215871824616</c:v>
                </c:pt>
                <c:pt idx="10">
                  <c:v>1.0516416513765272</c:v>
                </c:pt>
                <c:pt idx="11">
                  <c:v>1.1728268734528304</c:v>
                </c:pt>
                <c:pt idx="12">
                  <c:v>1.325685004073536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BE-46ED-9CCE-47923363534B}"/>
            </c:ext>
          </c:extLst>
        </c:ser>
        <c:ser>
          <c:idx val="2"/>
          <c:order val="2"/>
          <c:tx>
            <c:strRef>
              <c:f>'specific fuel consumption'!$D$1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'specific fuel consumption'!$A$20:$A$27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'specific fuel consumption'!$K$20:$K$27</c:f>
              <c:numCache>
                <c:formatCode>General</c:formatCode>
                <c:ptCount val="8"/>
                <c:pt idx="0">
                  <c:v>1.4203237908158108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BE-46ED-9CCE-47923363534B}"/>
            </c:ext>
          </c:extLst>
        </c:ser>
        <c:ser>
          <c:idx val="3"/>
          <c:order val="3"/>
          <c:tx>
            <c:strRef>
              <c:f>'specific fuel consumption'!$E$1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consumption'!$L$20:$L$33</c:f>
              <c:numCache>
                <c:formatCode>General</c:formatCode>
                <c:ptCount val="14"/>
                <c:pt idx="0">
                  <c:v>0.55235906901710463</c:v>
                </c:pt>
                <c:pt idx="1">
                  <c:v>0.55917364616690013</c:v>
                </c:pt>
                <c:pt idx="2">
                  <c:v>0.49883004965154421</c:v>
                </c:pt>
                <c:pt idx="3">
                  <c:v>0.5189821067779864</c:v>
                </c:pt>
                <c:pt idx="4">
                  <c:v>0.5739552482415291</c:v>
                </c:pt>
                <c:pt idx="5">
                  <c:v>0.61703665717667655</c:v>
                </c:pt>
                <c:pt idx="6">
                  <c:v>0.66977894090011481</c:v>
                </c:pt>
                <c:pt idx="7">
                  <c:v>0.67148389406817155</c:v>
                </c:pt>
                <c:pt idx="8">
                  <c:v>0.75856055052777971</c:v>
                </c:pt>
                <c:pt idx="9">
                  <c:v>0.8976668944254087</c:v>
                </c:pt>
                <c:pt idx="10">
                  <c:v>0.99433416733271829</c:v>
                </c:pt>
                <c:pt idx="11">
                  <c:v>1.2488589538395851</c:v>
                </c:pt>
                <c:pt idx="12">
                  <c:v>1.3499237954313577</c:v>
                </c:pt>
                <c:pt idx="13">
                  <c:v>1.4505293446426475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EBE-46ED-9CCE-47923363534B}"/>
            </c:ext>
          </c:extLst>
        </c:ser>
        <c:ser>
          <c:idx val="4"/>
          <c:order val="4"/>
          <c:tx>
            <c:strRef>
              <c:f>'specific fuel consumption'!$F$1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consumption'!$M$20:$M$33</c:f>
              <c:numCache>
                <c:formatCode>General</c:formatCode>
                <c:ptCount val="14"/>
                <c:pt idx="0">
                  <c:v>0.64559204597055853</c:v>
                </c:pt>
                <c:pt idx="1">
                  <c:v>0.62582908006335025</c:v>
                </c:pt>
                <c:pt idx="2">
                  <c:v>0.596641970402635</c:v>
                </c:pt>
                <c:pt idx="3">
                  <c:v>0.58783565394242054</c:v>
                </c:pt>
                <c:pt idx="4">
                  <c:v>0.58145593670970031</c:v>
                </c:pt>
                <c:pt idx="5">
                  <c:v>0.57788746078407482</c:v>
                </c:pt>
                <c:pt idx="6">
                  <c:v>0.57586202268915554</c:v>
                </c:pt>
                <c:pt idx="7">
                  <c:v>0.58218594458181516</c:v>
                </c:pt>
                <c:pt idx="8">
                  <c:v>0.60585312053493523</c:v>
                </c:pt>
                <c:pt idx="9">
                  <c:v>0.59563908279876221</c:v>
                </c:pt>
                <c:pt idx="10">
                  <c:v>0.61562196558383675</c:v>
                </c:pt>
                <c:pt idx="11">
                  <c:v>0.66497702938698044</c:v>
                </c:pt>
                <c:pt idx="12">
                  <c:v>0.6679938560955555</c:v>
                </c:pt>
                <c:pt idx="13">
                  <c:v>0.70147480908212101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EBE-46ED-9CCE-479233635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889151"/>
        <c:axId val="1786305295"/>
      </c:scatterChart>
      <c:valAx>
        <c:axId val="1773889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6305295"/>
        <c:crosses val="autoZero"/>
        <c:crossBetween val="midCat"/>
      </c:valAx>
      <c:valAx>
        <c:axId val="1786305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889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476246562519452E-2"/>
          <c:y val="2.8742511356183838E-2"/>
          <c:w val="0.75907628253209092"/>
          <c:h val="0.89078398908840728"/>
        </c:manualLayout>
      </c:layout>
      <c:scatterChart>
        <c:scatterStyle val="lineMarker"/>
        <c:varyColors val="0"/>
        <c:ser>
          <c:idx val="0"/>
          <c:order val="0"/>
          <c:tx>
            <c:strRef>
              <c:f>'specific fuel consumption'!$B$1</c:f>
              <c:strCache>
                <c:ptCount val="1"/>
                <c:pt idx="0">
                  <c:v>Kerosene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consumption'!$I$36:$I$49</c:f>
              <c:numCache>
                <c:formatCode>General</c:formatCode>
                <c:ptCount val="14"/>
                <c:pt idx="0">
                  <c:v>0.65543171955875956</c:v>
                </c:pt>
                <c:pt idx="1">
                  <c:v>0.67325578766182925</c:v>
                </c:pt>
                <c:pt idx="2">
                  <c:v>0.66936709765072511</c:v>
                </c:pt>
                <c:pt idx="3">
                  <c:v>0.6575913292590283</c:v>
                </c:pt>
                <c:pt idx="4">
                  <c:v>0.69799175637610911</c:v>
                </c:pt>
                <c:pt idx="5">
                  <c:v>0.69169173093045355</c:v>
                </c:pt>
                <c:pt idx="6">
                  <c:v>0.71783886577786138</c:v>
                </c:pt>
                <c:pt idx="7">
                  <c:v>0.84893612963008924</c:v>
                </c:pt>
                <c:pt idx="8">
                  <c:v>1.022026177467622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F1-48A1-8D07-F6C0E59F5026}"/>
            </c:ext>
          </c:extLst>
        </c:ser>
        <c:ser>
          <c:idx val="1"/>
          <c:order val="1"/>
          <c:tx>
            <c:strRef>
              <c:f>'specific fuel consumption'!$C$1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consumption'!$J$36:$J$49</c:f>
              <c:numCache>
                <c:formatCode>General</c:formatCode>
                <c:ptCount val="14"/>
                <c:pt idx="0">
                  <c:v>0.78394755839071717</c:v>
                </c:pt>
                <c:pt idx="1">
                  <c:v>0.96543126772882093</c:v>
                </c:pt>
                <c:pt idx="2">
                  <c:v>0.87209857016094072</c:v>
                </c:pt>
                <c:pt idx="3">
                  <c:v>0.98251669661784868</c:v>
                </c:pt>
                <c:pt idx="4">
                  <c:v>0.96577018001525217</c:v>
                </c:pt>
                <c:pt idx="5">
                  <c:v>1.1056716966475333</c:v>
                </c:pt>
                <c:pt idx="6">
                  <c:v>1.1484393330955471</c:v>
                </c:pt>
                <c:pt idx="7">
                  <c:v>1.1232838761781703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F1-48A1-8D07-F6C0E59F5026}"/>
            </c:ext>
          </c:extLst>
        </c:ser>
        <c:ser>
          <c:idx val="2"/>
          <c:order val="2"/>
          <c:tx>
            <c:strRef>
              <c:f>'specific fuel consumption'!$D$1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'specific fuel consumption'!$A$20:$A$27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'specific fuel consumption'!$K$36:$K$43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F1-48A1-8D07-F6C0E59F5026}"/>
            </c:ext>
          </c:extLst>
        </c:ser>
        <c:ser>
          <c:idx val="3"/>
          <c:order val="3"/>
          <c:tx>
            <c:strRef>
              <c:f>'specific fuel consumption'!$E$1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consumption'!$L$36:$L$49</c:f>
              <c:numCache>
                <c:formatCode>General</c:formatCode>
                <c:ptCount val="14"/>
                <c:pt idx="0">
                  <c:v>0.68002544874870829</c:v>
                </c:pt>
                <c:pt idx="1">
                  <c:v>0.76326730640227503</c:v>
                </c:pt>
                <c:pt idx="2">
                  <c:v>0.7269053431930248</c:v>
                </c:pt>
                <c:pt idx="3">
                  <c:v>0.72785837581988921</c:v>
                </c:pt>
                <c:pt idx="4">
                  <c:v>0.85325343860825054</c:v>
                </c:pt>
                <c:pt idx="5">
                  <c:v>0.97427795242127424</c:v>
                </c:pt>
                <c:pt idx="6">
                  <c:v>1.0730826907771749</c:v>
                </c:pt>
                <c:pt idx="7">
                  <c:v>1.0851616753124012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F1-48A1-8D07-F6C0E59F5026}"/>
            </c:ext>
          </c:extLst>
        </c:ser>
        <c:ser>
          <c:idx val="4"/>
          <c:order val="4"/>
          <c:tx>
            <c:strRef>
              <c:f>'specific fuel consumption'!$F$1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'specific fuel consumption'!$A$20:$A$33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'specific fuel consumption'!$M$36:$M$49</c:f>
              <c:numCache>
                <c:formatCode>General</c:formatCode>
                <c:ptCount val="14"/>
                <c:pt idx="0">
                  <c:v>0.64668949401968678</c:v>
                </c:pt>
                <c:pt idx="1">
                  <c:v>0.63973382958195679</c:v>
                </c:pt>
                <c:pt idx="2">
                  <c:v>0.59574504634895775</c:v>
                </c:pt>
                <c:pt idx="3">
                  <c:v>0.60041494726363243</c:v>
                </c:pt>
                <c:pt idx="4">
                  <c:v>0.6056617323718918</c:v>
                </c:pt>
                <c:pt idx="5">
                  <c:v>0.58214857705173495</c:v>
                </c:pt>
                <c:pt idx="6">
                  <c:v>0.63028400116959715</c:v>
                </c:pt>
                <c:pt idx="7">
                  <c:v>0.60831129133987427</c:v>
                </c:pt>
                <c:pt idx="8">
                  <c:v>0.65112812338687776</c:v>
                </c:pt>
                <c:pt idx="9">
                  <c:v>0.63349152543180787</c:v>
                </c:pt>
                <c:pt idx="10">
                  <c:v>0.66110312176078945</c:v>
                </c:pt>
                <c:pt idx="11">
                  <c:v>0.69185802217132075</c:v>
                </c:pt>
                <c:pt idx="12">
                  <c:v>0.72881732430309676</c:v>
                </c:pt>
                <c:pt idx="13">
                  <c:v>0.78367952610959146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F1-48A1-8D07-F6C0E59F5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889151"/>
        <c:axId val="1786305295"/>
      </c:scatterChart>
      <c:valAx>
        <c:axId val="1773889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6305295"/>
        <c:crosses val="autoZero"/>
        <c:crossBetween val="midCat"/>
      </c:valAx>
      <c:valAx>
        <c:axId val="1786305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889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0.25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'fuel tank'!$H$2:$H$6</c:f>
              <c:numCache>
                <c:formatCode>General</c:formatCode>
                <c:ptCount val="5"/>
                <c:pt idx="0">
                  <c:v>0.16600000000000001</c:v>
                </c:pt>
                <c:pt idx="1">
                  <c:v>0.2</c:v>
                </c:pt>
                <c:pt idx="2">
                  <c:v>0.25</c:v>
                </c:pt>
                <c:pt idx="3">
                  <c:v>0.33333000000000002</c:v>
                </c:pt>
                <c:pt idx="4">
                  <c:v>0.5</c:v>
                </c:pt>
              </c:numCache>
            </c:numRef>
          </c:xVal>
          <c:yVal>
            <c:numRef>
              <c:f>'fuel tank'!$I$2:$I$6</c:f>
              <c:numCache>
                <c:formatCode>General</c:formatCode>
                <c:ptCount val="5"/>
                <c:pt idx="0">
                  <c:v>1.9140004269145774</c:v>
                </c:pt>
                <c:pt idx="1">
                  <c:v>10.139632301605788</c:v>
                </c:pt>
                <c:pt idx="2">
                  <c:v>22.417436135820989</c:v>
                </c:pt>
                <c:pt idx="3">
                  <c:v>43.131704538589659</c:v>
                </c:pt>
                <c:pt idx="4">
                  <c:v>96.464296265925412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C2-461A-9187-6C43EE953C8C}"/>
            </c:ext>
          </c:extLst>
        </c:ser>
        <c:ser>
          <c:idx val="1"/>
          <c:order val="1"/>
          <c:tx>
            <c:v>0.5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'fuel tank'!$H$10:$H$14</c:f>
              <c:numCache>
                <c:formatCode>General</c:formatCode>
                <c:ptCount val="5"/>
                <c:pt idx="0">
                  <c:v>0.16600000000000001</c:v>
                </c:pt>
                <c:pt idx="1">
                  <c:v>0.2</c:v>
                </c:pt>
                <c:pt idx="2">
                  <c:v>0.25</c:v>
                </c:pt>
                <c:pt idx="3">
                  <c:v>0.33333000000000002</c:v>
                </c:pt>
                <c:pt idx="4">
                  <c:v>0.5</c:v>
                </c:pt>
              </c:numCache>
            </c:numRef>
          </c:xVal>
          <c:yVal>
            <c:numRef>
              <c:f>'fuel tank'!$I$10:$I$14</c:f>
              <c:numCache>
                <c:formatCode>General</c:formatCode>
                <c:ptCount val="5"/>
                <c:pt idx="0">
                  <c:v>8.9878513276892242</c:v>
                </c:pt>
                <c:pt idx="1">
                  <c:v>16.539022127997878</c:v>
                </c:pt>
                <c:pt idx="2">
                  <c:v>27.459580225577586</c:v>
                </c:pt>
                <c:pt idx="3">
                  <c:v>46.450259024604549</c:v>
                </c:pt>
                <c:pt idx="4">
                  <c:v>98.214715350341592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C2-461A-9187-6C43EE953C8C}"/>
            </c:ext>
          </c:extLst>
        </c:ser>
        <c:ser>
          <c:idx val="2"/>
          <c:order val="2"/>
          <c:tx>
            <c:v>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'fuel tank'!$H$19:$H$23</c:f>
              <c:numCache>
                <c:formatCode>General</c:formatCode>
                <c:ptCount val="5"/>
                <c:pt idx="0">
                  <c:v>0.16600000000000001</c:v>
                </c:pt>
                <c:pt idx="1">
                  <c:v>0.2</c:v>
                </c:pt>
                <c:pt idx="2">
                  <c:v>0.25</c:v>
                </c:pt>
                <c:pt idx="3">
                  <c:v>0.33333000000000002</c:v>
                </c:pt>
                <c:pt idx="4">
                  <c:v>0.5</c:v>
                </c:pt>
              </c:numCache>
            </c:numRef>
          </c:xVal>
          <c:yVal>
            <c:numRef>
              <c:f>'fuel tank'!$I$19:$I$23</c:f>
              <c:numCache>
                <c:formatCode>General</c:formatCode>
                <c:ptCount val="5"/>
                <c:pt idx="0">
                  <c:v>13.822854966656664</c:v>
                </c:pt>
                <c:pt idx="1">
                  <c:v>20.452303017963711</c:v>
                </c:pt>
                <c:pt idx="2">
                  <c:v>30.280079431685191</c:v>
                </c:pt>
                <c:pt idx="3">
                  <c:v>48.194604795485311</c:v>
                </c:pt>
                <c:pt idx="4">
                  <c:v>99.103084104997336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4C2-461A-9187-6C43EE953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749407"/>
        <c:axId val="366733567"/>
      </c:scatterChart>
      <c:valAx>
        <c:axId val="3667494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733567"/>
        <c:crosses val="autoZero"/>
        <c:crossBetween val="midCat"/>
      </c:valAx>
      <c:valAx>
        <c:axId val="36673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7494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6.5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'fuel tank'!$H$18:$H$23</c:f>
              <c:numCache>
                <c:formatCode>General</c:formatCode>
                <c:ptCount val="6"/>
                <c:pt idx="0">
                  <c:v>0</c:v>
                </c:pt>
                <c:pt idx="1">
                  <c:v>0.16600000000000001</c:v>
                </c:pt>
                <c:pt idx="2">
                  <c:v>0.2</c:v>
                </c:pt>
                <c:pt idx="3">
                  <c:v>0.25</c:v>
                </c:pt>
                <c:pt idx="4">
                  <c:v>0.33333000000000002</c:v>
                </c:pt>
                <c:pt idx="5">
                  <c:v>0.5</c:v>
                </c:pt>
              </c:numCache>
            </c:numRef>
          </c:xVal>
          <c:yVal>
            <c:numRef>
              <c:f>'fuel tank'!$N$2:$N$7</c:f>
              <c:numCache>
                <c:formatCode>General</c:formatCode>
                <c:ptCount val="6"/>
                <c:pt idx="0">
                  <c:v>36.656592093215473</c:v>
                </c:pt>
                <c:pt idx="1">
                  <c:v>39.27219984928653</c:v>
                </c:pt>
                <c:pt idx="2">
                  <c:v>53.393888812361759</c:v>
                </c:pt>
                <c:pt idx="3">
                  <c:v>87.780865873125208</c:v>
                </c:pt>
                <c:pt idx="4">
                  <c:v>168.77395412152691</c:v>
                </c:pt>
                <c:pt idx="5">
                  <c:v>428.04485751095899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67-4BC1-A1B8-1771BD5AF443}"/>
            </c:ext>
          </c:extLst>
        </c:ser>
        <c:ser>
          <c:idx val="1"/>
          <c:order val="1"/>
          <c:tx>
            <c:strRef>
              <c:f>'fuel tank'!$B$10</c:f>
              <c:strCache>
                <c:ptCount val="1"/>
                <c:pt idx="0">
                  <c:v>13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'fuel tank'!$H$18:$H$23</c:f>
              <c:numCache>
                <c:formatCode>General</c:formatCode>
                <c:ptCount val="6"/>
                <c:pt idx="0">
                  <c:v>0</c:v>
                </c:pt>
                <c:pt idx="1">
                  <c:v>0.16600000000000001</c:v>
                </c:pt>
                <c:pt idx="2">
                  <c:v>0.2</c:v>
                </c:pt>
                <c:pt idx="3">
                  <c:v>0.25</c:v>
                </c:pt>
                <c:pt idx="4">
                  <c:v>0.33333000000000002</c:v>
                </c:pt>
                <c:pt idx="5">
                  <c:v>0.5</c:v>
                </c:pt>
              </c:numCache>
            </c:numRef>
          </c:xVal>
          <c:yVal>
            <c:numRef>
              <c:f>'fuel tank'!$N$10:$N$15</c:f>
              <c:numCache>
                <c:formatCode>General</c:formatCode>
                <c:ptCount val="6"/>
                <c:pt idx="0">
                  <c:v>12.218728983170324</c:v>
                </c:pt>
                <c:pt idx="1">
                  <c:v>22.304781506000172</c:v>
                </c:pt>
                <c:pt idx="2">
                  <c:v>42.532796382876995</c:v>
                </c:pt>
                <c:pt idx="3">
                  <c:v>81.671703953392253</c:v>
                </c:pt>
                <c:pt idx="4">
                  <c:v>166.0586810141557</c:v>
                </c:pt>
                <c:pt idx="5">
                  <c:v>427.36745723708196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67-4BC1-A1B8-1771BD5AF443}"/>
            </c:ext>
          </c:extLst>
        </c:ser>
        <c:ser>
          <c:idx val="2"/>
          <c:order val="2"/>
          <c:tx>
            <c:v>26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'fuel tank'!$H$18:$H$23</c:f>
              <c:numCache>
                <c:formatCode>General</c:formatCode>
                <c:ptCount val="6"/>
                <c:pt idx="0">
                  <c:v>0</c:v>
                </c:pt>
                <c:pt idx="1">
                  <c:v>0.16600000000000001</c:v>
                </c:pt>
                <c:pt idx="2">
                  <c:v>0.2</c:v>
                </c:pt>
                <c:pt idx="3">
                  <c:v>0.25</c:v>
                </c:pt>
                <c:pt idx="4">
                  <c:v>0.33333000000000002</c:v>
                </c:pt>
                <c:pt idx="5">
                  <c:v>0.5</c:v>
                </c:pt>
              </c:numCache>
            </c:numRef>
          </c:xVal>
          <c:yVal>
            <c:numRef>
              <c:f>'fuel tank'!$N$18:$N$23</c:f>
              <c:numCache>
                <c:formatCode>General</c:formatCode>
                <c:ptCount val="6"/>
                <c:pt idx="0">
                  <c:v>0</c:v>
                </c:pt>
                <c:pt idx="1">
                  <c:v>13.822854966656664</c:v>
                </c:pt>
                <c:pt idx="2">
                  <c:v>37.102250168134645</c:v>
                </c:pt>
                <c:pt idx="3">
                  <c:v>78.616920421673555</c:v>
                </c:pt>
                <c:pt idx="4">
                  <c:v>164.70063931676563</c:v>
                </c:pt>
                <c:pt idx="5">
                  <c:v>427.02713652532555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67-4BC1-A1B8-1771BD5AF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744607"/>
        <c:axId val="366734047"/>
      </c:scatterChart>
      <c:valAx>
        <c:axId val="366744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734047"/>
        <c:crosses val="autoZero"/>
        <c:crossBetween val="midCat"/>
      </c:valAx>
      <c:valAx>
        <c:axId val="366734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744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'400'!$B$1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'400'!$H$2:$H$15</c:f>
              <c:numCache>
                <c:formatCode>General</c:formatCode>
                <c:ptCount val="14"/>
                <c:pt idx="0">
                  <c:v>921524.15179118875</c:v>
                </c:pt>
                <c:pt idx="1">
                  <c:v>1080602.4390689291</c:v>
                </c:pt>
                <c:pt idx="2">
                  <c:v>1080602.4390689291</c:v>
                </c:pt>
                <c:pt idx="3">
                  <c:v>1253509.784643495</c:v>
                </c:pt>
                <c:pt idx="4">
                  <c:v>1505212.1237360246</c:v>
                </c:pt>
                <c:pt idx="5">
                  <c:v>1753210.6083245322</c:v>
                </c:pt>
                <c:pt idx="6">
                  <c:v>2232446.8256226</c:v>
                </c:pt>
                <c:pt idx="7">
                  <c:v>2568451.827046372</c:v>
                </c:pt>
                <c:pt idx="8">
                  <c:v>3093998.2387434277</c:v>
                </c:pt>
                <c:pt idx="9">
                  <c:v>3981780.9439271744</c:v>
                </c:pt>
                <c:pt idx="10">
                  <c:v>4386102.2749994546</c:v>
                </c:pt>
                <c:pt idx="11">
                  <c:v>4892904.008979653</c:v>
                </c:pt>
                <c:pt idx="12">
                  <c:v>5811236.8819918996</c:v>
                </c:pt>
                <c:pt idx="13">
                  <c:v>6408863.4370498573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70-4853-B943-6B50CB0432D2}"/>
            </c:ext>
          </c:extLst>
        </c:ser>
        <c:ser>
          <c:idx val="1"/>
          <c:order val="1"/>
          <c:tx>
            <c:strRef>
              <c:f>'400'!$C$1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'400'!$I$2:$I$15</c:f>
              <c:numCache>
                <c:formatCode>General</c:formatCode>
                <c:ptCount val="14"/>
                <c:pt idx="0">
                  <c:v>823788.34627142467</c:v>
                </c:pt>
                <c:pt idx="1">
                  <c:v>1215195.7679237577</c:v>
                </c:pt>
                <c:pt idx="2">
                  <c:v>1410315.0463034338</c:v>
                </c:pt>
                <c:pt idx="3">
                  <c:v>1752671.5973584647</c:v>
                </c:pt>
                <c:pt idx="4">
                  <c:v>1987359.4797877471</c:v>
                </c:pt>
                <c:pt idx="5">
                  <c:v>2372543.3426391347</c:v>
                </c:pt>
                <c:pt idx="6">
                  <c:v>2504778.1381089133</c:v>
                </c:pt>
                <c:pt idx="7">
                  <c:v>3259699.4470411441</c:v>
                </c:pt>
                <c:pt idx="8">
                  <c:v>3398923.5363697335</c:v>
                </c:pt>
                <c:pt idx="9">
                  <c:v>4724058.6586600989</c:v>
                </c:pt>
                <c:pt idx="10">
                  <c:v>5453392.9473781204</c:v>
                </c:pt>
                <c:pt idx="11">
                  <c:v>6516226.1089039259</c:v>
                </c:pt>
                <c:pt idx="12">
                  <c:v>7856539.6081414036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70-4853-B943-6B50CB0432D2}"/>
            </c:ext>
          </c:extLst>
        </c:ser>
        <c:ser>
          <c:idx val="2"/>
          <c:order val="2"/>
          <c:tx>
            <c:strRef>
              <c:f>'400'!$D$1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'400'!$J$2:$J$15</c:f>
              <c:numCache>
                <c:formatCode>General</c:formatCode>
                <c:ptCount val="14"/>
                <c:pt idx="0">
                  <c:v>2104351.7284727055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70-4853-B943-6B50CB0432D2}"/>
            </c:ext>
          </c:extLst>
        </c:ser>
        <c:ser>
          <c:idx val="3"/>
          <c:order val="3"/>
          <c:tx>
            <c:strRef>
              <c:f>'400'!$E$1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'400'!$K$2:$K$15</c:f>
              <c:numCache>
                <c:formatCode>General</c:formatCode>
                <c:ptCount val="14"/>
                <c:pt idx="0">
                  <c:v>818375.19665574236</c:v>
                </c:pt>
                <c:pt idx="1">
                  <c:v>1035589.5927010991</c:v>
                </c:pt>
                <c:pt idx="2">
                  <c:v>1108599.9023455919</c:v>
                </c:pt>
                <c:pt idx="3">
                  <c:v>1345616.8064539633</c:v>
                </c:pt>
                <c:pt idx="4">
                  <c:v>1700744.1915892991</c:v>
                </c:pt>
                <c:pt idx="5">
                  <c:v>2056953.4003641694</c:v>
                </c:pt>
                <c:pt idx="6">
                  <c:v>2480861.1970940256</c:v>
                </c:pt>
                <c:pt idx="7">
                  <c:v>2735893.9779913584</c:v>
                </c:pt>
                <c:pt idx="8">
                  <c:v>3371649.9349858752</c:v>
                </c:pt>
                <c:pt idx="9">
                  <c:v>4322445.6300372286</c:v>
                </c:pt>
                <c:pt idx="10">
                  <c:v>5156219.2581205443</c:v>
                </c:pt>
                <c:pt idx="11">
                  <c:v>6938660.3475327361</c:v>
                </c:pt>
                <c:pt idx="12">
                  <c:v>8000188.3812443996</c:v>
                </c:pt>
                <c:pt idx="13">
                  <c:v>9133693.1773458235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70-4853-B943-6B50CB0432D2}"/>
            </c:ext>
          </c:extLst>
        </c:ser>
        <c:ser>
          <c:idx val="4"/>
          <c:order val="4"/>
          <c:tx>
            <c:strRef>
              <c:f>'400'!$F$1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'400'!$L$2:$L$15</c:f>
              <c:numCache>
                <c:formatCode>General</c:formatCode>
                <c:ptCount val="14"/>
                <c:pt idx="0">
                  <c:v>956509.17530997959</c:v>
                </c:pt>
                <c:pt idx="1">
                  <c:v>1159035.4562773248</c:v>
                </c:pt>
                <c:pt idx="2">
                  <c:v>1325977.115022816</c:v>
                </c:pt>
                <c:pt idx="3">
                  <c:v>1524140.283541908</c:v>
                </c:pt>
                <c:pt idx="4">
                  <c:v>1722970.231658184</c:v>
                </c:pt>
                <c:pt idx="5">
                  <c:v>1926445.639269792</c:v>
                </c:pt>
                <c:pt idx="6">
                  <c:v>2132992.9320406322</c:v>
                </c:pt>
                <c:pt idx="7">
                  <c:v>2372058.412604148</c:v>
                </c:pt>
                <c:pt idx="8">
                  <c:v>2692895.9501536801</c:v>
                </c:pt>
                <c:pt idx="9">
                  <c:v>2868121.3114926</c:v>
                </c:pt>
                <c:pt idx="10">
                  <c:v>3192369.2647315441</c:v>
                </c:pt>
                <c:pt idx="11">
                  <c:v>3694612.375274064</c:v>
                </c:pt>
                <c:pt idx="12">
                  <c:v>3958798.7887647003</c:v>
                </c:pt>
                <c:pt idx="13">
                  <c:v>4417046.5778283002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70-4853-B943-6B50CB043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4270368"/>
        <c:axId val="1834270848"/>
      </c:scatterChart>
      <c:valAx>
        <c:axId val="1834270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</a:t>
                </a:r>
                <a:r>
                  <a:rPr lang="en-GB" baseline="0"/>
                  <a:t> range (nm)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270848"/>
        <c:crosses val="autoZero"/>
        <c:crossBetween val="midCat"/>
      </c:valAx>
      <c:valAx>
        <c:axId val="183427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Total</a:t>
                </a:r>
                <a:r>
                  <a:rPr lang="en-GB" baseline="0"/>
                  <a:t> energy consumption (MJ)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270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TAW_Kerosene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'400'!$A$52:$A$65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'400'!$L$52:$L$65</c:f>
              <c:numCache>
                <c:formatCode>General</c:formatCode>
                <c:ptCount val="14"/>
                <c:pt idx="0">
                  <c:v>947302.24639213586</c:v>
                </c:pt>
                <c:pt idx="1">
                  <c:v>1185593.8215545828</c:v>
                </c:pt>
                <c:pt idx="2">
                  <c:v>1436993.8651814356</c:v>
                </c:pt>
                <c:pt idx="3">
                  <c:v>1715081.3065649176</c:v>
                </c:pt>
                <c:pt idx="4">
                  <c:v>1965557.1822543317</c:v>
                </c:pt>
                <c:pt idx="5">
                  <c:v>2312336.8348809108</c:v>
                </c:pt>
                <c:pt idx="6">
                  <c:v>2592704.6812461372</c:v>
                </c:pt>
                <c:pt idx="7">
                  <c:v>2914140.5582708721</c:v>
                </c:pt>
                <c:pt idx="8">
                  <c:v>3230765.0659254231</c:v>
                </c:pt>
                <c:pt idx="9">
                  <c:v>3690713.5864445879</c:v>
                </c:pt>
                <c:pt idx="10">
                  <c:v>4057331.3621036322</c:v>
                </c:pt>
                <c:pt idx="11">
                  <c:v>4613202.8138079802</c:v>
                </c:pt>
                <c:pt idx="12">
                  <c:v>5089549.1225507855</c:v>
                </c:pt>
                <c:pt idx="13">
                  <c:v>5933039.2011959767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5E-4906-8F98-1C6BFA76B26A}"/>
            </c:ext>
          </c:extLst>
        </c:ser>
        <c:ser>
          <c:idx val="1"/>
          <c:order val="1"/>
          <c:tx>
            <c:v>BWB_Kerosene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'400'!$H$2:$H$15</c:f>
              <c:numCache>
                <c:formatCode>General</c:formatCode>
                <c:ptCount val="14"/>
                <c:pt idx="0">
                  <c:v>921524.15179118875</c:v>
                </c:pt>
                <c:pt idx="1">
                  <c:v>1080602.4390689291</c:v>
                </c:pt>
                <c:pt idx="2">
                  <c:v>1080602.4390689291</c:v>
                </c:pt>
                <c:pt idx="3">
                  <c:v>1253509.784643495</c:v>
                </c:pt>
                <c:pt idx="4">
                  <c:v>1505212.1237360246</c:v>
                </c:pt>
                <c:pt idx="5">
                  <c:v>1753210.6083245322</c:v>
                </c:pt>
                <c:pt idx="6">
                  <c:v>2232446.8256226</c:v>
                </c:pt>
                <c:pt idx="7">
                  <c:v>2568451.827046372</c:v>
                </c:pt>
                <c:pt idx="8">
                  <c:v>3093998.2387434277</c:v>
                </c:pt>
                <c:pt idx="9">
                  <c:v>3981780.9439271744</c:v>
                </c:pt>
                <c:pt idx="10">
                  <c:v>4386102.2749994546</c:v>
                </c:pt>
                <c:pt idx="11">
                  <c:v>4892904.008979653</c:v>
                </c:pt>
                <c:pt idx="12">
                  <c:v>5811236.8819918996</c:v>
                </c:pt>
                <c:pt idx="13">
                  <c:v>6408863.4370498573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95E-4906-8F98-1C6BFA76B26A}"/>
            </c:ext>
          </c:extLst>
        </c:ser>
        <c:ser>
          <c:idx val="2"/>
          <c:order val="2"/>
          <c:tx>
            <c:v>BWB_LH2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'400'!$L$2:$L$15</c:f>
              <c:numCache>
                <c:formatCode>General</c:formatCode>
                <c:ptCount val="14"/>
                <c:pt idx="0">
                  <c:v>956509.17530997959</c:v>
                </c:pt>
                <c:pt idx="1">
                  <c:v>1159035.4562773248</c:v>
                </c:pt>
                <c:pt idx="2">
                  <c:v>1325977.115022816</c:v>
                </c:pt>
                <c:pt idx="3">
                  <c:v>1524140.283541908</c:v>
                </c:pt>
                <c:pt idx="4">
                  <c:v>1722970.231658184</c:v>
                </c:pt>
                <c:pt idx="5">
                  <c:v>1926445.639269792</c:v>
                </c:pt>
                <c:pt idx="6">
                  <c:v>2132992.9320406322</c:v>
                </c:pt>
                <c:pt idx="7">
                  <c:v>2372058.412604148</c:v>
                </c:pt>
                <c:pt idx="8">
                  <c:v>2692895.9501536801</c:v>
                </c:pt>
                <c:pt idx="9">
                  <c:v>2868121.3114926</c:v>
                </c:pt>
                <c:pt idx="10">
                  <c:v>3192369.2647315441</c:v>
                </c:pt>
                <c:pt idx="11">
                  <c:v>3694612.375274064</c:v>
                </c:pt>
                <c:pt idx="12">
                  <c:v>3958798.7887647003</c:v>
                </c:pt>
                <c:pt idx="13">
                  <c:v>4417046.5778283002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95E-4906-8F98-1C6BFA76B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087071"/>
        <c:axId val="138087551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v>BWB_LNG</c:v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'400'!$A$2:$A$15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2000</c:v>
                      </c:pt>
                      <c:pt idx="1">
                        <c:v>2500</c:v>
                      </c:pt>
                      <c:pt idx="2">
                        <c:v>3000</c:v>
                      </c:pt>
                      <c:pt idx="3">
                        <c:v>3500</c:v>
                      </c:pt>
                      <c:pt idx="4">
                        <c:v>4000</c:v>
                      </c:pt>
                      <c:pt idx="5">
                        <c:v>4500</c:v>
                      </c:pt>
                      <c:pt idx="6">
                        <c:v>5000</c:v>
                      </c:pt>
                      <c:pt idx="7">
                        <c:v>5500</c:v>
                      </c:pt>
                      <c:pt idx="8">
                        <c:v>6000</c:v>
                      </c:pt>
                      <c:pt idx="9">
                        <c:v>6500</c:v>
                      </c:pt>
                      <c:pt idx="10">
                        <c:v>7000</c:v>
                      </c:pt>
                      <c:pt idx="11">
                        <c:v>7500</c:v>
                      </c:pt>
                      <c:pt idx="12">
                        <c:v>8000</c:v>
                      </c:pt>
                      <c:pt idx="13">
                        <c:v>8500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'400'!$K$2:$K$15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818375.19665574236</c:v>
                      </c:pt>
                      <c:pt idx="1">
                        <c:v>1035589.5927010991</c:v>
                      </c:pt>
                      <c:pt idx="2">
                        <c:v>1108599.9023455919</c:v>
                      </c:pt>
                      <c:pt idx="3">
                        <c:v>1345616.8064539633</c:v>
                      </c:pt>
                      <c:pt idx="4">
                        <c:v>1700744.1915892991</c:v>
                      </c:pt>
                      <c:pt idx="5">
                        <c:v>2056953.4003641694</c:v>
                      </c:pt>
                      <c:pt idx="6">
                        <c:v>2480861.1970940256</c:v>
                      </c:pt>
                      <c:pt idx="7">
                        <c:v>2735893.9779913584</c:v>
                      </c:pt>
                      <c:pt idx="8">
                        <c:v>3371649.9349858752</c:v>
                      </c:pt>
                      <c:pt idx="9">
                        <c:v>4322445.6300372286</c:v>
                      </c:pt>
                      <c:pt idx="10">
                        <c:v>5156219.2581205443</c:v>
                      </c:pt>
                      <c:pt idx="11">
                        <c:v>6938660.3475327361</c:v>
                      </c:pt>
                      <c:pt idx="12">
                        <c:v>8000188.3812443996</c:v>
                      </c:pt>
                      <c:pt idx="13">
                        <c:v>9133693.1773458235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3-A95E-4906-8F98-1C6BFA76B26A}"/>
                  </c:ext>
                </c:extLst>
              </c15:ser>
            </c15:filteredScatterSeries>
          </c:ext>
        </c:extLst>
      </c:scatterChart>
      <c:valAx>
        <c:axId val="138087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087551"/>
        <c:crosses val="autoZero"/>
        <c:crossBetween val="midCat"/>
      </c:valAx>
      <c:valAx>
        <c:axId val="138087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Total</a:t>
                </a:r>
                <a:r>
                  <a:rPr lang="en-GB" baseline="0"/>
                  <a:t> energy consumption (MJ)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0870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'400'!$X$2:$X$15</c:f>
              <c:numCache>
                <c:formatCode>General</c:formatCode>
                <c:ptCount val="14"/>
                <c:pt idx="0">
                  <c:v>79205000.846452668</c:v>
                </c:pt>
                <c:pt idx="1">
                  <c:v>92877779.637974456</c:v>
                </c:pt>
                <c:pt idx="2">
                  <c:v>92877779.637974456</c:v>
                </c:pt>
                <c:pt idx="3">
                  <c:v>107739165.9901084</c:v>
                </c:pt>
                <c:pt idx="4">
                  <c:v>129372982.03511132</c:v>
                </c:pt>
                <c:pt idx="5">
                  <c:v>150688451.78549355</c:v>
                </c:pt>
                <c:pt idx="6">
                  <c:v>191878804.66226247</c:v>
                </c:pt>
                <c:pt idx="7">
                  <c:v>220758434.53463569</c:v>
                </c:pt>
                <c:pt idx="8">
                  <c:v>265929148.61999762</c:v>
                </c:pt>
                <c:pt idx="9">
                  <c:v>342234072.13054067</c:v>
                </c:pt>
                <c:pt idx="10">
                  <c:v>376985490.53620315</c:v>
                </c:pt>
                <c:pt idx="11">
                  <c:v>420545099.57180119</c:v>
                </c:pt>
                <c:pt idx="12">
                  <c:v>499475810.00720376</c:v>
                </c:pt>
                <c:pt idx="13">
                  <c:v>550841812.41443527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CD-4BEB-A66B-82C28E8E945A}"/>
            </c:ext>
          </c:extLst>
        </c:ser>
        <c:ser>
          <c:idx val="1"/>
          <c:order val="1"/>
          <c:tx>
            <c:strRef>
              <c:f>'400'!$C$1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'400'!$AA$2:$AA$15</c:f>
              <c:numCache>
                <c:formatCode>General</c:formatCode>
                <c:ptCount val="14"/>
                <c:pt idx="0">
                  <c:v>126945784.16042654</c:v>
                </c:pt>
                <c:pt idx="1">
                  <c:v>187261667.83705106</c:v>
                </c:pt>
                <c:pt idx="2">
                  <c:v>217329548.63535914</c:v>
                </c:pt>
                <c:pt idx="3">
                  <c:v>270086693.15293938</c:v>
                </c:pt>
                <c:pt idx="4">
                  <c:v>306252095.8352918</c:v>
                </c:pt>
                <c:pt idx="5">
                  <c:v>365608929.10069066</c:v>
                </c:pt>
                <c:pt idx="6">
                  <c:v>385986311.08258355</c:v>
                </c:pt>
                <c:pt idx="7">
                  <c:v>502319684.78904027</c:v>
                </c:pt>
                <c:pt idx="8">
                  <c:v>523774116.9545759</c:v>
                </c:pt>
                <c:pt idx="9">
                  <c:v>727977439.29952121</c:v>
                </c:pt>
                <c:pt idx="10">
                  <c:v>840367853.19096828</c:v>
                </c:pt>
                <c:pt idx="11">
                  <c:v>1004150443.382095</c:v>
                </c:pt>
                <c:pt idx="12">
                  <c:v>1210692753.6145902</c:v>
                </c:pt>
                <c:pt idx="1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CD-4BEB-A66B-82C28E8E945A}"/>
            </c:ext>
          </c:extLst>
        </c:ser>
        <c:ser>
          <c:idx val="2"/>
          <c:order val="2"/>
          <c:tx>
            <c:strRef>
              <c:f>'400'!$D$1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'400'!$A$2:$A$9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'400'!$AC$2:$AC$9</c:f>
              <c:numCache>
                <c:formatCode>General</c:formatCode>
                <c:ptCount val="8"/>
                <c:pt idx="0">
                  <c:v>252459076.86487046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3CD-4BEB-A66B-82C28E8E945A}"/>
            </c:ext>
          </c:extLst>
        </c:ser>
        <c:ser>
          <c:idx val="3"/>
          <c:order val="3"/>
          <c:tx>
            <c:strRef>
              <c:f>'400'!$E$1</c:f>
              <c:strCache>
                <c:ptCount val="1"/>
                <c:pt idx="0">
                  <c:v>LNG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'400'!$AF$2:$AF$15</c:f>
              <c:numCache>
                <c:formatCode>General</c:formatCode>
                <c:ptCount val="14"/>
                <c:pt idx="0">
                  <c:v>85896660.640986711</c:v>
                </c:pt>
                <c:pt idx="1">
                  <c:v>108695483.64990735</c:v>
                </c:pt>
                <c:pt idx="2">
                  <c:v>116358645.75019333</c:v>
                </c:pt>
                <c:pt idx="3">
                  <c:v>141235940.00540799</c:v>
                </c:pt>
                <c:pt idx="4">
                  <c:v>178510110.34921283</c:v>
                </c:pt>
                <c:pt idx="5">
                  <c:v>215897828.9022232</c:v>
                </c:pt>
                <c:pt idx="6">
                  <c:v>260391191.24698889</c:v>
                </c:pt>
                <c:pt idx="7">
                  <c:v>287159431.92997295</c:v>
                </c:pt>
                <c:pt idx="8">
                  <c:v>353888377.17611742</c:v>
                </c:pt>
                <c:pt idx="9">
                  <c:v>453683893.32870746</c:v>
                </c:pt>
                <c:pt idx="10">
                  <c:v>541196773.33233225</c:v>
                </c:pt>
                <c:pt idx="11">
                  <c:v>728281790.0770359</c:v>
                </c:pt>
                <c:pt idx="12">
                  <c:v>839699772.49541211</c:v>
                </c:pt>
                <c:pt idx="13">
                  <c:v>958672435.89421761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3CD-4BEB-A66B-82C28E8E945A}"/>
            </c:ext>
          </c:extLst>
        </c:ser>
        <c:ser>
          <c:idx val="4"/>
          <c:order val="4"/>
          <c:tx>
            <c:strRef>
              <c:f>'400'!$F$1</c:f>
              <c:strCache>
                <c:ptCount val="1"/>
                <c:pt idx="0">
                  <c:v>LH2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'400'!$A$2:$A$15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'400'!$AH$2:$AH$15</c:f>
              <c:numCache>
                <c:formatCode>General</c:formatCode>
                <c:ptCount val="14"/>
                <c:pt idx="0">
                  <c:v>212000693.61570385</c:v>
                </c:pt>
                <c:pt idx="1">
                  <c:v>256888618.52930626</c:v>
                </c:pt>
                <c:pt idx="2">
                  <c:v>293889567.7736569</c:v>
                </c:pt>
                <c:pt idx="3">
                  <c:v>337810452.44422847</c:v>
                </c:pt>
                <c:pt idx="4">
                  <c:v>381879122.1447199</c:v>
                </c:pt>
                <c:pt idx="5">
                  <c:v>426977411.48775667</c:v>
                </c:pt>
                <c:pt idx="6">
                  <c:v>472756553.45748568</c:v>
                </c:pt>
                <c:pt idx="7">
                  <c:v>525743026.56958336</c:v>
                </c:pt>
                <c:pt idx="8">
                  <c:v>596853458.39206159</c:v>
                </c:pt>
                <c:pt idx="9">
                  <c:v>635690407.47921979</c:v>
                </c:pt>
                <c:pt idx="10">
                  <c:v>707556723.83509934</c:v>
                </c:pt>
                <c:pt idx="11">
                  <c:v>818873886.85574353</c:v>
                </c:pt>
                <c:pt idx="12">
                  <c:v>877428163.54180813</c:v>
                </c:pt>
                <c:pt idx="13">
                  <c:v>978994203.50986445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3CD-4BEB-A66B-82C28E8E9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317552"/>
        <c:axId val="1804131168"/>
      </c:scatterChart>
      <c:valAx>
        <c:axId val="213131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Mission range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131168"/>
        <c:crosses val="autoZero"/>
        <c:crossBetween val="midCat"/>
      </c:valAx>
      <c:valAx>
        <c:axId val="180413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GHG emissions</a:t>
                </a:r>
                <a:r>
                  <a:rPr lang="en-GB" baseline="0"/>
                  <a:t> (gCO2e/MJ)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1317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'800'!$H$2:$H$15</c:f>
              <c:numCache>
                <c:formatCode>General</c:formatCode>
                <c:ptCount val="14"/>
                <c:pt idx="0">
                  <c:v>1942175.2713965166</c:v>
                </c:pt>
                <c:pt idx="1">
                  <c:v>2493739.4374994156</c:v>
                </c:pt>
                <c:pt idx="2">
                  <c:v>2975202.8756379434</c:v>
                </c:pt>
                <c:pt idx="3">
                  <c:v>3410005.5970056173</c:v>
                </c:pt>
                <c:pt idx="4">
                  <c:v>4136578.3449873738</c:v>
                </c:pt>
                <c:pt idx="5">
                  <c:v>4611647.1084595202</c:v>
                </c:pt>
                <c:pt idx="6">
                  <c:v>5317750.3176823976</c:v>
                </c:pt>
                <c:pt idx="7">
                  <c:v>6917810.7331296727</c:v>
                </c:pt>
                <c:pt idx="8">
                  <c:v>9085403.9072161745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A1-4FDA-AFCF-18044E5131DF}"/>
            </c:ext>
          </c:extLst>
        </c:ser>
        <c:ser>
          <c:idx val="1"/>
          <c:order val="1"/>
          <c:tx>
            <c:strRef>
              <c:f>'800'!$C$1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'800'!$I$2:$I$15</c:f>
              <c:numCache>
                <c:formatCode>General</c:formatCode>
                <c:ptCount val="14"/>
                <c:pt idx="0">
                  <c:v>2322993.4050233732</c:v>
                </c:pt>
                <c:pt idx="1">
                  <c:v>3575957.415667553</c:v>
                </c:pt>
                <c:pt idx="2">
                  <c:v>3876303.7246513497</c:v>
                </c:pt>
                <c:pt idx="3">
                  <c:v>5094938.5819815164</c:v>
                </c:pt>
                <c:pt idx="4">
                  <c:v>5723540.3948423909</c:v>
                </c:pt>
                <c:pt idx="5">
                  <c:v>7371734.3358884351</c:v>
                </c:pt>
                <c:pt idx="6">
                  <c:v>8507638.5795718133</c:v>
                </c:pt>
                <c:pt idx="7">
                  <c:v>9153415.6502006743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A1-4FDA-AFCF-18044E5131DF}"/>
            </c:ext>
          </c:extLst>
        </c:ser>
        <c:ser>
          <c:idx val="2"/>
          <c:order val="2"/>
          <c:tx>
            <c:strRef>
              <c:f>'800'!$D$1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'800'!$J$2:$J$15</c:f>
              <c:numCache>
                <c:formatCode>General</c:formatCode>
                <c:ptCount val="1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A1-4FDA-AFCF-18044E5131DF}"/>
            </c:ext>
          </c:extLst>
        </c:ser>
        <c:ser>
          <c:idx val="3"/>
          <c:order val="3"/>
          <c:tx>
            <c:strRef>
              <c:f>'800'!$E$1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'800'!$K$2:$K$15</c:f>
              <c:numCache>
                <c:formatCode>General</c:formatCode>
                <c:ptCount val="14"/>
                <c:pt idx="0">
                  <c:v>2015051.4097321727</c:v>
                </c:pt>
                <c:pt idx="1">
                  <c:v>2827142.1029140269</c:v>
                </c:pt>
                <c:pt idx="2">
                  <c:v>3230948.8694243571</c:v>
                </c:pt>
                <c:pt idx="3">
                  <c:v>3774382.3936516177</c:v>
                </c:pt>
                <c:pt idx="4">
                  <c:v>5056721.1785679366</c:v>
                </c:pt>
                <c:pt idx="5">
                  <c:v>6495705.9643831197</c:v>
                </c:pt>
                <c:pt idx="6">
                  <c:v>7949396.5732773123</c:v>
                </c:pt>
                <c:pt idx="7">
                  <c:v>8842765.4597856961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7A1-4FDA-AFCF-18044E5131DF}"/>
            </c:ext>
          </c:extLst>
        </c:ser>
        <c:ser>
          <c:idx val="4"/>
          <c:order val="4"/>
          <c:tx>
            <c:strRef>
              <c:f>'800'!$F$1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'800'!$A$2:$A$15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'800'!$L$2:$L$15</c:f>
              <c:numCache>
                <c:formatCode>General</c:formatCode>
                <c:ptCount val="14"/>
                <c:pt idx="0">
                  <c:v>1916270.308679136</c:v>
                </c:pt>
                <c:pt idx="1">
                  <c:v>2369574.104771568</c:v>
                </c:pt>
                <c:pt idx="2">
                  <c:v>2647967.5820118478</c:v>
                </c:pt>
                <c:pt idx="3">
                  <c:v>3113511.7505302923</c:v>
                </c:pt>
                <c:pt idx="4">
                  <c:v>3589393.6907287799</c:v>
                </c:pt>
                <c:pt idx="5">
                  <c:v>3881300.9929193277</c:v>
                </c:pt>
                <c:pt idx="6">
                  <c:v>4669143.8806643765</c:v>
                </c:pt>
                <c:pt idx="7">
                  <c:v>4957007.0508703683</c:v>
                </c:pt>
                <c:pt idx="8">
                  <c:v>5788268.5656599887</c:v>
                </c:pt>
                <c:pt idx="9">
                  <c:v>6100776.7865184834</c:v>
                </c:pt>
                <c:pt idx="10">
                  <c:v>6856432.6964055002</c:v>
                </c:pt>
                <c:pt idx="11">
                  <c:v>7687926.3423677161</c:v>
                </c:pt>
                <c:pt idx="12">
                  <c:v>8638525.9814997464</c:v>
                </c:pt>
                <c:pt idx="13">
                  <c:v>9869346.4800137524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7A1-4FDA-AFCF-18044E513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838496"/>
        <c:axId val="449837536"/>
      </c:scatterChart>
      <c:valAx>
        <c:axId val="449838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837536"/>
        <c:crosses val="autoZero"/>
        <c:crossBetween val="midCat"/>
      </c:valAx>
      <c:valAx>
        <c:axId val="44983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838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235030103078976E-2"/>
          <c:y val="0.11139692209396143"/>
          <c:w val="0.93750068119129282"/>
          <c:h val="0.84733333333333338"/>
        </c:manualLayout>
      </c:layout>
      <c:scatterChart>
        <c:scatterStyle val="smoothMarker"/>
        <c:varyColors val="0"/>
        <c:ser>
          <c:idx val="0"/>
          <c:order val="0"/>
          <c:tx>
            <c:v>BWB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LD_46000!$A$68:$A$78</c:f>
              <c:numCache>
                <c:formatCode>General</c:formatCode>
                <c:ptCount val="11"/>
                <c:pt idx="0">
                  <c:v>-7.8E-2</c:v>
                </c:pt>
                <c:pt idx="1">
                  <c:v>-5.8000000000000003E-2</c:v>
                </c:pt>
                <c:pt idx="2">
                  <c:v>-3.9E-2</c:v>
                </c:pt>
                <c:pt idx="3">
                  <c:v>-1.9E-2</c:v>
                </c:pt>
                <c:pt idx="4">
                  <c:v>0</c:v>
                </c:pt>
                <c:pt idx="5">
                  <c:v>0.02</c:v>
                </c:pt>
                <c:pt idx="6">
                  <c:v>0.17</c:v>
                </c:pt>
                <c:pt idx="7">
                  <c:v>0.32900000000000001</c:v>
                </c:pt>
                <c:pt idx="8">
                  <c:v>0.49199999999999999</c:v>
                </c:pt>
                <c:pt idx="9">
                  <c:v>0.64700000000000002</c:v>
                </c:pt>
                <c:pt idx="10">
                  <c:v>0.77200000000000002</c:v>
                </c:pt>
              </c:numCache>
            </c:numRef>
          </c:xVal>
          <c:yVal>
            <c:numRef>
              <c:f>LD_46000!$B$68:$B$78</c:f>
              <c:numCache>
                <c:formatCode>General</c:formatCode>
                <c:ptCount val="11"/>
                <c:pt idx="0">
                  <c:v>-11.255000000000001</c:v>
                </c:pt>
                <c:pt idx="1">
                  <c:v>-8.7539999999999996</c:v>
                </c:pt>
                <c:pt idx="2">
                  <c:v>-5.9729999999999999</c:v>
                </c:pt>
                <c:pt idx="3">
                  <c:v>-3.0009999999999999</c:v>
                </c:pt>
                <c:pt idx="4">
                  <c:v>5.3999999999999999E-2</c:v>
                </c:pt>
                <c:pt idx="5">
                  <c:v>3.109</c:v>
                </c:pt>
                <c:pt idx="6">
                  <c:v>18.181999999999999</c:v>
                </c:pt>
                <c:pt idx="7">
                  <c:v>18.515999999999998</c:v>
                </c:pt>
                <c:pt idx="8">
                  <c:v>15.396000000000001</c:v>
                </c:pt>
                <c:pt idx="9">
                  <c:v>12.762</c:v>
                </c:pt>
                <c:pt idx="10">
                  <c:v>11.106999999999999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56-42E6-A3C5-F53BDC294DCA}"/>
            </c:ext>
          </c:extLst>
        </c:ser>
        <c:ser>
          <c:idx val="1"/>
          <c:order val="1"/>
          <c:tx>
            <c:v>TAW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LD_46000!$C$68:$C$76</c:f>
              <c:numCache>
                <c:formatCode>General</c:formatCode>
                <c:ptCount val="9"/>
                <c:pt idx="0">
                  <c:v>-0.19</c:v>
                </c:pt>
                <c:pt idx="1">
                  <c:v>0</c:v>
                </c:pt>
                <c:pt idx="2">
                  <c:v>0.27200000000000002</c:v>
                </c:pt>
                <c:pt idx="3">
                  <c:v>0.54300000000000004</c:v>
                </c:pt>
                <c:pt idx="4">
                  <c:v>0.80700000000000005</c:v>
                </c:pt>
                <c:pt idx="5">
                  <c:v>1.028</c:v>
                </c:pt>
                <c:pt idx="6">
                  <c:v>1.202</c:v>
                </c:pt>
                <c:pt idx="7">
                  <c:v>1.3160000000000001</c:v>
                </c:pt>
                <c:pt idx="8">
                  <c:v>1.399</c:v>
                </c:pt>
              </c:numCache>
            </c:numRef>
          </c:xVal>
          <c:yVal>
            <c:numRef>
              <c:f>LD_46000!$D$68:$D$76</c:f>
              <c:numCache>
                <c:formatCode>General</c:formatCode>
                <c:ptCount val="9"/>
                <c:pt idx="0">
                  <c:v>-8.1679999999999993</c:v>
                </c:pt>
                <c:pt idx="1">
                  <c:v>0</c:v>
                </c:pt>
                <c:pt idx="2">
                  <c:v>10.895</c:v>
                </c:pt>
                <c:pt idx="3">
                  <c:v>15.75</c:v>
                </c:pt>
                <c:pt idx="4">
                  <c:v>16.224</c:v>
                </c:pt>
                <c:pt idx="5">
                  <c:v>15.125999999999999</c:v>
                </c:pt>
                <c:pt idx="6">
                  <c:v>13.885</c:v>
                </c:pt>
                <c:pt idx="7">
                  <c:v>12.968</c:v>
                </c:pt>
                <c:pt idx="8">
                  <c:v>12.239000000000001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56-42E6-A3C5-F53BDC294D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9932912"/>
        <c:axId val="868127888"/>
      </c:scatterChart>
      <c:valAx>
        <c:axId val="309932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127888"/>
        <c:crosses val="autoZero"/>
        <c:crossBetween val="midCat"/>
      </c:valAx>
      <c:valAx>
        <c:axId val="86812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932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165025297703644E-2"/>
          <c:y val="6.1782662427912374E-2"/>
          <c:w val="0.83654253054557226"/>
          <c:h val="0.8305393680602558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LD_46000!$B$26</c:f>
              <c:strCache>
                <c:ptCount val="1"/>
                <c:pt idx="0">
                  <c:v>12000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LD_46000!$E$26:$E$36</c:f>
              <c:numCache>
                <c:formatCode>General</c:formatCode>
                <c:ptCount val="11"/>
                <c:pt idx="0">
                  <c:v>-2.1999999999999999E-2</c:v>
                </c:pt>
                <c:pt idx="1">
                  <c:v>0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6.8000000000000005E-2</c:v>
                </c:pt>
                <c:pt idx="5">
                  <c:v>9.0999999999999998E-2</c:v>
                </c:pt>
                <c:pt idx="6">
                  <c:v>0.26600000000000001</c:v>
                </c:pt>
                <c:pt idx="7">
                  <c:v>0.44400000000000001</c:v>
                </c:pt>
                <c:pt idx="8">
                  <c:v>0.61599999999999999</c:v>
                </c:pt>
                <c:pt idx="9">
                  <c:v>0.76500000000000001</c:v>
                </c:pt>
                <c:pt idx="10">
                  <c:v>0.88500000000000001</c:v>
                </c:pt>
              </c:numCache>
            </c:numRef>
          </c:xVal>
          <c:yVal>
            <c:numRef>
              <c:f>LD_46000!$F$26:$F$36</c:f>
              <c:numCache>
                <c:formatCode>General</c:formatCode>
                <c:ptCount val="11"/>
                <c:pt idx="0">
                  <c:v>-3.806</c:v>
                </c:pt>
                <c:pt idx="1">
                  <c:v>4.4999999999999998E-2</c:v>
                </c:pt>
                <c:pt idx="2">
                  <c:v>3.8969999999999998</c:v>
                </c:pt>
                <c:pt idx="3">
                  <c:v>7.5789999999999997</c:v>
                </c:pt>
                <c:pt idx="4">
                  <c:v>10.926</c:v>
                </c:pt>
                <c:pt idx="5">
                  <c:v>13.818</c:v>
                </c:pt>
                <c:pt idx="6">
                  <c:v>21.135999999999999</c:v>
                </c:pt>
                <c:pt idx="7">
                  <c:v>17.983000000000001</c:v>
                </c:pt>
                <c:pt idx="8">
                  <c:v>14.616</c:v>
                </c:pt>
                <c:pt idx="9">
                  <c:v>12.374000000000001</c:v>
                </c:pt>
                <c:pt idx="10">
                  <c:v>10.952999999999999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2BD-4B4B-A9C1-60C0FE7F95C8}"/>
            </c:ext>
          </c:extLst>
        </c:ser>
        <c:ser>
          <c:idx val="1"/>
          <c:order val="1"/>
          <c:tx>
            <c:strRef>
              <c:f>LD_46000!$I$26</c:f>
              <c:strCache>
                <c:ptCount val="1"/>
                <c:pt idx="0">
                  <c:v>11500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LD_46000!$L$26:$L$36</c:f>
              <c:numCache>
                <c:formatCode>General</c:formatCode>
                <c:ptCount val="11"/>
                <c:pt idx="0">
                  <c:v>-2.1999999999999999E-2</c:v>
                </c:pt>
                <c:pt idx="1">
                  <c:v>0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6.8000000000000005E-2</c:v>
                </c:pt>
                <c:pt idx="5">
                  <c:v>9.0999999999999998E-2</c:v>
                </c:pt>
                <c:pt idx="6">
                  <c:v>0.26600000000000001</c:v>
                </c:pt>
                <c:pt idx="7">
                  <c:v>0.44400000000000001</c:v>
                </c:pt>
                <c:pt idx="8">
                  <c:v>0.61599999999999999</c:v>
                </c:pt>
                <c:pt idx="9">
                  <c:v>0.76500000000000001</c:v>
                </c:pt>
                <c:pt idx="10">
                  <c:v>0.88500000000000001</c:v>
                </c:pt>
              </c:numCache>
            </c:numRef>
          </c:xVal>
          <c:yVal>
            <c:numRef>
              <c:f>LD_46000!$M$26:$M$36</c:f>
              <c:numCache>
                <c:formatCode>General</c:formatCode>
                <c:ptCount val="11"/>
                <c:pt idx="0">
                  <c:v>-3.835</c:v>
                </c:pt>
                <c:pt idx="1">
                  <c:v>4.5999999999999999E-2</c:v>
                </c:pt>
                <c:pt idx="2">
                  <c:v>3.927</c:v>
                </c:pt>
                <c:pt idx="3">
                  <c:v>7.6360000000000001</c:v>
                </c:pt>
                <c:pt idx="4">
                  <c:v>11.004</c:v>
                </c:pt>
                <c:pt idx="5">
                  <c:v>13.912000000000001</c:v>
                </c:pt>
                <c:pt idx="6">
                  <c:v>21.210999999999999</c:v>
                </c:pt>
                <c:pt idx="7">
                  <c:v>18.015000000000001</c:v>
                </c:pt>
                <c:pt idx="8">
                  <c:v>14.632</c:v>
                </c:pt>
                <c:pt idx="9">
                  <c:v>12.382999999999999</c:v>
                </c:pt>
                <c:pt idx="10">
                  <c:v>10.96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2BD-4B4B-A9C1-60C0FE7F95C8}"/>
            </c:ext>
          </c:extLst>
        </c:ser>
        <c:ser>
          <c:idx val="2"/>
          <c:order val="2"/>
          <c:tx>
            <c:strRef>
              <c:f>LD_46000!$P$26</c:f>
              <c:strCache>
                <c:ptCount val="1"/>
                <c:pt idx="0">
                  <c:v>11000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LD_46000!$S$26:$S$36</c:f>
              <c:numCache>
                <c:formatCode>General</c:formatCode>
                <c:ptCount val="11"/>
                <c:pt idx="0">
                  <c:v>-2.1999999999999999E-2</c:v>
                </c:pt>
                <c:pt idx="1">
                  <c:v>0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6.8000000000000005E-2</c:v>
                </c:pt>
                <c:pt idx="5">
                  <c:v>9.0999999999999998E-2</c:v>
                </c:pt>
                <c:pt idx="6">
                  <c:v>0.26600000000000001</c:v>
                </c:pt>
                <c:pt idx="7">
                  <c:v>0.44400000000000001</c:v>
                </c:pt>
                <c:pt idx="8">
                  <c:v>0.61599999999999999</c:v>
                </c:pt>
                <c:pt idx="9">
                  <c:v>0.76500000000000001</c:v>
                </c:pt>
                <c:pt idx="10">
                  <c:v>0.88500000000000001</c:v>
                </c:pt>
              </c:numCache>
            </c:numRef>
          </c:xVal>
          <c:yVal>
            <c:numRef>
              <c:f>LD_46000!$T$26:$T$36</c:f>
              <c:numCache>
                <c:formatCode>General</c:formatCode>
                <c:ptCount val="11"/>
                <c:pt idx="0">
                  <c:v>-3.8639999999999999</c:v>
                </c:pt>
                <c:pt idx="1">
                  <c:v>4.5999999999999999E-2</c:v>
                </c:pt>
                <c:pt idx="2">
                  <c:v>3.956</c:v>
                </c:pt>
                <c:pt idx="3">
                  <c:v>7.6920000000000002</c:v>
                </c:pt>
                <c:pt idx="4">
                  <c:v>11.082000000000001</c:v>
                </c:pt>
                <c:pt idx="5">
                  <c:v>14.006</c:v>
                </c:pt>
                <c:pt idx="6">
                  <c:v>21.286000000000001</c:v>
                </c:pt>
                <c:pt idx="7">
                  <c:v>18.047000000000001</c:v>
                </c:pt>
                <c:pt idx="8">
                  <c:v>14.647</c:v>
                </c:pt>
                <c:pt idx="9">
                  <c:v>12.391</c:v>
                </c:pt>
                <c:pt idx="10">
                  <c:v>10.965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2BD-4B4B-A9C1-60C0FE7F9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6561407"/>
        <c:axId val="456562847"/>
      </c:scatterChart>
      <c:scatterChart>
        <c:scatterStyle val="lineMarker"/>
        <c:varyColors val="0"/>
        <c:ser>
          <c:idx val="3"/>
          <c:order val="3"/>
          <c:tx>
            <c:strRef>
              <c:f>LD_46000!$B$26</c:f>
              <c:strCache>
                <c:ptCount val="1"/>
                <c:pt idx="0">
                  <c:v>12000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LD_46000!$C$31</c:f>
              <c:numCache>
                <c:formatCode>General</c:formatCode>
                <c:ptCount val="1"/>
                <c:pt idx="0">
                  <c:v>0.29299999999999998</c:v>
                </c:pt>
              </c:numCache>
            </c:numRef>
          </c:xVal>
          <c:yVal>
            <c:numRef>
              <c:f>LD_46000!$D$31</c:f>
              <c:numCache>
                <c:formatCode>General</c:formatCode>
                <c:ptCount val="1"/>
                <c:pt idx="0">
                  <c:v>20.323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2BD-4B4B-A9C1-60C0FE7F95C8}"/>
            </c:ext>
          </c:extLst>
        </c:ser>
        <c:ser>
          <c:idx val="4"/>
          <c:order val="4"/>
          <c:tx>
            <c:strRef>
              <c:f>LD_46000!$I$26</c:f>
              <c:strCache>
                <c:ptCount val="1"/>
                <c:pt idx="0">
                  <c:v>11500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LD_46000!$J$31</c:f>
              <c:numCache>
                <c:formatCode>General</c:formatCode>
                <c:ptCount val="1"/>
                <c:pt idx="0">
                  <c:v>0.27100000000000002</c:v>
                </c:pt>
              </c:numCache>
            </c:numRef>
          </c:xVal>
          <c:yVal>
            <c:numRef>
              <c:f>LD_46000!$K$31</c:f>
              <c:numCache>
                <c:formatCode>General</c:formatCode>
                <c:ptCount val="1"/>
                <c:pt idx="0">
                  <c:v>21.041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2BD-4B4B-A9C1-60C0FE7F95C8}"/>
            </c:ext>
          </c:extLst>
        </c:ser>
        <c:ser>
          <c:idx val="5"/>
          <c:order val="5"/>
          <c:tx>
            <c:strRef>
              <c:f>LD_46000!$P$26</c:f>
              <c:strCache>
                <c:ptCount val="1"/>
                <c:pt idx="0">
                  <c:v>11000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LD_46000!$Q$31</c:f>
              <c:numCache>
                <c:formatCode>General</c:formatCode>
                <c:ptCount val="1"/>
                <c:pt idx="0">
                  <c:v>0.251</c:v>
                </c:pt>
              </c:numCache>
            </c:numRef>
          </c:xVal>
          <c:yVal>
            <c:numRef>
              <c:f>LD_46000!$R$31</c:f>
              <c:numCache>
                <c:formatCode>General</c:formatCode>
                <c:ptCount val="1"/>
                <c:pt idx="0">
                  <c:v>20.937000000000001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2BD-4B4B-A9C1-60C0FE7F9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6561407"/>
        <c:axId val="456562847"/>
      </c:scatterChart>
      <c:valAx>
        <c:axId val="4565614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562847"/>
        <c:crosses val="autoZero"/>
        <c:crossBetween val="midCat"/>
      </c:valAx>
      <c:valAx>
        <c:axId val="456562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5614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116403</xdr:colOff>
      <xdr:row>18</xdr:row>
      <xdr:rowOff>172438</xdr:rowOff>
    </xdr:from>
    <xdr:to>
      <xdr:col>28</xdr:col>
      <xdr:colOff>57150</xdr:colOff>
      <xdr:row>47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352557-400E-BD47-00B2-CE2C65DC1C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309562</xdr:colOff>
      <xdr:row>22</xdr:row>
      <xdr:rowOff>157162</xdr:rowOff>
    </xdr:from>
    <xdr:to>
      <xdr:col>22</xdr:col>
      <xdr:colOff>80962</xdr:colOff>
      <xdr:row>38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508932-6DD5-83B9-7F84-1607E260B0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538161</xdr:colOff>
      <xdr:row>24</xdr:row>
      <xdr:rowOff>147637</xdr:rowOff>
    </xdr:from>
    <xdr:to>
      <xdr:col>14</xdr:col>
      <xdr:colOff>276224</xdr:colOff>
      <xdr:row>44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57C373-75EA-627C-2656-8E74228408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603112</xdr:colOff>
      <xdr:row>22</xdr:row>
      <xdr:rowOff>84470</xdr:rowOff>
    </xdr:from>
    <xdr:to>
      <xdr:col>10</xdr:col>
      <xdr:colOff>138271</xdr:colOff>
      <xdr:row>45</xdr:row>
      <xdr:rowOff>5023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6DF865-3789-4C2B-DD44-F38B2B26B3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519110</xdr:colOff>
      <xdr:row>61</xdr:row>
      <xdr:rowOff>57829</xdr:rowOff>
    </xdr:from>
    <xdr:to>
      <xdr:col>20</xdr:col>
      <xdr:colOff>367392</xdr:colOff>
      <xdr:row>83</xdr:row>
      <xdr:rowOff>122465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6985E7-E22B-E585-8ABF-D4E261BEE3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272143</xdr:colOff>
      <xdr:row>20</xdr:row>
      <xdr:rowOff>13608</xdr:rowOff>
    </xdr:from>
    <xdr:to>
      <xdr:col>41</xdr:col>
      <xdr:colOff>367393</xdr:colOff>
      <xdr:row>42</xdr:row>
      <xdr:rowOff>85727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D97AB7A-B567-4F5C-857B-B4F143D399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63954</xdr:rowOff>
    </xdr:from>
    <xdr:to>
      <xdr:col>15</xdr:col>
      <xdr:colOff>190499</xdr:colOff>
      <xdr:row>44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FD821F-7A09-4493-1C6F-DD2B5C3107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335973</xdr:colOff>
      <xdr:row>90</xdr:row>
      <xdr:rowOff>94909</xdr:rowOff>
    </xdr:from>
    <xdr:to>
      <xdr:col>20</xdr:col>
      <xdr:colOff>643353</xdr:colOff>
      <xdr:row>113</xdr:row>
      <xdr:rowOff>89466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6DAF86E-0AC1-B6D0-467B-9BE4A18F5C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83</xdr:row>
      <xdr:rowOff>10888</xdr:rowOff>
    </xdr:from>
    <xdr:to>
      <xdr:col>8</xdr:col>
      <xdr:colOff>532250</xdr:colOff>
      <xdr:row>112</xdr:row>
      <xdr:rowOff>61025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3F5FA8C-2383-C755-FB24-F979ECCF68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777104</xdr:colOff>
      <xdr:row>66</xdr:row>
      <xdr:rowOff>57146</xdr:rowOff>
    </xdr:from>
    <xdr:to>
      <xdr:col>16</xdr:col>
      <xdr:colOff>581245</xdr:colOff>
      <xdr:row>91</xdr:row>
      <xdr:rowOff>56027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382DF96-7A8F-045C-8002-CE471EECE9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195262</xdr:colOff>
      <xdr:row>69</xdr:row>
      <xdr:rowOff>71437</xdr:rowOff>
    </xdr:from>
    <xdr:to>
      <xdr:col>25</xdr:col>
      <xdr:colOff>652462</xdr:colOff>
      <xdr:row>84</xdr:row>
      <xdr:rowOff>100012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2EA6AFC-CE3B-E434-9BEB-23446CB6FF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100012</xdr:rowOff>
    </xdr:from>
    <xdr:to>
      <xdr:col>6</xdr:col>
      <xdr:colOff>457200</xdr:colOff>
      <xdr:row>54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B411EB9-9EE2-89F3-805F-BED89960D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61911</xdr:colOff>
      <xdr:row>3</xdr:row>
      <xdr:rowOff>119062</xdr:rowOff>
    </xdr:from>
    <xdr:to>
      <xdr:col>25</xdr:col>
      <xdr:colOff>85724</xdr:colOff>
      <xdr:row>25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0C4E5A-7C0F-B8A2-5B29-ACD949C4A7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209550</xdr:colOff>
      <xdr:row>26</xdr:row>
      <xdr:rowOff>104775</xdr:rowOff>
    </xdr:from>
    <xdr:to>
      <xdr:col>25</xdr:col>
      <xdr:colOff>233363</xdr:colOff>
      <xdr:row>48</xdr:row>
      <xdr:rowOff>100013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42824FF-71BC-41B0-B25E-0693EF74BC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8DD73-D1A3-490E-ACE3-30E4493C55B8}">
  <dimension ref="A1:AM65"/>
  <sheetViews>
    <sheetView zoomScaleNormal="100" workbookViewId="0">
      <selection activeCell="L2" sqref="L2:L15"/>
    </sheetView>
  </sheetViews>
  <sheetFormatPr defaultRowHeight="14.25" x14ac:dyDescent="0.2"/>
  <cols>
    <col min="28" max="28" width="14" bestFit="1" customWidth="1"/>
    <col min="30" max="30" width="14" bestFit="1" customWidth="1"/>
    <col min="32" max="32" width="12.375" bestFit="1" customWidth="1"/>
    <col min="34" max="34" width="11.25" bestFit="1" customWidth="1"/>
  </cols>
  <sheetData>
    <row r="1" spans="1:3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>
        <v>43.2</v>
      </c>
      <c r="I1">
        <v>38.9</v>
      </c>
      <c r="J1">
        <v>22.5</v>
      </c>
      <c r="K1">
        <v>48</v>
      </c>
      <c r="L1">
        <v>120</v>
      </c>
      <c r="P1" s="1">
        <v>72.900000000000006</v>
      </c>
      <c r="Q1">
        <v>70.400000000000006</v>
      </c>
      <c r="R1" s="1">
        <v>0</v>
      </c>
      <c r="S1" s="1">
        <v>57.29</v>
      </c>
      <c r="T1" s="1">
        <v>0</v>
      </c>
      <c r="X1">
        <v>85.95</v>
      </c>
      <c r="Z1">
        <v>35.5</v>
      </c>
      <c r="AA1">
        <v>154.1</v>
      </c>
      <c r="AC1">
        <v>119.97</v>
      </c>
      <c r="AD1">
        <v>6.14</v>
      </c>
      <c r="AF1">
        <v>104.96</v>
      </c>
      <c r="AH1">
        <v>221.64</v>
      </c>
      <c r="AI1">
        <v>8.42</v>
      </c>
    </row>
    <row r="2" spans="1:35" x14ac:dyDescent="0.2">
      <c r="A2">
        <v>2000</v>
      </c>
      <c r="B2">
        <v>8773.9917787072991</v>
      </c>
      <c r="C2">
        <v>10863.029512659399</v>
      </c>
      <c r="D2">
        <v>31786.618229498901</v>
      </c>
      <c r="E2">
        <v>10175.8876122004</v>
      </c>
      <c r="F2">
        <v>6428.5772021662897</v>
      </c>
      <c r="H2">
        <f t="shared" ref="H2:H15" si="0">B2*$H$1</f>
        <v>379036.44484015537</v>
      </c>
      <c r="I2">
        <f>C2*$I$1</f>
        <v>422571.84804245061</v>
      </c>
      <c r="J2">
        <f t="shared" ref="J2:J5" si="1">D2*$J$1</f>
        <v>715198.91016372526</v>
      </c>
      <c r="K2">
        <f t="shared" ref="K2:K15" si="2">E2*$K$1</f>
        <v>488442.60538561922</v>
      </c>
      <c r="L2">
        <f>F2*$L$1</f>
        <v>771429.2642599548</v>
      </c>
      <c r="P2">
        <f t="shared" ref="P2:P15" si="3">H2*$P$1</f>
        <v>27631756.82884733</v>
      </c>
      <c r="Q2">
        <f t="shared" ref="Q2:Q15" si="4">I2*$Q$1</f>
        <v>29749058.102188524</v>
      </c>
      <c r="R2">
        <f t="shared" ref="R2:R15" si="5">J2*$R$1</f>
        <v>0</v>
      </c>
      <c r="S2">
        <f t="shared" ref="S2:S15" si="6">K2*$S$1</f>
        <v>27982876.862542123</v>
      </c>
      <c r="T2">
        <f t="shared" ref="T2:T15" si="7">L2*$T$1</f>
        <v>0</v>
      </c>
      <c r="X2">
        <f t="shared" ref="X2:X15" si="8">$X$1*H2</f>
        <v>32578182.434011355</v>
      </c>
      <c r="Z2">
        <f t="shared" ref="Z2:Z15" si="9">$Z$1*I2</f>
        <v>15001300.605506998</v>
      </c>
      <c r="AA2">
        <f t="shared" ref="AA2:AA15" si="10">$AA$1*I2</f>
        <v>65118321.783341639</v>
      </c>
      <c r="AC2">
        <f t="shared" ref="AC2:AC9" si="11">$AC$1*J2</f>
        <v>85802413.25234212</v>
      </c>
      <c r="AD2">
        <f t="shared" ref="AD2:AD9" si="12">$AD$1*J2</f>
        <v>4391321.3084052727</v>
      </c>
      <c r="AF2">
        <f t="shared" ref="AF2:AF15" si="13">$AF$1*K2</f>
        <v>51266935.861274593</v>
      </c>
      <c r="AH2">
        <f t="shared" ref="AH2:AH15" si="14">$AH$1*L2</f>
        <v>170979582.13057637</v>
      </c>
      <c r="AI2">
        <f t="shared" ref="AI2:AI15" si="15">$AI$1*L2</f>
        <v>6495434.4050688194</v>
      </c>
    </row>
    <row r="3" spans="1:35" x14ac:dyDescent="0.2">
      <c r="A3">
        <v>2500</v>
      </c>
      <c r="B3">
        <v>11603.476361380201</v>
      </c>
      <c r="C3" s="2">
        <v>12307.5994238166</v>
      </c>
      <c r="D3">
        <v>46341.322980084202</v>
      </c>
      <c r="E3" s="2">
        <v>13228.7814593166</v>
      </c>
      <c r="F3">
        <v>7904.2063570504797</v>
      </c>
      <c r="H3">
        <f t="shared" si="0"/>
        <v>501270.1788116247</v>
      </c>
      <c r="I3">
        <f t="shared" ref="I3:I15" si="16">C3*$H$1</f>
        <v>531688.29510887712</v>
      </c>
      <c r="J3">
        <f t="shared" si="1"/>
        <v>1042679.7670518946</v>
      </c>
      <c r="K3">
        <f t="shared" si="2"/>
        <v>634981.51004719688</v>
      </c>
      <c r="L3">
        <f t="shared" ref="L3:L15" si="17">F3*$L$1</f>
        <v>948504.76284605754</v>
      </c>
      <c r="P3">
        <f t="shared" si="3"/>
        <v>36542596.035367444</v>
      </c>
      <c r="Q3">
        <f t="shared" si="4"/>
        <v>37430855.975664951</v>
      </c>
      <c r="R3">
        <f t="shared" si="5"/>
        <v>0</v>
      </c>
      <c r="S3">
        <f t="shared" si="6"/>
        <v>36378090.710603908</v>
      </c>
      <c r="T3">
        <f t="shared" si="7"/>
        <v>0</v>
      </c>
      <c r="X3">
        <f t="shared" si="8"/>
        <v>43084171.868859142</v>
      </c>
      <c r="Z3">
        <f t="shared" si="9"/>
        <v>18874934.476365138</v>
      </c>
      <c r="AA3">
        <f t="shared" si="10"/>
        <v>81933166.276277959</v>
      </c>
      <c r="AC3">
        <f t="shared" si="11"/>
        <v>125090291.6532158</v>
      </c>
      <c r="AD3">
        <f t="shared" si="12"/>
        <v>6402053.7696986319</v>
      </c>
      <c r="AF3">
        <f t="shared" si="13"/>
        <v>66647659.294553779</v>
      </c>
      <c r="AH3">
        <f t="shared" si="14"/>
        <v>210226595.63720018</v>
      </c>
      <c r="AI3">
        <f t="shared" si="15"/>
        <v>7986410.1031638039</v>
      </c>
    </row>
    <row r="4" spans="1:35" x14ac:dyDescent="0.2">
      <c r="A4">
        <v>3000</v>
      </c>
      <c r="B4">
        <v>12760.4366817758</v>
      </c>
      <c r="C4" s="2">
        <v>14788.6937446223</v>
      </c>
      <c r="D4">
        <v>66970.343669483002</v>
      </c>
      <c r="E4" s="2">
        <v>15305.274385156599</v>
      </c>
      <c r="F4">
        <v>8768.2010755618503</v>
      </c>
      <c r="H4">
        <f t="shared" si="0"/>
        <v>551250.86465271458</v>
      </c>
      <c r="I4">
        <f t="shared" si="16"/>
        <v>638871.5697676834</v>
      </c>
      <c r="J4">
        <f t="shared" si="1"/>
        <v>1506832.7325633676</v>
      </c>
      <c r="K4">
        <f t="shared" si="2"/>
        <v>734653.17048751679</v>
      </c>
      <c r="L4">
        <f t="shared" si="17"/>
        <v>1052184.1290674221</v>
      </c>
      <c r="P4">
        <f t="shared" si="3"/>
        <v>40186188.033182897</v>
      </c>
      <c r="Q4">
        <f t="shared" si="4"/>
        <v>44976558.511644915</v>
      </c>
      <c r="R4">
        <f t="shared" si="5"/>
        <v>0</v>
      </c>
      <c r="S4">
        <f t="shared" si="6"/>
        <v>42088280.137229837</v>
      </c>
      <c r="T4">
        <f t="shared" si="7"/>
        <v>0</v>
      </c>
      <c r="X4">
        <f t="shared" si="8"/>
        <v>47380011.81690082</v>
      </c>
      <c r="Z4">
        <f t="shared" si="9"/>
        <v>22679940.726752762</v>
      </c>
      <c r="AA4">
        <f t="shared" si="10"/>
        <v>98450108.901200011</v>
      </c>
      <c r="AC4">
        <f t="shared" si="11"/>
        <v>180774722.9256272</v>
      </c>
      <c r="AD4">
        <f t="shared" si="12"/>
        <v>9251952.9779390767</v>
      </c>
      <c r="AF4">
        <f t="shared" si="13"/>
        <v>77109196.774369761</v>
      </c>
      <c r="AH4">
        <f t="shared" si="14"/>
        <v>233206090.36650342</v>
      </c>
      <c r="AI4">
        <f t="shared" si="15"/>
        <v>8859390.3667476941</v>
      </c>
    </row>
    <row r="5" spans="1:35" x14ac:dyDescent="0.2">
      <c r="A5">
        <v>3500</v>
      </c>
      <c r="B5">
        <v>15618.2997434178</v>
      </c>
      <c r="C5" s="2">
        <v>16966.1097153808</v>
      </c>
      <c r="D5">
        <v>91918.0063988857</v>
      </c>
      <c r="E5" s="2">
        <v>17643.447561487799</v>
      </c>
      <c r="F5">
        <v>10230.6911074407</v>
      </c>
      <c r="H5">
        <f t="shared" si="0"/>
        <v>674710.54891564895</v>
      </c>
      <c r="I5">
        <f t="shared" si="16"/>
        <v>732935.93970445066</v>
      </c>
      <c r="J5">
        <f t="shared" si="1"/>
        <v>2068155.1439749282</v>
      </c>
      <c r="K5">
        <f t="shared" si="2"/>
        <v>846885.48295141431</v>
      </c>
      <c r="L5">
        <f t="shared" si="17"/>
        <v>1227682.9328928839</v>
      </c>
      <c r="P5">
        <f t="shared" si="3"/>
        <v>49186399.015950814</v>
      </c>
      <c r="Q5">
        <f t="shared" si="4"/>
        <v>51598690.155193329</v>
      </c>
      <c r="R5">
        <f t="shared" si="5"/>
        <v>0</v>
      </c>
      <c r="S5">
        <f t="shared" si="6"/>
        <v>48518069.318286523</v>
      </c>
      <c r="T5">
        <f t="shared" si="7"/>
        <v>0</v>
      </c>
      <c r="X5">
        <f t="shared" si="8"/>
        <v>57991371.679300033</v>
      </c>
      <c r="Z5">
        <f t="shared" si="9"/>
        <v>26019225.859508</v>
      </c>
      <c r="AA5">
        <f t="shared" si="10"/>
        <v>112945428.30845584</v>
      </c>
      <c r="AC5">
        <f t="shared" si="11"/>
        <v>248116572.62267214</v>
      </c>
      <c r="AD5">
        <f t="shared" si="12"/>
        <v>12698472.584006058</v>
      </c>
      <c r="AF5">
        <f t="shared" si="13"/>
        <v>88889100.290580437</v>
      </c>
      <c r="AH5">
        <f t="shared" si="14"/>
        <v>272103645.24637878</v>
      </c>
      <c r="AI5">
        <f t="shared" si="15"/>
        <v>10337090.294958083</v>
      </c>
    </row>
    <row r="6" spans="1:35" x14ac:dyDescent="0.2">
      <c r="A6">
        <v>4000</v>
      </c>
      <c r="B6">
        <v>17817.293997707598</v>
      </c>
      <c r="C6" s="2">
        <v>22265.3469952917</v>
      </c>
      <c r="E6" s="2">
        <v>19975.083559208299</v>
      </c>
      <c r="F6">
        <v>11485.2269062491</v>
      </c>
      <c r="H6">
        <f t="shared" si="0"/>
        <v>769707.10070096829</v>
      </c>
      <c r="I6">
        <f t="shared" si="16"/>
        <v>961862.99019660149</v>
      </c>
      <c r="K6">
        <f t="shared" si="2"/>
        <v>958804.01084199827</v>
      </c>
      <c r="L6">
        <f t="shared" si="17"/>
        <v>1378227.228749892</v>
      </c>
      <c r="P6">
        <f t="shared" si="3"/>
        <v>56111647.641100593</v>
      </c>
      <c r="Q6">
        <f t="shared" si="4"/>
        <v>67715154.509840757</v>
      </c>
      <c r="R6">
        <f t="shared" si="5"/>
        <v>0</v>
      </c>
      <c r="S6">
        <f t="shared" si="6"/>
        <v>54929881.781138077</v>
      </c>
      <c r="T6">
        <f t="shared" si="7"/>
        <v>0</v>
      </c>
      <c r="X6">
        <f t="shared" si="8"/>
        <v>66156325.305248231</v>
      </c>
      <c r="Z6">
        <f t="shared" si="9"/>
        <v>34146136.15197935</v>
      </c>
      <c r="AA6">
        <f t="shared" si="10"/>
        <v>148223086.78929627</v>
      </c>
      <c r="AC6">
        <f t="shared" si="11"/>
        <v>0</v>
      </c>
      <c r="AD6">
        <f t="shared" si="12"/>
        <v>0</v>
      </c>
      <c r="AF6">
        <f t="shared" si="13"/>
        <v>100636068.97797613</v>
      </c>
      <c r="AH6">
        <f t="shared" si="14"/>
        <v>305470282.98012602</v>
      </c>
      <c r="AI6">
        <f t="shared" si="15"/>
        <v>11604673.266074091</v>
      </c>
    </row>
    <row r="7" spans="1:35" x14ac:dyDescent="0.2">
      <c r="A7">
        <v>4500</v>
      </c>
      <c r="B7">
        <v>20577.514808657299</v>
      </c>
      <c r="C7" s="2">
        <v>25212.5454443087</v>
      </c>
      <c r="E7" s="2">
        <v>23522.560917766601</v>
      </c>
      <c r="F7">
        <v>13220.393499566</v>
      </c>
      <c r="H7">
        <f t="shared" si="0"/>
        <v>888948.63973399543</v>
      </c>
      <c r="I7">
        <f t="shared" si="16"/>
        <v>1089181.9631941358</v>
      </c>
      <c r="K7">
        <f t="shared" si="2"/>
        <v>1129082.9240527968</v>
      </c>
      <c r="L7">
        <f t="shared" si="17"/>
        <v>1586447.2199479199</v>
      </c>
      <c r="P7">
        <f t="shared" si="3"/>
        <v>64804355.836608268</v>
      </c>
      <c r="Q7">
        <f t="shared" si="4"/>
        <v>76678410.208867162</v>
      </c>
      <c r="R7">
        <f t="shared" si="5"/>
        <v>0</v>
      </c>
      <c r="S7">
        <f t="shared" si="6"/>
        <v>64685160.718984731</v>
      </c>
      <c r="T7">
        <f t="shared" si="7"/>
        <v>0</v>
      </c>
      <c r="X7">
        <f t="shared" si="8"/>
        <v>76405135.585136905</v>
      </c>
      <c r="Z7">
        <f t="shared" si="9"/>
        <v>38665959.693391822</v>
      </c>
      <c r="AA7">
        <f t="shared" si="10"/>
        <v>167842940.52821633</v>
      </c>
      <c r="AC7">
        <f t="shared" si="11"/>
        <v>0</v>
      </c>
      <c r="AD7">
        <f t="shared" si="12"/>
        <v>0</v>
      </c>
      <c r="AF7">
        <f t="shared" si="13"/>
        <v>118508543.70858154</v>
      </c>
      <c r="AH7">
        <f t="shared" si="14"/>
        <v>351620161.82925695</v>
      </c>
      <c r="AI7">
        <f t="shared" si="15"/>
        <v>13357885.591961486</v>
      </c>
    </row>
    <row r="8" spans="1:35" x14ac:dyDescent="0.2">
      <c r="A8">
        <v>5000</v>
      </c>
      <c r="B8">
        <v>24132.8688264679</v>
      </c>
      <c r="C8" s="2">
        <v>29939.4672900808</v>
      </c>
      <c r="E8" s="2">
        <v>27829.505888282099</v>
      </c>
      <c r="F8">
        <v>14558.0682535915</v>
      </c>
      <c r="H8">
        <f t="shared" si="0"/>
        <v>1042539.9333034133</v>
      </c>
      <c r="I8">
        <f t="shared" si="16"/>
        <v>1293384.9869314907</v>
      </c>
      <c r="K8">
        <f t="shared" si="2"/>
        <v>1335816.2826375407</v>
      </c>
      <c r="L8">
        <f t="shared" si="17"/>
        <v>1746968.1904309799</v>
      </c>
      <c r="P8">
        <f t="shared" si="3"/>
        <v>76001161.137818843</v>
      </c>
      <c r="Q8">
        <f t="shared" si="4"/>
        <v>91054303.079976946</v>
      </c>
      <c r="R8">
        <f t="shared" si="5"/>
        <v>0</v>
      </c>
      <c r="S8">
        <f t="shared" si="6"/>
        <v>76528914.832304701</v>
      </c>
      <c r="T8">
        <f t="shared" si="7"/>
        <v>0</v>
      </c>
      <c r="X8">
        <f t="shared" si="8"/>
        <v>89606307.267428383</v>
      </c>
      <c r="Z8">
        <f t="shared" si="9"/>
        <v>45915167.036067918</v>
      </c>
      <c r="AA8">
        <f t="shared" si="10"/>
        <v>199310626.48614272</v>
      </c>
      <c r="AC8">
        <f t="shared" si="11"/>
        <v>0</v>
      </c>
      <c r="AD8">
        <f t="shared" si="12"/>
        <v>0</v>
      </c>
      <c r="AF8">
        <f t="shared" si="13"/>
        <v>140207277.02563626</v>
      </c>
      <c r="AH8">
        <f t="shared" si="14"/>
        <v>387198029.72712237</v>
      </c>
      <c r="AI8">
        <f t="shared" si="15"/>
        <v>14709472.16342885</v>
      </c>
    </row>
    <row r="9" spans="1:35" x14ac:dyDescent="0.2">
      <c r="A9">
        <v>5500</v>
      </c>
      <c r="B9">
        <v>27240.3082661874</v>
      </c>
      <c r="C9" s="2">
        <v>38345.892101395199</v>
      </c>
      <c r="E9" s="2">
        <v>33871.8741512259</v>
      </c>
      <c r="F9">
        <v>15185.3944672324</v>
      </c>
      <c r="H9">
        <f t="shared" si="0"/>
        <v>1176781.3170992958</v>
      </c>
      <c r="I9">
        <f t="shared" si="16"/>
        <v>1656542.5387802727</v>
      </c>
      <c r="K9">
        <f t="shared" si="2"/>
        <v>1625849.9592588432</v>
      </c>
      <c r="L9">
        <f t="shared" si="17"/>
        <v>1822247.336067888</v>
      </c>
      <c r="P9">
        <f t="shared" si="3"/>
        <v>85787358.016538665</v>
      </c>
      <c r="Q9">
        <f t="shared" si="4"/>
        <v>116620594.73013121</v>
      </c>
      <c r="R9">
        <f t="shared" si="5"/>
        <v>0</v>
      </c>
      <c r="S9">
        <f t="shared" si="6"/>
        <v>93144944.165939122</v>
      </c>
      <c r="T9">
        <f t="shared" si="7"/>
        <v>0</v>
      </c>
      <c r="X9">
        <f t="shared" si="8"/>
        <v>101144354.20468448</v>
      </c>
      <c r="Z9">
        <f t="shared" si="9"/>
        <v>58807260.126699679</v>
      </c>
      <c r="AA9">
        <f t="shared" si="10"/>
        <v>255273205.22604001</v>
      </c>
      <c r="AC9">
        <f t="shared" si="11"/>
        <v>0</v>
      </c>
      <c r="AD9">
        <f t="shared" si="12"/>
        <v>0</v>
      </c>
      <c r="AF9">
        <f t="shared" si="13"/>
        <v>170649211.72380817</v>
      </c>
      <c r="AH9">
        <f t="shared" si="14"/>
        <v>403882899.56608665</v>
      </c>
      <c r="AI9">
        <f t="shared" si="15"/>
        <v>15343322.569691617</v>
      </c>
    </row>
    <row r="10" spans="1:35" x14ac:dyDescent="0.2">
      <c r="A10">
        <v>6000</v>
      </c>
      <c r="B10">
        <v>33013.800586274199</v>
      </c>
      <c r="C10" s="2">
        <v>44910.594794078999</v>
      </c>
      <c r="E10" s="2">
        <v>38829.9367913651</v>
      </c>
      <c r="F10">
        <v>16727.674000424598</v>
      </c>
      <c r="H10">
        <f t="shared" si="0"/>
        <v>1426196.1853270456</v>
      </c>
      <c r="I10">
        <f t="shared" si="16"/>
        <v>1940137.695104213</v>
      </c>
      <c r="K10">
        <f t="shared" si="2"/>
        <v>1863836.9659855249</v>
      </c>
      <c r="L10">
        <f t="shared" si="17"/>
        <v>2007320.8800509518</v>
      </c>
      <c r="P10">
        <f t="shared" si="3"/>
        <v>103969701.91034164</v>
      </c>
      <c r="Q10">
        <f t="shared" si="4"/>
        <v>136585693.7353366</v>
      </c>
      <c r="R10">
        <f t="shared" si="5"/>
        <v>0</v>
      </c>
      <c r="S10">
        <f t="shared" si="6"/>
        <v>106779219.78131072</v>
      </c>
      <c r="T10">
        <f t="shared" si="7"/>
        <v>0</v>
      </c>
      <c r="X10">
        <f t="shared" si="8"/>
        <v>122581562.12885958</v>
      </c>
      <c r="Z10">
        <f t="shared" si="9"/>
        <v>68874888.176199555</v>
      </c>
      <c r="AA10">
        <f t="shared" si="10"/>
        <v>298975218.81555921</v>
      </c>
      <c r="AF10">
        <f t="shared" si="13"/>
        <v>195628327.94984069</v>
      </c>
      <c r="AH10">
        <f t="shared" si="14"/>
        <v>444902599.85449296</v>
      </c>
      <c r="AI10">
        <f t="shared" si="15"/>
        <v>16901641.810029015</v>
      </c>
    </row>
    <row r="11" spans="1:35" x14ac:dyDescent="0.2">
      <c r="A11">
        <v>6500</v>
      </c>
      <c r="B11">
        <v>37571.322795145301</v>
      </c>
      <c r="C11">
        <v>51377.408151728203</v>
      </c>
      <c r="E11" s="2">
        <v>42389.0755029918</v>
      </c>
      <c r="F11">
        <v>18285.173348743599</v>
      </c>
      <c r="H11">
        <f t="shared" si="0"/>
        <v>1623081.144750277</v>
      </c>
      <c r="I11">
        <f t="shared" si="16"/>
        <v>2219504.0321546583</v>
      </c>
      <c r="K11">
        <f t="shared" si="2"/>
        <v>2034675.6241436065</v>
      </c>
      <c r="L11">
        <f t="shared" si="17"/>
        <v>2194220.8018492321</v>
      </c>
      <c r="P11">
        <f t="shared" si="3"/>
        <v>118322615.4522952</v>
      </c>
      <c r="Q11">
        <f t="shared" si="4"/>
        <v>156253083.86368796</v>
      </c>
      <c r="R11">
        <f t="shared" si="5"/>
        <v>0</v>
      </c>
      <c r="S11">
        <f t="shared" si="6"/>
        <v>116566566.50718722</v>
      </c>
      <c r="T11">
        <f t="shared" si="7"/>
        <v>0</v>
      </c>
      <c r="X11">
        <f t="shared" si="8"/>
        <v>139503824.39128631</v>
      </c>
      <c r="Z11">
        <f t="shared" si="9"/>
        <v>78792393.14149037</v>
      </c>
      <c r="AA11">
        <f t="shared" si="10"/>
        <v>342025571.35503286</v>
      </c>
      <c r="AF11">
        <f t="shared" si="13"/>
        <v>213559553.51011294</v>
      </c>
      <c r="AH11">
        <f t="shared" si="14"/>
        <v>486327098.52186376</v>
      </c>
      <c r="AI11">
        <f t="shared" si="15"/>
        <v>18475339.151570532</v>
      </c>
    </row>
    <row r="12" spans="1:35" x14ac:dyDescent="0.2">
      <c r="A12">
        <v>7000</v>
      </c>
      <c r="B12">
        <v>44108.833808867603</v>
      </c>
      <c r="C12">
        <v>61935.048019218601</v>
      </c>
      <c r="E12">
        <v>44127.121174708402</v>
      </c>
      <c r="F12">
        <v>19904.6301523166</v>
      </c>
      <c r="H12">
        <f t="shared" si="0"/>
        <v>1905501.6205430806</v>
      </c>
      <c r="I12">
        <f t="shared" si="16"/>
        <v>2675594.0744302436</v>
      </c>
      <c r="K12">
        <f t="shared" si="2"/>
        <v>2118101.816386003</v>
      </c>
      <c r="L12">
        <f t="shared" si="17"/>
        <v>2388555.6182779921</v>
      </c>
      <c r="P12">
        <f t="shared" si="3"/>
        <v>138911068.13759059</v>
      </c>
      <c r="Q12">
        <f t="shared" si="4"/>
        <v>188361822.83988917</v>
      </c>
      <c r="R12">
        <f t="shared" si="5"/>
        <v>0</v>
      </c>
      <c r="S12">
        <f t="shared" si="6"/>
        <v>121346053.06075411</v>
      </c>
      <c r="T12">
        <f t="shared" si="7"/>
        <v>0</v>
      </c>
      <c r="X12">
        <f t="shared" si="8"/>
        <v>163777864.28567779</v>
      </c>
      <c r="Z12">
        <f t="shared" si="9"/>
        <v>94983589.64227365</v>
      </c>
      <c r="AA12">
        <f t="shared" si="10"/>
        <v>412309046.86970049</v>
      </c>
      <c r="AF12">
        <f t="shared" si="13"/>
        <v>222315966.64787486</v>
      </c>
      <c r="AH12">
        <f t="shared" si="14"/>
        <v>529399467.23513412</v>
      </c>
      <c r="AI12">
        <f t="shared" si="15"/>
        <v>20111638.305900693</v>
      </c>
    </row>
    <row r="13" spans="1:35" x14ac:dyDescent="0.2">
      <c r="A13">
        <v>7500</v>
      </c>
      <c r="B13">
        <v>49302.769198191301</v>
      </c>
      <c r="C13">
        <v>66321.819974001395</v>
      </c>
      <c r="E13">
        <v>53923.322443442601</v>
      </c>
      <c r="F13">
        <v>22266.1106861273</v>
      </c>
      <c r="H13">
        <f t="shared" si="0"/>
        <v>2129879.6293618642</v>
      </c>
      <c r="I13">
        <f t="shared" si="16"/>
        <v>2865102.6228768607</v>
      </c>
      <c r="K13">
        <f t="shared" si="2"/>
        <v>2588319.477285245</v>
      </c>
      <c r="L13">
        <f t="shared" si="17"/>
        <v>2671933.2823352758</v>
      </c>
      <c r="P13">
        <f t="shared" si="3"/>
        <v>155268224.9804799</v>
      </c>
      <c r="Q13">
        <f t="shared" si="4"/>
        <v>201703224.65053099</v>
      </c>
      <c r="R13">
        <f t="shared" si="5"/>
        <v>0</v>
      </c>
      <c r="S13">
        <f t="shared" si="6"/>
        <v>148284822.85367167</v>
      </c>
      <c r="T13">
        <f t="shared" si="7"/>
        <v>0</v>
      </c>
      <c r="X13">
        <f t="shared" si="8"/>
        <v>183063154.14365223</v>
      </c>
      <c r="Z13">
        <f t="shared" si="9"/>
        <v>101711143.11212856</v>
      </c>
      <c r="AA13">
        <f t="shared" si="10"/>
        <v>441512314.18532419</v>
      </c>
      <c r="AF13">
        <f t="shared" si="13"/>
        <v>271670012.3358593</v>
      </c>
      <c r="AH13">
        <f t="shared" si="14"/>
        <v>592207292.69679046</v>
      </c>
      <c r="AI13">
        <f t="shared" si="15"/>
        <v>22497678.23726302</v>
      </c>
    </row>
    <row r="14" spans="1:35" x14ac:dyDescent="0.2">
      <c r="A14">
        <v>8000</v>
      </c>
      <c r="B14">
        <v>52533.215530803704</v>
      </c>
      <c r="C14">
        <v>70753.876233397095</v>
      </c>
      <c r="E14">
        <v>70210.984051382504</v>
      </c>
      <c r="F14">
        <v>24924.496742033502</v>
      </c>
      <c r="H14">
        <f t="shared" si="0"/>
        <v>2269434.9109307202</v>
      </c>
      <c r="I14">
        <f t="shared" si="16"/>
        <v>3056567.4532827549</v>
      </c>
      <c r="K14">
        <f t="shared" si="2"/>
        <v>3370127.23446636</v>
      </c>
      <c r="L14">
        <f t="shared" si="17"/>
        <v>2990939.6090440201</v>
      </c>
      <c r="P14">
        <f t="shared" si="3"/>
        <v>165441805.0068495</v>
      </c>
      <c r="Q14">
        <f t="shared" si="4"/>
        <v>215182348.71110597</v>
      </c>
      <c r="R14">
        <f t="shared" si="5"/>
        <v>0</v>
      </c>
      <c r="S14">
        <f t="shared" si="6"/>
        <v>193074589.26257777</v>
      </c>
      <c r="T14">
        <f t="shared" si="7"/>
        <v>0</v>
      </c>
      <c r="X14">
        <f t="shared" si="8"/>
        <v>195057930.59449542</v>
      </c>
      <c r="Z14">
        <f t="shared" si="9"/>
        <v>108508144.5915378</v>
      </c>
      <c r="AA14">
        <f t="shared" si="10"/>
        <v>471017044.5508725</v>
      </c>
      <c r="AF14">
        <f t="shared" si="13"/>
        <v>353728554.52958912</v>
      </c>
      <c r="AH14">
        <f t="shared" si="14"/>
        <v>662911854.94851661</v>
      </c>
      <c r="AI14">
        <f t="shared" si="15"/>
        <v>25183711.508150648</v>
      </c>
    </row>
    <row r="15" spans="1:35" x14ac:dyDescent="0.2">
      <c r="A15">
        <v>8500</v>
      </c>
      <c r="B15">
        <v>68496.124439024497</v>
      </c>
      <c r="C15">
        <v>87758.403821581407</v>
      </c>
      <c r="E15">
        <v>80358.241552540305</v>
      </c>
      <c r="F15">
        <v>26457.0817924486</v>
      </c>
      <c r="H15">
        <f t="shared" si="0"/>
        <v>2959032.5757658584</v>
      </c>
      <c r="I15">
        <f t="shared" si="16"/>
        <v>3791163.0450923168</v>
      </c>
      <c r="K15">
        <f t="shared" si="2"/>
        <v>3857195.5945219346</v>
      </c>
      <c r="L15">
        <f t="shared" si="17"/>
        <v>3174849.8150938321</v>
      </c>
      <c r="P15">
        <f t="shared" si="3"/>
        <v>215713474.77333111</v>
      </c>
      <c r="Q15">
        <f t="shared" si="4"/>
        <v>266897878.37449911</v>
      </c>
      <c r="R15">
        <f t="shared" si="5"/>
        <v>0</v>
      </c>
      <c r="S15">
        <f t="shared" si="6"/>
        <v>220978735.61016163</v>
      </c>
      <c r="T15">
        <f t="shared" si="7"/>
        <v>0</v>
      </c>
      <c r="X15">
        <f t="shared" si="8"/>
        <v>254328849.88707554</v>
      </c>
      <c r="Z15">
        <f t="shared" si="9"/>
        <v>134586288.10077724</v>
      </c>
      <c r="AA15">
        <f t="shared" si="10"/>
        <v>584218225.24872601</v>
      </c>
      <c r="AF15">
        <f t="shared" si="13"/>
        <v>404851249.60102224</v>
      </c>
      <c r="AH15">
        <f t="shared" si="14"/>
        <v>703673713.01739693</v>
      </c>
      <c r="AI15">
        <f t="shared" si="15"/>
        <v>26732235.443090066</v>
      </c>
    </row>
    <row r="18" spans="24:24" x14ac:dyDescent="0.2">
      <c r="X18">
        <f>(AI15-X15)/X15*100</f>
        <v>-89.489106149396946</v>
      </c>
    </row>
    <row r="51" spans="1:39" x14ac:dyDescent="0.2">
      <c r="A51" t="s">
        <v>6</v>
      </c>
      <c r="B51" t="s">
        <v>7</v>
      </c>
      <c r="C51" t="s">
        <v>8</v>
      </c>
      <c r="D51" t="s">
        <v>9</v>
      </c>
      <c r="E51" t="s">
        <v>10</v>
      </c>
      <c r="F51" t="s">
        <v>11</v>
      </c>
      <c r="L51">
        <v>43.2</v>
      </c>
      <c r="M51">
        <v>38.9</v>
      </c>
      <c r="N51">
        <v>22.5</v>
      </c>
      <c r="O51">
        <v>48</v>
      </c>
      <c r="P51">
        <v>120</v>
      </c>
      <c r="T51" s="1">
        <v>72.900000000000006</v>
      </c>
      <c r="U51">
        <v>70.400000000000006</v>
      </c>
      <c r="V51" s="1">
        <v>0</v>
      </c>
      <c r="W51" s="1">
        <v>57.29</v>
      </c>
      <c r="X51" s="1">
        <v>0</v>
      </c>
      <c r="AB51">
        <v>94.98</v>
      </c>
      <c r="AD51">
        <v>45.1</v>
      </c>
      <c r="AE51">
        <v>172.6</v>
      </c>
      <c r="AG51">
        <v>141.66</v>
      </c>
      <c r="AH51">
        <v>21.21</v>
      </c>
      <c r="AJ51">
        <v>113.06</v>
      </c>
      <c r="AL51">
        <v>224.14</v>
      </c>
      <c r="AM51">
        <v>42.1</v>
      </c>
    </row>
    <row r="52" spans="1:39" x14ac:dyDescent="0.2">
      <c r="A52">
        <v>2000</v>
      </c>
      <c r="B52">
        <v>8791.5969999999998</v>
      </c>
      <c r="C52">
        <v>10040.3126743593</v>
      </c>
      <c r="D52">
        <v>64634.792094220596</v>
      </c>
      <c r="E52">
        <v>9145.8346502291006</v>
      </c>
      <c r="F52">
        <v>3268.7930397698001</v>
      </c>
      <c r="L52">
        <f>B52*L$51</f>
        <v>379796.99040000001</v>
      </c>
      <c r="M52">
        <f>C52*M$51</f>
        <v>390568.16303257679</v>
      </c>
      <c r="N52">
        <f>D52*N$51</f>
        <v>1454282.8221199634</v>
      </c>
      <c r="O52">
        <f>E52*O$51</f>
        <v>439000.0632109968</v>
      </c>
      <c r="P52">
        <f>F52*P$51</f>
        <v>392255.16477237601</v>
      </c>
      <c r="T52">
        <f>$T$51*L52</f>
        <v>27687200.600160003</v>
      </c>
      <c r="U52">
        <f>$U$51*M52</f>
        <v>27495998.677493408</v>
      </c>
      <c r="V52">
        <f>$V$51*N52</f>
        <v>0</v>
      </c>
      <c r="W52">
        <f>$W$51*O52</f>
        <v>25150313.621358007</v>
      </c>
      <c r="X52">
        <f>$X$51*P52</f>
        <v>0</v>
      </c>
      <c r="AB52">
        <f>$AB$51*L52</f>
        <v>36073118.148192003</v>
      </c>
      <c r="AD52">
        <f>$AD$51*M52</f>
        <v>17614624.152769215</v>
      </c>
      <c r="AE52">
        <f>$AE$51*M52</f>
        <v>67412064.939422756</v>
      </c>
      <c r="AG52">
        <f>$AG$51*N52</f>
        <v>206013704.581514</v>
      </c>
      <c r="AH52">
        <f>$AH$51*N52</f>
        <v>30845338.657164425</v>
      </c>
      <c r="AJ52">
        <f>$AJ$51*O52</f>
        <v>49633347.146635301</v>
      </c>
      <c r="AL52">
        <f>$AL$51*P52</f>
        <v>87920072.632080346</v>
      </c>
      <c r="AM52">
        <f>$AM$51*P52</f>
        <v>16513942.436917031</v>
      </c>
    </row>
    <row r="53" spans="1:39" x14ac:dyDescent="0.2">
      <c r="A53">
        <v>2500</v>
      </c>
      <c r="B53">
        <v>10871.7</v>
      </c>
      <c r="C53">
        <v>12246.4984046423</v>
      </c>
      <c r="D53">
        <v>84373.999324207703</v>
      </c>
      <c r="E53">
        <v>12534.2409953072</v>
      </c>
      <c r="F53">
        <v>3990.9845269668099</v>
      </c>
      <c r="L53">
        <f t="shared" ref="L53:L65" si="18">B53*L$51</f>
        <v>469657.44000000006</v>
      </c>
      <c r="M53">
        <f t="shared" ref="M53:M65" si="19">C53*M$51</f>
        <v>476388.78794058546</v>
      </c>
      <c r="N53">
        <f t="shared" ref="N53:N65" si="20">D53*N$51</f>
        <v>1898414.9847946733</v>
      </c>
      <c r="O53">
        <f t="shared" ref="O53:O65" si="21">E53*O$51</f>
        <v>601643.56777474564</v>
      </c>
      <c r="P53">
        <f t="shared" ref="P53:P65" si="22">F53*P$51</f>
        <v>478918.1432360172</v>
      </c>
      <c r="T53">
        <f t="shared" ref="T53:T65" si="23">$T$51*L53</f>
        <v>34238027.376000009</v>
      </c>
      <c r="U53">
        <f t="shared" ref="U53:U65" si="24">$U$51*M53</f>
        <v>33537770.671017218</v>
      </c>
      <c r="V53">
        <f t="shared" ref="V53:V65" si="25">$V$51*N53</f>
        <v>0</v>
      </c>
      <c r="W53">
        <f t="shared" ref="W53:W65" si="26">$W$51*O53</f>
        <v>34468159.997815177</v>
      </c>
      <c r="X53">
        <f t="shared" ref="X53:X65" si="27">$X$51*P53</f>
        <v>0</v>
      </c>
      <c r="AB53">
        <f t="shared" ref="AB53:AB65" si="28">$AB$51*L53</f>
        <v>44608063.651200004</v>
      </c>
      <c r="AD53">
        <f t="shared" ref="AD53:AD65" si="29">$AD$51*M53</f>
        <v>21485134.336120404</v>
      </c>
      <c r="AE53">
        <f t="shared" ref="AE53:AE65" si="30">$AE$51*M53</f>
        <v>82224704.798545048</v>
      </c>
      <c r="AG53">
        <f t="shared" ref="AG53:AG65" si="31">$AG$51*N53</f>
        <v>268929466.7460134</v>
      </c>
      <c r="AH53">
        <f t="shared" ref="AH53:AH65" si="32">$AH$51*N53</f>
        <v>40265381.827495024</v>
      </c>
      <c r="AJ53">
        <f t="shared" ref="AJ53:AJ65" si="33">$AJ$51*O53</f>
        <v>68021821.772612736</v>
      </c>
      <c r="AL53">
        <f t="shared" ref="AL53:AL65" si="34">$AL$51*P53</f>
        <v>107344712.62492089</v>
      </c>
      <c r="AM53">
        <f t="shared" ref="AM53:AM65" si="35">$AM$51*P53</f>
        <v>20162453.830236323</v>
      </c>
    </row>
    <row r="54" spans="1:39" x14ac:dyDescent="0.2">
      <c r="A54">
        <v>3000</v>
      </c>
      <c r="B54">
        <v>13068.41</v>
      </c>
      <c r="C54">
        <v>15366.209870225501</v>
      </c>
      <c r="D54">
        <v>104344.080365249</v>
      </c>
      <c r="E54">
        <v>14582.0874561325</v>
      </c>
      <c r="F54">
        <v>4509.8070321287996</v>
      </c>
      <c r="L54">
        <f t="shared" si="18"/>
        <v>564555.31200000003</v>
      </c>
      <c r="M54">
        <f t="shared" si="19"/>
        <v>597745.56395177194</v>
      </c>
      <c r="N54">
        <f t="shared" si="20"/>
        <v>2347741.8082181024</v>
      </c>
      <c r="O54">
        <f t="shared" si="21"/>
        <v>699940.19789435994</v>
      </c>
      <c r="P54">
        <f t="shared" si="22"/>
        <v>541176.84385545598</v>
      </c>
      <c r="T54">
        <f t="shared" si="23"/>
        <v>41156082.244800009</v>
      </c>
      <c r="U54">
        <f t="shared" si="24"/>
        <v>42081287.702204749</v>
      </c>
      <c r="V54">
        <f t="shared" si="25"/>
        <v>0</v>
      </c>
      <c r="W54">
        <f t="shared" si="26"/>
        <v>40099573.937367879</v>
      </c>
      <c r="X54">
        <f t="shared" si="27"/>
        <v>0</v>
      </c>
      <c r="AB54">
        <f t="shared" si="28"/>
        <v>53621463.533760004</v>
      </c>
      <c r="AD54">
        <f t="shared" si="29"/>
        <v>26958324.934224915</v>
      </c>
      <c r="AE54">
        <f t="shared" si="30"/>
        <v>103170884.33807583</v>
      </c>
      <c r="AG54">
        <f t="shared" si="31"/>
        <v>332581104.55217636</v>
      </c>
      <c r="AH54">
        <f t="shared" si="32"/>
        <v>49795603.752305955</v>
      </c>
      <c r="AJ54">
        <f t="shared" si="33"/>
        <v>79135238.773936331</v>
      </c>
      <c r="AL54">
        <f t="shared" si="34"/>
        <v>121299377.7817619</v>
      </c>
      <c r="AM54">
        <f t="shared" si="35"/>
        <v>22783545.126314696</v>
      </c>
    </row>
    <row r="55" spans="1:39" x14ac:dyDescent="0.2">
      <c r="A55">
        <v>3500</v>
      </c>
      <c r="B55">
        <v>15341.4999579163</v>
      </c>
      <c r="C55">
        <v>18061.810116614201</v>
      </c>
      <c r="D55">
        <v>145037.53524884299</v>
      </c>
      <c r="E55">
        <v>17566.670792713801</v>
      </c>
      <c r="F55">
        <v>5307.2415240870196</v>
      </c>
      <c r="L55">
        <f t="shared" si="18"/>
        <v>662752.79818198422</v>
      </c>
      <c r="M55">
        <f t="shared" si="19"/>
        <v>702604.41353629238</v>
      </c>
      <c r="N55">
        <f t="shared" si="20"/>
        <v>3263344.5430989675</v>
      </c>
      <c r="O55">
        <f t="shared" si="21"/>
        <v>843200.19805026241</v>
      </c>
      <c r="P55">
        <f t="shared" si="22"/>
        <v>636868.98289044236</v>
      </c>
      <c r="T55">
        <f t="shared" si="23"/>
        <v>48314678.987466656</v>
      </c>
      <c r="U55">
        <f t="shared" si="24"/>
        <v>49463350.712954991</v>
      </c>
      <c r="V55">
        <f t="shared" si="25"/>
        <v>0</v>
      </c>
      <c r="W55">
        <f t="shared" si="26"/>
        <v>48306939.346299529</v>
      </c>
      <c r="X55">
        <f t="shared" si="27"/>
        <v>0</v>
      </c>
      <c r="AB55">
        <f t="shared" si="28"/>
        <v>62948260.771324866</v>
      </c>
      <c r="AD55">
        <f t="shared" si="29"/>
        <v>31687459.050486788</v>
      </c>
      <c r="AE55">
        <f t="shared" si="30"/>
        <v>121269521.77636406</v>
      </c>
      <c r="AG55">
        <f t="shared" si="31"/>
        <v>462285387.97539973</v>
      </c>
      <c r="AH55">
        <f t="shared" si="32"/>
        <v>69215537.759129107</v>
      </c>
      <c r="AJ55">
        <f t="shared" si="33"/>
        <v>95332214.39156267</v>
      </c>
      <c r="AL55">
        <f t="shared" si="34"/>
        <v>142747813.82506374</v>
      </c>
      <c r="AM55">
        <f t="shared" si="35"/>
        <v>26812184.179687623</v>
      </c>
    </row>
    <row r="56" spans="1:39" x14ac:dyDescent="0.2">
      <c r="A56">
        <v>4000</v>
      </c>
      <c r="B56">
        <v>17731.418689153099</v>
      </c>
      <c r="C56">
        <v>21062.9186400816</v>
      </c>
      <c r="D56">
        <v>170808.74446242</v>
      </c>
      <c r="E56">
        <v>19393.215064281401</v>
      </c>
      <c r="F56">
        <v>6212.0532043765697</v>
      </c>
      <c r="L56">
        <f t="shared" si="18"/>
        <v>765997.2873714139</v>
      </c>
      <c r="M56">
        <f t="shared" si="19"/>
        <v>819347.53509917425</v>
      </c>
      <c r="N56">
        <f t="shared" si="20"/>
        <v>3843196.7504044501</v>
      </c>
      <c r="O56">
        <f t="shared" si="21"/>
        <v>930874.32308550726</v>
      </c>
      <c r="P56">
        <f t="shared" si="22"/>
        <v>745446.38452518836</v>
      </c>
      <c r="T56">
        <f t="shared" si="23"/>
        <v>55841202.249376081</v>
      </c>
      <c r="U56">
        <f t="shared" si="24"/>
        <v>57682066.470981874</v>
      </c>
      <c r="V56">
        <f t="shared" si="25"/>
        <v>0</v>
      </c>
      <c r="W56">
        <f t="shared" si="26"/>
        <v>53329789.969568707</v>
      </c>
      <c r="X56">
        <f t="shared" si="27"/>
        <v>0</v>
      </c>
      <c r="AB56">
        <f t="shared" si="28"/>
        <v>72754422.354536891</v>
      </c>
      <c r="AD56">
        <f t="shared" si="29"/>
        <v>36952573.832972758</v>
      </c>
      <c r="AE56">
        <f t="shared" si="30"/>
        <v>141419384.55811748</v>
      </c>
      <c r="AG56">
        <f t="shared" si="31"/>
        <v>544427251.66229439</v>
      </c>
      <c r="AH56">
        <f t="shared" si="32"/>
        <v>81514203.076078385</v>
      </c>
      <c r="AJ56">
        <f t="shared" si="33"/>
        <v>105244650.96804745</v>
      </c>
      <c r="AL56">
        <f t="shared" si="34"/>
        <v>167084352.62747571</v>
      </c>
      <c r="AM56">
        <f t="shared" si="35"/>
        <v>31383292.788510431</v>
      </c>
    </row>
    <row r="57" spans="1:39" x14ac:dyDescent="0.2">
      <c r="A57">
        <v>4500</v>
      </c>
      <c r="B57">
        <v>20447.495968437299</v>
      </c>
      <c r="C57">
        <v>23424.194485206001</v>
      </c>
      <c r="D57">
        <v>210901.290382359</v>
      </c>
      <c r="E57">
        <v>23414.429622118401</v>
      </c>
      <c r="F57">
        <v>6899.6612620593496</v>
      </c>
      <c r="L57">
        <f t="shared" si="18"/>
        <v>883331.82583649142</v>
      </c>
      <c r="M57">
        <f t="shared" si="19"/>
        <v>911201.16547451343</v>
      </c>
      <c r="N57">
        <f t="shared" si="20"/>
        <v>4745279.0336030778</v>
      </c>
      <c r="O57">
        <f t="shared" si="21"/>
        <v>1123892.6218616832</v>
      </c>
      <c r="P57">
        <f t="shared" si="22"/>
        <v>827959.35144712194</v>
      </c>
      <c r="T57">
        <f t="shared" si="23"/>
        <v>64394890.103480227</v>
      </c>
      <c r="U57">
        <f t="shared" si="24"/>
        <v>64148562.049405754</v>
      </c>
      <c r="V57">
        <f t="shared" si="25"/>
        <v>0</v>
      </c>
      <c r="W57">
        <f t="shared" si="26"/>
        <v>64387808.306455828</v>
      </c>
      <c r="X57">
        <f t="shared" si="27"/>
        <v>0</v>
      </c>
      <c r="AB57">
        <f t="shared" si="28"/>
        <v>83898856.817949966</v>
      </c>
      <c r="AD57">
        <f t="shared" si="29"/>
        <v>41095172.562900558</v>
      </c>
      <c r="AE57">
        <f t="shared" si="30"/>
        <v>157273321.16090101</v>
      </c>
      <c r="AG57">
        <f t="shared" si="31"/>
        <v>672216227.90021193</v>
      </c>
      <c r="AH57">
        <f t="shared" si="32"/>
        <v>100647368.30272128</v>
      </c>
      <c r="AJ57">
        <f t="shared" si="33"/>
        <v>127067299.8276819</v>
      </c>
      <c r="AL57">
        <f t="shared" si="34"/>
        <v>185578809.03335789</v>
      </c>
      <c r="AM57">
        <f t="shared" si="35"/>
        <v>34857088.695923835</v>
      </c>
    </row>
    <row r="58" spans="1:39" x14ac:dyDescent="0.2">
      <c r="A58">
        <v>5000</v>
      </c>
      <c r="B58">
        <v>22849.5196670525</v>
      </c>
      <c r="C58">
        <v>26965.766083793202</v>
      </c>
      <c r="D58">
        <v>258587.080312237</v>
      </c>
      <c r="E58">
        <v>25008.673478290799</v>
      </c>
      <c r="F58">
        <v>7860.3879106362301</v>
      </c>
      <c r="L58">
        <f t="shared" si="18"/>
        <v>987099.24961666809</v>
      </c>
      <c r="M58">
        <f t="shared" si="19"/>
        <v>1048968.3006595555</v>
      </c>
      <c r="N58">
        <f t="shared" si="20"/>
        <v>5818209.307025332</v>
      </c>
      <c r="O58">
        <f t="shared" si="21"/>
        <v>1200416.3269579583</v>
      </c>
      <c r="P58">
        <f t="shared" si="22"/>
        <v>943246.54927634762</v>
      </c>
      <c r="T58">
        <f t="shared" si="23"/>
        <v>71959535.29705511</v>
      </c>
      <c r="U58">
        <f t="shared" si="24"/>
        <v>73847368.366432711</v>
      </c>
      <c r="V58">
        <f t="shared" si="25"/>
        <v>0</v>
      </c>
      <c r="W58">
        <f t="shared" si="26"/>
        <v>68771851.371421427</v>
      </c>
      <c r="X58">
        <f t="shared" si="27"/>
        <v>0</v>
      </c>
      <c r="AB58">
        <f t="shared" si="28"/>
        <v>93754686.728591144</v>
      </c>
      <c r="AD58">
        <f t="shared" si="29"/>
        <v>47308470.359745957</v>
      </c>
      <c r="AE58">
        <f t="shared" si="30"/>
        <v>181051928.69383928</v>
      </c>
      <c r="AG58">
        <f t="shared" si="31"/>
        <v>824207530.43320847</v>
      </c>
      <c r="AH58">
        <f t="shared" si="32"/>
        <v>123404219.4020073</v>
      </c>
      <c r="AJ58">
        <f t="shared" si="33"/>
        <v>135719069.92586675</v>
      </c>
      <c r="AL58">
        <f t="shared" si="34"/>
        <v>211419281.55480054</v>
      </c>
      <c r="AM58">
        <f t="shared" si="35"/>
        <v>39710679.724534236</v>
      </c>
    </row>
    <row r="59" spans="1:39" x14ac:dyDescent="0.2">
      <c r="A59">
        <v>5500</v>
      </c>
      <c r="B59">
        <v>25917.096157644799</v>
      </c>
      <c r="C59">
        <v>29593.493657089501</v>
      </c>
      <c r="E59">
        <v>29830.916617829302</v>
      </c>
      <c r="L59">
        <f t="shared" si="18"/>
        <v>1119618.5540102555</v>
      </c>
      <c r="M59">
        <f t="shared" si="19"/>
        <v>1151186.9032607814</v>
      </c>
      <c r="N59">
        <f t="shared" si="20"/>
        <v>0</v>
      </c>
      <c r="O59">
        <f t="shared" si="21"/>
        <v>1431883.9976558066</v>
      </c>
      <c r="P59">
        <f t="shared" si="22"/>
        <v>0</v>
      </c>
      <c r="T59">
        <f t="shared" si="23"/>
        <v>81620192.587347627</v>
      </c>
      <c r="U59">
        <f t="shared" si="24"/>
        <v>81043557.989559025</v>
      </c>
      <c r="V59">
        <f t="shared" si="25"/>
        <v>0</v>
      </c>
      <c r="W59">
        <f t="shared" si="26"/>
        <v>82032634.225701153</v>
      </c>
      <c r="X59">
        <f t="shared" si="27"/>
        <v>0</v>
      </c>
      <c r="AB59">
        <f t="shared" si="28"/>
        <v>106341370.25989407</v>
      </c>
      <c r="AD59">
        <f t="shared" si="29"/>
        <v>51918529.337061241</v>
      </c>
      <c r="AE59">
        <f t="shared" si="30"/>
        <v>198694859.50281087</v>
      </c>
      <c r="AG59">
        <f t="shared" si="31"/>
        <v>0</v>
      </c>
      <c r="AH59">
        <f t="shared" si="32"/>
        <v>0</v>
      </c>
      <c r="AJ59">
        <f t="shared" si="33"/>
        <v>161888804.77496549</v>
      </c>
      <c r="AL59">
        <f t="shared" si="34"/>
        <v>0</v>
      </c>
      <c r="AM59">
        <f t="shared" si="35"/>
        <v>0</v>
      </c>
    </row>
    <row r="60" spans="1:39" x14ac:dyDescent="0.2">
      <c r="A60">
        <v>6000</v>
      </c>
      <c r="B60">
        <v>28920.706486630901</v>
      </c>
      <c r="C60">
        <v>33529.042693706098</v>
      </c>
      <c r="E60">
        <v>31775.2163507121</v>
      </c>
      <c r="L60">
        <f t="shared" si="18"/>
        <v>1249374.520222455</v>
      </c>
      <c r="M60">
        <f t="shared" si="19"/>
        <v>1304279.7607851671</v>
      </c>
      <c r="N60">
        <f t="shared" si="20"/>
        <v>0</v>
      </c>
      <c r="O60">
        <f t="shared" si="21"/>
        <v>1525210.3848341808</v>
      </c>
      <c r="P60">
        <f t="shared" si="22"/>
        <v>0</v>
      </c>
      <c r="T60">
        <f t="shared" si="23"/>
        <v>91079402.52421698</v>
      </c>
      <c r="U60">
        <f t="shared" si="24"/>
        <v>91821295.15927577</v>
      </c>
      <c r="V60">
        <f t="shared" si="25"/>
        <v>0</v>
      </c>
      <c r="W60">
        <f t="shared" si="26"/>
        <v>87379302.947150216</v>
      </c>
      <c r="X60">
        <f t="shared" si="27"/>
        <v>0</v>
      </c>
      <c r="AB60">
        <f t="shared" si="28"/>
        <v>118665591.93072878</v>
      </c>
      <c r="AD60">
        <f t="shared" si="29"/>
        <v>58823017.211411037</v>
      </c>
      <c r="AE60">
        <f t="shared" si="30"/>
        <v>225118686.71151984</v>
      </c>
      <c r="AG60">
        <f t="shared" si="31"/>
        <v>0</v>
      </c>
      <c r="AH60">
        <f t="shared" si="32"/>
        <v>0</v>
      </c>
      <c r="AJ60">
        <f t="shared" si="33"/>
        <v>172440286.1093525</v>
      </c>
      <c r="AL60">
        <f t="shared" si="34"/>
        <v>0</v>
      </c>
      <c r="AM60">
        <f t="shared" si="35"/>
        <v>0</v>
      </c>
    </row>
    <row r="61" spans="1:39" x14ac:dyDescent="0.2">
      <c r="A61">
        <v>6500</v>
      </c>
      <c r="B61">
        <v>32045.621753386498</v>
      </c>
      <c r="C61">
        <v>39182.978473909803</v>
      </c>
      <c r="E61">
        <v>35727.961254893598</v>
      </c>
      <c r="L61">
        <f t="shared" si="18"/>
        <v>1384370.8597462969</v>
      </c>
      <c r="M61">
        <f t="shared" si="19"/>
        <v>1524217.8626350912</v>
      </c>
      <c r="N61">
        <f t="shared" si="20"/>
        <v>0</v>
      </c>
      <c r="O61">
        <f t="shared" si="21"/>
        <v>1714942.1402348927</v>
      </c>
      <c r="P61">
        <f t="shared" si="22"/>
        <v>0</v>
      </c>
      <c r="T61">
        <f t="shared" si="23"/>
        <v>100920635.67550506</v>
      </c>
      <c r="U61">
        <f t="shared" si="24"/>
        <v>107304937.52951042</v>
      </c>
      <c r="V61">
        <f t="shared" si="25"/>
        <v>0</v>
      </c>
      <c r="W61">
        <f t="shared" si="26"/>
        <v>98249035.214056998</v>
      </c>
      <c r="X61">
        <f t="shared" si="27"/>
        <v>0</v>
      </c>
      <c r="AB61">
        <f t="shared" si="28"/>
        <v>131487544.25870329</v>
      </c>
      <c r="AD61">
        <f t="shared" si="29"/>
        <v>68742225.604842618</v>
      </c>
      <c r="AE61">
        <f t="shared" si="30"/>
        <v>263080003.09081674</v>
      </c>
      <c r="AG61">
        <f t="shared" si="31"/>
        <v>0</v>
      </c>
      <c r="AH61">
        <f t="shared" si="32"/>
        <v>0</v>
      </c>
      <c r="AJ61">
        <f t="shared" si="33"/>
        <v>193891358.37495697</v>
      </c>
      <c r="AL61">
        <f t="shared" si="34"/>
        <v>0</v>
      </c>
      <c r="AM61">
        <f t="shared" si="35"/>
        <v>0</v>
      </c>
    </row>
    <row r="62" spans="1:39" x14ac:dyDescent="0.2">
      <c r="A62">
        <v>7000</v>
      </c>
      <c r="B62">
        <v>35030.991168254899</v>
      </c>
      <c r="C62">
        <v>43916.7818765954</v>
      </c>
      <c r="E62">
        <v>38242.308682680297</v>
      </c>
      <c r="L62">
        <f t="shared" si="18"/>
        <v>1513338.8184686117</v>
      </c>
      <c r="M62">
        <f t="shared" si="19"/>
        <v>1708362.8149995611</v>
      </c>
      <c r="N62">
        <f t="shared" si="20"/>
        <v>0</v>
      </c>
      <c r="O62">
        <f t="shared" si="21"/>
        <v>1835630.8167686542</v>
      </c>
      <c r="P62">
        <f t="shared" si="22"/>
        <v>0</v>
      </c>
      <c r="T62">
        <f t="shared" si="23"/>
        <v>110322399.8663618</v>
      </c>
      <c r="U62">
        <f t="shared" si="24"/>
        <v>120268742.17596911</v>
      </c>
      <c r="V62">
        <f t="shared" si="25"/>
        <v>0</v>
      </c>
      <c r="W62">
        <f t="shared" si="26"/>
        <v>105163289.4926762</v>
      </c>
      <c r="X62">
        <f t="shared" si="27"/>
        <v>0</v>
      </c>
      <c r="AB62">
        <f t="shared" si="28"/>
        <v>143736920.97814876</v>
      </c>
      <c r="AD62">
        <f t="shared" si="29"/>
        <v>77047162.956480205</v>
      </c>
      <c r="AE62">
        <f t="shared" si="30"/>
        <v>294863421.8689242</v>
      </c>
      <c r="AG62">
        <f t="shared" si="31"/>
        <v>0</v>
      </c>
      <c r="AH62">
        <f t="shared" si="32"/>
        <v>0</v>
      </c>
      <c r="AJ62">
        <f t="shared" si="33"/>
        <v>207536420.14386404</v>
      </c>
      <c r="AL62">
        <f t="shared" si="34"/>
        <v>0</v>
      </c>
      <c r="AM62">
        <f t="shared" si="35"/>
        <v>0</v>
      </c>
    </row>
    <row r="63" spans="1:39" x14ac:dyDescent="0.2">
      <c r="A63">
        <v>7500</v>
      </c>
      <c r="B63">
        <v>40263.443219004403</v>
      </c>
      <c r="C63">
        <v>48392.171881738097</v>
      </c>
      <c r="E63">
        <v>40929.547803032699</v>
      </c>
      <c r="L63">
        <f t="shared" si="18"/>
        <v>1739380.7470609902</v>
      </c>
      <c r="M63">
        <f t="shared" si="19"/>
        <v>1882455.4861996118</v>
      </c>
      <c r="N63">
        <f t="shared" si="20"/>
        <v>0</v>
      </c>
      <c r="O63">
        <f t="shared" si="21"/>
        <v>1964618.2945455695</v>
      </c>
      <c r="P63">
        <f t="shared" si="22"/>
        <v>0</v>
      </c>
      <c r="T63">
        <f t="shared" si="23"/>
        <v>126800856.4607462</v>
      </c>
      <c r="U63">
        <f t="shared" si="24"/>
        <v>132524866.22845268</v>
      </c>
      <c r="V63">
        <f t="shared" si="25"/>
        <v>0</v>
      </c>
      <c r="W63">
        <f t="shared" si="26"/>
        <v>112552982.09451567</v>
      </c>
      <c r="X63">
        <f t="shared" si="27"/>
        <v>0</v>
      </c>
      <c r="AB63">
        <f t="shared" si="28"/>
        <v>165206383.35585284</v>
      </c>
      <c r="AD63">
        <f t="shared" si="29"/>
        <v>84898742.4276025</v>
      </c>
      <c r="AE63">
        <f t="shared" si="30"/>
        <v>324911816.91805297</v>
      </c>
      <c r="AG63">
        <f t="shared" si="31"/>
        <v>0</v>
      </c>
      <c r="AH63">
        <f t="shared" si="32"/>
        <v>0</v>
      </c>
      <c r="AJ63">
        <f t="shared" si="33"/>
        <v>222119744.38132209</v>
      </c>
      <c r="AL63">
        <f t="shared" si="34"/>
        <v>0</v>
      </c>
      <c r="AM63">
        <f t="shared" si="35"/>
        <v>0</v>
      </c>
    </row>
    <row r="64" spans="1:39" x14ac:dyDescent="0.2">
      <c r="A64">
        <v>8000</v>
      </c>
      <c r="B64">
        <v>44560.323993449303</v>
      </c>
      <c r="C64">
        <v>52750.255291769899</v>
      </c>
      <c r="E64">
        <v>44533.554132733901</v>
      </c>
      <c r="L64">
        <f t="shared" si="18"/>
        <v>1925005.99651701</v>
      </c>
      <c r="M64">
        <f t="shared" si="19"/>
        <v>2051984.930849849</v>
      </c>
      <c r="N64">
        <f t="shared" si="20"/>
        <v>0</v>
      </c>
      <c r="O64">
        <f t="shared" si="21"/>
        <v>2137610.5983712273</v>
      </c>
      <c r="P64">
        <f t="shared" si="22"/>
        <v>0</v>
      </c>
      <c r="T64">
        <f t="shared" si="23"/>
        <v>140332937.14609003</v>
      </c>
      <c r="U64">
        <f t="shared" si="24"/>
        <v>144459739.13182938</v>
      </c>
      <c r="V64">
        <f t="shared" si="25"/>
        <v>0</v>
      </c>
      <c r="W64">
        <f t="shared" si="26"/>
        <v>122463711.18068761</v>
      </c>
      <c r="X64">
        <f t="shared" si="27"/>
        <v>0</v>
      </c>
      <c r="AB64">
        <f t="shared" si="28"/>
        <v>182837069.54918563</v>
      </c>
      <c r="AD64">
        <f t="shared" si="29"/>
        <v>92544520.381328195</v>
      </c>
      <c r="AE64">
        <f t="shared" si="30"/>
        <v>354172599.06468391</v>
      </c>
      <c r="AG64">
        <f t="shared" si="31"/>
        <v>0</v>
      </c>
      <c r="AH64">
        <f t="shared" si="32"/>
        <v>0</v>
      </c>
      <c r="AJ64">
        <f t="shared" si="33"/>
        <v>241678254.25185096</v>
      </c>
      <c r="AL64">
        <f t="shared" si="34"/>
        <v>0</v>
      </c>
      <c r="AM64">
        <f t="shared" si="35"/>
        <v>0</v>
      </c>
    </row>
    <row r="65" spans="1:39" x14ac:dyDescent="0.2">
      <c r="A65">
        <v>8500</v>
      </c>
      <c r="B65">
        <v>47726.0371797509</v>
      </c>
      <c r="C65">
        <v>58323.980458416299</v>
      </c>
      <c r="E65">
        <v>48217.156985594498</v>
      </c>
      <c r="L65">
        <f t="shared" si="18"/>
        <v>2061764.8061652391</v>
      </c>
      <c r="M65">
        <f t="shared" si="19"/>
        <v>2268802.8398323939</v>
      </c>
      <c r="N65">
        <f t="shared" si="20"/>
        <v>0</v>
      </c>
      <c r="O65">
        <f t="shared" si="21"/>
        <v>2314423.5353085361</v>
      </c>
      <c r="P65">
        <f t="shared" si="22"/>
        <v>0</v>
      </c>
      <c r="T65">
        <f t="shared" si="23"/>
        <v>150302654.36944595</v>
      </c>
      <c r="U65">
        <f t="shared" si="24"/>
        <v>159723719.92420053</v>
      </c>
      <c r="V65">
        <f t="shared" si="25"/>
        <v>0</v>
      </c>
      <c r="W65">
        <f t="shared" si="26"/>
        <v>132593324.33782603</v>
      </c>
      <c r="X65">
        <f t="shared" si="27"/>
        <v>0</v>
      </c>
      <c r="AB65">
        <f t="shared" si="28"/>
        <v>195826421.28957441</v>
      </c>
      <c r="AD65">
        <f t="shared" si="29"/>
        <v>102323008.07644098</v>
      </c>
      <c r="AE65">
        <f t="shared" si="30"/>
        <v>391595370.1550712</v>
      </c>
      <c r="AG65">
        <f t="shared" si="31"/>
        <v>0</v>
      </c>
      <c r="AH65">
        <f t="shared" si="32"/>
        <v>0</v>
      </c>
      <c r="AJ65">
        <f t="shared" si="33"/>
        <v>261668724.90198311</v>
      </c>
      <c r="AL65">
        <f t="shared" si="34"/>
        <v>0</v>
      </c>
      <c r="AM65">
        <f t="shared" si="35"/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EBEB1-EE7D-4E23-8F13-2B5351CC505B}">
  <dimension ref="A1:N33"/>
  <sheetViews>
    <sheetView workbookViewId="0">
      <selection activeCell="E10" sqref="E10"/>
    </sheetView>
  </sheetViews>
  <sheetFormatPr defaultRowHeight="14.25" x14ac:dyDescent="0.2"/>
  <cols>
    <col min="5" max="5" width="14" bestFit="1" customWidth="1"/>
    <col min="6" max="6" width="15.75" bestFit="1" customWidth="1"/>
  </cols>
  <sheetData>
    <row r="1" spans="1:14" x14ac:dyDescent="0.2">
      <c r="A1" t="s">
        <v>22</v>
      </c>
      <c r="B1" t="s">
        <v>23</v>
      </c>
      <c r="C1" t="s">
        <v>24</v>
      </c>
      <c r="E1" t="s">
        <v>25</v>
      </c>
      <c r="F1" t="s">
        <v>26</v>
      </c>
    </row>
    <row r="2" spans="1:14" x14ac:dyDescent="0.2">
      <c r="A2">
        <v>1.2</v>
      </c>
      <c r="B2">
        <v>6.5</v>
      </c>
      <c r="C2">
        <v>16.865200000000002</v>
      </c>
      <c r="E2">
        <f>(A3-A2)/A2*100</f>
        <v>-16.666666666666664</v>
      </c>
      <c r="F2">
        <f>(C3-C2)/C2*100</f>
        <v>1.9140004269145774</v>
      </c>
      <c r="H2">
        <v>0.16600000000000001</v>
      </c>
      <c r="I2">
        <v>1.9140004269145774</v>
      </c>
      <c r="K2">
        <f>(A3-$A$2)/$A$2*100</f>
        <v>-16.666666666666664</v>
      </c>
      <c r="L2">
        <f>(C3-$C$2)/$C$2*100</f>
        <v>1.9140004269145774</v>
      </c>
      <c r="N2">
        <f t="shared" ref="N2:N7" si="0">(C2*4-$C$18)/$C$18*100</f>
        <v>36.656592093215473</v>
      </c>
    </row>
    <row r="3" spans="1:14" x14ac:dyDescent="0.2">
      <c r="A3">
        <v>1</v>
      </c>
      <c r="B3">
        <v>6.5</v>
      </c>
      <c r="C3">
        <v>17.187999999999999</v>
      </c>
      <c r="E3">
        <f>(A4-A3)/A3*100</f>
        <v>-19.999999999999996</v>
      </c>
      <c r="F3">
        <f>(C4-C3)/C3*100</f>
        <v>10.139632301605788</v>
      </c>
      <c r="H3">
        <v>0.2</v>
      </c>
      <c r="I3">
        <v>10.139632301605788</v>
      </c>
      <c r="K3">
        <f t="shared" ref="K3:K6" si="1">(A4-$A$2)/$A$2*100</f>
        <v>-33.333333333333329</v>
      </c>
      <c r="L3">
        <f t="shared" ref="L3:L6" si="2">(C4-$C$2)/$C$2*100</f>
        <v>12.247705334060667</v>
      </c>
      <c r="N3">
        <f t="shared" si="0"/>
        <v>39.27219984928653</v>
      </c>
    </row>
    <row r="4" spans="1:14" x14ac:dyDescent="0.2">
      <c r="A4">
        <v>0.8</v>
      </c>
      <c r="B4">
        <v>6.5</v>
      </c>
      <c r="C4">
        <v>18.930800000000001</v>
      </c>
      <c r="E4">
        <f>(A5-A4)/A4*100</f>
        <v>-25.000000000000007</v>
      </c>
      <c r="F4">
        <f>(C5-C4)/C4*100</f>
        <v>22.417436135820989</v>
      </c>
      <c r="H4">
        <v>0.25</v>
      </c>
      <c r="I4">
        <v>22.417436135820989</v>
      </c>
      <c r="K4">
        <f t="shared" si="1"/>
        <v>-50</v>
      </c>
      <c r="L4">
        <f t="shared" si="2"/>
        <v>37.410762991248248</v>
      </c>
      <c r="N4">
        <f t="shared" si="0"/>
        <v>53.393888812361759</v>
      </c>
    </row>
    <row r="5" spans="1:14" x14ac:dyDescent="0.2">
      <c r="A5">
        <v>0.6</v>
      </c>
      <c r="B5">
        <v>6.5</v>
      </c>
      <c r="C5">
        <v>23.174600000000002</v>
      </c>
      <c r="E5">
        <f>(A6-A5)/A5*100</f>
        <v>-33.333333333333329</v>
      </c>
      <c r="F5">
        <f>(C6-C5)/C5*100</f>
        <v>43.131704538589659</v>
      </c>
      <c r="H5">
        <v>0.33333000000000002</v>
      </c>
      <c r="I5">
        <v>43.131704538589659</v>
      </c>
      <c r="K5">
        <f t="shared" si="1"/>
        <v>-66.666666666666657</v>
      </c>
      <c r="L5">
        <f t="shared" si="2"/>
        <v>96.678367288855156</v>
      </c>
      <c r="N5">
        <f t="shared" si="0"/>
        <v>87.780865873125208</v>
      </c>
    </row>
    <row r="6" spans="1:14" x14ac:dyDescent="0.2">
      <c r="A6">
        <v>0.4</v>
      </c>
      <c r="B6">
        <v>6.5</v>
      </c>
      <c r="C6">
        <v>33.170200000000001</v>
      </c>
      <c r="E6">
        <f>(A7-A6)/A6*100</f>
        <v>-50</v>
      </c>
      <c r="F6">
        <f>(C7-C6)/C6*100</f>
        <v>96.464296265925412</v>
      </c>
      <c r="H6">
        <v>0.5</v>
      </c>
      <c r="I6">
        <v>96.464296265925412</v>
      </c>
      <c r="K6">
        <f t="shared" si="1"/>
        <v>-83.333333333333343</v>
      </c>
      <c r="L6">
        <f t="shared" si="2"/>
        <v>286.40277020136131</v>
      </c>
      <c r="N6">
        <f t="shared" si="0"/>
        <v>168.77395412152691</v>
      </c>
    </row>
    <row r="7" spans="1:14" x14ac:dyDescent="0.2">
      <c r="A7">
        <v>0.2</v>
      </c>
      <c r="B7">
        <v>6.5</v>
      </c>
      <c r="C7">
        <v>65.167599999999993</v>
      </c>
      <c r="N7">
        <f t="shared" si="0"/>
        <v>428.04485751095899</v>
      </c>
    </row>
    <row r="10" spans="1:14" x14ac:dyDescent="0.2">
      <c r="A10">
        <v>1.2</v>
      </c>
      <c r="B10">
        <v>13</v>
      </c>
      <c r="C10">
        <v>27.698499999999999</v>
      </c>
      <c r="E10">
        <f>(A11-A10)/A10*100</f>
        <v>-16.666666666666664</v>
      </c>
      <c r="F10">
        <f>(C11-C10)/C10*100</f>
        <v>8.9878513276892242</v>
      </c>
      <c r="H10">
        <v>0.16600000000000001</v>
      </c>
      <c r="I10">
        <v>8.9878513276892242</v>
      </c>
      <c r="K10">
        <f>(A11-$A$10)/$A$10*100</f>
        <v>-16.666666666666664</v>
      </c>
      <c r="L10">
        <f>(C11-$C$10)/$C$10*100</f>
        <v>8.9878513276892242</v>
      </c>
      <c r="N10">
        <f t="shared" ref="N10:N15" si="3">(C10*2-$C$18)/$C$18*100</f>
        <v>12.218728983170324</v>
      </c>
    </row>
    <row r="11" spans="1:14" x14ac:dyDescent="0.2">
      <c r="A11">
        <v>1</v>
      </c>
      <c r="B11">
        <v>13</v>
      </c>
      <c r="C11">
        <v>30.187999999999999</v>
      </c>
      <c r="E11">
        <f>(A12-A11)/A11*100</f>
        <v>-19.999999999999996</v>
      </c>
      <c r="F11">
        <f>(C12-C11)/C11*100</f>
        <v>16.539022127997878</v>
      </c>
      <c r="H11">
        <v>0.2</v>
      </c>
      <c r="I11">
        <v>16.539022127997878</v>
      </c>
      <c r="K11">
        <f t="shared" ref="K11:K14" si="4">(A12-$A$10)/$A$10*100</f>
        <v>-33.333333333333329</v>
      </c>
      <c r="L11">
        <f t="shared" ref="L11:L14" si="5">(C12-$C$10)/$C$10*100</f>
        <v>27.013376175605174</v>
      </c>
      <c r="N11">
        <f t="shared" si="3"/>
        <v>22.304781506000172</v>
      </c>
    </row>
    <row r="12" spans="1:14" x14ac:dyDescent="0.2">
      <c r="A12">
        <v>0.8</v>
      </c>
      <c r="B12">
        <v>13</v>
      </c>
      <c r="C12">
        <v>35.180799999999998</v>
      </c>
      <c r="E12">
        <f>(A13-A12)/A12*100</f>
        <v>-25.000000000000007</v>
      </c>
      <c r="F12">
        <f>(C13-C12)/C12*100</f>
        <v>27.459580225577586</v>
      </c>
      <c r="H12">
        <v>0.25</v>
      </c>
      <c r="I12">
        <v>27.459580225577586</v>
      </c>
      <c r="K12">
        <f t="shared" si="4"/>
        <v>-50</v>
      </c>
      <c r="L12">
        <f t="shared" si="5"/>
        <v>61.890716103760127</v>
      </c>
      <c r="N12">
        <f t="shared" si="3"/>
        <v>42.532796382876995</v>
      </c>
    </row>
    <row r="13" spans="1:14" x14ac:dyDescent="0.2">
      <c r="A13">
        <v>0.6</v>
      </c>
      <c r="B13">
        <v>13</v>
      </c>
      <c r="C13">
        <v>44.841299999999997</v>
      </c>
      <c r="E13">
        <f>(A14-A13)/A13*100</f>
        <v>-33.333333333333329</v>
      </c>
      <c r="F13">
        <f>(C14-C13)/C13*100</f>
        <v>46.450259024604549</v>
      </c>
      <c r="H13">
        <v>0.33333000000000002</v>
      </c>
      <c r="I13">
        <v>46.450259024604549</v>
      </c>
      <c r="K13">
        <f t="shared" si="4"/>
        <v>-66.666666666666657</v>
      </c>
      <c r="L13">
        <f t="shared" si="5"/>
        <v>137.0893730707439</v>
      </c>
      <c r="N13">
        <f t="shared" si="3"/>
        <v>81.671703953392253</v>
      </c>
    </row>
    <row r="14" spans="1:14" x14ac:dyDescent="0.2">
      <c r="A14">
        <v>0.4</v>
      </c>
      <c r="B14">
        <v>13</v>
      </c>
      <c r="C14">
        <v>65.670199999999994</v>
      </c>
      <c r="E14">
        <f>(A15-A14)/A14*100</f>
        <v>-50</v>
      </c>
      <c r="F14">
        <f>(C15-C14)/C14*100</f>
        <v>98.214715350341592</v>
      </c>
      <c r="H14">
        <v>0.5</v>
      </c>
      <c r="I14">
        <v>98.214715350341592</v>
      </c>
      <c r="K14">
        <f t="shared" si="4"/>
        <v>-83.333333333333343</v>
      </c>
      <c r="L14">
        <f t="shared" si="5"/>
        <v>369.94602595808442</v>
      </c>
      <c r="N14">
        <f t="shared" si="3"/>
        <v>166.0586810141557</v>
      </c>
    </row>
    <row r="15" spans="1:14" x14ac:dyDescent="0.2">
      <c r="A15">
        <v>0.2</v>
      </c>
      <c r="B15">
        <v>13</v>
      </c>
      <c r="C15">
        <v>130.16800000000001</v>
      </c>
      <c r="N15">
        <f t="shared" si="3"/>
        <v>427.36745723708196</v>
      </c>
    </row>
    <row r="18" spans="1:14" x14ac:dyDescent="0.2">
      <c r="A18">
        <v>1.2</v>
      </c>
      <c r="B18">
        <v>26</v>
      </c>
      <c r="C18">
        <v>49.365200000000002</v>
      </c>
      <c r="E18">
        <v>0</v>
      </c>
      <c r="H18">
        <v>0</v>
      </c>
      <c r="K18">
        <f t="shared" ref="K18:K23" si="6">(A18-$A$10)/$A$10*100</f>
        <v>0</v>
      </c>
      <c r="N18">
        <f t="shared" ref="N18:N23" si="7">(C18-$C$18)/$C$18*100</f>
        <v>0</v>
      </c>
    </row>
    <row r="19" spans="1:14" x14ac:dyDescent="0.2">
      <c r="A19">
        <v>1</v>
      </c>
      <c r="B19">
        <v>26</v>
      </c>
      <c r="C19">
        <v>56.188879999999997</v>
      </c>
      <c r="E19">
        <f>(A19-A18)/A18*100</f>
        <v>-16.666666666666664</v>
      </c>
      <c r="F19">
        <f>(C19-C18)/C18*100</f>
        <v>13.822854966656664</v>
      </c>
      <c r="H19">
        <v>0.16600000000000001</v>
      </c>
      <c r="I19">
        <v>13.822854966656664</v>
      </c>
      <c r="K19">
        <f t="shared" si="6"/>
        <v>-16.666666666666664</v>
      </c>
      <c r="L19">
        <f>(C19-$C$18)/$C$18*100</f>
        <v>13.822854966656664</v>
      </c>
      <c r="N19">
        <f t="shared" si="7"/>
        <v>13.822854966656664</v>
      </c>
    </row>
    <row r="20" spans="1:14" x14ac:dyDescent="0.2">
      <c r="A20">
        <v>0.8</v>
      </c>
      <c r="B20">
        <v>26</v>
      </c>
      <c r="C20">
        <v>67.680800000000005</v>
      </c>
      <c r="E20">
        <f>(A20-A19)/A19*100</f>
        <v>-19.999999999999996</v>
      </c>
      <c r="F20">
        <f>(C20-C19)/C19*100</f>
        <v>20.452303017963711</v>
      </c>
      <c r="H20">
        <v>0.2</v>
      </c>
      <c r="I20">
        <v>20.452303017963711</v>
      </c>
      <c r="K20">
        <f t="shared" si="6"/>
        <v>-33.333333333333329</v>
      </c>
      <c r="L20">
        <f>(C20-$C$10)/$C$10*100</f>
        <v>144.34824990522955</v>
      </c>
      <c r="N20">
        <f t="shared" si="7"/>
        <v>37.102250168134645</v>
      </c>
    </row>
    <row r="21" spans="1:14" x14ac:dyDescent="0.2">
      <c r="A21">
        <v>0.6</v>
      </c>
      <c r="B21">
        <v>26</v>
      </c>
      <c r="C21">
        <v>88.174599999999998</v>
      </c>
      <c r="E21">
        <f>(A21-A20)/A20*100</f>
        <v>-25.000000000000007</v>
      </c>
      <c r="F21">
        <f>(C21-C20)/C20*100</f>
        <v>30.280079431685191</v>
      </c>
      <c r="H21">
        <v>0.25</v>
      </c>
      <c r="I21">
        <v>30.280079431685191</v>
      </c>
      <c r="K21">
        <f t="shared" si="6"/>
        <v>-50</v>
      </c>
      <c r="L21">
        <f>(C21-$C$10)/$C$10*100</f>
        <v>218.33709406646568</v>
      </c>
      <c r="N21">
        <f t="shared" si="7"/>
        <v>78.616920421673555</v>
      </c>
    </row>
    <row r="22" spans="1:14" x14ac:dyDescent="0.2">
      <c r="A22">
        <v>0.4</v>
      </c>
      <c r="B22">
        <v>26</v>
      </c>
      <c r="C22">
        <v>130.66999999999999</v>
      </c>
      <c r="E22">
        <f>(A22-A21)/A21*100</f>
        <v>-33.333333333333329</v>
      </c>
      <c r="F22">
        <f>(C22-C21)/C21*100</f>
        <v>48.194604795485311</v>
      </c>
      <c r="H22">
        <v>0.33333000000000002</v>
      </c>
      <c r="I22">
        <v>48.194604795485311</v>
      </c>
      <c r="K22">
        <f t="shared" si="6"/>
        <v>-66.666666666666657</v>
      </c>
      <c r="L22">
        <f>(C22-$C$10)/$C$10*100</f>
        <v>371.75839846923117</v>
      </c>
      <c r="N22">
        <f t="shared" si="7"/>
        <v>164.70063931676563</v>
      </c>
    </row>
    <row r="23" spans="1:14" x14ac:dyDescent="0.2">
      <c r="A23">
        <v>0.2</v>
      </c>
      <c r="B23">
        <v>26</v>
      </c>
      <c r="C23">
        <v>260.16800000000001</v>
      </c>
      <c r="E23">
        <f>(A23-A22)/A22*100</f>
        <v>-50</v>
      </c>
      <c r="F23">
        <f>(C23-C22)/C22*100</f>
        <v>99.103084104997336</v>
      </c>
      <c r="H23">
        <v>0.5</v>
      </c>
      <c r="I23">
        <v>99.103084104997336</v>
      </c>
      <c r="K23">
        <f t="shared" si="6"/>
        <v>-83.333333333333343</v>
      </c>
      <c r="L23">
        <f>(C23-$C$10)/$C$10*100</f>
        <v>839.28552087658181</v>
      </c>
      <c r="N23">
        <f t="shared" si="7"/>
        <v>427.02713652532555</v>
      </c>
    </row>
    <row r="33" spans="4:4" x14ac:dyDescent="0.2">
      <c r="D33" t="s">
        <v>27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E67E-C3E7-438C-A0AF-C4A22A73AB8B}">
  <dimension ref="A1:AM65"/>
  <sheetViews>
    <sheetView zoomScaleNormal="100" workbookViewId="0">
      <selection activeCell="L9" sqref="L9"/>
    </sheetView>
  </sheetViews>
  <sheetFormatPr defaultRowHeight="14.25" x14ac:dyDescent="0.2"/>
  <cols>
    <col min="2" max="3" width="11.875" bestFit="1" customWidth="1"/>
    <col min="5" max="5" width="12.5" bestFit="1" customWidth="1"/>
    <col min="16" max="17" width="11.875" bestFit="1" customWidth="1"/>
    <col min="19" max="19" width="11.875" bestFit="1" customWidth="1"/>
    <col min="24" max="24" width="11.875" bestFit="1" customWidth="1"/>
    <col min="29" max="29" width="11.875" bestFit="1" customWidth="1"/>
    <col min="32" max="32" width="11.875" bestFit="1" customWidth="1"/>
    <col min="34" max="34" width="11.875" bestFit="1" customWidth="1"/>
  </cols>
  <sheetData>
    <row r="1" spans="1:3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>
        <v>43.2</v>
      </c>
      <c r="I1">
        <v>38.9</v>
      </c>
      <c r="J1">
        <v>22.5</v>
      </c>
      <c r="K1">
        <v>48</v>
      </c>
      <c r="L1">
        <v>120</v>
      </c>
      <c r="P1" s="1">
        <v>72.900000000000006</v>
      </c>
      <c r="Q1">
        <v>70.400000000000006</v>
      </c>
      <c r="R1" s="1">
        <v>0</v>
      </c>
      <c r="S1" s="1">
        <v>57.29</v>
      </c>
      <c r="T1" s="1">
        <v>0</v>
      </c>
      <c r="X1">
        <v>85.95</v>
      </c>
      <c r="Z1">
        <v>35.5</v>
      </c>
      <c r="AA1">
        <v>154.1</v>
      </c>
      <c r="AC1">
        <v>119.97</v>
      </c>
      <c r="AD1">
        <v>6.14</v>
      </c>
      <c r="AF1">
        <v>104.96</v>
      </c>
      <c r="AH1">
        <v>221.64</v>
      </c>
      <c r="AI1">
        <v>8.42</v>
      </c>
    </row>
    <row r="2" spans="1:35" x14ac:dyDescent="0.2">
      <c r="A2">
        <v>2000</v>
      </c>
      <c r="B2">
        <v>21331.577587758999</v>
      </c>
      <c r="C2">
        <v>21177.078310319401</v>
      </c>
      <c r="D2">
        <v>93526.743487675805</v>
      </c>
      <c r="E2">
        <v>17049.483263661299</v>
      </c>
      <c r="F2">
        <v>7970.9097942498302</v>
      </c>
      <c r="H2">
        <f t="shared" ref="H2:I15" si="0">B2*$H$1</f>
        <v>921524.15179118875</v>
      </c>
      <c r="I2">
        <f>C2*$I$1</f>
        <v>823788.34627142467</v>
      </c>
      <c r="J2">
        <f t="shared" ref="J2" si="1">D2*$J$1</f>
        <v>2104351.7284727055</v>
      </c>
      <c r="K2">
        <f t="shared" ref="K2:K15" si="2">E2*$K$1</f>
        <v>818375.19665574236</v>
      </c>
      <c r="L2">
        <f t="shared" ref="L2:L15" si="3">F2*$L$1</f>
        <v>956509.17530997959</v>
      </c>
      <c r="P2">
        <f t="shared" ref="P2:P15" si="4">H2*$P$1</f>
        <v>67179110.665577665</v>
      </c>
      <c r="Q2">
        <f t="shared" ref="Q2:Q14" si="5">I2*$Q$1</f>
        <v>57994699.577508301</v>
      </c>
      <c r="R2">
        <f t="shared" ref="R2:R15" si="6">J2*$R$1</f>
        <v>0</v>
      </c>
      <c r="S2">
        <f t="shared" ref="S2:S15" si="7">K2*$S$1</f>
        <v>46884715.016407482</v>
      </c>
      <c r="T2">
        <f t="shared" ref="T2:T15" si="8">L2*$T$1</f>
        <v>0</v>
      </c>
      <c r="X2">
        <f t="shared" ref="X2:X15" si="9">$X$1*H2</f>
        <v>79205000.846452668</v>
      </c>
      <c r="Z2">
        <f t="shared" ref="Z2:Z15" si="10">$Z$1*I2</f>
        <v>29244486.292635575</v>
      </c>
      <c r="AA2">
        <f t="shared" ref="AA2:AA15" si="11">$AA$1*I2</f>
        <v>126945784.16042654</v>
      </c>
      <c r="AC2">
        <f t="shared" ref="AC2:AC9" si="12">$AC$1*J2</f>
        <v>252459076.86487046</v>
      </c>
      <c r="AD2">
        <f t="shared" ref="AD2:AD9" si="13">$AD$1*J2</f>
        <v>12920719.612822412</v>
      </c>
      <c r="AF2">
        <f t="shared" ref="AF2:AF15" si="14">$AF$1*K2</f>
        <v>85896660.640986711</v>
      </c>
      <c r="AH2">
        <f t="shared" ref="AH2:AH15" si="15">$AH$1*L2</f>
        <v>212000693.61570385</v>
      </c>
      <c r="AI2">
        <f t="shared" ref="AI2:AI15" si="16">$AI$1*L2</f>
        <v>8053807.2561100284</v>
      </c>
    </row>
    <row r="3" spans="1:35" x14ac:dyDescent="0.2">
      <c r="A3">
        <v>2500</v>
      </c>
      <c r="B3">
        <v>25013.945348817801</v>
      </c>
      <c r="C3" s="2">
        <v>28129.531664901799</v>
      </c>
      <c r="E3">
        <v>21574.783181272898</v>
      </c>
      <c r="F3">
        <v>9658.6288023110392</v>
      </c>
      <c r="H3">
        <f t="shared" si="0"/>
        <v>1080602.4390689291</v>
      </c>
      <c r="I3">
        <f t="shared" si="0"/>
        <v>1215195.7679237577</v>
      </c>
      <c r="K3">
        <f t="shared" si="2"/>
        <v>1035589.5927010991</v>
      </c>
      <c r="L3">
        <f t="shared" si="3"/>
        <v>1159035.4562773248</v>
      </c>
      <c r="P3">
        <f t="shared" si="4"/>
        <v>78775917.80812493</v>
      </c>
      <c r="Q3">
        <f t="shared" si="5"/>
        <v>85549782.061832547</v>
      </c>
      <c r="R3">
        <f t="shared" si="6"/>
        <v>0</v>
      </c>
      <c r="S3">
        <f t="shared" si="7"/>
        <v>59328927.765845969</v>
      </c>
      <c r="T3">
        <f t="shared" si="8"/>
        <v>0</v>
      </c>
      <c r="X3">
        <f t="shared" si="9"/>
        <v>92877779.637974456</v>
      </c>
      <c r="Z3">
        <f t="shared" si="10"/>
        <v>43139449.761293396</v>
      </c>
      <c r="AA3">
        <f t="shared" si="11"/>
        <v>187261667.83705106</v>
      </c>
      <c r="AC3">
        <f t="shared" si="12"/>
        <v>0</v>
      </c>
      <c r="AD3">
        <f t="shared" si="13"/>
        <v>0</v>
      </c>
      <c r="AF3">
        <f t="shared" si="14"/>
        <v>108695483.64990735</v>
      </c>
      <c r="AH3">
        <f t="shared" si="15"/>
        <v>256888618.52930626</v>
      </c>
      <c r="AI3">
        <f t="shared" si="16"/>
        <v>9759078.5418550745</v>
      </c>
    </row>
    <row r="4" spans="1:35" x14ac:dyDescent="0.2">
      <c r="A4">
        <v>3000</v>
      </c>
      <c r="B4">
        <v>25013.945348817801</v>
      </c>
      <c r="C4" s="2">
        <v>32646.1816273943</v>
      </c>
      <c r="E4">
        <v>23095.831298866498</v>
      </c>
      <c r="F4">
        <v>11049.8092918568</v>
      </c>
      <c r="H4">
        <f t="shared" si="0"/>
        <v>1080602.4390689291</v>
      </c>
      <c r="I4">
        <f t="shared" si="0"/>
        <v>1410315.0463034338</v>
      </c>
      <c r="K4">
        <f t="shared" si="2"/>
        <v>1108599.9023455919</v>
      </c>
      <c r="L4">
        <f t="shared" si="3"/>
        <v>1325977.115022816</v>
      </c>
      <c r="P4">
        <f t="shared" si="4"/>
        <v>78775917.80812493</v>
      </c>
      <c r="Q4">
        <f t="shared" si="5"/>
        <v>99286179.259761751</v>
      </c>
      <c r="R4">
        <f t="shared" si="6"/>
        <v>0</v>
      </c>
      <c r="S4">
        <f t="shared" si="7"/>
        <v>63511688.40537896</v>
      </c>
      <c r="T4">
        <f t="shared" si="8"/>
        <v>0</v>
      </c>
      <c r="X4">
        <f t="shared" si="9"/>
        <v>92877779.637974456</v>
      </c>
      <c r="Z4">
        <f t="shared" si="10"/>
        <v>50066184.143771902</v>
      </c>
      <c r="AA4">
        <f t="shared" si="11"/>
        <v>217329548.63535914</v>
      </c>
      <c r="AC4">
        <f t="shared" si="12"/>
        <v>0</v>
      </c>
      <c r="AD4">
        <f t="shared" si="13"/>
        <v>0</v>
      </c>
      <c r="AF4">
        <f t="shared" si="14"/>
        <v>116358645.75019333</v>
      </c>
      <c r="AH4">
        <f t="shared" si="15"/>
        <v>293889567.7736569</v>
      </c>
      <c r="AI4">
        <f t="shared" si="16"/>
        <v>11164727.308492111</v>
      </c>
    </row>
    <row r="5" spans="1:35" x14ac:dyDescent="0.2">
      <c r="A5">
        <v>3500</v>
      </c>
      <c r="B5">
        <v>29016.4302000809</v>
      </c>
      <c r="C5">
        <v>40571.101790705201</v>
      </c>
      <c r="E5">
        <v>28033.683467790899</v>
      </c>
      <c r="F5">
        <v>12701.169029515901</v>
      </c>
      <c r="H5">
        <f t="shared" si="0"/>
        <v>1253509.784643495</v>
      </c>
      <c r="I5">
        <f t="shared" si="0"/>
        <v>1752671.5973584647</v>
      </c>
      <c r="K5">
        <f t="shared" si="2"/>
        <v>1345616.8064539633</v>
      </c>
      <c r="L5">
        <f t="shared" si="3"/>
        <v>1524140.283541908</v>
      </c>
      <c r="P5">
        <f t="shared" si="4"/>
        <v>91380863.300510794</v>
      </c>
      <c r="Q5">
        <f t="shared" si="5"/>
        <v>123388080.45403592</v>
      </c>
      <c r="R5">
        <f t="shared" si="6"/>
        <v>0</v>
      </c>
      <c r="S5">
        <f t="shared" si="7"/>
        <v>77090386.841747552</v>
      </c>
      <c r="T5">
        <f t="shared" si="8"/>
        <v>0</v>
      </c>
      <c r="X5">
        <f t="shared" si="9"/>
        <v>107739165.9901084</v>
      </c>
      <c r="Z5">
        <f t="shared" si="10"/>
        <v>62219841.7062255</v>
      </c>
      <c r="AA5">
        <f t="shared" si="11"/>
        <v>270086693.15293938</v>
      </c>
      <c r="AC5">
        <f t="shared" si="12"/>
        <v>0</v>
      </c>
      <c r="AD5">
        <f t="shared" si="13"/>
        <v>0</v>
      </c>
      <c r="AF5">
        <f t="shared" si="14"/>
        <v>141235940.00540799</v>
      </c>
      <c r="AH5">
        <f t="shared" si="15"/>
        <v>337810452.44422847</v>
      </c>
      <c r="AI5">
        <f t="shared" si="16"/>
        <v>12833261.187422866</v>
      </c>
    </row>
    <row r="6" spans="1:35" x14ac:dyDescent="0.2">
      <c r="A6">
        <v>4000</v>
      </c>
      <c r="B6">
        <v>34842.873234630199</v>
      </c>
      <c r="C6">
        <v>46003.691661753401</v>
      </c>
      <c r="E6">
        <v>35432.170658110401</v>
      </c>
      <c r="F6">
        <v>14358.0852638182</v>
      </c>
      <c r="H6">
        <f t="shared" si="0"/>
        <v>1505212.1237360246</v>
      </c>
      <c r="I6">
        <f t="shared" si="0"/>
        <v>1987359.4797877471</v>
      </c>
      <c r="K6">
        <f t="shared" si="2"/>
        <v>1700744.1915892991</v>
      </c>
      <c r="L6">
        <f t="shared" si="3"/>
        <v>1722970.231658184</v>
      </c>
      <c r="P6">
        <f t="shared" si="4"/>
        <v>109729963.82035621</v>
      </c>
      <c r="Q6">
        <f t="shared" si="5"/>
        <v>139910107.3770574</v>
      </c>
      <c r="R6">
        <f t="shared" si="6"/>
        <v>0</v>
      </c>
      <c r="S6">
        <f t="shared" si="7"/>
        <v>97435634.73615095</v>
      </c>
      <c r="T6">
        <f t="shared" si="8"/>
        <v>0</v>
      </c>
      <c r="X6">
        <f t="shared" si="9"/>
        <v>129372982.03511132</v>
      </c>
      <c r="Z6">
        <f t="shared" si="10"/>
        <v>70551261.532465026</v>
      </c>
      <c r="AA6">
        <f t="shared" si="11"/>
        <v>306252095.8352918</v>
      </c>
      <c r="AC6">
        <f t="shared" si="12"/>
        <v>0</v>
      </c>
      <c r="AD6">
        <f t="shared" si="13"/>
        <v>0</v>
      </c>
      <c r="AF6">
        <f t="shared" si="14"/>
        <v>178510110.34921283</v>
      </c>
      <c r="AH6">
        <f t="shared" si="15"/>
        <v>381879122.1447199</v>
      </c>
      <c r="AI6">
        <f t="shared" si="16"/>
        <v>14507409.350561909</v>
      </c>
    </row>
    <row r="7" spans="1:35" x14ac:dyDescent="0.2">
      <c r="A7">
        <v>4500</v>
      </c>
      <c r="B7">
        <v>40583.578896401203</v>
      </c>
      <c r="C7">
        <v>54919.984783313303</v>
      </c>
      <c r="E7">
        <v>42853.195840920198</v>
      </c>
      <c r="F7">
        <v>16053.713660581599</v>
      </c>
      <c r="H7">
        <f t="shared" si="0"/>
        <v>1753210.6083245322</v>
      </c>
      <c r="I7">
        <f t="shared" si="0"/>
        <v>2372543.3426391347</v>
      </c>
      <c r="K7">
        <f t="shared" si="2"/>
        <v>2056953.4003641694</v>
      </c>
      <c r="L7">
        <f t="shared" si="3"/>
        <v>1926445.639269792</v>
      </c>
      <c r="P7">
        <f t="shared" si="4"/>
        <v>127809053.34685841</v>
      </c>
      <c r="Q7">
        <f t="shared" si="5"/>
        <v>167027051.32179511</v>
      </c>
      <c r="R7">
        <f t="shared" si="6"/>
        <v>0</v>
      </c>
      <c r="S7">
        <f t="shared" si="7"/>
        <v>117842860.30686326</v>
      </c>
      <c r="T7">
        <f t="shared" si="8"/>
        <v>0</v>
      </c>
      <c r="X7">
        <f t="shared" si="9"/>
        <v>150688451.78549355</v>
      </c>
      <c r="Z7">
        <f t="shared" si="10"/>
        <v>84225288.663689286</v>
      </c>
      <c r="AA7">
        <f t="shared" si="11"/>
        <v>365608929.10069066</v>
      </c>
      <c r="AC7">
        <f t="shared" si="12"/>
        <v>0</v>
      </c>
      <c r="AD7">
        <f t="shared" si="13"/>
        <v>0</v>
      </c>
      <c r="AF7">
        <f t="shared" si="14"/>
        <v>215897828.9022232</v>
      </c>
      <c r="AH7">
        <f t="shared" si="15"/>
        <v>426977411.48775667</v>
      </c>
      <c r="AI7">
        <f t="shared" si="16"/>
        <v>16220672.282651648</v>
      </c>
    </row>
    <row r="8" spans="1:35" x14ac:dyDescent="0.2">
      <c r="A8">
        <v>5000</v>
      </c>
      <c r="B8">
        <v>51677.009852374998</v>
      </c>
      <c r="C8">
        <v>57980.975419187802</v>
      </c>
      <c r="E8">
        <v>51684.608272792197</v>
      </c>
      <c r="F8">
        <v>17774.941100338601</v>
      </c>
      <c r="H8">
        <f t="shared" si="0"/>
        <v>2232446.8256226</v>
      </c>
      <c r="I8">
        <f t="shared" si="0"/>
        <v>2504778.1381089133</v>
      </c>
      <c r="K8">
        <f t="shared" si="2"/>
        <v>2480861.1970940256</v>
      </c>
      <c r="L8">
        <f t="shared" si="3"/>
        <v>2132992.9320406322</v>
      </c>
      <c r="P8">
        <f t="shared" si="4"/>
        <v>162745373.58788756</v>
      </c>
      <c r="Q8">
        <f t="shared" si="5"/>
        <v>176336380.92286751</v>
      </c>
      <c r="R8">
        <f t="shared" si="6"/>
        <v>0</v>
      </c>
      <c r="S8">
        <f t="shared" si="7"/>
        <v>142128537.98151672</v>
      </c>
      <c r="T8">
        <f t="shared" si="8"/>
        <v>0</v>
      </c>
      <c r="X8">
        <f t="shared" si="9"/>
        <v>191878804.66226247</v>
      </c>
      <c r="Z8">
        <f t="shared" si="10"/>
        <v>88919623.902866423</v>
      </c>
      <c r="AA8">
        <f t="shared" si="11"/>
        <v>385986311.08258355</v>
      </c>
      <c r="AC8">
        <f t="shared" si="12"/>
        <v>0</v>
      </c>
      <c r="AD8">
        <f t="shared" si="13"/>
        <v>0</v>
      </c>
      <c r="AF8">
        <f t="shared" si="14"/>
        <v>260391191.24698889</v>
      </c>
      <c r="AH8">
        <f t="shared" si="15"/>
        <v>472756553.45748568</v>
      </c>
      <c r="AI8">
        <f t="shared" si="16"/>
        <v>17959800.487782124</v>
      </c>
    </row>
    <row r="9" spans="1:35" x14ac:dyDescent="0.2">
      <c r="A9">
        <v>5500</v>
      </c>
      <c r="B9">
        <v>59454.903403851204</v>
      </c>
      <c r="C9">
        <v>75456.005718544999</v>
      </c>
      <c r="E9">
        <v>56997.7912081533</v>
      </c>
      <c r="F9">
        <v>19767.153438367899</v>
      </c>
      <c r="H9">
        <f t="shared" si="0"/>
        <v>2568451.827046372</v>
      </c>
      <c r="I9">
        <f t="shared" si="0"/>
        <v>3259699.4470411441</v>
      </c>
      <c r="K9">
        <f t="shared" si="2"/>
        <v>2735893.9779913584</v>
      </c>
      <c r="L9">
        <f t="shared" si="3"/>
        <v>2372058.412604148</v>
      </c>
      <c r="P9">
        <f t="shared" si="4"/>
        <v>187240138.19168052</v>
      </c>
      <c r="Q9">
        <f t="shared" si="5"/>
        <v>229482841.07169658</v>
      </c>
      <c r="R9">
        <f t="shared" si="6"/>
        <v>0</v>
      </c>
      <c r="S9">
        <f t="shared" si="7"/>
        <v>156739365.99912491</v>
      </c>
      <c r="T9">
        <f t="shared" si="8"/>
        <v>0</v>
      </c>
      <c r="X9">
        <f t="shared" si="9"/>
        <v>220758434.53463569</v>
      </c>
      <c r="Z9">
        <f t="shared" si="10"/>
        <v>115719330.36996062</v>
      </c>
      <c r="AA9">
        <f t="shared" si="11"/>
        <v>502319684.78904027</v>
      </c>
      <c r="AC9">
        <f t="shared" si="12"/>
        <v>0</v>
      </c>
      <c r="AD9">
        <f t="shared" si="13"/>
        <v>0</v>
      </c>
      <c r="AF9">
        <f t="shared" si="14"/>
        <v>287159431.92997295</v>
      </c>
      <c r="AH9">
        <f t="shared" si="15"/>
        <v>525743026.56958336</v>
      </c>
      <c r="AI9">
        <f t="shared" si="16"/>
        <v>19972731.834126927</v>
      </c>
    </row>
    <row r="10" spans="1:35" x14ac:dyDescent="0.2">
      <c r="A10">
        <v>6000</v>
      </c>
      <c r="B10">
        <v>71620.329600542304</v>
      </c>
      <c r="C10">
        <v>78678.785564114194</v>
      </c>
      <c r="E10">
        <v>70242.706978872404</v>
      </c>
      <c r="F10" s="2">
        <v>22440.799584614</v>
      </c>
      <c r="H10">
        <f t="shared" si="0"/>
        <v>3093998.2387434277</v>
      </c>
      <c r="I10">
        <f t="shared" si="0"/>
        <v>3398923.5363697335</v>
      </c>
      <c r="K10">
        <f t="shared" si="2"/>
        <v>3371649.9349858752</v>
      </c>
      <c r="L10">
        <f t="shared" si="3"/>
        <v>2692895.9501536801</v>
      </c>
      <c r="P10">
        <f t="shared" si="4"/>
        <v>225552471.6043959</v>
      </c>
      <c r="Q10">
        <f t="shared" si="5"/>
        <v>239284216.96042925</v>
      </c>
      <c r="R10">
        <f t="shared" si="6"/>
        <v>0</v>
      </c>
      <c r="S10">
        <f t="shared" si="7"/>
        <v>193161824.7753408</v>
      </c>
      <c r="T10">
        <f t="shared" si="8"/>
        <v>0</v>
      </c>
      <c r="X10">
        <f t="shared" si="9"/>
        <v>265929148.61999762</v>
      </c>
      <c r="Z10">
        <f t="shared" si="10"/>
        <v>120661785.54112554</v>
      </c>
      <c r="AA10">
        <f t="shared" si="11"/>
        <v>523774116.9545759</v>
      </c>
      <c r="AC10">
        <f t="shared" ref="AC10:AC11" si="17">$AC$1*J10</f>
        <v>0</v>
      </c>
      <c r="AD10">
        <f t="shared" ref="AD10:AD11" si="18">$AD$1*J10</f>
        <v>0</v>
      </c>
      <c r="AF10">
        <f t="shared" si="14"/>
        <v>353888377.17611742</v>
      </c>
      <c r="AH10">
        <f t="shared" si="15"/>
        <v>596853458.39206159</v>
      </c>
      <c r="AI10">
        <f t="shared" si="16"/>
        <v>22674183.900293987</v>
      </c>
    </row>
    <row r="11" spans="1:35" x14ac:dyDescent="0.2">
      <c r="A11">
        <v>6500</v>
      </c>
      <c r="B11">
        <v>92170.8551834994</v>
      </c>
      <c r="C11">
        <v>109353.20969120599</v>
      </c>
      <c r="E11">
        <v>90050.9506257756</v>
      </c>
      <c r="F11">
        <v>23901.010929104999</v>
      </c>
      <c r="H11">
        <f t="shared" si="0"/>
        <v>3981780.9439271744</v>
      </c>
      <c r="I11">
        <f t="shared" si="0"/>
        <v>4724058.6586600989</v>
      </c>
      <c r="K11">
        <f t="shared" si="2"/>
        <v>4322445.6300372286</v>
      </c>
      <c r="L11">
        <f t="shared" si="3"/>
        <v>2868121.3114926</v>
      </c>
      <c r="P11">
        <f t="shared" si="4"/>
        <v>290271830.81229103</v>
      </c>
      <c r="Q11">
        <f t="shared" si="5"/>
        <v>332573729.56967098</v>
      </c>
      <c r="R11">
        <f t="shared" si="6"/>
        <v>0</v>
      </c>
      <c r="S11">
        <f t="shared" si="7"/>
        <v>247632910.14483282</v>
      </c>
      <c r="T11">
        <f t="shared" si="8"/>
        <v>0</v>
      </c>
      <c r="X11">
        <f t="shared" si="9"/>
        <v>342234072.13054067</v>
      </c>
      <c r="Z11">
        <f t="shared" si="10"/>
        <v>167704082.3824335</v>
      </c>
      <c r="AA11">
        <f t="shared" si="11"/>
        <v>727977439.29952121</v>
      </c>
      <c r="AC11">
        <f t="shared" si="17"/>
        <v>0</v>
      </c>
      <c r="AD11">
        <f t="shared" si="18"/>
        <v>0</v>
      </c>
      <c r="AF11">
        <f t="shared" si="14"/>
        <v>453683893.32870746</v>
      </c>
      <c r="AH11">
        <f t="shared" si="15"/>
        <v>635690407.47921979</v>
      </c>
      <c r="AI11">
        <f t="shared" si="16"/>
        <v>24149581.442767691</v>
      </c>
    </row>
    <row r="12" spans="1:35" x14ac:dyDescent="0.2">
      <c r="A12">
        <v>7000</v>
      </c>
      <c r="B12">
        <v>101530.145254617</v>
      </c>
      <c r="C12">
        <v>126235.947855975</v>
      </c>
      <c r="E12">
        <v>107421.23454417801</v>
      </c>
      <c r="F12">
        <v>26603.077206096201</v>
      </c>
      <c r="H12">
        <f t="shared" si="0"/>
        <v>4386102.2749994546</v>
      </c>
      <c r="I12">
        <f t="shared" si="0"/>
        <v>5453392.9473781204</v>
      </c>
      <c r="K12">
        <f t="shared" si="2"/>
        <v>5156219.2581205443</v>
      </c>
      <c r="L12">
        <f t="shared" si="3"/>
        <v>3192369.2647315441</v>
      </c>
      <c r="P12">
        <f t="shared" si="4"/>
        <v>319746855.84746027</v>
      </c>
      <c r="Q12">
        <f t="shared" si="5"/>
        <v>383918863.49541968</v>
      </c>
      <c r="R12">
        <f t="shared" si="6"/>
        <v>0</v>
      </c>
      <c r="S12">
        <f t="shared" si="7"/>
        <v>295399801.29772598</v>
      </c>
      <c r="T12">
        <f t="shared" si="8"/>
        <v>0</v>
      </c>
      <c r="X12">
        <f t="shared" si="9"/>
        <v>376985490.53620315</v>
      </c>
      <c r="Z12">
        <f t="shared" si="10"/>
        <v>193595449.63192329</v>
      </c>
      <c r="AA12">
        <f t="shared" si="11"/>
        <v>840367853.19096828</v>
      </c>
      <c r="AF12">
        <f t="shared" si="14"/>
        <v>541196773.33233225</v>
      </c>
      <c r="AH12">
        <f t="shared" si="15"/>
        <v>707556723.83509934</v>
      </c>
      <c r="AI12">
        <f t="shared" si="16"/>
        <v>26879749.209039602</v>
      </c>
    </row>
    <row r="13" spans="1:35" x14ac:dyDescent="0.2">
      <c r="A13">
        <v>7500</v>
      </c>
      <c r="B13">
        <v>113261.66687452899</v>
      </c>
      <c r="C13">
        <v>150838.567335739</v>
      </c>
      <c r="E13">
        <v>144555.423906932</v>
      </c>
      <c r="F13" s="2">
        <v>30788.436460617198</v>
      </c>
      <c r="H13">
        <f t="shared" si="0"/>
        <v>4892904.008979653</v>
      </c>
      <c r="I13">
        <f t="shared" si="0"/>
        <v>6516226.1089039259</v>
      </c>
      <c r="K13">
        <f t="shared" si="2"/>
        <v>6938660.3475327361</v>
      </c>
      <c r="L13">
        <f t="shared" si="3"/>
        <v>3694612.375274064</v>
      </c>
      <c r="P13">
        <f t="shared" si="4"/>
        <v>356692702.25461674</v>
      </c>
      <c r="Q13">
        <f t="shared" si="5"/>
        <v>458742318.06683642</v>
      </c>
      <c r="R13">
        <f t="shared" si="6"/>
        <v>0</v>
      </c>
      <c r="S13">
        <f t="shared" si="7"/>
        <v>397515851.31015044</v>
      </c>
      <c r="T13">
        <f t="shared" si="8"/>
        <v>0</v>
      </c>
      <c r="X13">
        <f t="shared" si="9"/>
        <v>420545099.57180119</v>
      </c>
      <c r="Z13">
        <f t="shared" si="10"/>
        <v>231326026.86608937</v>
      </c>
      <c r="AA13">
        <f t="shared" si="11"/>
        <v>1004150443.382095</v>
      </c>
      <c r="AF13">
        <f t="shared" si="14"/>
        <v>728281790.0770359</v>
      </c>
      <c r="AH13">
        <f t="shared" si="15"/>
        <v>818873886.85574353</v>
      </c>
      <c r="AI13">
        <f t="shared" si="16"/>
        <v>31108636.199807618</v>
      </c>
    </row>
    <row r="14" spans="1:35" x14ac:dyDescent="0.2">
      <c r="A14">
        <v>8000</v>
      </c>
      <c r="B14">
        <v>134519.372268331</v>
      </c>
      <c r="C14">
        <v>181864.342781051</v>
      </c>
      <c r="E14">
        <v>166670.59127592499</v>
      </c>
      <c r="F14">
        <v>32989.989906372502</v>
      </c>
      <c r="H14">
        <f t="shared" si="0"/>
        <v>5811236.8819918996</v>
      </c>
      <c r="I14">
        <f t="shared" si="0"/>
        <v>7856539.6081414036</v>
      </c>
      <c r="K14">
        <f t="shared" si="2"/>
        <v>8000188.3812443996</v>
      </c>
      <c r="L14">
        <f t="shared" si="3"/>
        <v>3958798.7887647003</v>
      </c>
      <c r="P14">
        <f t="shared" si="4"/>
        <v>423639168.69720954</v>
      </c>
      <c r="Q14">
        <f t="shared" si="5"/>
        <v>553100388.41315484</v>
      </c>
      <c r="R14">
        <f t="shared" si="6"/>
        <v>0</v>
      </c>
      <c r="S14">
        <f t="shared" si="7"/>
        <v>458330792.36149162</v>
      </c>
      <c r="T14">
        <f t="shared" si="8"/>
        <v>0</v>
      </c>
      <c r="X14">
        <f t="shared" si="9"/>
        <v>499475810.00720376</v>
      </c>
      <c r="Z14">
        <f t="shared" si="10"/>
        <v>278907156.08901983</v>
      </c>
      <c r="AA14">
        <f t="shared" si="11"/>
        <v>1210692753.6145902</v>
      </c>
      <c r="AF14">
        <f t="shared" si="14"/>
        <v>839699772.49541211</v>
      </c>
      <c r="AH14">
        <f t="shared" si="15"/>
        <v>877428163.54180813</v>
      </c>
      <c r="AI14">
        <f t="shared" si="16"/>
        <v>33333085.801398776</v>
      </c>
    </row>
    <row r="15" spans="1:35" x14ac:dyDescent="0.2">
      <c r="A15">
        <v>8500</v>
      </c>
      <c r="B15">
        <v>148353.32030208001</v>
      </c>
      <c r="E15">
        <v>190285.27452803799</v>
      </c>
      <c r="F15">
        <v>36808.721481902503</v>
      </c>
      <c r="H15">
        <f t="shared" si="0"/>
        <v>6408863.4370498573</v>
      </c>
      <c r="K15">
        <f t="shared" si="2"/>
        <v>9133693.1773458235</v>
      </c>
      <c r="L15">
        <f t="shared" si="3"/>
        <v>4417046.5778283002</v>
      </c>
      <c r="P15">
        <f t="shared" si="4"/>
        <v>467206144.56093466</v>
      </c>
      <c r="R15">
        <f t="shared" si="6"/>
        <v>0</v>
      </c>
      <c r="S15">
        <f t="shared" si="7"/>
        <v>523269282.13014221</v>
      </c>
      <c r="T15">
        <f t="shared" si="8"/>
        <v>0</v>
      </c>
      <c r="X15">
        <f t="shared" si="9"/>
        <v>550841812.41443527</v>
      </c>
      <c r="Z15">
        <f t="shared" si="10"/>
        <v>0</v>
      </c>
      <c r="AA15">
        <f t="shared" si="11"/>
        <v>0</v>
      </c>
      <c r="AF15">
        <f t="shared" si="14"/>
        <v>958672435.89421761</v>
      </c>
      <c r="AH15">
        <f t="shared" si="15"/>
        <v>978994203.50986445</v>
      </c>
      <c r="AI15">
        <f t="shared" si="16"/>
        <v>37191532.18531429</v>
      </c>
    </row>
    <row r="46" spans="20:24" x14ac:dyDescent="0.2">
      <c r="T46" s="1"/>
      <c r="V46" s="1"/>
      <c r="W46" s="1"/>
      <c r="X46" s="1"/>
    </row>
    <row r="51" spans="1:39" x14ac:dyDescent="0.2">
      <c r="A51" t="s">
        <v>6</v>
      </c>
      <c r="B51" t="s">
        <v>7</v>
      </c>
      <c r="C51" t="s">
        <v>8</v>
      </c>
      <c r="D51" t="s">
        <v>9</v>
      </c>
      <c r="E51" t="s">
        <v>10</v>
      </c>
      <c r="F51" t="s">
        <v>11</v>
      </c>
      <c r="L51">
        <v>43.2</v>
      </c>
      <c r="M51">
        <v>38.9</v>
      </c>
      <c r="N51">
        <v>22.5</v>
      </c>
      <c r="O51">
        <v>48</v>
      </c>
      <c r="P51">
        <v>120</v>
      </c>
      <c r="T51" s="1">
        <v>72.900000000000006</v>
      </c>
      <c r="U51">
        <v>70.400000000000006</v>
      </c>
      <c r="V51" s="1">
        <v>0</v>
      </c>
      <c r="W51" s="1">
        <v>57.29</v>
      </c>
      <c r="X51" s="1">
        <v>0</v>
      </c>
      <c r="AB51">
        <v>94.98</v>
      </c>
      <c r="AD51">
        <v>45.1</v>
      </c>
      <c r="AE51">
        <v>172.6</v>
      </c>
      <c r="AG51">
        <v>141.66</v>
      </c>
      <c r="AH51">
        <v>21.21</v>
      </c>
      <c r="AJ51">
        <v>113.06</v>
      </c>
      <c r="AL51">
        <v>224.14</v>
      </c>
      <c r="AM51">
        <v>42.1</v>
      </c>
    </row>
    <row r="52" spans="1:39" x14ac:dyDescent="0.2">
      <c r="A52">
        <v>2000</v>
      </c>
      <c r="B52">
        <v>21928.2927405587</v>
      </c>
      <c r="C52">
        <v>24794.475674896101</v>
      </c>
      <c r="D52">
        <v>64634.792094220596</v>
      </c>
      <c r="E52">
        <v>24352.264871064501</v>
      </c>
      <c r="F52" s="2">
        <v>8553.5690764057908</v>
      </c>
      <c r="L52">
        <f>B52*L$51</f>
        <v>947302.24639213586</v>
      </c>
      <c r="M52">
        <f>C52*M$51</f>
        <v>964505.10375345824</v>
      </c>
      <c r="N52">
        <f>D52*N$51</f>
        <v>1454282.8221199634</v>
      </c>
      <c r="O52">
        <f>E52*O$51</f>
        <v>1168908.713811096</v>
      </c>
      <c r="P52">
        <f>F52*P$51</f>
        <v>1026428.2891686949</v>
      </c>
      <c r="T52">
        <f>$T$51*L52</f>
        <v>69058333.761986703</v>
      </c>
      <c r="U52">
        <f>$U$51*M52</f>
        <v>67901159.30424346</v>
      </c>
      <c r="V52">
        <f>$V$51*N52</f>
        <v>0</v>
      </c>
      <c r="W52">
        <f>$W$51*O52</f>
        <v>66966780.21423769</v>
      </c>
      <c r="X52">
        <f>$X$51*P52</f>
        <v>0</v>
      </c>
      <c r="AB52">
        <f>$AB$51*L52</f>
        <v>89974767.362325072</v>
      </c>
      <c r="AD52">
        <f>$AD$51*M52</f>
        <v>43499180.179280967</v>
      </c>
      <c r="AE52">
        <f>$AE$51*M52</f>
        <v>166473580.9078469</v>
      </c>
      <c r="AG52">
        <f>$AG$51*N52</f>
        <v>206013704.581514</v>
      </c>
      <c r="AH52">
        <f>$AH$51*N52</f>
        <v>30845338.657164425</v>
      </c>
      <c r="AJ52">
        <f>$AJ$51*O52</f>
        <v>132156819.18348253</v>
      </c>
      <c r="AL52">
        <f>$AL$51*P52</f>
        <v>230063636.73427126</v>
      </c>
      <c r="AM52">
        <f>$AM$51*P52</f>
        <v>43212630.974002056</v>
      </c>
    </row>
    <row r="53" spans="1:39" x14ac:dyDescent="0.2">
      <c r="A53">
        <v>2500</v>
      </c>
      <c r="B53">
        <v>27444.3014248746</v>
      </c>
      <c r="C53">
        <v>31002.2114478121</v>
      </c>
      <c r="D53">
        <v>84373.999324207703</v>
      </c>
      <c r="E53">
        <v>30408.728824823898</v>
      </c>
      <c r="F53" s="2">
        <v>10276.383108652</v>
      </c>
      <c r="L53">
        <f t="shared" ref="L53:L65" si="19">B53*L$51</f>
        <v>1185593.8215545828</v>
      </c>
      <c r="M53">
        <f t="shared" ref="M53:P65" si="20">C53*M$51</f>
        <v>1205986.0253198906</v>
      </c>
      <c r="N53">
        <f t="shared" si="20"/>
        <v>1898414.9847946733</v>
      </c>
      <c r="O53">
        <f t="shared" si="20"/>
        <v>1459618.9835915472</v>
      </c>
      <c r="P53">
        <f t="shared" si="20"/>
        <v>1233165.9730382401</v>
      </c>
      <c r="T53">
        <f t="shared" ref="T53:T65" si="21">$T$51*L53</f>
        <v>86429789.591329098</v>
      </c>
      <c r="U53">
        <f t="shared" ref="U53:U65" si="22">$U$51*M53</f>
        <v>84901416.1825203</v>
      </c>
      <c r="V53">
        <f t="shared" ref="V53:V65" si="23">$V$51*N53</f>
        <v>0</v>
      </c>
      <c r="W53">
        <f t="shared" ref="W53:W65" si="24">$W$51*O53</f>
        <v>83621571.569959745</v>
      </c>
      <c r="X53">
        <f t="shared" ref="X53:X65" si="25">$X$51*P53</f>
        <v>0</v>
      </c>
      <c r="AB53">
        <f t="shared" ref="AB53:AB65" si="26">$AB$51*L53</f>
        <v>112607701.17125428</v>
      </c>
      <c r="AD53">
        <f t="shared" ref="AD53:AD65" si="27">$AD$51*M53</f>
        <v>54389969.741927065</v>
      </c>
      <c r="AE53">
        <f t="shared" ref="AE53:AE65" si="28">$AE$51*M53</f>
        <v>208153187.97021312</v>
      </c>
      <c r="AG53">
        <f t="shared" ref="AG53:AG65" si="29">$AG$51*N53</f>
        <v>268929466.7460134</v>
      </c>
      <c r="AH53">
        <f t="shared" ref="AH53:AH65" si="30">$AH$51*N53</f>
        <v>40265381.827495024</v>
      </c>
      <c r="AJ53">
        <f t="shared" ref="AJ53:AJ65" si="31">$AJ$51*O53</f>
        <v>165024522.28486034</v>
      </c>
      <c r="AL53">
        <f t="shared" ref="AL53:AL65" si="32">$AL$51*P53</f>
        <v>276401821.19679111</v>
      </c>
      <c r="AM53">
        <f t="shared" ref="AM53:AM65" si="33">$AM$51*P53</f>
        <v>51916287.464909911</v>
      </c>
    </row>
    <row r="54" spans="1:39" x14ac:dyDescent="0.2">
      <c r="A54">
        <v>3000</v>
      </c>
      <c r="B54">
        <v>33263.746879199898</v>
      </c>
      <c r="C54">
        <v>38962.875830964404</v>
      </c>
      <c r="D54">
        <v>104344.080365249</v>
      </c>
      <c r="E54">
        <v>37055.5565769569</v>
      </c>
      <c r="F54" s="2">
        <v>11958.0379322504</v>
      </c>
      <c r="L54">
        <f t="shared" si="19"/>
        <v>1436993.8651814356</v>
      </c>
      <c r="M54">
        <f t="shared" si="20"/>
        <v>1515655.8698245152</v>
      </c>
      <c r="N54">
        <f t="shared" si="20"/>
        <v>2347741.8082181024</v>
      </c>
      <c r="O54">
        <f t="shared" si="20"/>
        <v>1778666.7156939311</v>
      </c>
      <c r="P54">
        <f t="shared" si="20"/>
        <v>1434964.551870048</v>
      </c>
      <c r="T54">
        <f t="shared" si="21"/>
        <v>104756852.77172667</v>
      </c>
      <c r="U54">
        <f t="shared" si="22"/>
        <v>106702173.23564588</v>
      </c>
      <c r="V54">
        <f t="shared" si="23"/>
        <v>0</v>
      </c>
      <c r="W54">
        <f t="shared" si="24"/>
        <v>101899816.14210531</v>
      </c>
      <c r="X54">
        <f t="shared" si="25"/>
        <v>0</v>
      </c>
      <c r="AB54">
        <f t="shared" si="26"/>
        <v>136485677.31493276</v>
      </c>
      <c r="AD54">
        <f t="shared" si="27"/>
        <v>68356079.729085639</v>
      </c>
      <c r="AE54">
        <f t="shared" si="28"/>
        <v>261602203.1317113</v>
      </c>
      <c r="AG54">
        <f t="shared" si="29"/>
        <v>332581104.55217636</v>
      </c>
      <c r="AH54">
        <f t="shared" si="30"/>
        <v>49795603.752305955</v>
      </c>
      <c r="AJ54">
        <f t="shared" si="31"/>
        <v>201096058.87635586</v>
      </c>
      <c r="AL54">
        <f t="shared" si="32"/>
        <v>321632954.65615255</v>
      </c>
      <c r="AM54">
        <f t="shared" si="33"/>
        <v>60412007.633729026</v>
      </c>
    </row>
    <row r="55" spans="1:39" x14ac:dyDescent="0.2">
      <c r="A55">
        <v>3500</v>
      </c>
      <c r="B55">
        <v>39700.956170484198</v>
      </c>
      <c r="C55">
        <v>46996.908896310801</v>
      </c>
      <c r="D55">
        <v>145037.53524884299</v>
      </c>
      <c r="E55">
        <v>42851.299444141303</v>
      </c>
      <c r="F55" s="2">
        <v>14135.015745672599</v>
      </c>
      <c r="L55">
        <f t="shared" si="19"/>
        <v>1715081.3065649176</v>
      </c>
      <c r="M55">
        <f t="shared" si="20"/>
        <v>1828179.75606649</v>
      </c>
      <c r="N55">
        <f t="shared" si="20"/>
        <v>3263344.5430989675</v>
      </c>
      <c r="O55">
        <f t="shared" si="20"/>
        <v>2056862.3733187825</v>
      </c>
      <c r="P55">
        <f t="shared" si="20"/>
        <v>1696201.8894807119</v>
      </c>
      <c r="T55">
        <f t="shared" si="21"/>
        <v>125029427.2485825</v>
      </c>
      <c r="U55">
        <f t="shared" si="22"/>
        <v>128703854.82708091</v>
      </c>
      <c r="V55">
        <f t="shared" si="23"/>
        <v>0</v>
      </c>
      <c r="W55">
        <f t="shared" si="24"/>
        <v>117837645.36743306</v>
      </c>
      <c r="X55">
        <f t="shared" si="25"/>
        <v>0</v>
      </c>
      <c r="AB55">
        <f t="shared" si="26"/>
        <v>162898422.49753588</v>
      </c>
      <c r="AD55">
        <f t="shared" si="27"/>
        <v>82450906.998598695</v>
      </c>
      <c r="AE55">
        <f t="shared" si="28"/>
        <v>315543825.89707613</v>
      </c>
      <c r="AG55">
        <f t="shared" si="29"/>
        <v>462285387.97539973</v>
      </c>
      <c r="AH55">
        <f t="shared" si="30"/>
        <v>69215537.759129107</v>
      </c>
      <c r="AJ55">
        <f t="shared" si="31"/>
        <v>232548859.92742157</v>
      </c>
      <c r="AL55">
        <f t="shared" si="32"/>
        <v>380186691.50820673</v>
      </c>
      <c r="AM55">
        <f t="shared" si="33"/>
        <v>71410099.547137976</v>
      </c>
    </row>
    <row r="56" spans="1:39" x14ac:dyDescent="0.2">
      <c r="A56">
        <v>4000</v>
      </c>
      <c r="B56">
        <v>45499.008848479898</v>
      </c>
      <c r="C56">
        <v>53944.253295541297</v>
      </c>
      <c r="D56">
        <v>170808.74446242</v>
      </c>
      <c r="E56">
        <v>50927.071632291299</v>
      </c>
      <c r="F56" s="2">
        <v>15791.9517788619</v>
      </c>
      <c r="L56">
        <f t="shared" si="19"/>
        <v>1965557.1822543317</v>
      </c>
      <c r="M56">
        <f t="shared" si="20"/>
        <v>2098431.4531965563</v>
      </c>
      <c r="N56">
        <f t="shared" si="20"/>
        <v>3843196.7504044501</v>
      </c>
      <c r="O56">
        <f t="shared" si="20"/>
        <v>2444499.4383499823</v>
      </c>
      <c r="P56">
        <f t="shared" si="20"/>
        <v>1895034.213463428</v>
      </c>
      <c r="T56">
        <f t="shared" si="21"/>
        <v>143289118.58634079</v>
      </c>
      <c r="U56">
        <f t="shared" si="22"/>
        <v>147729574.30503759</v>
      </c>
      <c r="V56">
        <f t="shared" si="23"/>
        <v>0</v>
      </c>
      <c r="W56">
        <f t="shared" si="24"/>
        <v>140045372.8230705</v>
      </c>
      <c r="X56">
        <f t="shared" si="25"/>
        <v>0</v>
      </c>
      <c r="AB56">
        <f t="shared" si="26"/>
        <v>186688621.17051643</v>
      </c>
      <c r="AD56">
        <f t="shared" si="27"/>
        <v>94639258.539164692</v>
      </c>
      <c r="AE56">
        <f t="shared" si="28"/>
        <v>362189268.82172561</v>
      </c>
      <c r="AG56">
        <f t="shared" si="29"/>
        <v>544427251.66229439</v>
      </c>
      <c r="AH56">
        <f t="shared" si="30"/>
        <v>81514203.076078385</v>
      </c>
      <c r="AJ56">
        <f t="shared" si="31"/>
        <v>276375106.49984902</v>
      </c>
      <c r="AL56">
        <f t="shared" si="32"/>
        <v>424752968.60569274</v>
      </c>
      <c r="AM56">
        <f t="shared" si="33"/>
        <v>79780940.386810318</v>
      </c>
    </row>
    <row r="57" spans="1:39" x14ac:dyDescent="0.2">
      <c r="A57">
        <v>4500</v>
      </c>
      <c r="B57">
        <v>53526.315622243303</v>
      </c>
      <c r="C57">
        <v>65860.384244937901</v>
      </c>
      <c r="D57">
        <v>210901.290382359</v>
      </c>
      <c r="E57">
        <v>56960.289862534701</v>
      </c>
      <c r="F57" s="2">
        <v>17653.3689713729</v>
      </c>
      <c r="L57">
        <f t="shared" si="19"/>
        <v>2312336.8348809108</v>
      </c>
      <c r="M57">
        <f t="shared" si="20"/>
        <v>2561968.947128084</v>
      </c>
      <c r="N57">
        <f t="shared" si="20"/>
        <v>4745279.0336030778</v>
      </c>
      <c r="O57">
        <f t="shared" si="20"/>
        <v>2734093.9134016656</v>
      </c>
      <c r="P57">
        <f t="shared" si="20"/>
        <v>2118404.276564748</v>
      </c>
      <c r="T57">
        <f t="shared" si="21"/>
        <v>168569355.26281843</v>
      </c>
      <c r="U57">
        <f t="shared" si="22"/>
        <v>180362613.87781712</v>
      </c>
      <c r="V57">
        <f t="shared" si="23"/>
        <v>0</v>
      </c>
      <c r="W57">
        <f t="shared" si="24"/>
        <v>156636240.29878142</v>
      </c>
      <c r="X57">
        <f t="shared" si="25"/>
        <v>0</v>
      </c>
      <c r="AB57">
        <f t="shared" si="26"/>
        <v>219625752.57698891</v>
      </c>
      <c r="AD57">
        <f t="shared" si="27"/>
        <v>115544799.5154766</v>
      </c>
      <c r="AE57">
        <f t="shared" si="28"/>
        <v>442195840.27430731</v>
      </c>
      <c r="AG57">
        <f t="shared" si="29"/>
        <v>672216227.90021193</v>
      </c>
      <c r="AH57">
        <f t="shared" si="30"/>
        <v>100647368.30272128</v>
      </c>
      <c r="AJ57">
        <f t="shared" si="31"/>
        <v>309116657.84919232</v>
      </c>
      <c r="AL57">
        <f t="shared" si="32"/>
        <v>474819134.54922259</v>
      </c>
      <c r="AM57">
        <f t="shared" si="33"/>
        <v>89184820.043375894</v>
      </c>
    </row>
    <row r="58" spans="1:39" x14ac:dyDescent="0.2">
      <c r="A58">
        <v>5000</v>
      </c>
      <c r="B58">
        <v>60016.312065882797</v>
      </c>
      <c r="C58">
        <v>69962.240499716499</v>
      </c>
      <c r="D58">
        <v>258587.080312237</v>
      </c>
      <c r="E58">
        <v>66278.320497823704</v>
      </c>
      <c r="F58" s="2">
        <v>19622.858935542401</v>
      </c>
      <c r="L58">
        <f t="shared" si="19"/>
        <v>2592704.6812461372</v>
      </c>
      <c r="M58">
        <f t="shared" si="20"/>
        <v>2721531.1554389717</v>
      </c>
      <c r="N58">
        <f t="shared" si="20"/>
        <v>5818209.307025332</v>
      </c>
      <c r="O58">
        <f t="shared" si="20"/>
        <v>3181359.3838955378</v>
      </c>
      <c r="P58">
        <f t="shared" si="20"/>
        <v>2354743.0722650881</v>
      </c>
      <c r="T58">
        <f t="shared" si="21"/>
        <v>189008171.26284343</v>
      </c>
      <c r="U58">
        <f t="shared" si="22"/>
        <v>191595793.34290361</v>
      </c>
      <c r="V58">
        <f t="shared" si="23"/>
        <v>0</v>
      </c>
      <c r="W58">
        <f t="shared" si="24"/>
        <v>182260079.10337535</v>
      </c>
      <c r="X58">
        <f t="shared" si="25"/>
        <v>0</v>
      </c>
      <c r="AB58">
        <f t="shared" si="26"/>
        <v>246255090.62475812</v>
      </c>
      <c r="AD58">
        <f t="shared" si="27"/>
        <v>122741055.11029764</v>
      </c>
      <c r="AE58">
        <f t="shared" si="28"/>
        <v>469736277.42876649</v>
      </c>
      <c r="AG58">
        <f t="shared" si="29"/>
        <v>824207530.43320847</v>
      </c>
      <c r="AH58">
        <f t="shared" si="30"/>
        <v>123404219.4020073</v>
      </c>
      <c r="AJ58">
        <f t="shared" si="31"/>
        <v>359684491.9432295</v>
      </c>
      <c r="AL58">
        <f t="shared" si="32"/>
        <v>527792112.21749681</v>
      </c>
      <c r="AM58">
        <f t="shared" si="33"/>
        <v>99134683.342360213</v>
      </c>
    </row>
    <row r="59" spans="1:39" x14ac:dyDescent="0.2">
      <c r="A59">
        <v>5500</v>
      </c>
      <c r="B59">
        <v>67456.957367381299</v>
      </c>
      <c r="C59">
        <v>79310.705652909193</v>
      </c>
      <c r="E59">
        <v>72225.638036480304</v>
      </c>
      <c r="F59" s="2">
        <v>22254.817118492399</v>
      </c>
      <c r="L59">
        <f t="shared" si="19"/>
        <v>2914140.5582708721</v>
      </c>
      <c r="M59">
        <f t="shared" si="20"/>
        <v>3085186.4498981675</v>
      </c>
      <c r="N59">
        <f t="shared" si="20"/>
        <v>0</v>
      </c>
      <c r="O59">
        <f t="shared" si="20"/>
        <v>3466830.6257510548</v>
      </c>
      <c r="P59">
        <f t="shared" si="20"/>
        <v>2670578.0542190881</v>
      </c>
      <c r="T59">
        <f t="shared" si="21"/>
        <v>212440846.69794658</v>
      </c>
      <c r="U59">
        <f t="shared" si="22"/>
        <v>217197126.072831</v>
      </c>
      <c r="V59">
        <f t="shared" si="23"/>
        <v>0</v>
      </c>
      <c r="W59">
        <f t="shared" si="24"/>
        <v>198614726.54927793</v>
      </c>
      <c r="X59">
        <f t="shared" si="25"/>
        <v>0</v>
      </c>
      <c r="AB59">
        <f t="shared" si="26"/>
        <v>276785070.22456747</v>
      </c>
      <c r="AD59">
        <f t="shared" si="27"/>
        <v>139141908.89040735</v>
      </c>
      <c r="AE59">
        <f t="shared" si="28"/>
        <v>532503181.2524237</v>
      </c>
      <c r="AG59">
        <f t="shared" si="29"/>
        <v>0</v>
      </c>
      <c r="AH59">
        <f t="shared" si="30"/>
        <v>0</v>
      </c>
      <c r="AJ59">
        <f t="shared" si="31"/>
        <v>391959870.54741424</v>
      </c>
      <c r="AL59">
        <f t="shared" si="32"/>
        <v>598583365.07266641</v>
      </c>
      <c r="AM59">
        <f t="shared" si="33"/>
        <v>112431336.08262362</v>
      </c>
    </row>
    <row r="60" spans="1:39" x14ac:dyDescent="0.2">
      <c r="A60">
        <v>6000</v>
      </c>
      <c r="B60">
        <v>74786.228377903302</v>
      </c>
      <c r="C60">
        <v>91940.273790313004</v>
      </c>
      <c r="E60">
        <v>79431.989094383898</v>
      </c>
      <c r="F60" s="2">
        <v>25648.698017988001</v>
      </c>
      <c r="L60">
        <f t="shared" si="19"/>
        <v>3230765.0659254231</v>
      </c>
      <c r="M60">
        <f t="shared" si="20"/>
        <v>3576476.6504431758</v>
      </c>
      <c r="N60">
        <f t="shared" si="20"/>
        <v>0</v>
      </c>
      <c r="O60">
        <f t="shared" si="20"/>
        <v>3812735.4765304271</v>
      </c>
      <c r="P60">
        <f t="shared" si="20"/>
        <v>3077843.7621585601</v>
      </c>
      <c r="T60">
        <f t="shared" si="21"/>
        <v>235522773.30596337</v>
      </c>
      <c r="U60">
        <f t="shared" si="22"/>
        <v>251783956.1911996</v>
      </c>
      <c r="V60">
        <f t="shared" si="23"/>
        <v>0</v>
      </c>
      <c r="W60">
        <f t="shared" si="24"/>
        <v>218431615.45042816</v>
      </c>
      <c r="X60">
        <f t="shared" si="25"/>
        <v>0</v>
      </c>
      <c r="AB60">
        <f t="shared" si="26"/>
        <v>306858065.96159667</v>
      </c>
      <c r="AD60">
        <f t="shared" si="27"/>
        <v>161299096.93498725</v>
      </c>
      <c r="AE60">
        <f t="shared" si="28"/>
        <v>617299869.86649215</v>
      </c>
      <c r="AG60">
        <f t="shared" si="29"/>
        <v>0</v>
      </c>
      <c r="AH60">
        <f t="shared" si="30"/>
        <v>0</v>
      </c>
      <c r="AJ60">
        <f t="shared" si="31"/>
        <v>431067872.97653008</v>
      </c>
      <c r="AL60">
        <f t="shared" si="32"/>
        <v>689867900.85021961</v>
      </c>
      <c r="AM60">
        <f t="shared" si="33"/>
        <v>129577222.38687539</v>
      </c>
    </row>
    <row r="61" spans="1:39" x14ac:dyDescent="0.2">
      <c r="A61">
        <v>6500</v>
      </c>
      <c r="B61">
        <v>85433.184871402496</v>
      </c>
      <c r="C61">
        <v>104839.86067619101</v>
      </c>
      <c r="E61">
        <v>89697.148267910801</v>
      </c>
      <c r="F61" s="2">
        <v>26943.451647491998</v>
      </c>
      <c r="L61">
        <f t="shared" si="19"/>
        <v>3690713.5864445879</v>
      </c>
      <c r="M61">
        <f t="shared" si="20"/>
        <v>4078270.5803038301</v>
      </c>
      <c r="N61">
        <f t="shared" si="20"/>
        <v>0</v>
      </c>
      <c r="O61">
        <f t="shared" si="20"/>
        <v>4305463.1168597182</v>
      </c>
      <c r="P61">
        <f t="shared" si="20"/>
        <v>3233214.1976990397</v>
      </c>
      <c r="T61">
        <f t="shared" si="21"/>
        <v>269053020.45181048</v>
      </c>
      <c r="U61">
        <f t="shared" si="22"/>
        <v>287110248.85338968</v>
      </c>
      <c r="V61">
        <f t="shared" si="23"/>
        <v>0</v>
      </c>
      <c r="W61">
        <f t="shared" si="24"/>
        <v>246659981.96489325</v>
      </c>
      <c r="X61">
        <f t="shared" si="25"/>
        <v>0</v>
      </c>
      <c r="AB61">
        <f t="shared" si="26"/>
        <v>350543976.44050699</v>
      </c>
      <c r="AD61">
        <f t="shared" si="27"/>
        <v>183930003.17170274</v>
      </c>
      <c r="AE61">
        <f t="shared" si="28"/>
        <v>703909502.16044104</v>
      </c>
      <c r="AG61">
        <f t="shared" si="29"/>
        <v>0</v>
      </c>
      <c r="AH61">
        <f t="shared" si="30"/>
        <v>0</v>
      </c>
      <c r="AJ61">
        <f t="shared" si="31"/>
        <v>486775659.99215972</v>
      </c>
      <c r="AL61">
        <f t="shared" si="32"/>
        <v>724692630.27226269</v>
      </c>
      <c r="AM61">
        <f t="shared" si="33"/>
        <v>136118317.72312957</v>
      </c>
    </row>
    <row r="62" spans="1:39" x14ac:dyDescent="0.2">
      <c r="A62">
        <v>7000</v>
      </c>
      <c r="B62">
        <v>93919.707456102595</v>
      </c>
      <c r="C62">
        <v>118474.840049438</v>
      </c>
      <c r="E62">
        <v>98943.398072834301</v>
      </c>
      <c r="F62" s="2">
        <v>30138.766058413701</v>
      </c>
      <c r="L62">
        <f t="shared" si="19"/>
        <v>4057331.3621036322</v>
      </c>
      <c r="M62">
        <f t="shared" si="20"/>
        <v>4608671.2779231379</v>
      </c>
      <c r="N62">
        <f t="shared" si="20"/>
        <v>0</v>
      </c>
      <c r="O62">
        <f t="shared" si="20"/>
        <v>4749283.1074960465</v>
      </c>
      <c r="P62">
        <f t="shared" si="20"/>
        <v>3616651.927009644</v>
      </c>
      <c r="T62">
        <f t="shared" si="21"/>
        <v>295779456.29735482</v>
      </c>
      <c r="U62">
        <f t="shared" si="22"/>
        <v>324450457.96578896</v>
      </c>
      <c r="V62">
        <f t="shared" si="23"/>
        <v>0</v>
      </c>
      <c r="W62">
        <f t="shared" si="24"/>
        <v>272086429.22844851</v>
      </c>
      <c r="X62">
        <f t="shared" si="25"/>
        <v>0</v>
      </c>
      <c r="AB62">
        <f t="shared" si="26"/>
        <v>385365332.77260298</v>
      </c>
      <c r="AD62">
        <f t="shared" si="27"/>
        <v>207851074.63433352</v>
      </c>
      <c r="AE62">
        <f t="shared" si="28"/>
        <v>795456662.56953359</v>
      </c>
      <c r="AG62">
        <f t="shared" si="29"/>
        <v>0</v>
      </c>
      <c r="AH62">
        <f t="shared" si="30"/>
        <v>0</v>
      </c>
      <c r="AJ62">
        <f t="shared" si="31"/>
        <v>536953948.13350308</v>
      </c>
      <c r="AL62">
        <f t="shared" si="32"/>
        <v>810636362.91994154</v>
      </c>
      <c r="AM62">
        <f t="shared" si="33"/>
        <v>152261046.12710601</v>
      </c>
    </row>
    <row r="63" spans="1:39" x14ac:dyDescent="0.2">
      <c r="A63">
        <v>7500</v>
      </c>
      <c r="B63">
        <v>106787.102171481</v>
      </c>
      <c r="C63">
        <v>124092.41509713201</v>
      </c>
      <c r="E63">
        <v>119755.888958184</v>
      </c>
      <c r="F63" s="2">
        <v>32642.3432245882</v>
      </c>
      <c r="L63">
        <f t="shared" si="19"/>
        <v>4613202.8138079802</v>
      </c>
      <c r="M63">
        <f t="shared" si="20"/>
        <v>4827194.9472784344</v>
      </c>
      <c r="N63">
        <f t="shared" si="20"/>
        <v>0</v>
      </c>
      <c r="O63">
        <f t="shared" si="20"/>
        <v>5748282.6699928325</v>
      </c>
      <c r="P63">
        <f t="shared" si="20"/>
        <v>3917081.1869505839</v>
      </c>
      <c r="T63">
        <f t="shared" si="21"/>
        <v>336302485.12660176</v>
      </c>
      <c r="U63">
        <f t="shared" si="22"/>
        <v>339834524.28840178</v>
      </c>
      <c r="V63">
        <f t="shared" si="23"/>
        <v>0</v>
      </c>
      <c r="W63">
        <f t="shared" si="24"/>
        <v>329319114.16388935</v>
      </c>
      <c r="X63">
        <f t="shared" si="25"/>
        <v>0</v>
      </c>
      <c r="AB63">
        <f t="shared" si="26"/>
        <v>438162003.25548196</v>
      </c>
      <c r="AD63">
        <f t="shared" si="27"/>
        <v>217706492.12225741</v>
      </c>
      <c r="AE63">
        <f t="shared" si="28"/>
        <v>833173847.90025771</v>
      </c>
      <c r="AG63">
        <f t="shared" si="29"/>
        <v>0</v>
      </c>
      <c r="AH63">
        <f t="shared" si="30"/>
        <v>0</v>
      </c>
      <c r="AJ63">
        <f t="shared" si="31"/>
        <v>649900838.66938961</v>
      </c>
      <c r="AL63">
        <f t="shared" si="32"/>
        <v>877974577.24310386</v>
      </c>
      <c r="AM63">
        <f t="shared" si="33"/>
        <v>164909117.97061959</v>
      </c>
    </row>
    <row r="64" spans="1:39" x14ac:dyDescent="0.2">
      <c r="A64">
        <v>8000</v>
      </c>
      <c r="B64">
        <v>117813.637096083</v>
      </c>
      <c r="C64">
        <v>139387.701153831</v>
      </c>
      <c r="E64">
        <v>133770.088201673</v>
      </c>
      <c r="F64" s="2">
        <v>34855.179486819899</v>
      </c>
      <c r="L64">
        <f t="shared" si="19"/>
        <v>5089549.1225507855</v>
      </c>
      <c r="M64">
        <f t="shared" si="20"/>
        <v>5422181.5748840254</v>
      </c>
      <c r="N64">
        <f t="shared" si="20"/>
        <v>0</v>
      </c>
      <c r="O64">
        <f t="shared" si="20"/>
        <v>6420964.2336803041</v>
      </c>
      <c r="P64">
        <f t="shared" si="20"/>
        <v>4182621.538418388</v>
      </c>
      <c r="T64">
        <f t="shared" si="21"/>
        <v>371028131.0339523</v>
      </c>
      <c r="U64">
        <f t="shared" si="22"/>
        <v>381721582.87183541</v>
      </c>
      <c r="V64">
        <f t="shared" si="23"/>
        <v>0</v>
      </c>
      <c r="W64">
        <f t="shared" si="24"/>
        <v>367857040.94754463</v>
      </c>
      <c r="X64">
        <f t="shared" si="25"/>
        <v>0</v>
      </c>
      <c r="AB64">
        <f t="shared" si="26"/>
        <v>483405375.6598736</v>
      </c>
      <c r="AD64">
        <f t="shared" si="27"/>
        <v>244540389.02726954</v>
      </c>
      <c r="AE64">
        <f t="shared" si="28"/>
        <v>935868539.82498276</v>
      </c>
      <c r="AG64">
        <f t="shared" si="29"/>
        <v>0</v>
      </c>
      <c r="AH64">
        <f t="shared" si="30"/>
        <v>0</v>
      </c>
      <c r="AJ64">
        <f t="shared" si="31"/>
        <v>725954216.25989521</v>
      </c>
      <c r="AL64">
        <f t="shared" si="32"/>
        <v>937492791.62109745</v>
      </c>
      <c r="AM64">
        <f t="shared" si="33"/>
        <v>176088366.76741415</v>
      </c>
    </row>
    <row r="65" spans="1:39" x14ac:dyDescent="0.2">
      <c r="A65">
        <v>8500</v>
      </c>
      <c r="B65">
        <v>137338.87039805501</v>
      </c>
      <c r="C65">
        <v>160255.506096097</v>
      </c>
      <c r="E65">
        <v>137684.11150457399</v>
      </c>
      <c r="F65" s="2">
        <v>39138.263984963203</v>
      </c>
      <c r="L65">
        <f t="shared" si="19"/>
        <v>5933039.2011959767</v>
      </c>
      <c r="M65">
        <f t="shared" si="20"/>
        <v>6233939.1871381728</v>
      </c>
      <c r="N65">
        <f t="shared" si="20"/>
        <v>0</v>
      </c>
      <c r="O65">
        <f t="shared" si="20"/>
        <v>6608837.3522195518</v>
      </c>
      <c r="P65">
        <f t="shared" si="20"/>
        <v>4696591.6781955846</v>
      </c>
      <c r="T65">
        <f t="shared" si="21"/>
        <v>432518557.76718676</v>
      </c>
      <c r="U65">
        <f t="shared" si="22"/>
        <v>438869318.77452737</v>
      </c>
      <c r="V65">
        <f t="shared" si="23"/>
        <v>0</v>
      </c>
      <c r="W65">
        <f t="shared" si="24"/>
        <v>378620291.90865815</v>
      </c>
      <c r="X65">
        <f t="shared" si="25"/>
        <v>0</v>
      </c>
      <c r="AB65">
        <f t="shared" si="26"/>
        <v>563520063.3295939</v>
      </c>
      <c r="AD65">
        <f t="shared" si="27"/>
        <v>281150657.33993161</v>
      </c>
      <c r="AE65">
        <f t="shared" si="28"/>
        <v>1075977903.7000487</v>
      </c>
      <c r="AG65">
        <f t="shared" si="29"/>
        <v>0</v>
      </c>
      <c r="AH65">
        <f t="shared" si="30"/>
        <v>0</v>
      </c>
      <c r="AJ65">
        <f t="shared" si="31"/>
        <v>747195151.0419426</v>
      </c>
      <c r="AL65">
        <f t="shared" si="32"/>
        <v>1052694058.7507583</v>
      </c>
      <c r="AM65">
        <f t="shared" si="33"/>
        <v>197726509.6520341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904A9-1C60-4ECB-A36F-633F7E939CE5}">
  <dimension ref="A1:AM65"/>
  <sheetViews>
    <sheetView zoomScaleNormal="100" workbookViewId="0">
      <selection activeCell="L4" sqref="L4"/>
    </sheetView>
  </sheetViews>
  <sheetFormatPr defaultRowHeight="14.25" x14ac:dyDescent="0.2"/>
  <cols>
    <col min="12" max="12" width="10.875" bestFit="1" customWidth="1"/>
  </cols>
  <sheetData>
    <row r="1" spans="1:35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>
        <v>43.2</v>
      </c>
      <c r="I1">
        <v>38.9</v>
      </c>
      <c r="J1">
        <v>22.5</v>
      </c>
      <c r="K1">
        <v>48</v>
      </c>
      <c r="L1">
        <v>120</v>
      </c>
      <c r="P1" s="1">
        <v>72.900000000000006</v>
      </c>
      <c r="Q1">
        <v>70.400000000000006</v>
      </c>
      <c r="R1" s="1">
        <v>0</v>
      </c>
      <c r="S1" s="1">
        <v>57.29</v>
      </c>
      <c r="T1" s="1">
        <v>0</v>
      </c>
      <c r="X1">
        <v>85.95</v>
      </c>
      <c r="Z1">
        <v>35.5</v>
      </c>
      <c r="AA1">
        <v>154.1</v>
      </c>
      <c r="AC1">
        <v>119.97</v>
      </c>
      <c r="AD1">
        <v>6.14</v>
      </c>
      <c r="AF1">
        <v>104.96</v>
      </c>
      <c r="AH1">
        <v>221.64</v>
      </c>
      <c r="AI1">
        <v>8.42</v>
      </c>
    </row>
    <row r="2" spans="1:35" x14ac:dyDescent="0.2">
      <c r="A2">
        <v>2000</v>
      </c>
      <c r="B2">
        <v>44957.7609119564</v>
      </c>
      <c r="C2">
        <v>59717.054113711398</v>
      </c>
      <c r="E2">
        <v>41980.237702753599</v>
      </c>
      <c r="F2">
        <v>15968.919238992799</v>
      </c>
      <c r="H2">
        <f t="shared" ref="H2:I10" si="0">B2*$H$1</f>
        <v>1942175.2713965166</v>
      </c>
      <c r="I2">
        <f>C2*$I$1</f>
        <v>2322993.4050233732</v>
      </c>
      <c r="K2">
        <f t="shared" ref="K2:K15" si="1">E2*$K$1</f>
        <v>2015051.4097321727</v>
      </c>
      <c r="L2">
        <f t="shared" ref="L2:L15" si="2">F2*$L$1</f>
        <v>1916270.308679136</v>
      </c>
      <c r="P2">
        <f t="shared" ref="P2:P15" si="3">H2*$P$1</f>
        <v>141584577.28480607</v>
      </c>
      <c r="Q2">
        <f t="shared" ref="Q2:Q15" si="4">I2*$Q$1</f>
        <v>163538735.71364549</v>
      </c>
      <c r="R2">
        <f t="shared" ref="R2:R15" si="5">J2*$R$1</f>
        <v>0</v>
      </c>
      <c r="S2">
        <f t="shared" ref="S2:S15" si="6">K2*$S$1</f>
        <v>115442295.26355617</v>
      </c>
      <c r="T2">
        <f t="shared" ref="T2:T15" si="7">L2*$T$1</f>
        <v>0</v>
      </c>
      <c r="X2">
        <f t="shared" ref="X2:X15" si="8">$X$1*H2</f>
        <v>166929964.57653061</v>
      </c>
      <c r="Z2">
        <f t="shared" ref="Z2:Z15" si="9">$Z$1*I2</f>
        <v>82466265.878329754</v>
      </c>
      <c r="AA2">
        <f t="shared" ref="AA2:AA15" si="10">$AA$1*I2</f>
        <v>357973283.71410179</v>
      </c>
      <c r="AC2">
        <f t="shared" ref="AC2:AC9" si="11">$AC$1*J2</f>
        <v>0</v>
      </c>
      <c r="AD2">
        <f t="shared" ref="AD2:AD9" si="12">$AD$1*J2</f>
        <v>0</v>
      </c>
      <c r="AF2">
        <f t="shared" ref="AF2:AF15" si="13">$AF$1*K2</f>
        <v>211499795.96548885</v>
      </c>
      <c r="AH2">
        <f t="shared" ref="AH2:AH15" si="14">$AH$1*L2</f>
        <v>424722151.21564364</v>
      </c>
      <c r="AI2">
        <f t="shared" ref="AI2:AI15" si="15">$AI$1*L2</f>
        <v>16134995.999078324</v>
      </c>
    </row>
    <row r="3" spans="1:35" x14ac:dyDescent="0.2">
      <c r="A3">
        <v>2500</v>
      </c>
      <c r="B3">
        <v>57725.449942116102</v>
      </c>
      <c r="C3">
        <v>82776.792029341494</v>
      </c>
      <c r="E3">
        <v>58898.793810708899</v>
      </c>
      <c r="F3">
        <v>19746.450873096401</v>
      </c>
      <c r="H3">
        <f t="shared" si="0"/>
        <v>2493739.4374994156</v>
      </c>
      <c r="I3">
        <f t="shared" si="0"/>
        <v>3575957.415667553</v>
      </c>
      <c r="K3">
        <f t="shared" si="1"/>
        <v>2827142.1029140269</v>
      </c>
      <c r="L3">
        <f t="shared" si="2"/>
        <v>2369574.104771568</v>
      </c>
      <c r="P3">
        <f t="shared" si="3"/>
        <v>181793604.99370742</v>
      </c>
      <c r="Q3">
        <f t="shared" si="4"/>
        <v>251747402.06299576</v>
      </c>
      <c r="R3">
        <f t="shared" si="5"/>
        <v>0</v>
      </c>
      <c r="S3">
        <f t="shared" si="6"/>
        <v>161966971.0759446</v>
      </c>
      <c r="T3">
        <f t="shared" si="7"/>
        <v>0</v>
      </c>
      <c r="X3">
        <f t="shared" si="8"/>
        <v>214336904.65307477</v>
      </c>
      <c r="Z3">
        <f t="shared" si="9"/>
        <v>126946488.25619812</v>
      </c>
      <c r="AA3">
        <f t="shared" si="10"/>
        <v>551055037.75436985</v>
      </c>
      <c r="AC3">
        <f t="shared" si="11"/>
        <v>0</v>
      </c>
      <c r="AD3">
        <f t="shared" si="12"/>
        <v>0</v>
      </c>
      <c r="AF3">
        <f t="shared" si="13"/>
        <v>296736835.12185627</v>
      </c>
      <c r="AH3">
        <f t="shared" si="14"/>
        <v>525192404.58157027</v>
      </c>
      <c r="AI3">
        <f t="shared" si="15"/>
        <v>19951813.962176602</v>
      </c>
    </row>
    <row r="4" spans="1:35" x14ac:dyDescent="0.2">
      <c r="A4">
        <v>3000</v>
      </c>
      <c r="B4">
        <v>68870.436936063503</v>
      </c>
      <c r="C4">
        <v>89729.252885447902</v>
      </c>
      <c r="E4">
        <v>67311.434779674106</v>
      </c>
      <c r="F4">
        <v>22066.396516765399</v>
      </c>
      <c r="H4">
        <f t="shared" si="0"/>
        <v>2975202.8756379434</v>
      </c>
      <c r="I4">
        <f t="shared" si="0"/>
        <v>3876303.7246513497</v>
      </c>
      <c r="K4">
        <f t="shared" si="1"/>
        <v>3230948.8694243571</v>
      </c>
      <c r="L4">
        <f t="shared" si="2"/>
        <v>2647967.5820118478</v>
      </c>
      <c r="P4">
        <f t="shared" si="3"/>
        <v>216892289.63400608</v>
      </c>
      <c r="Q4">
        <f t="shared" si="4"/>
        <v>272891782.21545506</v>
      </c>
      <c r="R4">
        <f t="shared" si="5"/>
        <v>0</v>
      </c>
      <c r="S4">
        <f t="shared" si="6"/>
        <v>185101060.72932142</v>
      </c>
      <c r="T4">
        <f t="shared" si="7"/>
        <v>0</v>
      </c>
      <c r="X4">
        <f t="shared" si="8"/>
        <v>255718687.16108125</v>
      </c>
      <c r="Z4">
        <f t="shared" si="9"/>
        <v>137608782.22512293</v>
      </c>
      <c r="AA4">
        <f t="shared" si="10"/>
        <v>597338403.96877301</v>
      </c>
      <c r="AC4">
        <f t="shared" si="11"/>
        <v>0</v>
      </c>
      <c r="AD4">
        <f t="shared" si="12"/>
        <v>0</v>
      </c>
      <c r="AF4">
        <f t="shared" si="13"/>
        <v>339120393.33478051</v>
      </c>
      <c r="AH4">
        <f t="shared" si="14"/>
        <v>586895534.87710595</v>
      </c>
      <c r="AI4">
        <f t="shared" si="15"/>
        <v>22295887.040539756</v>
      </c>
    </row>
    <row r="5" spans="1:35" x14ac:dyDescent="0.2">
      <c r="A5">
        <v>3500</v>
      </c>
      <c r="B5">
        <v>78935.314745500393</v>
      </c>
      <c r="C5">
        <v>117938.39310142399</v>
      </c>
      <c r="E5">
        <v>78632.966534408697</v>
      </c>
      <c r="F5">
        <v>25945.931254419102</v>
      </c>
      <c r="H5">
        <f t="shared" si="0"/>
        <v>3410005.5970056173</v>
      </c>
      <c r="I5">
        <f t="shared" si="0"/>
        <v>5094938.5819815164</v>
      </c>
      <c r="K5">
        <f t="shared" si="1"/>
        <v>3774382.3936516177</v>
      </c>
      <c r="L5">
        <f t="shared" si="2"/>
        <v>3113511.7505302923</v>
      </c>
      <c r="P5">
        <f t="shared" si="3"/>
        <v>248589408.02170953</v>
      </c>
      <c r="Q5">
        <f t="shared" si="4"/>
        <v>358683676.17149878</v>
      </c>
      <c r="R5">
        <f t="shared" si="5"/>
        <v>0</v>
      </c>
      <c r="S5">
        <f t="shared" si="6"/>
        <v>216234367.33230117</v>
      </c>
      <c r="T5">
        <f t="shared" si="7"/>
        <v>0</v>
      </c>
      <c r="X5">
        <f t="shared" si="8"/>
        <v>293089981.0626328</v>
      </c>
      <c r="Z5">
        <f t="shared" si="9"/>
        <v>180870319.66034383</v>
      </c>
      <c r="AA5">
        <f t="shared" si="10"/>
        <v>785130035.48335171</v>
      </c>
      <c r="AC5">
        <f t="shared" si="11"/>
        <v>0</v>
      </c>
      <c r="AD5">
        <f t="shared" si="12"/>
        <v>0</v>
      </c>
      <c r="AF5">
        <f t="shared" si="13"/>
        <v>396159176.03767377</v>
      </c>
      <c r="AH5">
        <f t="shared" si="14"/>
        <v>690078744.3875339</v>
      </c>
      <c r="AI5">
        <f t="shared" si="15"/>
        <v>26215768.939465061</v>
      </c>
    </row>
    <row r="6" spans="1:35" x14ac:dyDescent="0.2">
      <c r="A6">
        <v>4000</v>
      </c>
      <c r="B6">
        <v>95754.128356189205</v>
      </c>
      <c r="C6">
        <v>132489.360991722</v>
      </c>
      <c r="E6">
        <v>105348.357886832</v>
      </c>
      <c r="F6">
        <v>29911.614089406499</v>
      </c>
      <c r="H6">
        <f t="shared" si="0"/>
        <v>4136578.3449873738</v>
      </c>
      <c r="I6">
        <f t="shared" si="0"/>
        <v>5723540.3948423909</v>
      </c>
      <c r="K6">
        <f t="shared" si="1"/>
        <v>5056721.1785679366</v>
      </c>
      <c r="L6">
        <f t="shared" si="2"/>
        <v>3589393.6907287799</v>
      </c>
      <c r="P6">
        <f t="shared" si="3"/>
        <v>301556561.34957957</v>
      </c>
      <c r="Q6">
        <f t="shared" si="4"/>
        <v>402937243.79690433</v>
      </c>
      <c r="R6">
        <f t="shared" si="5"/>
        <v>0</v>
      </c>
      <c r="S6">
        <f t="shared" si="6"/>
        <v>289699556.32015711</v>
      </c>
      <c r="T6">
        <f t="shared" si="7"/>
        <v>0</v>
      </c>
      <c r="X6">
        <f t="shared" si="8"/>
        <v>355538908.75166482</v>
      </c>
      <c r="Z6">
        <f t="shared" si="9"/>
        <v>203185684.01690489</v>
      </c>
      <c r="AA6">
        <f t="shared" si="10"/>
        <v>881997574.84521246</v>
      </c>
      <c r="AC6">
        <f t="shared" si="11"/>
        <v>0</v>
      </c>
      <c r="AD6">
        <f t="shared" si="12"/>
        <v>0</v>
      </c>
      <c r="AF6">
        <f t="shared" si="13"/>
        <v>530753454.90249062</v>
      </c>
      <c r="AH6">
        <f t="shared" si="14"/>
        <v>795553217.61312675</v>
      </c>
      <c r="AI6">
        <f t="shared" si="15"/>
        <v>30222694.875936326</v>
      </c>
    </row>
    <row r="7" spans="1:35" x14ac:dyDescent="0.2">
      <c r="A7">
        <v>4500</v>
      </c>
      <c r="B7">
        <v>106751.09047359999</v>
      </c>
      <c r="C7">
        <v>170641.99851593599</v>
      </c>
      <c r="E7">
        <v>135327.207591315</v>
      </c>
      <c r="F7">
        <v>32344.174940994399</v>
      </c>
      <c r="H7">
        <f t="shared" si="0"/>
        <v>4611647.1084595202</v>
      </c>
      <c r="I7">
        <f t="shared" si="0"/>
        <v>7371734.3358884351</v>
      </c>
      <c r="K7">
        <f t="shared" si="1"/>
        <v>6495705.9643831197</v>
      </c>
      <c r="L7">
        <f t="shared" si="2"/>
        <v>3881300.9929193277</v>
      </c>
      <c r="P7">
        <f t="shared" si="3"/>
        <v>336189074.20669907</v>
      </c>
      <c r="Q7">
        <f t="shared" si="4"/>
        <v>518970097.24654585</v>
      </c>
      <c r="R7">
        <f t="shared" si="5"/>
        <v>0</v>
      </c>
      <c r="S7">
        <f t="shared" si="6"/>
        <v>372138994.69950891</v>
      </c>
      <c r="T7">
        <f t="shared" si="7"/>
        <v>0</v>
      </c>
      <c r="X7">
        <f t="shared" si="8"/>
        <v>396371068.97209579</v>
      </c>
      <c r="Z7">
        <f t="shared" si="9"/>
        <v>261696568.92403945</v>
      </c>
      <c r="AA7">
        <f t="shared" si="10"/>
        <v>1135984261.1604078</v>
      </c>
      <c r="AC7">
        <f t="shared" si="11"/>
        <v>0</v>
      </c>
      <c r="AD7">
        <f t="shared" si="12"/>
        <v>0</v>
      </c>
      <c r="AF7">
        <f t="shared" si="13"/>
        <v>681789298.02165222</v>
      </c>
      <c r="AH7">
        <f t="shared" si="14"/>
        <v>860251552.07063973</v>
      </c>
      <c r="AI7">
        <f t="shared" si="15"/>
        <v>32680554.360380739</v>
      </c>
    </row>
    <row r="8" spans="1:35" x14ac:dyDescent="0.2">
      <c r="A8">
        <v>5000</v>
      </c>
      <c r="B8">
        <v>123096.072168574</v>
      </c>
      <c r="C8">
        <v>196936.07823082901</v>
      </c>
      <c r="E8">
        <v>165612.42860994401</v>
      </c>
      <c r="F8">
        <v>38909.532338869802</v>
      </c>
      <c r="H8">
        <f t="shared" si="0"/>
        <v>5317750.3176823976</v>
      </c>
      <c r="I8">
        <f t="shared" si="0"/>
        <v>8507638.5795718133</v>
      </c>
      <c r="K8">
        <f t="shared" si="1"/>
        <v>7949396.5732773123</v>
      </c>
      <c r="L8">
        <f t="shared" si="2"/>
        <v>4669143.8806643765</v>
      </c>
      <c r="P8">
        <f t="shared" si="3"/>
        <v>387663998.15904683</v>
      </c>
      <c r="Q8">
        <f t="shared" si="4"/>
        <v>598937756.00185573</v>
      </c>
      <c r="R8">
        <f t="shared" si="5"/>
        <v>0</v>
      </c>
      <c r="S8">
        <f t="shared" si="6"/>
        <v>455420929.68305719</v>
      </c>
      <c r="T8">
        <f t="shared" si="7"/>
        <v>0</v>
      </c>
      <c r="X8">
        <f t="shared" si="8"/>
        <v>457060639.80480206</v>
      </c>
      <c r="Z8">
        <f t="shared" si="9"/>
        <v>302021169.57479936</v>
      </c>
      <c r="AA8">
        <f t="shared" si="10"/>
        <v>1311027105.1120164</v>
      </c>
      <c r="AC8">
        <f t="shared" si="11"/>
        <v>0</v>
      </c>
      <c r="AD8">
        <f t="shared" si="12"/>
        <v>0</v>
      </c>
      <c r="AF8">
        <f t="shared" si="13"/>
        <v>834368664.33118665</v>
      </c>
      <c r="AH8">
        <f t="shared" si="14"/>
        <v>1034869049.7104523</v>
      </c>
      <c r="AI8">
        <f t="shared" si="15"/>
        <v>39314191.475194052</v>
      </c>
    </row>
    <row r="9" spans="1:35" x14ac:dyDescent="0.2">
      <c r="A9">
        <v>5500</v>
      </c>
      <c r="B9">
        <v>160134.507711335</v>
      </c>
      <c r="C9">
        <v>211884.62153242301</v>
      </c>
      <c r="E9">
        <v>184224.280412202</v>
      </c>
      <c r="F9">
        <v>41308.3920905864</v>
      </c>
      <c r="H9">
        <f t="shared" si="0"/>
        <v>6917810.7331296727</v>
      </c>
      <c r="I9">
        <f t="shared" si="0"/>
        <v>9153415.6502006743</v>
      </c>
      <c r="K9">
        <f t="shared" si="1"/>
        <v>8842765.4597856961</v>
      </c>
      <c r="L9">
        <f t="shared" si="2"/>
        <v>4957007.0508703683</v>
      </c>
      <c r="P9">
        <f t="shared" si="3"/>
        <v>504308402.44515318</v>
      </c>
      <c r="Q9">
        <f t="shared" si="4"/>
        <v>644400461.77412748</v>
      </c>
      <c r="R9">
        <f t="shared" si="5"/>
        <v>0</v>
      </c>
      <c r="S9">
        <f t="shared" si="6"/>
        <v>506602033.19112253</v>
      </c>
      <c r="T9">
        <f t="shared" si="7"/>
        <v>0</v>
      </c>
      <c r="X9">
        <f t="shared" si="8"/>
        <v>594585832.5124954</v>
      </c>
      <c r="Z9">
        <f t="shared" si="9"/>
        <v>324946255.58212394</v>
      </c>
      <c r="AA9">
        <f t="shared" si="10"/>
        <v>1410541351.6959238</v>
      </c>
      <c r="AC9">
        <f t="shared" si="11"/>
        <v>0</v>
      </c>
      <c r="AD9">
        <f t="shared" si="12"/>
        <v>0</v>
      </c>
      <c r="AF9">
        <f t="shared" si="13"/>
        <v>928136662.65910661</v>
      </c>
      <c r="AH9">
        <f t="shared" si="14"/>
        <v>1098671042.7549083</v>
      </c>
      <c r="AI9">
        <f t="shared" si="15"/>
        <v>41737999.368328497</v>
      </c>
    </row>
    <row r="10" spans="1:35" x14ac:dyDescent="0.2">
      <c r="A10">
        <v>6000</v>
      </c>
      <c r="B10">
        <v>210310.27563000401</v>
      </c>
      <c r="F10">
        <v>48235.571380499903</v>
      </c>
      <c r="H10">
        <f t="shared" si="0"/>
        <v>9085403.9072161745</v>
      </c>
      <c r="K10">
        <f t="shared" si="1"/>
        <v>0</v>
      </c>
      <c r="L10">
        <f t="shared" si="2"/>
        <v>5788268.5656599887</v>
      </c>
      <c r="P10">
        <f t="shared" si="3"/>
        <v>662325944.83605921</v>
      </c>
      <c r="Q10">
        <f t="shared" si="4"/>
        <v>0</v>
      </c>
      <c r="R10">
        <f t="shared" si="5"/>
        <v>0</v>
      </c>
      <c r="S10">
        <f t="shared" si="6"/>
        <v>0</v>
      </c>
      <c r="T10">
        <f t="shared" si="7"/>
        <v>0</v>
      </c>
      <c r="X10">
        <f t="shared" si="8"/>
        <v>780890465.82523024</v>
      </c>
      <c r="Z10">
        <f t="shared" si="9"/>
        <v>0</v>
      </c>
      <c r="AA10">
        <f t="shared" si="10"/>
        <v>0</v>
      </c>
      <c r="AC10">
        <f t="shared" ref="AC10" si="16">$AC$1*J10</f>
        <v>0</v>
      </c>
      <c r="AD10">
        <f t="shared" ref="AD10" si="17">$AD$1*J10</f>
        <v>0</v>
      </c>
      <c r="AF10">
        <f t="shared" si="13"/>
        <v>0</v>
      </c>
      <c r="AH10">
        <f t="shared" si="14"/>
        <v>1282911844.8928797</v>
      </c>
      <c r="AI10">
        <f t="shared" si="15"/>
        <v>48737221.322857104</v>
      </c>
    </row>
    <row r="11" spans="1:35" x14ac:dyDescent="0.2">
      <c r="A11">
        <v>6500</v>
      </c>
      <c r="F11">
        <v>50839.806554320698</v>
      </c>
      <c r="K11">
        <f t="shared" si="1"/>
        <v>0</v>
      </c>
      <c r="L11">
        <f t="shared" si="2"/>
        <v>6100776.7865184834</v>
      </c>
      <c r="P11">
        <f t="shared" si="3"/>
        <v>0</v>
      </c>
      <c r="Q11">
        <f t="shared" si="4"/>
        <v>0</v>
      </c>
      <c r="R11">
        <f t="shared" si="5"/>
        <v>0</v>
      </c>
      <c r="S11">
        <f t="shared" si="6"/>
        <v>0</v>
      </c>
      <c r="T11">
        <f t="shared" si="7"/>
        <v>0</v>
      </c>
      <c r="X11">
        <f t="shared" si="8"/>
        <v>0</v>
      </c>
      <c r="Z11">
        <f t="shared" si="9"/>
        <v>0</v>
      </c>
      <c r="AA11">
        <f t="shared" si="10"/>
        <v>0</v>
      </c>
      <c r="AF11">
        <f t="shared" si="13"/>
        <v>0</v>
      </c>
      <c r="AH11">
        <f t="shared" si="14"/>
        <v>1352176166.9639566</v>
      </c>
      <c r="AI11">
        <f t="shared" si="15"/>
        <v>51368540.542485632</v>
      </c>
    </row>
    <row r="12" spans="1:35" x14ac:dyDescent="0.2">
      <c r="A12">
        <v>7000</v>
      </c>
      <c r="F12">
        <v>57136.939136712499</v>
      </c>
      <c r="K12">
        <f t="shared" si="1"/>
        <v>0</v>
      </c>
      <c r="L12">
        <f t="shared" si="2"/>
        <v>6856432.6964055002</v>
      </c>
      <c r="P12">
        <f t="shared" si="3"/>
        <v>0</v>
      </c>
      <c r="Q12">
        <f t="shared" si="4"/>
        <v>0</v>
      </c>
      <c r="R12">
        <f t="shared" si="5"/>
        <v>0</v>
      </c>
      <c r="S12">
        <f t="shared" si="6"/>
        <v>0</v>
      </c>
      <c r="T12">
        <f t="shared" si="7"/>
        <v>0</v>
      </c>
      <c r="X12">
        <f t="shared" si="8"/>
        <v>0</v>
      </c>
      <c r="Z12">
        <f t="shared" si="9"/>
        <v>0</v>
      </c>
      <c r="AA12">
        <f t="shared" si="10"/>
        <v>0</v>
      </c>
      <c r="AF12">
        <f t="shared" si="13"/>
        <v>0</v>
      </c>
      <c r="AH12">
        <f t="shared" si="14"/>
        <v>1519659742.831315</v>
      </c>
      <c r="AI12">
        <f t="shared" si="15"/>
        <v>57731163.30373431</v>
      </c>
    </row>
    <row r="13" spans="1:35" x14ac:dyDescent="0.2">
      <c r="A13">
        <v>7500</v>
      </c>
      <c r="F13">
        <v>64066.052853064299</v>
      </c>
      <c r="K13">
        <f t="shared" si="1"/>
        <v>0</v>
      </c>
      <c r="L13">
        <f t="shared" si="2"/>
        <v>7687926.3423677161</v>
      </c>
      <c r="P13">
        <f t="shared" si="3"/>
        <v>0</v>
      </c>
      <c r="Q13">
        <f t="shared" si="4"/>
        <v>0</v>
      </c>
      <c r="R13">
        <f t="shared" si="5"/>
        <v>0</v>
      </c>
      <c r="S13">
        <f t="shared" si="6"/>
        <v>0</v>
      </c>
      <c r="T13">
        <f t="shared" si="7"/>
        <v>0</v>
      </c>
      <c r="X13">
        <f t="shared" si="8"/>
        <v>0</v>
      </c>
      <c r="Z13">
        <f t="shared" si="9"/>
        <v>0</v>
      </c>
      <c r="AA13">
        <f t="shared" si="10"/>
        <v>0</v>
      </c>
      <c r="AF13">
        <f t="shared" si="13"/>
        <v>0</v>
      </c>
      <c r="AH13">
        <f t="shared" si="14"/>
        <v>1703951994.5223806</v>
      </c>
      <c r="AI13">
        <f t="shared" si="15"/>
        <v>64732339.802736171</v>
      </c>
    </row>
    <row r="14" spans="1:35" x14ac:dyDescent="0.2">
      <c r="A14">
        <v>8000</v>
      </c>
      <c r="F14">
        <v>71987.716512497893</v>
      </c>
      <c r="K14">
        <f t="shared" si="1"/>
        <v>0</v>
      </c>
      <c r="L14">
        <f t="shared" si="2"/>
        <v>8638525.9814997464</v>
      </c>
      <c r="P14">
        <f t="shared" si="3"/>
        <v>0</v>
      </c>
      <c r="Q14">
        <f t="shared" si="4"/>
        <v>0</v>
      </c>
      <c r="R14">
        <f t="shared" si="5"/>
        <v>0</v>
      </c>
      <c r="S14">
        <f t="shared" si="6"/>
        <v>0</v>
      </c>
      <c r="T14">
        <f t="shared" si="7"/>
        <v>0</v>
      </c>
      <c r="X14">
        <f t="shared" si="8"/>
        <v>0</v>
      </c>
      <c r="Z14">
        <f t="shared" si="9"/>
        <v>0</v>
      </c>
      <c r="AA14">
        <f t="shared" si="10"/>
        <v>0</v>
      </c>
      <c r="AF14">
        <f t="shared" si="13"/>
        <v>0</v>
      </c>
      <c r="AH14">
        <f t="shared" si="14"/>
        <v>1914642898.5396037</v>
      </c>
      <c r="AI14">
        <f t="shared" si="15"/>
        <v>72736388.764227867</v>
      </c>
    </row>
    <row r="15" spans="1:35" x14ac:dyDescent="0.2">
      <c r="A15">
        <v>8500</v>
      </c>
      <c r="F15">
        <v>82244.5540001146</v>
      </c>
      <c r="K15">
        <f t="shared" si="1"/>
        <v>0</v>
      </c>
      <c r="L15">
        <f t="shared" si="2"/>
        <v>9869346.4800137524</v>
      </c>
      <c r="P15">
        <f t="shared" si="3"/>
        <v>0</v>
      </c>
      <c r="Q15">
        <f t="shared" si="4"/>
        <v>0</v>
      </c>
      <c r="R15">
        <f t="shared" si="5"/>
        <v>0</v>
      </c>
      <c r="S15">
        <f t="shared" si="6"/>
        <v>0</v>
      </c>
      <c r="T15">
        <f t="shared" si="7"/>
        <v>0</v>
      </c>
      <c r="X15">
        <f t="shared" si="8"/>
        <v>0</v>
      </c>
      <c r="Z15">
        <f t="shared" si="9"/>
        <v>0</v>
      </c>
      <c r="AA15">
        <f t="shared" si="10"/>
        <v>0</v>
      </c>
      <c r="AF15">
        <f t="shared" si="13"/>
        <v>0</v>
      </c>
      <c r="AH15">
        <f t="shared" si="14"/>
        <v>2187441953.8302479</v>
      </c>
      <c r="AI15">
        <f t="shared" si="15"/>
        <v>83099897.361715794</v>
      </c>
    </row>
    <row r="51" spans="1:39" x14ac:dyDescent="0.2">
      <c r="A51" t="s">
        <v>6</v>
      </c>
      <c r="B51" t="s">
        <v>7</v>
      </c>
      <c r="C51" t="s">
        <v>8</v>
      </c>
      <c r="D51" t="s">
        <v>9</v>
      </c>
      <c r="E51" t="s">
        <v>10</v>
      </c>
      <c r="F51" t="s">
        <v>11</v>
      </c>
      <c r="L51">
        <v>43.2</v>
      </c>
      <c r="M51">
        <v>38.9</v>
      </c>
      <c r="N51">
        <v>22.5</v>
      </c>
      <c r="O51">
        <v>48</v>
      </c>
      <c r="P51">
        <v>120</v>
      </c>
      <c r="T51" s="1">
        <v>72.900000000000006</v>
      </c>
      <c r="U51">
        <v>70.400000000000006</v>
      </c>
      <c r="V51" s="1">
        <v>0</v>
      </c>
      <c r="W51" s="1">
        <v>57.29</v>
      </c>
      <c r="X51" s="1">
        <v>0</v>
      </c>
      <c r="AB51">
        <v>94.98</v>
      </c>
      <c r="AD51">
        <v>45.1</v>
      </c>
      <c r="AE51">
        <v>172.6</v>
      </c>
      <c r="AG51">
        <v>141.66</v>
      </c>
      <c r="AH51">
        <v>21.21</v>
      </c>
      <c r="AJ51">
        <v>113.06</v>
      </c>
      <c r="AL51">
        <v>224.14</v>
      </c>
      <c r="AM51">
        <v>42.1</v>
      </c>
    </row>
    <row r="52" spans="1:39" x14ac:dyDescent="0.2">
      <c r="A52">
        <v>2000</v>
      </c>
      <c r="B52">
        <v>42269.186570904298</v>
      </c>
      <c r="C52">
        <v>47098.5033137274</v>
      </c>
      <c r="D52">
        <v>122636.206767697</v>
      </c>
      <c r="E52">
        <v>47723.111670516497</v>
      </c>
      <c r="F52">
        <v>18988.5151188563</v>
      </c>
      <c r="L52">
        <f>B52*L$51</f>
        <v>1826028.8598630659</v>
      </c>
      <c r="M52">
        <f>C52*M$51</f>
        <v>1832131.7789039959</v>
      </c>
      <c r="N52">
        <f>D52*N$51</f>
        <v>2759314.6522731828</v>
      </c>
      <c r="O52">
        <f>E52*O$51</f>
        <v>2290709.360184792</v>
      </c>
      <c r="P52">
        <f>F52*P$51</f>
        <v>2278621.8142627561</v>
      </c>
      <c r="T52">
        <f>$T$51*L52</f>
        <v>133117503.88401751</v>
      </c>
      <c r="U52">
        <f>$U$51*M52</f>
        <v>128982077.23484132</v>
      </c>
      <c r="V52">
        <f>$V$51*N52</f>
        <v>0</v>
      </c>
      <c r="W52">
        <f>$W$51*O52</f>
        <v>131234739.24498673</v>
      </c>
      <c r="X52">
        <f>$X$51*P52</f>
        <v>0</v>
      </c>
      <c r="AB52">
        <f>$AB$51*L52</f>
        <v>173436221.10979399</v>
      </c>
      <c r="AD52">
        <f>$AD$51*M52</f>
        <v>82629143.228570223</v>
      </c>
      <c r="AE52">
        <f>$AE$51*M52</f>
        <v>316225945.03882968</v>
      </c>
      <c r="AG52">
        <f>$AG$51*N52</f>
        <v>390884513.64101905</v>
      </c>
      <c r="AH52">
        <f>$AH$51*N52</f>
        <v>58525063.774714209</v>
      </c>
      <c r="AJ52">
        <f>$AJ$51*O52</f>
        <v>258987600.2624926</v>
      </c>
      <c r="AL52">
        <f>$AL$51*P52</f>
        <v>510730293.44885415</v>
      </c>
      <c r="AM52">
        <f>$AM$51*P52</f>
        <v>95929978.380462036</v>
      </c>
    </row>
    <row r="53" spans="1:39" x14ac:dyDescent="0.2">
      <c r="A53">
        <v>2500</v>
      </c>
      <c r="B53">
        <v>52438.139576619302</v>
      </c>
      <c r="C53">
        <v>58850.956707736099</v>
      </c>
      <c r="D53">
        <v>166522.047372328</v>
      </c>
      <c r="E53">
        <v>68493.219898793293</v>
      </c>
      <c r="F53">
        <v>22881.001123877799</v>
      </c>
      <c r="L53">
        <f t="shared" ref="L53:L65" si="18">B53*L$51</f>
        <v>2265327.6297099539</v>
      </c>
      <c r="M53">
        <f t="shared" ref="M53:P65" si="19">C53*M$51</f>
        <v>2289302.2159309341</v>
      </c>
      <c r="N53">
        <f t="shared" si="19"/>
        <v>3746746.0658773798</v>
      </c>
      <c r="O53">
        <f t="shared" si="19"/>
        <v>3287674.5551420781</v>
      </c>
      <c r="P53">
        <f t="shared" si="19"/>
        <v>2745720.1348653357</v>
      </c>
      <c r="T53">
        <f t="shared" ref="T53:T65" si="20">$T$51*L53</f>
        <v>165142384.20585567</v>
      </c>
      <c r="U53">
        <f t="shared" ref="U53:U65" si="21">$U$51*M53</f>
        <v>161166876.00153777</v>
      </c>
      <c r="V53">
        <f t="shared" ref="V53:V65" si="22">$V$51*N53</f>
        <v>0</v>
      </c>
      <c r="W53">
        <f t="shared" ref="W53:W65" si="23">$W$51*O53</f>
        <v>188350875.26408964</v>
      </c>
      <c r="X53">
        <f t="shared" ref="X53:X65" si="24">$X$51*P53</f>
        <v>0</v>
      </c>
      <c r="AB53">
        <f t="shared" ref="AB53:AB65" si="25">$AB$51*L53</f>
        <v>215160818.26985142</v>
      </c>
      <c r="AD53">
        <f t="shared" ref="AD53:AD65" si="26">$AD$51*M53</f>
        <v>103247529.93848513</v>
      </c>
      <c r="AE53">
        <f t="shared" ref="AE53:AE65" si="27">$AE$51*M53</f>
        <v>395133562.46967918</v>
      </c>
      <c r="AG53">
        <f t="shared" ref="AG53:AG65" si="28">$AG$51*N53</f>
        <v>530764047.69218963</v>
      </c>
      <c r="AH53">
        <f t="shared" ref="AH53:AH65" si="29">$AH$51*N53</f>
        <v>79468484.057259232</v>
      </c>
      <c r="AJ53">
        <f t="shared" ref="AJ53:AJ65" si="30">$AJ$51*O53</f>
        <v>371704485.20436335</v>
      </c>
      <c r="AL53">
        <f t="shared" ref="AL53:AL65" si="31">$AL$51*P53</f>
        <v>615425711.02871633</v>
      </c>
      <c r="AM53">
        <f t="shared" ref="AM53:AM65" si="32">$AM$51*P53</f>
        <v>115594817.67783064</v>
      </c>
    </row>
    <row r="54" spans="1:39" x14ac:dyDescent="0.2">
      <c r="A54">
        <v>3000</v>
      </c>
      <c r="B54">
        <v>64451.823132393802</v>
      </c>
      <c r="C54">
        <v>71319.845790723703</v>
      </c>
      <c r="D54">
        <v>221113.25725405899</v>
      </c>
      <c r="E54">
        <v>72061.882440403802</v>
      </c>
      <c r="F54">
        <v>27603.150725454801</v>
      </c>
      <c r="L54">
        <f t="shared" si="18"/>
        <v>2784318.7593194125</v>
      </c>
      <c r="M54">
        <f t="shared" si="19"/>
        <v>2774342.0012591518</v>
      </c>
      <c r="N54">
        <f t="shared" si="19"/>
        <v>4975048.2882163273</v>
      </c>
      <c r="O54">
        <f t="shared" si="19"/>
        <v>3458970.3571393825</v>
      </c>
      <c r="P54">
        <f t="shared" si="19"/>
        <v>3312378.0870545763</v>
      </c>
      <c r="T54">
        <f t="shared" si="20"/>
        <v>202976837.55438519</v>
      </c>
      <c r="U54">
        <f t="shared" si="21"/>
        <v>195313676.88864431</v>
      </c>
      <c r="V54">
        <f t="shared" si="22"/>
        <v>0</v>
      </c>
      <c r="W54">
        <f t="shared" si="23"/>
        <v>198164411.76051521</v>
      </c>
      <c r="X54">
        <f t="shared" si="24"/>
        <v>0</v>
      </c>
      <c r="AB54">
        <f t="shared" si="25"/>
        <v>264454595.76015782</v>
      </c>
      <c r="AD54">
        <f t="shared" si="26"/>
        <v>125122824.25678775</v>
      </c>
      <c r="AE54">
        <f t="shared" si="27"/>
        <v>478851429.41732961</v>
      </c>
      <c r="AG54">
        <f t="shared" si="28"/>
        <v>704765340.50872493</v>
      </c>
      <c r="AH54">
        <f t="shared" si="29"/>
        <v>105520774.19306831</v>
      </c>
      <c r="AJ54">
        <f t="shared" si="30"/>
        <v>391071188.57817858</v>
      </c>
      <c r="AL54">
        <f t="shared" si="31"/>
        <v>742436424.43241262</v>
      </c>
      <c r="AM54">
        <f t="shared" si="32"/>
        <v>139451117.46499768</v>
      </c>
    </row>
    <row r="55" spans="1:39" x14ac:dyDescent="0.2">
      <c r="A55">
        <v>3500</v>
      </c>
      <c r="B55">
        <v>75098.7229490842</v>
      </c>
      <c r="C55">
        <v>88107.847317347405</v>
      </c>
      <c r="D55">
        <v>250518.886547492</v>
      </c>
      <c r="E55">
        <v>85030.124538746502</v>
      </c>
      <c r="F55">
        <v>32250.517876580001</v>
      </c>
      <c r="L55">
        <f t="shared" si="18"/>
        <v>3244264.8314004377</v>
      </c>
      <c r="M55">
        <f t="shared" si="19"/>
        <v>3427395.260644814</v>
      </c>
      <c r="N55">
        <f t="shared" si="19"/>
        <v>5636674.9473185698</v>
      </c>
      <c r="O55">
        <f t="shared" si="19"/>
        <v>4081445.9778598323</v>
      </c>
      <c r="P55">
        <f t="shared" si="19"/>
        <v>3870062.1451896001</v>
      </c>
      <c r="T55">
        <f t="shared" si="20"/>
        <v>236506906.20909193</v>
      </c>
      <c r="U55">
        <f t="shared" si="21"/>
        <v>241288626.34939492</v>
      </c>
      <c r="V55">
        <f t="shared" si="22"/>
        <v>0</v>
      </c>
      <c r="W55">
        <f t="shared" si="23"/>
        <v>233826040.0715898</v>
      </c>
      <c r="X55">
        <f t="shared" si="24"/>
        <v>0</v>
      </c>
      <c r="AB55">
        <f t="shared" si="25"/>
        <v>308140273.68641359</v>
      </c>
      <c r="AD55">
        <f t="shared" si="26"/>
        <v>154575526.25508112</v>
      </c>
      <c r="AE55">
        <f t="shared" si="27"/>
        <v>591568421.98729491</v>
      </c>
      <c r="AG55">
        <f t="shared" si="28"/>
        <v>798491373.03714859</v>
      </c>
      <c r="AH55">
        <f t="shared" si="29"/>
        <v>119553875.63262688</v>
      </c>
      <c r="AJ55">
        <f t="shared" si="30"/>
        <v>461448282.25683266</v>
      </c>
      <c r="AL55">
        <f t="shared" si="31"/>
        <v>867435729.22279692</v>
      </c>
      <c r="AM55">
        <f t="shared" si="32"/>
        <v>162929616.31248218</v>
      </c>
    </row>
    <row r="56" spans="1:39" x14ac:dyDescent="0.2">
      <c r="A56">
        <v>4000</v>
      </c>
      <c r="B56">
        <v>86157.119301793806</v>
      </c>
      <c r="C56">
        <v>99711.6833729317</v>
      </c>
      <c r="D56">
        <v>446040.05294317502</v>
      </c>
      <c r="E56">
        <v>97452.776439392299</v>
      </c>
      <c r="F56">
        <v>36499.695228492099</v>
      </c>
      <c r="L56">
        <f t="shared" si="18"/>
        <v>3721987.5538374926</v>
      </c>
      <c r="M56">
        <f t="shared" si="19"/>
        <v>3878784.4832070428</v>
      </c>
      <c r="N56">
        <f t="shared" si="19"/>
        <v>10035901.191221438</v>
      </c>
      <c r="O56">
        <f t="shared" si="19"/>
        <v>4677733.2690908303</v>
      </c>
      <c r="P56">
        <f t="shared" si="19"/>
        <v>4379963.4274190515</v>
      </c>
      <c r="T56">
        <f t="shared" si="20"/>
        <v>271332892.67475325</v>
      </c>
      <c r="U56">
        <f t="shared" si="21"/>
        <v>273066427.61777586</v>
      </c>
      <c r="V56">
        <f t="shared" si="22"/>
        <v>0</v>
      </c>
      <c r="W56">
        <f t="shared" si="23"/>
        <v>267987338.98621365</v>
      </c>
      <c r="X56">
        <f t="shared" si="24"/>
        <v>0</v>
      </c>
      <c r="AB56">
        <f t="shared" si="25"/>
        <v>353514377.86348504</v>
      </c>
      <c r="AD56">
        <f t="shared" si="26"/>
        <v>174933180.19263762</v>
      </c>
      <c r="AE56">
        <f t="shared" si="27"/>
        <v>669478201.80153561</v>
      </c>
      <c r="AG56">
        <f t="shared" si="28"/>
        <v>1421685762.7484288</v>
      </c>
      <c r="AH56">
        <f t="shared" si="29"/>
        <v>212861464.2658067</v>
      </c>
      <c r="AJ56">
        <f t="shared" si="30"/>
        <v>528864523.4034093</v>
      </c>
      <c r="AL56">
        <f t="shared" si="31"/>
        <v>981725002.62170613</v>
      </c>
      <c r="AM56">
        <f t="shared" si="32"/>
        <v>184396460.29434207</v>
      </c>
    </row>
    <row r="57" spans="1:39" x14ac:dyDescent="0.2">
      <c r="A57">
        <v>4500</v>
      </c>
      <c r="B57">
        <v>100629.094302503</v>
      </c>
      <c r="C57">
        <v>114885.48996142299</v>
      </c>
      <c r="D57">
        <v>747243.54286336701</v>
      </c>
      <c r="E57">
        <v>111150.352842286</v>
      </c>
      <c r="F57">
        <v>40536.042059187901</v>
      </c>
      <c r="L57">
        <f t="shared" si="18"/>
        <v>4347176.8738681301</v>
      </c>
      <c r="M57">
        <f t="shared" si="19"/>
        <v>4469045.5594993541</v>
      </c>
      <c r="N57">
        <f t="shared" si="19"/>
        <v>16812979.714425758</v>
      </c>
      <c r="O57">
        <f t="shared" si="19"/>
        <v>5335216.9364297278</v>
      </c>
      <c r="P57">
        <f t="shared" si="19"/>
        <v>4864325.0471025482</v>
      </c>
      <c r="T57">
        <f t="shared" si="20"/>
        <v>316909194.10498673</v>
      </c>
      <c r="U57">
        <f t="shared" si="21"/>
        <v>314620807.38875455</v>
      </c>
      <c r="V57">
        <f t="shared" si="22"/>
        <v>0</v>
      </c>
      <c r="W57">
        <f t="shared" si="23"/>
        <v>305654578.28805912</v>
      </c>
      <c r="X57">
        <f t="shared" si="24"/>
        <v>0</v>
      </c>
      <c r="AB57">
        <f t="shared" si="25"/>
        <v>412894859.47999501</v>
      </c>
      <c r="AD57">
        <f t="shared" si="26"/>
        <v>201553954.73342088</v>
      </c>
      <c r="AE57">
        <f t="shared" si="27"/>
        <v>771357263.56958854</v>
      </c>
      <c r="AG57">
        <f t="shared" si="28"/>
        <v>2381726706.3455529</v>
      </c>
      <c r="AH57">
        <f t="shared" si="29"/>
        <v>356603299.74297035</v>
      </c>
      <c r="AJ57">
        <f t="shared" si="30"/>
        <v>603199626.83274508</v>
      </c>
      <c r="AL57">
        <f t="shared" si="31"/>
        <v>1090289816.057565</v>
      </c>
      <c r="AM57">
        <f t="shared" si="32"/>
        <v>204788084.4830173</v>
      </c>
    </row>
    <row r="58" spans="1:39" x14ac:dyDescent="0.2">
      <c r="A58">
        <v>5000</v>
      </c>
      <c r="B58">
        <v>114856.804717604</v>
      </c>
      <c r="C58">
        <v>131161.16242640599</v>
      </c>
      <c r="D58">
        <v>1057201.1039855999</v>
      </c>
      <c r="E58">
        <v>124626.441408716</v>
      </c>
      <c r="F58">
        <v>44579.655720139097</v>
      </c>
      <c r="L58">
        <f t="shared" si="18"/>
        <v>4961813.9638004927</v>
      </c>
      <c r="M58">
        <f t="shared" si="19"/>
        <v>5102169.218387193</v>
      </c>
      <c r="N58">
        <f t="shared" si="19"/>
        <v>23787024.839676</v>
      </c>
      <c r="O58">
        <f t="shared" si="19"/>
        <v>5982069.1876183674</v>
      </c>
      <c r="P58">
        <f t="shared" si="19"/>
        <v>5349558.6864166912</v>
      </c>
      <c r="T58">
        <f t="shared" si="20"/>
        <v>361716237.96105593</v>
      </c>
      <c r="U58">
        <f t="shared" si="21"/>
        <v>359192712.9744584</v>
      </c>
      <c r="V58">
        <f t="shared" si="22"/>
        <v>0</v>
      </c>
      <c r="W58">
        <f t="shared" si="23"/>
        <v>342712743.75865626</v>
      </c>
      <c r="X58">
        <f t="shared" si="24"/>
        <v>0</v>
      </c>
      <c r="AB58">
        <f t="shared" si="25"/>
        <v>471273090.28177083</v>
      </c>
      <c r="AD58">
        <f t="shared" si="26"/>
        <v>230107831.74926242</v>
      </c>
      <c r="AE58">
        <f t="shared" si="27"/>
        <v>880634407.09362948</v>
      </c>
      <c r="AG58">
        <f t="shared" si="28"/>
        <v>3369669938.7885022</v>
      </c>
      <c r="AH58">
        <f t="shared" si="29"/>
        <v>504522796.84952796</v>
      </c>
      <c r="AJ58">
        <f t="shared" si="30"/>
        <v>676332742.35213268</v>
      </c>
      <c r="AL58">
        <f t="shared" si="31"/>
        <v>1199050083.9734371</v>
      </c>
      <c r="AM58">
        <f t="shared" si="32"/>
        <v>225216420.69814271</v>
      </c>
    </row>
    <row r="59" spans="1:39" x14ac:dyDescent="0.2">
      <c r="A59">
        <v>5500</v>
      </c>
      <c r="B59">
        <v>127993.843838039</v>
      </c>
      <c r="C59">
        <v>151017.388639524</v>
      </c>
      <c r="D59">
        <v>1256285.1193329601</v>
      </c>
      <c r="E59">
        <v>140202.82678521899</v>
      </c>
      <c r="F59">
        <v>48483.8289065141</v>
      </c>
      <c r="L59">
        <f t="shared" si="18"/>
        <v>5529334.0538032856</v>
      </c>
      <c r="M59">
        <f t="shared" si="19"/>
        <v>5874576.4180774828</v>
      </c>
      <c r="N59">
        <f t="shared" si="19"/>
        <v>28266415.184991602</v>
      </c>
      <c r="O59">
        <f t="shared" si="19"/>
        <v>6729735.685690511</v>
      </c>
      <c r="P59">
        <f t="shared" si="19"/>
        <v>5818059.468781692</v>
      </c>
      <c r="T59">
        <f t="shared" si="20"/>
        <v>403088452.52225953</v>
      </c>
      <c r="U59">
        <f t="shared" si="21"/>
        <v>413570179.83265483</v>
      </c>
      <c r="V59">
        <f t="shared" si="22"/>
        <v>0</v>
      </c>
      <c r="W59">
        <f t="shared" si="23"/>
        <v>385546557.43320936</v>
      </c>
      <c r="X59">
        <f t="shared" si="24"/>
        <v>0</v>
      </c>
      <c r="AB59">
        <f t="shared" si="25"/>
        <v>525176148.4302361</v>
      </c>
      <c r="AD59">
        <f t="shared" si="26"/>
        <v>264943396.45529449</v>
      </c>
      <c r="AE59">
        <f t="shared" si="27"/>
        <v>1013951889.7601736</v>
      </c>
      <c r="AG59">
        <f t="shared" si="28"/>
        <v>4004220375.1059103</v>
      </c>
      <c r="AH59">
        <f t="shared" si="29"/>
        <v>599530666.07367194</v>
      </c>
      <c r="AJ59">
        <f t="shared" si="30"/>
        <v>760863916.62416923</v>
      </c>
      <c r="AL59">
        <f t="shared" si="31"/>
        <v>1304059849.3327284</v>
      </c>
      <c r="AM59">
        <f t="shared" si="32"/>
        <v>244940303.63570923</v>
      </c>
    </row>
    <row r="60" spans="1:39" x14ac:dyDescent="0.2">
      <c r="A60">
        <v>6000</v>
      </c>
      <c r="B60">
        <v>148269.433108414</v>
      </c>
      <c r="C60">
        <v>174429.94852847801</v>
      </c>
      <c r="E60">
        <v>159923.05665447499</v>
      </c>
      <c r="F60">
        <v>53853.479085694897</v>
      </c>
      <c r="L60">
        <f t="shared" si="18"/>
        <v>6405239.5102834851</v>
      </c>
      <c r="M60">
        <f t="shared" si="19"/>
        <v>6785324.9977577943</v>
      </c>
      <c r="N60">
        <f t="shared" si="19"/>
        <v>0</v>
      </c>
      <c r="O60">
        <f t="shared" si="19"/>
        <v>7676306.7194147995</v>
      </c>
      <c r="P60">
        <f t="shared" si="19"/>
        <v>6462417.4902833877</v>
      </c>
      <c r="T60">
        <f t="shared" si="20"/>
        <v>466941960.29966611</v>
      </c>
      <c r="U60">
        <f t="shared" si="21"/>
        <v>477686879.84214878</v>
      </c>
      <c r="V60">
        <f t="shared" si="22"/>
        <v>0</v>
      </c>
      <c r="W60">
        <f t="shared" si="23"/>
        <v>439775611.95527387</v>
      </c>
      <c r="X60">
        <f t="shared" si="24"/>
        <v>0</v>
      </c>
      <c r="AB60">
        <f t="shared" si="25"/>
        <v>608369648.68672538</v>
      </c>
      <c r="AD60">
        <f t="shared" si="26"/>
        <v>306018157.39887655</v>
      </c>
      <c r="AE60">
        <f t="shared" si="27"/>
        <v>1171147094.6129951</v>
      </c>
      <c r="AG60">
        <f t="shared" si="28"/>
        <v>0</v>
      </c>
      <c r="AH60">
        <f t="shared" si="29"/>
        <v>0</v>
      </c>
      <c r="AJ60">
        <f t="shared" si="30"/>
        <v>867883237.69703722</v>
      </c>
      <c r="AL60">
        <f t="shared" si="31"/>
        <v>1448486256.2721183</v>
      </c>
      <c r="AM60">
        <f t="shared" si="32"/>
        <v>272067776.34093064</v>
      </c>
    </row>
    <row r="61" spans="1:39" x14ac:dyDescent="0.2">
      <c r="A61">
        <v>6500</v>
      </c>
      <c r="B61">
        <v>161766.56580274401</v>
      </c>
      <c r="C61">
        <v>199605.760154555</v>
      </c>
      <c r="E61">
        <v>168143.76808593699</v>
      </c>
      <c r="F61">
        <v>59125.397975196604</v>
      </c>
      <c r="L61">
        <f t="shared" si="18"/>
        <v>6988315.6426785411</v>
      </c>
      <c r="M61">
        <f t="shared" si="19"/>
        <v>7764664.0700121894</v>
      </c>
      <c r="N61">
        <f t="shared" si="19"/>
        <v>0</v>
      </c>
      <c r="O61">
        <f t="shared" si="19"/>
        <v>8070900.8681249749</v>
      </c>
      <c r="P61">
        <f t="shared" si="19"/>
        <v>7095047.7570235925</v>
      </c>
      <c r="T61">
        <f t="shared" si="20"/>
        <v>509448210.35126567</v>
      </c>
      <c r="U61">
        <f t="shared" si="21"/>
        <v>546632350.52885818</v>
      </c>
      <c r="V61">
        <f t="shared" si="22"/>
        <v>0</v>
      </c>
      <c r="W61">
        <f t="shared" si="23"/>
        <v>462381910.73487979</v>
      </c>
      <c r="X61">
        <f t="shared" si="24"/>
        <v>0</v>
      </c>
      <c r="AB61">
        <f t="shared" si="25"/>
        <v>663750219.7416079</v>
      </c>
      <c r="AD61">
        <f t="shared" si="26"/>
        <v>350186349.55754977</v>
      </c>
      <c r="AE61">
        <f t="shared" si="27"/>
        <v>1340181018.4841039</v>
      </c>
      <c r="AG61">
        <f t="shared" si="28"/>
        <v>0</v>
      </c>
      <c r="AH61">
        <f t="shared" si="29"/>
        <v>0</v>
      </c>
      <c r="AJ61">
        <f t="shared" si="30"/>
        <v>912496052.15020967</v>
      </c>
      <c r="AL61">
        <f t="shared" si="31"/>
        <v>1590284004.2592678</v>
      </c>
      <c r="AM61">
        <f t="shared" si="32"/>
        <v>298701510.57069325</v>
      </c>
    </row>
    <row r="62" spans="1:39" x14ac:dyDescent="0.2">
      <c r="A62">
        <v>7000</v>
      </c>
      <c r="B62">
        <v>180624.23619066499</v>
      </c>
      <c r="C62">
        <v>231259.019779978</v>
      </c>
      <c r="E62">
        <v>198081.80522865799</v>
      </c>
      <c r="F62">
        <v>66893.5361407413</v>
      </c>
      <c r="L62">
        <f t="shared" si="18"/>
        <v>7802967.0034367284</v>
      </c>
      <c r="M62">
        <f t="shared" si="19"/>
        <v>8995975.8694411442</v>
      </c>
      <c r="N62">
        <f t="shared" si="19"/>
        <v>0</v>
      </c>
      <c r="O62">
        <f t="shared" si="19"/>
        <v>9507926.6509755831</v>
      </c>
      <c r="P62">
        <f t="shared" si="19"/>
        <v>8027224.3368889559</v>
      </c>
      <c r="T62">
        <f t="shared" si="20"/>
        <v>568836294.55053759</v>
      </c>
      <c r="U62">
        <f t="shared" si="21"/>
        <v>633316701.20865655</v>
      </c>
      <c r="V62">
        <f t="shared" si="22"/>
        <v>0</v>
      </c>
      <c r="W62">
        <f t="shared" si="23"/>
        <v>544709117.83439112</v>
      </c>
      <c r="X62">
        <f t="shared" si="24"/>
        <v>0</v>
      </c>
      <c r="AB62">
        <f t="shared" si="25"/>
        <v>741125805.98642051</v>
      </c>
      <c r="AD62">
        <f t="shared" si="26"/>
        <v>405718511.71179563</v>
      </c>
      <c r="AE62">
        <f t="shared" si="27"/>
        <v>1552705435.0655415</v>
      </c>
      <c r="AG62">
        <f t="shared" si="28"/>
        <v>0</v>
      </c>
      <c r="AH62">
        <f t="shared" si="29"/>
        <v>0</v>
      </c>
      <c r="AJ62">
        <f t="shared" si="30"/>
        <v>1074966187.1592994</v>
      </c>
      <c r="AL62">
        <f t="shared" si="31"/>
        <v>1799222062.8702905</v>
      </c>
      <c r="AM62">
        <f t="shared" si="32"/>
        <v>337946144.58302504</v>
      </c>
    </row>
    <row r="63" spans="1:39" x14ac:dyDescent="0.2">
      <c r="A63">
        <v>7500</v>
      </c>
      <c r="B63">
        <v>207061.41552702201</v>
      </c>
      <c r="C63">
        <v>269649.99730255897</v>
      </c>
      <c r="E63">
        <v>208931.954355305</v>
      </c>
      <c r="F63">
        <v>70641.995729775401</v>
      </c>
      <c r="L63">
        <f t="shared" si="18"/>
        <v>8945053.1507673506</v>
      </c>
      <c r="M63">
        <f t="shared" si="19"/>
        <v>10489384.895069543</v>
      </c>
      <c r="N63">
        <f t="shared" si="19"/>
        <v>0</v>
      </c>
      <c r="O63">
        <f t="shared" si="19"/>
        <v>10028733.809054639</v>
      </c>
      <c r="P63">
        <f t="shared" si="19"/>
        <v>8477039.4875730481</v>
      </c>
      <c r="T63">
        <f t="shared" si="20"/>
        <v>652094374.6909399</v>
      </c>
      <c r="U63">
        <f t="shared" si="21"/>
        <v>738452696.61289597</v>
      </c>
      <c r="V63">
        <f t="shared" si="22"/>
        <v>0</v>
      </c>
      <c r="W63">
        <f t="shared" si="23"/>
        <v>574546159.92074025</v>
      </c>
      <c r="X63">
        <f t="shared" si="24"/>
        <v>0</v>
      </c>
      <c r="AB63">
        <f t="shared" si="25"/>
        <v>849601148.25988305</v>
      </c>
      <c r="AD63">
        <f t="shared" si="26"/>
        <v>473071258.76763642</v>
      </c>
      <c r="AE63">
        <f t="shared" si="27"/>
        <v>1810467832.889003</v>
      </c>
      <c r="AG63">
        <f t="shared" si="28"/>
        <v>0</v>
      </c>
      <c r="AH63">
        <f t="shared" si="29"/>
        <v>0</v>
      </c>
      <c r="AJ63">
        <f t="shared" si="30"/>
        <v>1133848644.4517176</v>
      </c>
      <c r="AL63">
        <f t="shared" si="31"/>
        <v>1900043630.7446229</v>
      </c>
      <c r="AM63">
        <f t="shared" si="32"/>
        <v>356883362.42682534</v>
      </c>
    </row>
    <row r="64" spans="1:39" x14ac:dyDescent="0.2">
      <c r="A64">
        <v>8000</v>
      </c>
      <c r="B64">
        <v>235677.78849177499</v>
      </c>
      <c r="C64">
        <v>310086.579333773</v>
      </c>
      <c r="E64">
        <v>236704.692651719</v>
      </c>
      <c r="F64">
        <v>76009.0135580145</v>
      </c>
      <c r="L64">
        <f t="shared" si="18"/>
        <v>10181280.462844681</v>
      </c>
      <c r="M64">
        <f t="shared" si="19"/>
        <v>12062367.936083769</v>
      </c>
      <c r="N64">
        <f t="shared" si="19"/>
        <v>0</v>
      </c>
      <c r="O64">
        <f t="shared" si="19"/>
        <v>11361825.247282512</v>
      </c>
      <c r="P64">
        <f t="shared" si="19"/>
        <v>9121081.6269617397</v>
      </c>
      <c r="T64">
        <f t="shared" si="20"/>
        <v>742215345.74137735</v>
      </c>
      <c r="U64">
        <f t="shared" si="21"/>
        <v>849190702.70029747</v>
      </c>
      <c r="V64">
        <f t="shared" si="22"/>
        <v>0</v>
      </c>
      <c r="W64">
        <f t="shared" si="23"/>
        <v>650918968.41681516</v>
      </c>
      <c r="X64">
        <f t="shared" si="24"/>
        <v>0</v>
      </c>
      <c r="AB64">
        <f t="shared" si="25"/>
        <v>967018018.36098778</v>
      </c>
      <c r="AD64">
        <f t="shared" si="26"/>
        <v>544012793.91737807</v>
      </c>
      <c r="AE64">
        <f t="shared" si="27"/>
        <v>2081964705.7680585</v>
      </c>
      <c r="AG64">
        <f t="shared" si="28"/>
        <v>0</v>
      </c>
      <c r="AH64">
        <f t="shared" si="29"/>
        <v>0</v>
      </c>
      <c r="AJ64">
        <f t="shared" si="30"/>
        <v>1284567962.4577608</v>
      </c>
      <c r="AL64">
        <f t="shared" si="31"/>
        <v>2044399235.8672042</v>
      </c>
      <c r="AM64">
        <f t="shared" si="32"/>
        <v>383997536.49508923</v>
      </c>
    </row>
    <row r="65" spans="1:39" x14ac:dyDescent="0.2">
      <c r="A65">
        <v>8500</v>
      </c>
      <c r="B65">
        <v>264610.86858303403</v>
      </c>
      <c r="C65">
        <v>366627.415576828</v>
      </c>
      <c r="E65">
        <v>257991.04644954301</v>
      </c>
      <c r="F65">
        <v>82178.571941373695</v>
      </c>
      <c r="L65">
        <f t="shared" si="18"/>
        <v>11431189.52278707</v>
      </c>
      <c r="M65">
        <f t="shared" si="19"/>
        <v>14261806.465938609</v>
      </c>
      <c r="N65">
        <f t="shared" si="19"/>
        <v>0</v>
      </c>
      <c r="O65">
        <f t="shared" si="19"/>
        <v>12383570.229578065</v>
      </c>
      <c r="P65">
        <f t="shared" si="19"/>
        <v>9861428.6329648439</v>
      </c>
      <c r="T65">
        <f t="shared" si="20"/>
        <v>833333716.21117747</v>
      </c>
      <c r="U65">
        <f t="shared" si="21"/>
        <v>1004031175.2020781</v>
      </c>
      <c r="V65">
        <f t="shared" si="22"/>
        <v>0</v>
      </c>
      <c r="W65">
        <f t="shared" si="23"/>
        <v>709454738.45252728</v>
      </c>
      <c r="X65">
        <f t="shared" si="24"/>
        <v>0</v>
      </c>
      <c r="AB65">
        <f t="shared" si="25"/>
        <v>1085734380.874316</v>
      </c>
      <c r="AD65">
        <f t="shared" si="26"/>
        <v>643207471.61383128</v>
      </c>
      <c r="AE65">
        <f t="shared" si="27"/>
        <v>2461587796.0210037</v>
      </c>
      <c r="AG65">
        <f t="shared" si="28"/>
        <v>0</v>
      </c>
      <c r="AH65">
        <f t="shared" si="29"/>
        <v>0</v>
      </c>
      <c r="AJ65">
        <f t="shared" si="30"/>
        <v>1400086450.156096</v>
      </c>
      <c r="AL65">
        <f t="shared" si="31"/>
        <v>2210340613.7927399</v>
      </c>
      <c r="AM65">
        <f t="shared" si="32"/>
        <v>415166145.44781995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74D12-8AA4-48D6-B31B-ACB75A0C70F6}">
  <dimension ref="A1:AF133"/>
  <sheetViews>
    <sheetView tabSelected="1" topLeftCell="A16" zoomScaleNormal="100" workbookViewId="0">
      <selection activeCell="P62" sqref="P62"/>
    </sheetView>
  </sheetViews>
  <sheetFormatPr defaultRowHeight="14.25" x14ac:dyDescent="0.2"/>
  <cols>
    <col min="1" max="1" width="11.5" bestFit="1" customWidth="1"/>
    <col min="3" max="3" width="14.5" bestFit="1" customWidth="1"/>
    <col min="5" max="5" width="14.875" bestFit="1" customWidth="1"/>
    <col min="6" max="6" width="11.625" bestFit="1" customWidth="1"/>
    <col min="7" max="7" width="11.625" customWidth="1"/>
    <col min="10" max="10" width="11.5" bestFit="1" customWidth="1"/>
  </cols>
  <sheetData>
    <row r="1" spans="1:29" x14ac:dyDescent="0.2">
      <c r="A1" t="s">
        <v>13</v>
      </c>
      <c r="B1" t="s">
        <v>14</v>
      </c>
      <c r="C1" t="s">
        <v>29</v>
      </c>
      <c r="E1" t="s">
        <v>16</v>
      </c>
      <c r="F1" t="s">
        <v>17</v>
      </c>
      <c r="H1" t="s">
        <v>13</v>
      </c>
      <c r="I1" t="s">
        <v>14</v>
      </c>
      <c r="J1" t="s">
        <v>29</v>
      </c>
      <c r="L1" t="s">
        <v>16</v>
      </c>
      <c r="M1" t="s">
        <v>17</v>
      </c>
      <c r="O1" t="s">
        <v>13</v>
      </c>
      <c r="P1" t="s">
        <v>14</v>
      </c>
      <c r="Q1" t="s">
        <v>29</v>
      </c>
      <c r="S1" t="s">
        <v>16</v>
      </c>
      <c r="T1" t="s">
        <v>17</v>
      </c>
      <c r="X1" t="s">
        <v>13</v>
      </c>
      <c r="Y1" t="s">
        <v>14</v>
      </c>
      <c r="Z1" t="s">
        <v>29</v>
      </c>
      <c r="AB1" t="s">
        <v>16</v>
      </c>
      <c r="AC1" t="s">
        <v>17</v>
      </c>
    </row>
    <row r="2" spans="1:29" x14ac:dyDescent="0.2">
      <c r="A2">
        <v>0.7</v>
      </c>
      <c r="B2">
        <v>12000</v>
      </c>
      <c r="C2">
        <v>0.39400000000000002</v>
      </c>
      <c r="D2">
        <v>19.100999999999999</v>
      </c>
      <c r="E2">
        <v>-1.6E-2</v>
      </c>
      <c r="F2">
        <v>-2.867</v>
      </c>
      <c r="H2">
        <v>0.7</v>
      </c>
      <c r="I2">
        <v>11500</v>
      </c>
      <c r="J2">
        <v>0.36399999999999999</v>
      </c>
      <c r="K2">
        <v>19.699000000000002</v>
      </c>
      <c r="L2">
        <v>-1.6E-2</v>
      </c>
      <c r="M2">
        <v>-2.8860000000000001</v>
      </c>
      <c r="O2">
        <v>0.7</v>
      </c>
      <c r="P2">
        <v>11000</v>
      </c>
      <c r="Q2">
        <v>0.33700000000000002</v>
      </c>
      <c r="R2">
        <v>20.393000000000001</v>
      </c>
      <c r="S2">
        <v>-1.6E-2</v>
      </c>
      <c r="T2">
        <v>-2.9049999999999998</v>
      </c>
      <c r="X2">
        <v>0.8</v>
      </c>
      <c r="Y2">
        <v>11500</v>
      </c>
      <c r="Z2">
        <v>0.20599999999999999</v>
      </c>
      <c r="AA2">
        <v>19.62</v>
      </c>
      <c r="AB2">
        <v>-2.1999999999999999E-2</v>
      </c>
      <c r="AC2">
        <v>-3.835</v>
      </c>
    </row>
    <row r="3" spans="1:29" x14ac:dyDescent="0.2">
      <c r="C3">
        <v>0.39100000000000001</v>
      </c>
      <c r="D3">
        <v>19.154</v>
      </c>
      <c r="E3">
        <v>8.0000000000000002E-3</v>
      </c>
      <c r="F3">
        <v>1.429</v>
      </c>
      <c r="J3">
        <v>0.36099999999999999</v>
      </c>
      <c r="K3">
        <v>19.757000000000001</v>
      </c>
      <c r="L3">
        <v>8.0000000000000002E-3</v>
      </c>
      <c r="M3">
        <v>1.4390000000000001</v>
      </c>
      <c r="Q3">
        <v>0.33400000000000002</v>
      </c>
      <c r="R3">
        <v>20.457000000000001</v>
      </c>
      <c r="S3">
        <v>8.0000000000000002E-3</v>
      </c>
      <c r="T3">
        <v>1.448</v>
      </c>
      <c r="Z3">
        <v>0.20399999999999999</v>
      </c>
      <c r="AA3">
        <v>19.584</v>
      </c>
      <c r="AB3">
        <v>0</v>
      </c>
      <c r="AC3">
        <v>4.5999999999999999E-2</v>
      </c>
    </row>
    <row r="4" spans="1:29" x14ac:dyDescent="0.2">
      <c r="A4" t="s">
        <v>18</v>
      </c>
      <c r="C4">
        <v>0.38900000000000001</v>
      </c>
      <c r="D4">
        <v>19.193000000000001</v>
      </c>
      <c r="E4">
        <v>3.2000000000000001E-2</v>
      </c>
      <c r="F4">
        <v>5.6580000000000004</v>
      </c>
      <c r="H4" t="s">
        <v>18</v>
      </c>
      <c r="J4">
        <v>0.35899999999999999</v>
      </c>
      <c r="K4">
        <v>19.800999999999998</v>
      </c>
      <c r="L4">
        <v>3.2000000000000001E-2</v>
      </c>
      <c r="M4">
        <v>5.6950000000000003</v>
      </c>
      <c r="O4" t="s">
        <v>18</v>
      </c>
      <c r="Q4">
        <v>0.33200000000000002</v>
      </c>
      <c r="R4">
        <v>20.507000000000001</v>
      </c>
      <c r="S4">
        <v>3.2000000000000001E-2</v>
      </c>
      <c r="T4">
        <v>5.7309999999999999</v>
      </c>
      <c r="X4" t="s">
        <v>18</v>
      </c>
      <c r="Y4" t="s">
        <v>31</v>
      </c>
      <c r="Z4">
        <v>0.20300000000000001</v>
      </c>
      <c r="AA4">
        <v>19.548999999999999</v>
      </c>
      <c r="AB4">
        <v>2.3E-2</v>
      </c>
      <c r="AC4">
        <v>3.927</v>
      </c>
    </row>
    <row r="5" spans="1:29" x14ac:dyDescent="0.2">
      <c r="A5">
        <v>195848.08799999999</v>
      </c>
      <c r="C5">
        <v>0.38600000000000001</v>
      </c>
      <c r="D5">
        <v>19.233000000000001</v>
      </c>
      <c r="E5">
        <v>5.6000000000000001E-2</v>
      </c>
      <c r="F5">
        <v>9.5960000000000001</v>
      </c>
      <c r="H5">
        <v>195848.08799999999</v>
      </c>
      <c r="J5">
        <v>0.35699999999999998</v>
      </c>
      <c r="K5">
        <v>19.844999999999999</v>
      </c>
      <c r="L5">
        <v>5.6000000000000001E-2</v>
      </c>
      <c r="M5">
        <v>9.6560000000000006</v>
      </c>
      <c r="O5">
        <v>195848.08799999999</v>
      </c>
      <c r="Q5">
        <v>0.33100000000000002</v>
      </c>
      <c r="R5">
        <v>20.556000000000001</v>
      </c>
      <c r="S5">
        <v>5.6000000000000001E-2</v>
      </c>
      <c r="T5">
        <v>9.7159999999999993</v>
      </c>
      <c r="X5">
        <v>144443.02799999999</v>
      </c>
      <c r="Y5">
        <v>1.7499</v>
      </c>
      <c r="Z5">
        <v>0.20200000000000001</v>
      </c>
      <c r="AA5">
        <v>19.513000000000002</v>
      </c>
      <c r="AB5">
        <v>4.5999999999999999E-2</v>
      </c>
      <c r="AC5">
        <v>7.6360000000000001</v>
      </c>
    </row>
    <row r="6" spans="1:29" x14ac:dyDescent="0.2">
      <c r="C6">
        <v>0.38400000000000001</v>
      </c>
      <c r="D6">
        <v>19.273</v>
      </c>
      <c r="E6">
        <v>8.1000000000000003E-2</v>
      </c>
      <c r="F6">
        <v>13.06</v>
      </c>
      <c r="J6">
        <v>0.35499999999999998</v>
      </c>
      <c r="K6">
        <v>19.89</v>
      </c>
      <c r="L6">
        <v>8.1000000000000003E-2</v>
      </c>
      <c r="M6">
        <v>13.138</v>
      </c>
      <c r="Q6">
        <v>0.32900000000000001</v>
      </c>
      <c r="R6">
        <v>20.606000000000002</v>
      </c>
      <c r="S6">
        <v>8.1000000000000003E-2</v>
      </c>
      <c r="T6">
        <v>13.215</v>
      </c>
      <c r="Z6">
        <v>0.20100000000000001</v>
      </c>
      <c r="AA6">
        <v>19.478000000000002</v>
      </c>
      <c r="AB6">
        <v>6.8000000000000005E-2</v>
      </c>
      <c r="AC6">
        <v>11.004</v>
      </c>
    </row>
    <row r="7" spans="1:29" x14ac:dyDescent="0.2">
      <c r="A7" t="s">
        <v>28</v>
      </c>
      <c r="C7">
        <v>0.38200000000000001</v>
      </c>
      <c r="D7">
        <v>19.312999999999999</v>
      </c>
      <c r="E7">
        <v>0.105</v>
      </c>
      <c r="F7">
        <v>15.94</v>
      </c>
      <c r="H7" t="s">
        <v>28</v>
      </c>
      <c r="J7">
        <v>0.35299999999999998</v>
      </c>
      <c r="K7">
        <v>19.934999999999999</v>
      </c>
      <c r="L7">
        <v>0.105</v>
      </c>
      <c r="M7">
        <v>16.029</v>
      </c>
      <c r="O7" t="s">
        <v>28</v>
      </c>
      <c r="Q7">
        <v>0.32700000000000001</v>
      </c>
      <c r="R7">
        <v>20.655999999999999</v>
      </c>
      <c r="S7">
        <v>0.105</v>
      </c>
      <c r="T7">
        <v>16.117000000000001</v>
      </c>
      <c r="X7" t="s">
        <v>28</v>
      </c>
      <c r="Z7">
        <v>0.2</v>
      </c>
      <c r="AA7">
        <v>19.443000000000001</v>
      </c>
      <c r="AB7">
        <v>9.0999999999999998E-2</v>
      </c>
      <c r="AC7">
        <v>13.912000000000001</v>
      </c>
    </row>
    <row r="8" spans="1:29" x14ac:dyDescent="0.2">
      <c r="A8">
        <v>46000</v>
      </c>
      <c r="C8">
        <v>0.38</v>
      </c>
      <c r="D8">
        <v>19.353000000000002</v>
      </c>
      <c r="E8">
        <v>0.29099999999999998</v>
      </c>
      <c r="F8">
        <v>21.786000000000001</v>
      </c>
      <c r="H8">
        <v>46000</v>
      </c>
      <c r="J8">
        <v>0.35099999999999998</v>
      </c>
      <c r="K8">
        <v>19.98</v>
      </c>
      <c r="L8">
        <v>0.29099999999999998</v>
      </c>
      <c r="M8">
        <v>21.844999999999999</v>
      </c>
      <c r="O8">
        <v>46000</v>
      </c>
      <c r="Q8">
        <v>0.32500000000000001</v>
      </c>
      <c r="R8">
        <v>20.706</v>
      </c>
      <c r="S8">
        <v>0.29099999999999998</v>
      </c>
      <c r="T8">
        <v>21.904</v>
      </c>
      <c r="X8">
        <v>23000</v>
      </c>
      <c r="Z8">
        <v>0.19900000000000001</v>
      </c>
      <c r="AA8">
        <v>19.408000000000001</v>
      </c>
      <c r="AB8">
        <v>0.26600000000000001</v>
      </c>
      <c r="AC8">
        <v>21.210999999999999</v>
      </c>
    </row>
    <row r="9" spans="1:29" x14ac:dyDescent="0.2">
      <c r="C9">
        <v>0.377</v>
      </c>
      <c r="D9">
        <v>19.395</v>
      </c>
      <c r="E9">
        <v>0.47799999999999998</v>
      </c>
      <c r="F9">
        <v>17.995999999999999</v>
      </c>
      <c r="J9">
        <v>0.35</v>
      </c>
      <c r="K9">
        <v>20.024999999999999</v>
      </c>
      <c r="L9">
        <v>0.47799999999999998</v>
      </c>
      <c r="M9">
        <v>18.021000000000001</v>
      </c>
      <c r="Q9">
        <v>0.32400000000000001</v>
      </c>
      <c r="R9">
        <v>20.757000000000001</v>
      </c>
      <c r="S9">
        <v>0.47799999999999998</v>
      </c>
      <c r="T9">
        <v>18.045000000000002</v>
      </c>
      <c r="Z9">
        <v>0.19800000000000001</v>
      </c>
      <c r="AA9">
        <v>19.372</v>
      </c>
      <c r="AB9">
        <v>0.44400000000000001</v>
      </c>
      <c r="AC9">
        <v>18.015000000000001</v>
      </c>
    </row>
    <row r="10" spans="1:29" x14ac:dyDescent="0.2">
      <c r="A10" t="s">
        <v>15</v>
      </c>
      <c r="C10">
        <v>0.375</v>
      </c>
      <c r="D10">
        <v>19.436</v>
      </c>
      <c r="E10">
        <v>0.65700000000000003</v>
      </c>
      <c r="F10">
        <v>14.541</v>
      </c>
      <c r="H10" t="s">
        <v>15</v>
      </c>
      <c r="J10">
        <v>0.34799999999999998</v>
      </c>
      <c r="K10">
        <v>20.071000000000002</v>
      </c>
      <c r="L10">
        <v>0.65700000000000003</v>
      </c>
      <c r="M10">
        <v>14.553000000000001</v>
      </c>
      <c r="O10" t="s">
        <v>15</v>
      </c>
      <c r="Q10">
        <v>0.32200000000000001</v>
      </c>
      <c r="R10">
        <v>20.808</v>
      </c>
      <c r="S10">
        <v>0.65700000000000003</v>
      </c>
      <c r="T10">
        <v>14.564</v>
      </c>
      <c r="X10" t="s">
        <v>30</v>
      </c>
      <c r="Z10">
        <v>0.19700000000000001</v>
      </c>
      <c r="AA10">
        <v>19.337</v>
      </c>
      <c r="AB10">
        <v>0.61599999999999999</v>
      </c>
      <c r="AC10">
        <v>14.632</v>
      </c>
    </row>
    <row r="11" spans="1:29" x14ac:dyDescent="0.2">
      <c r="A11">
        <v>12196.091653276701</v>
      </c>
      <c r="C11">
        <v>0.373</v>
      </c>
      <c r="D11">
        <v>19.477</v>
      </c>
      <c r="E11">
        <v>0.81299999999999994</v>
      </c>
      <c r="F11">
        <v>12.275</v>
      </c>
      <c r="H11">
        <v>11432.620170092399</v>
      </c>
      <c r="J11">
        <v>0.34599999999999997</v>
      </c>
      <c r="K11">
        <v>20.117000000000001</v>
      </c>
      <c r="L11">
        <v>0.81299999999999994</v>
      </c>
      <c r="M11">
        <v>12.282</v>
      </c>
      <c r="O11">
        <v>11307.664367093499</v>
      </c>
      <c r="Q11">
        <v>0.32</v>
      </c>
      <c r="R11">
        <v>20.86</v>
      </c>
      <c r="S11">
        <v>0.81299999999999994</v>
      </c>
      <c r="T11">
        <v>12.289</v>
      </c>
      <c r="X11">
        <v>8382.0859282929796</v>
      </c>
      <c r="Z11">
        <v>0.19600000000000001</v>
      </c>
      <c r="AA11">
        <v>19.300999999999998</v>
      </c>
      <c r="AB11">
        <v>0.76500000000000001</v>
      </c>
      <c r="AC11">
        <v>12.382999999999999</v>
      </c>
    </row>
    <row r="12" spans="1:29" x14ac:dyDescent="0.2">
      <c r="C12">
        <v>0.371</v>
      </c>
      <c r="D12">
        <v>19.518999999999998</v>
      </c>
      <c r="E12">
        <v>0.94</v>
      </c>
      <c r="F12">
        <v>10.837999999999999</v>
      </c>
      <c r="J12">
        <v>0.34399999999999997</v>
      </c>
      <c r="K12">
        <v>20.164000000000001</v>
      </c>
      <c r="L12">
        <v>0.94</v>
      </c>
      <c r="M12">
        <v>10.843</v>
      </c>
      <c r="Q12">
        <v>0.31900000000000001</v>
      </c>
      <c r="R12">
        <v>20.911999999999999</v>
      </c>
      <c r="S12">
        <v>0.94</v>
      </c>
      <c r="T12">
        <v>10.847</v>
      </c>
      <c r="Z12">
        <v>0.19500000000000001</v>
      </c>
      <c r="AA12">
        <v>19.265000000000001</v>
      </c>
      <c r="AB12">
        <v>0.88500000000000001</v>
      </c>
      <c r="AC12">
        <v>10.96</v>
      </c>
    </row>
    <row r="14" spans="1:29" x14ac:dyDescent="0.2">
      <c r="A14">
        <v>0.75</v>
      </c>
      <c r="B14">
        <v>12000</v>
      </c>
      <c r="C14">
        <v>0.34300000000000003</v>
      </c>
      <c r="D14">
        <v>19.64</v>
      </c>
      <c r="E14">
        <v>-1.9E-2</v>
      </c>
      <c r="F14">
        <v>-3.347</v>
      </c>
      <c r="H14">
        <v>0.75</v>
      </c>
      <c r="I14">
        <v>11500</v>
      </c>
      <c r="J14">
        <v>0.317</v>
      </c>
      <c r="K14">
        <v>20.292000000000002</v>
      </c>
      <c r="L14">
        <v>-1.9E-2</v>
      </c>
      <c r="M14">
        <v>-3.371</v>
      </c>
      <c r="O14">
        <v>0.75</v>
      </c>
      <c r="P14">
        <v>11000</v>
      </c>
      <c r="Q14">
        <v>0.29299999999999998</v>
      </c>
      <c r="R14">
        <v>21.052</v>
      </c>
      <c r="S14">
        <v>-1.9E-2</v>
      </c>
      <c r="T14">
        <v>-3.395</v>
      </c>
      <c r="X14">
        <v>0.8</v>
      </c>
      <c r="Y14">
        <v>11500</v>
      </c>
      <c r="Z14">
        <v>0.27900000000000003</v>
      </c>
      <c r="AA14">
        <v>20.806999999999999</v>
      </c>
      <c r="AB14">
        <v>-2.1999999999999999E-2</v>
      </c>
      <c r="AC14">
        <v>-3.835</v>
      </c>
    </row>
    <row r="15" spans="1:29" x14ac:dyDescent="0.2">
      <c r="C15">
        <v>0.34</v>
      </c>
      <c r="D15">
        <v>19.693999999999999</v>
      </c>
      <c r="E15">
        <v>4.0000000000000001E-3</v>
      </c>
      <c r="F15">
        <v>0.72399999999999998</v>
      </c>
      <c r="J15">
        <v>0.315</v>
      </c>
      <c r="K15">
        <v>20.352</v>
      </c>
      <c r="L15">
        <v>4.0000000000000001E-3</v>
      </c>
      <c r="M15">
        <v>0.72899999999999998</v>
      </c>
      <c r="Q15">
        <v>0.29099999999999998</v>
      </c>
      <c r="R15">
        <v>21.117999999999999</v>
      </c>
      <c r="S15">
        <v>4.0000000000000001E-3</v>
      </c>
      <c r="T15">
        <v>0.73399999999999999</v>
      </c>
      <c r="Z15">
        <v>0.27700000000000002</v>
      </c>
      <c r="AA15">
        <v>20.867000000000001</v>
      </c>
      <c r="AB15">
        <v>0</v>
      </c>
      <c r="AC15">
        <v>4.5999999999999999E-2</v>
      </c>
    </row>
    <row r="16" spans="1:29" x14ac:dyDescent="0.2">
      <c r="A16" t="s">
        <v>18</v>
      </c>
      <c r="C16">
        <v>0.33900000000000002</v>
      </c>
      <c r="D16">
        <v>19.733000000000001</v>
      </c>
      <c r="E16">
        <v>2.7E-2</v>
      </c>
      <c r="F16">
        <v>4.7629999999999999</v>
      </c>
      <c r="H16" t="s">
        <v>18</v>
      </c>
      <c r="J16">
        <v>0.313</v>
      </c>
      <c r="K16">
        <v>20.396000000000001</v>
      </c>
      <c r="L16">
        <v>2.7E-2</v>
      </c>
      <c r="M16">
        <v>4.7969999999999997</v>
      </c>
      <c r="O16" t="s">
        <v>18</v>
      </c>
      <c r="Q16">
        <v>0.28999999999999998</v>
      </c>
      <c r="R16">
        <v>21.167999999999999</v>
      </c>
      <c r="S16">
        <v>2.7E-2</v>
      </c>
      <c r="T16">
        <v>4.8310000000000004</v>
      </c>
      <c r="X16" t="s">
        <v>18</v>
      </c>
      <c r="Y16" t="s">
        <v>31</v>
      </c>
      <c r="Z16">
        <v>0.27500000000000002</v>
      </c>
      <c r="AA16">
        <v>20.91</v>
      </c>
      <c r="AB16">
        <v>2.3E-2</v>
      </c>
      <c r="AC16">
        <v>3.927</v>
      </c>
    </row>
    <row r="17" spans="1:29" x14ac:dyDescent="0.2">
      <c r="A17">
        <v>195848.08799999999</v>
      </c>
      <c r="C17">
        <v>0.33700000000000002</v>
      </c>
      <c r="D17">
        <v>19.773</v>
      </c>
      <c r="E17">
        <v>5.0999999999999997E-2</v>
      </c>
      <c r="F17">
        <v>8.5760000000000005</v>
      </c>
      <c r="H17">
        <v>195848.08799999999</v>
      </c>
      <c r="J17">
        <v>0.312</v>
      </c>
      <c r="K17">
        <v>20.440000000000001</v>
      </c>
      <c r="L17">
        <v>5.0999999999999997E-2</v>
      </c>
      <c r="M17">
        <v>8.6349999999999998</v>
      </c>
      <c r="O17">
        <v>195848.08799999999</v>
      </c>
      <c r="Q17">
        <v>0.28799999999999998</v>
      </c>
      <c r="R17">
        <v>21.216999999999999</v>
      </c>
      <c r="S17">
        <v>5.0999999999999997E-2</v>
      </c>
      <c r="T17">
        <v>8.6940000000000008</v>
      </c>
      <c r="X17">
        <v>195848.08799999999</v>
      </c>
      <c r="Y17">
        <v>2.3994048308252198</v>
      </c>
      <c r="Z17">
        <v>0.27400000000000002</v>
      </c>
      <c r="AA17">
        <v>20.954000000000001</v>
      </c>
      <c r="AB17">
        <v>4.5999999999999999E-2</v>
      </c>
      <c r="AC17">
        <v>7.6360000000000001</v>
      </c>
    </row>
    <row r="18" spans="1:29" x14ac:dyDescent="0.2">
      <c r="A18" t="s">
        <v>28</v>
      </c>
      <c r="C18">
        <v>0.33500000000000002</v>
      </c>
      <c r="D18">
        <v>19.812999999999999</v>
      </c>
      <c r="E18">
        <v>7.4999999999999997E-2</v>
      </c>
      <c r="F18">
        <v>11.986000000000001</v>
      </c>
      <c r="H18" t="s">
        <v>28</v>
      </c>
      <c r="J18">
        <v>0.31</v>
      </c>
      <c r="K18">
        <v>20.484000000000002</v>
      </c>
      <c r="L18">
        <v>7.4999999999999997E-2</v>
      </c>
      <c r="M18">
        <v>12.065</v>
      </c>
      <c r="O18" t="s">
        <v>28</v>
      </c>
      <c r="Q18">
        <v>0.28699999999999998</v>
      </c>
      <c r="R18">
        <v>21.268000000000001</v>
      </c>
      <c r="S18">
        <v>7.4999999999999997E-2</v>
      </c>
      <c r="T18">
        <v>12.143000000000001</v>
      </c>
      <c r="Z18">
        <v>0.27300000000000002</v>
      </c>
      <c r="AA18">
        <v>20.997</v>
      </c>
      <c r="AB18">
        <v>6.8000000000000005E-2</v>
      </c>
      <c r="AC18">
        <v>11.004</v>
      </c>
    </row>
    <row r="19" spans="1:29" x14ac:dyDescent="0.2">
      <c r="A19">
        <v>46000</v>
      </c>
      <c r="C19">
        <v>0.33300000000000002</v>
      </c>
      <c r="D19">
        <v>19.853000000000002</v>
      </c>
      <c r="E19">
        <v>9.8000000000000004E-2</v>
      </c>
      <c r="F19">
        <v>14.878</v>
      </c>
      <c r="H19">
        <v>46000</v>
      </c>
      <c r="J19">
        <v>0.308</v>
      </c>
      <c r="K19">
        <v>20.53</v>
      </c>
      <c r="L19">
        <v>9.8000000000000004E-2</v>
      </c>
      <c r="M19">
        <v>14.97</v>
      </c>
      <c r="O19">
        <v>46000</v>
      </c>
      <c r="Q19">
        <v>0.28599999999999998</v>
      </c>
      <c r="R19">
        <v>21.318999999999999</v>
      </c>
      <c r="S19">
        <v>9.8000000000000004E-2</v>
      </c>
      <c r="T19">
        <v>15.061999999999999</v>
      </c>
      <c r="X19" t="s">
        <v>28</v>
      </c>
      <c r="Z19">
        <v>0.27100000000000002</v>
      </c>
      <c r="AA19">
        <v>21.041</v>
      </c>
      <c r="AB19">
        <v>9.0999999999999998E-2</v>
      </c>
      <c r="AC19">
        <v>13.912000000000001</v>
      </c>
    </row>
    <row r="20" spans="1:29" x14ac:dyDescent="0.2">
      <c r="C20">
        <v>0.33100000000000002</v>
      </c>
      <c r="D20">
        <v>19.893999999999998</v>
      </c>
      <c r="E20">
        <v>0.27900000000000003</v>
      </c>
      <c r="F20">
        <v>21.47</v>
      </c>
      <c r="J20">
        <v>0.307</v>
      </c>
      <c r="K20">
        <v>20.574999999999999</v>
      </c>
      <c r="L20">
        <v>0.27900000000000003</v>
      </c>
      <c r="M20">
        <v>21.538</v>
      </c>
      <c r="Q20">
        <v>0.28399999999999997</v>
      </c>
      <c r="R20">
        <v>21.37</v>
      </c>
      <c r="S20">
        <v>0.27900000000000003</v>
      </c>
      <c r="T20">
        <v>21.603999999999999</v>
      </c>
      <c r="X20">
        <v>46000</v>
      </c>
      <c r="Z20">
        <v>0.27</v>
      </c>
      <c r="AA20">
        <v>21.085000000000001</v>
      </c>
      <c r="AB20">
        <v>0.26600000000000001</v>
      </c>
      <c r="AC20">
        <v>21.210999999999999</v>
      </c>
    </row>
    <row r="21" spans="1:29" x14ac:dyDescent="0.2">
      <c r="A21" t="s">
        <v>30</v>
      </c>
      <c r="C21">
        <v>0.33</v>
      </c>
      <c r="D21">
        <v>19.934999999999999</v>
      </c>
      <c r="E21">
        <v>0.46100000000000002</v>
      </c>
      <c r="F21">
        <v>17.989999999999998</v>
      </c>
      <c r="H21" t="s">
        <v>30</v>
      </c>
      <c r="J21">
        <v>0.30499999999999999</v>
      </c>
      <c r="K21">
        <v>20.620999999999999</v>
      </c>
      <c r="L21">
        <v>0.46100000000000002</v>
      </c>
      <c r="M21">
        <v>18.018000000000001</v>
      </c>
      <c r="O21" t="s">
        <v>30</v>
      </c>
      <c r="Q21">
        <v>0.28299999999999997</v>
      </c>
      <c r="R21">
        <v>21.422000000000001</v>
      </c>
      <c r="S21">
        <v>0.46100000000000002</v>
      </c>
      <c r="T21">
        <v>18.045999999999999</v>
      </c>
      <c r="Z21">
        <v>0.26900000000000002</v>
      </c>
      <c r="AA21">
        <v>21.13</v>
      </c>
      <c r="AB21">
        <v>0.44400000000000001</v>
      </c>
      <c r="AC21">
        <v>18.015000000000001</v>
      </c>
    </row>
    <row r="22" spans="1:29" x14ac:dyDescent="0.2">
      <c r="A22">
        <v>11543.2829683576</v>
      </c>
      <c r="C22">
        <v>0.32800000000000001</v>
      </c>
      <c r="D22">
        <v>19.975999999999999</v>
      </c>
      <c r="E22">
        <v>0.63600000000000001</v>
      </c>
      <c r="F22">
        <v>14.577</v>
      </c>
      <c r="H22">
        <v>11092.4281651817</v>
      </c>
      <c r="J22">
        <v>0.30399999999999999</v>
      </c>
      <c r="K22">
        <v>20.666</v>
      </c>
      <c r="L22">
        <v>0.63600000000000001</v>
      </c>
      <c r="M22">
        <v>14.590999999999999</v>
      </c>
      <c r="O22">
        <v>10629.5711258436</v>
      </c>
      <c r="Q22">
        <v>0.28100000000000003</v>
      </c>
      <c r="R22">
        <v>21.472999999999999</v>
      </c>
      <c r="S22">
        <v>0.63600000000000001</v>
      </c>
      <c r="T22">
        <v>14.603999999999999</v>
      </c>
      <c r="X22" t="s">
        <v>30</v>
      </c>
      <c r="Z22">
        <v>0.26800000000000002</v>
      </c>
      <c r="AA22">
        <v>21.175000000000001</v>
      </c>
      <c r="AB22">
        <v>0.61599999999999999</v>
      </c>
      <c r="AC22">
        <v>14.632</v>
      </c>
    </row>
    <row r="23" spans="1:29" x14ac:dyDescent="0.2">
      <c r="C23">
        <v>0.32600000000000001</v>
      </c>
      <c r="D23">
        <v>20.016999999999999</v>
      </c>
      <c r="E23">
        <v>0.78900000000000003</v>
      </c>
      <c r="F23">
        <v>12.323</v>
      </c>
      <c r="J23">
        <v>0.30199999999999999</v>
      </c>
      <c r="K23">
        <v>20.712</v>
      </c>
      <c r="L23">
        <v>0.78900000000000003</v>
      </c>
      <c r="M23">
        <v>12.331</v>
      </c>
      <c r="Q23">
        <v>0.28000000000000003</v>
      </c>
      <c r="R23">
        <v>21.526</v>
      </c>
      <c r="S23">
        <v>0.78900000000000003</v>
      </c>
      <c r="T23">
        <v>12.337999999999999</v>
      </c>
      <c r="X23">
        <v>10551.0897224242</v>
      </c>
      <c r="Z23">
        <v>0.26600000000000001</v>
      </c>
      <c r="AA23">
        <v>21.206</v>
      </c>
      <c r="AB23">
        <v>0.76500000000000001</v>
      </c>
      <c r="AC23">
        <v>12.382999999999999</v>
      </c>
    </row>
    <row r="24" spans="1:29" x14ac:dyDescent="0.2">
      <c r="C24">
        <v>0.32400000000000001</v>
      </c>
      <c r="D24">
        <v>20.059000000000001</v>
      </c>
      <c r="E24">
        <v>0.91300000000000003</v>
      </c>
      <c r="F24">
        <v>10.894</v>
      </c>
      <c r="J24">
        <v>0.30099999999999999</v>
      </c>
      <c r="K24">
        <v>20.757999999999999</v>
      </c>
      <c r="L24">
        <v>0.91300000000000003</v>
      </c>
      <c r="M24">
        <v>10.898999999999999</v>
      </c>
      <c r="Q24">
        <v>0.27900000000000003</v>
      </c>
      <c r="R24">
        <v>21.579000000000001</v>
      </c>
      <c r="S24">
        <v>0.91300000000000003</v>
      </c>
      <c r="T24">
        <v>10.904</v>
      </c>
      <c r="Z24">
        <v>0.26500000000000001</v>
      </c>
      <c r="AA24">
        <v>21.178999999999998</v>
      </c>
      <c r="AB24">
        <v>0.88500000000000001</v>
      </c>
      <c r="AC24">
        <v>10.96</v>
      </c>
    </row>
    <row r="26" spans="1:29" x14ac:dyDescent="0.2">
      <c r="A26">
        <v>0.8</v>
      </c>
      <c r="B26">
        <v>12000</v>
      </c>
      <c r="C26">
        <v>0.30099999999999999</v>
      </c>
      <c r="D26">
        <v>20.114000000000001</v>
      </c>
      <c r="E26">
        <v>-2.1999999999999999E-2</v>
      </c>
      <c r="F26">
        <v>-3.806</v>
      </c>
      <c r="H26">
        <v>0.8</v>
      </c>
      <c r="I26">
        <v>11500</v>
      </c>
      <c r="J26">
        <v>0.27900000000000003</v>
      </c>
      <c r="K26">
        <v>20.806999999999999</v>
      </c>
      <c r="L26">
        <v>-2.1999999999999999E-2</v>
      </c>
      <c r="M26">
        <v>-3.835</v>
      </c>
      <c r="O26">
        <v>0.8</v>
      </c>
      <c r="P26">
        <v>11000</v>
      </c>
      <c r="Q26">
        <v>0.25800000000000001</v>
      </c>
      <c r="R26">
        <v>21.088999999999999</v>
      </c>
      <c r="S26">
        <v>-2.1999999999999999E-2</v>
      </c>
      <c r="T26">
        <v>-3.8639999999999999</v>
      </c>
      <c r="X26">
        <v>0.8</v>
      </c>
      <c r="Y26">
        <v>11500</v>
      </c>
      <c r="Z26">
        <v>0.33200000000000002</v>
      </c>
      <c r="AA26">
        <v>19.498000000000001</v>
      </c>
      <c r="AB26">
        <v>-2.1999999999999999E-2</v>
      </c>
      <c r="AC26">
        <v>-3.835</v>
      </c>
    </row>
    <row r="27" spans="1:29" x14ac:dyDescent="0.2">
      <c r="C27">
        <v>0.29899999999999999</v>
      </c>
      <c r="D27">
        <v>20.167999999999999</v>
      </c>
      <c r="E27">
        <v>0</v>
      </c>
      <c r="F27">
        <v>4.4999999999999998E-2</v>
      </c>
      <c r="J27">
        <v>0.27700000000000002</v>
      </c>
      <c r="K27">
        <v>20.867000000000001</v>
      </c>
      <c r="L27">
        <v>0</v>
      </c>
      <c r="M27">
        <v>4.5999999999999999E-2</v>
      </c>
      <c r="Q27">
        <v>0.25600000000000001</v>
      </c>
      <c r="R27">
        <v>21.050999999999998</v>
      </c>
      <c r="S27">
        <v>0</v>
      </c>
      <c r="T27">
        <v>4.5999999999999999E-2</v>
      </c>
      <c r="Z27">
        <v>0.33</v>
      </c>
      <c r="AA27">
        <v>19.545000000000002</v>
      </c>
      <c r="AB27">
        <v>0</v>
      </c>
      <c r="AC27">
        <v>4.5999999999999999E-2</v>
      </c>
    </row>
    <row r="28" spans="1:29" x14ac:dyDescent="0.2">
      <c r="A28" t="s">
        <v>18</v>
      </c>
      <c r="C28">
        <v>0.29799999999999999</v>
      </c>
      <c r="D28">
        <v>20.206</v>
      </c>
      <c r="E28">
        <v>2.3E-2</v>
      </c>
      <c r="F28">
        <v>3.8969999999999998</v>
      </c>
      <c r="H28" t="s">
        <v>18</v>
      </c>
      <c r="J28">
        <v>0.27500000000000002</v>
      </c>
      <c r="K28">
        <v>20.91</v>
      </c>
      <c r="L28">
        <v>2.3E-2</v>
      </c>
      <c r="M28">
        <v>3.927</v>
      </c>
      <c r="O28" t="s">
        <v>18</v>
      </c>
      <c r="Q28">
        <v>0.255</v>
      </c>
      <c r="R28">
        <v>21.021999999999998</v>
      </c>
      <c r="S28">
        <v>2.3E-2</v>
      </c>
      <c r="T28">
        <v>3.956</v>
      </c>
      <c r="X28" t="s">
        <v>18</v>
      </c>
      <c r="Y28" t="s">
        <v>31</v>
      </c>
      <c r="Z28">
        <v>0.32800000000000001</v>
      </c>
      <c r="AA28">
        <v>19.579000000000001</v>
      </c>
      <c r="AB28">
        <v>2.3E-2</v>
      </c>
      <c r="AC28">
        <v>3.927</v>
      </c>
    </row>
    <row r="29" spans="1:29" x14ac:dyDescent="0.2">
      <c r="A29">
        <v>195848.08799999999</v>
      </c>
      <c r="C29">
        <v>0.29599999999999999</v>
      </c>
      <c r="D29">
        <v>20.245000000000001</v>
      </c>
      <c r="E29">
        <v>4.5999999999999999E-2</v>
      </c>
      <c r="F29">
        <v>7.5789999999999997</v>
      </c>
      <c r="H29">
        <v>195848.08799999999</v>
      </c>
      <c r="J29">
        <v>0.27400000000000002</v>
      </c>
      <c r="K29">
        <v>20.954000000000001</v>
      </c>
      <c r="L29">
        <v>4.5999999999999999E-2</v>
      </c>
      <c r="M29">
        <v>7.6360000000000001</v>
      </c>
      <c r="O29">
        <v>195848.08799999999</v>
      </c>
      <c r="Q29">
        <v>0.253</v>
      </c>
      <c r="R29">
        <v>20.994</v>
      </c>
      <c r="S29">
        <v>4.5999999999999999E-2</v>
      </c>
      <c r="T29">
        <v>7.6920000000000002</v>
      </c>
      <c r="X29">
        <v>233619.41037322799</v>
      </c>
      <c r="Y29">
        <v>2.5624977503389501</v>
      </c>
      <c r="Z29">
        <v>0.32700000000000001</v>
      </c>
      <c r="AA29">
        <v>19.613</v>
      </c>
      <c r="AB29">
        <v>4.5999999999999999E-2</v>
      </c>
      <c r="AC29">
        <v>7.6360000000000001</v>
      </c>
    </row>
    <row r="30" spans="1:29" x14ac:dyDescent="0.2">
      <c r="C30">
        <v>0.29499999999999998</v>
      </c>
      <c r="D30">
        <v>20.283999999999999</v>
      </c>
      <c r="E30">
        <v>6.8000000000000005E-2</v>
      </c>
      <c r="F30">
        <v>10.926</v>
      </c>
      <c r="J30">
        <v>0.27300000000000002</v>
      </c>
      <c r="K30">
        <v>20.997</v>
      </c>
      <c r="L30">
        <v>6.8000000000000005E-2</v>
      </c>
      <c r="M30">
        <v>11.004</v>
      </c>
      <c r="Q30">
        <v>0.252</v>
      </c>
      <c r="R30">
        <v>20.965</v>
      </c>
      <c r="S30">
        <v>6.8000000000000005E-2</v>
      </c>
      <c r="T30">
        <v>11.082000000000001</v>
      </c>
      <c r="Z30">
        <v>0.32500000000000001</v>
      </c>
      <c r="AA30">
        <v>19.648</v>
      </c>
      <c r="AB30">
        <v>6.8000000000000005E-2</v>
      </c>
      <c r="AC30">
        <v>11.004</v>
      </c>
    </row>
    <row r="31" spans="1:29" x14ac:dyDescent="0.2">
      <c r="A31" t="s">
        <v>28</v>
      </c>
      <c r="C31">
        <v>0.29299999999999998</v>
      </c>
      <c r="D31">
        <v>20.323</v>
      </c>
      <c r="E31">
        <v>9.0999999999999998E-2</v>
      </c>
      <c r="F31">
        <v>13.818</v>
      </c>
      <c r="H31" t="s">
        <v>28</v>
      </c>
      <c r="J31">
        <v>0.27100000000000002</v>
      </c>
      <c r="K31">
        <v>21.041</v>
      </c>
      <c r="L31">
        <v>9.0999999999999998E-2</v>
      </c>
      <c r="M31">
        <v>13.912000000000001</v>
      </c>
      <c r="O31" t="s">
        <v>28</v>
      </c>
      <c r="Q31">
        <v>0.251</v>
      </c>
      <c r="R31">
        <v>20.937000000000001</v>
      </c>
      <c r="S31">
        <v>9.0999999999999998E-2</v>
      </c>
      <c r="T31">
        <v>14.006</v>
      </c>
      <c r="X31" t="s">
        <v>19</v>
      </c>
      <c r="Z31">
        <v>0.32300000000000001</v>
      </c>
      <c r="AA31">
        <v>19.683</v>
      </c>
      <c r="AB31">
        <v>9.0999999999999998E-2</v>
      </c>
      <c r="AC31">
        <v>13.912000000000001</v>
      </c>
    </row>
    <row r="32" spans="1:29" x14ac:dyDescent="0.2">
      <c r="A32">
        <v>46000</v>
      </c>
      <c r="C32">
        <v>0.29199999999999998</v>
      </c>
      <c r="D32">
        <v>20.361999999999998</v>
      </c>
      <c r="E32">
        <v>0.26600000000000001</v>
      </c>
      <c r="F32">
        <v>21.135999999999999</v>
      </c>
      <c r="H32">
        <v>46000</v>
      </c>
      <c r="J32">
        <v>0.27</v>
      </c>
      <c r="K32">
        <v>21.085000000000001</v>
      </c>
      <c r="L32">
        <v>0.26600000000000001</v>
      </c>
      <c r="M32">
        <v>21.210999999999999</v>
      </c>
      <c r="O32">
        <v>46000</v>
      </c>
      <c r="Q32">
        <v>0.25</v>
      </c>
      <c r="R32">
        <v>20.908000000000001</v>
      </c>
      <c r="S32">
        <v>0.26600000000000001</v>
      </c>
      <c r="T32">
        <v>21.286000000000001</v>
      </c>
      <c r="X32">
        <v>69000</v>
      </c>
      <c r="Z32">
        <v>0.32100000000000001</v>
      </c>
      <c r="AA32">
        <v>19.716999999999999</v>
      </c>
      <c r="AB32">
        <v>0.26600000000000001</v>
      </c>
      <c r="AC32">
        <v>21.210999999999999</v>
      </c>
    </row>
    <row r="33" spans="1:29" x14ac:dyDescent="0.2">
      <c r="C33">
        <v>0.28999999999999998</v>
      </c>
      <c r="D33">
        <v>20.402000000000001</v>
      </c>
      <c r="E33">
        <v>0.44400000000000001</v>
      </c>
      <c r="F33">
        <v>17.983000000000001</v>
      </c>
      <c r="J33">
        <v>0.26900000000000002</v>
      </c>
      <c r="K33">
        <v>21.13</v>
      </c>
      <c r="L33">
        <v>0.44400000000000001</v>
      </c>
      <c r="M33">
        <v>18.015000000000001</v>
      </c>
      <c r="Q33">
        <v>0.249</v>
      </c>
      <c r="R33">
        <v>20.879000000000001</v>
      </c>
      <c r="S33">
        <v>0.44400000000000001</v>
      </c>
      <c r="T33">
        <v>18.047000000000001</v>
      </c>
      <c r="Z33">
        <v>0.32</v>
      </c>
      <c r="AA33">
        <v>19.753</v>
      </c>
      <c r="AB33">
        <v>0.44400000000000001</v>
      </c>
      <c r="AC33">
        <v>18.015000000000001</v>
      </c>
    </row>
    <row r="34" spans="1:29" x14ac:dyDescent="0.2">
      <c r="A34" t="s">
        <v>30</v>
      </c>
      <c r="C34">
        <v>0.28899999999999998</v>
      </c>
      <c r="D34">
        <v>20.442</v>
      </c>
      <c r="E34">
        <v>0.61599999999999999</v>
      </c>
      <c r="F34">
        <v>14.616</v>
      </c>
      <c r="H34" t="s">
        <v>30</v>
      </c>
      <c r="J34">
        <v>0.26800000000000002</v>
      </c>
      <c r="K34">
        <v>21.175000000000001</v>
      </c>
      <c r="L34">
        <v>0.61599999999999999</v>
      </c>
      <c r="M34">
        <v>14.632</v>
      </c>
      <c r="O34" t="s">
        <v>30</v>
      </c>
      <c r="Q34">
        <v>0.247</v>
      </c>
      <c r="R34">
        <v>20.85</v>
      </c>
      <c r="S34">
        <v>0.61599999999999999</v>
      </c>
      <c r="T34">
        <v>14.647</v>
      </c>
      <c r="X34" t="s">
        <v>32</v>
      </c>
      <c r="Z34">
        <v>0.318</v>
      </c>
      <c r="AA34">
        <v>19.788</v>
      </c>
      <c r="AB34">
        <v>0.61599999999999999</v>
      </c>
      <c r="AC34">
        <v>14.632</v>
      </c>
    </row>
    <row r="35" spans="1:29" x14ac:dyDescent="0.2">
      <c r="A35">
        <v>10961.645118253</v>
      </c>
      <c r="C35">
        <v>0.28699999999999998</v>
      </c>
      <c r="D35">
        <v>20.483000000000001</v>
      </c>
      <c r="E35">
        <v>0.76500000000000001</v>
      </c>
      <c r="F35">
        <v>12.374000000000001</v>
      </c>
      <c r="H35">
        <v>10551.0897224242</v>
      </c>
      <c r="J35">
        <v>0.26600000000000001</v>
      </c>
      <c r="K35">
        <v>21.206</v>
      </c>
      <c r="L35">
        <v>0.76500000000000001</v>
      </c>
      <c r="M35">
        <v>12.382999999999999</v>
      </c>
      <c r="O35">
        <v>10504.657375230399</v>
      </c>
      <c r="Q35">
        <v>0.246</v>
      </c>
      <c r="R35">
        <v>20.821000000000002</v>
      </c>
      <c r="S35">
        <v>0.76500000000000001</v>
      </c>
      <c r="T35">
        <v>12.391</v>
      </c>
      <c r="X35">
        <v>13436.139863382199</v>
      </c>
      <c r="Z35">
        <v>0.317</v>
      </c>
      <c r="AA35">
        <v>19.823</v>
      </c>
      <c r="AB35">
        <v>0.76500000000000001</v>
      </c>
      <c r="AC35">
        <v>12.382999999999999</v>
      </c>
    </row>
    <row r="36" spans="1:29" x14ac:dyDescent="0.2">
      <c r="C36">
        <v>0.28599999999999998</v>
      </c>
      <c r="D36">
        <v>20.523</v>
      </c>
      <c r="E36">
        <v>0.88500000000000001</v>
      </c>
      <c r="F36">
        <v>10.952999999999999</v>
      </c>
      <c r="J36">
        <v>0.26500000000000001</v>
      </c>
      <c r="K36">
        <v>21.178999999999998</v>
      </c>
      <c r="L36">
        <v>0.88500000000000001</v>
      </c>
      <c r="M36">
        <v>10.96</v>
      </c>
      <c r="Q36">
        <v>0.245</v>
      </c>
      <c r="R36">
        <v>20.792000000000002</v>
      </c>
      <c r="S36">
        <v>0.88500000000000001</v>
      </c>
      <c r="T36">
        <v>10.965</v>
      </c>
      <c r="Z36">
        <v>0.315</v>
      </c>
      <c r="AA36">
        <v>19.86</v>
      </c>
      <c r="AB36">
        <v>0.88500000000000001</v>
      </c>
      <c r="AC36">
        <v>10.96</v>
      </c>
    </row>
    <row r="38" spans="1:29" x14ac:dyDescent="0.2">
      <c r="A38">
        <v>0.85</v>
      </c>
      <c r="B38">
        <v>12000</v>
      </c>
      <c r="C38">
        <v>0.26700000000000002</v>
      </c>
      <c r="D38">
        <v>18.896999999999998</v>
      </c>
      <c r="E38">
        <v>-0.05</v>
      </c>
      <c r="F38">
        <v>-7.8449999999999998</v>
      </c>
      <c r="H38">
        <v>0.85</v>
      </c>
      <c r="I38">
        <v>11500</v>
      </c>
      <c r="J38">
        <v>0.247</v>
      </c>
      <c r="K38">
        <v>19.241</v>
      </c>
      <c r="L38">
        <v>-0.05</v>
      </c>
      <c r="M38">
        <v>-7.9180000000000001</v>
      </c>
      <c r="O38">
        <v>0.85</v>
      </c>
      <c r="P38">
        <v>11000</v>
      </c>
      <c r="Q38">
        <v>0.22800000000000001</v>
      </c>
      <c r="R38">
        <v>19.634</v>
      </c>
      <c r="S38">
        <v>-0.05</v>
      </c>
      <c r="T38">
        <v>-7.9909999999999997</v>
      </c>
      <c r="X38">
        <v>0.8</v>
      </c>
      <c r="Y38">
        <v>11500</v>
      </c>
      <c r="Z38">
        <v>0.39200000000000002</v>
      </c>
      <c r="AA38">
        <v>18.574000000000002</v>
      </c>
      <c r="AB38">
        <v>-2.1999999999999999E-2</v>
      </c>
      <c r="AC38">
        <v>-3.835</v>
      </c>
    </row>
    <row r="39" spans="1:29" x14ac:dyDescent="0.2">
      <c r="C39">
        <v>0.26500000000000001</v>
      </c>
      <c r="D39">
        <v>18.917999999999999</v>
      </c>
      <c r="E39">
        <v>-2.9000000000000001E-2</v>
      </c>
      <c r="F39">
        <v>-4.6500000000000004</v>
      </c>
      <c r="J39">
        <v>0.245</v>
      </c>
      <c r="K39">
        <v>19.266999999999999</v>
      </c>
      <c r="L39">
        <v>-2.9000000000000001E-2</v>
      </c>
      <c r="M39">
        <v>-4.6950000000000003</v>
      </c>
      <c r="Q39">
        <v>0.22700000000000001</v>
      </c>
      <c r="R39">
        <v>19.663</v>
      </c>
      <c r="S39">
        <v>-2.9000000000000001E-2</v>
      </c>
      <c r="T39">
        <v>-4.7389999999999999</v>
      </c>
      <c r="Z39">
        <v>0.38900000000000001</v>
      </c>
      <c r="AA39">
        <v>18.609000000000002</v>
      </c>
      <c r="AB39">
        <v>0</v>
      </c>
      <c r="AC39">
        <v>4.5999999999999999E-2</v>
      </c>
    </row>
    <row r="40" spans="1:29" x14ac:dyDescent="0.2">
      <c r="A40" t="s">
        <v>18</v>
      </c>
      <c r="C40">
        <v>0.26400000000000001</v>
      </c>
      <c r="D40">
        <v>18.934999999999999</v>
      </c>
      <c r="E40">
        <v>-8.0000000000000002E-3</v>
      </c>
      <c r="F40">
        <v>-1.2729999999999999</v>
      </c>
      <c r="H40" t="s">
        <v>18</v>
      </c>
      <c r="J40">
        <v>0.24399999999999999</v>
      </c>
      <c r="K40">
        <v>19.286000000000001</v>
      </c>
      <c r="L40">
        <v>-8.0000000000000002E-3</v>
      </c>
      <c r="M40">
        <v>-1.286</v>
      </c>
      <c r="O40" t="s">
        <v>18</v>
      </c>
      <c r="Q40">
        <v>0.22500000000000001</v>
      </c>
      <c r="R40">
        <v>19.684000000000001</v>
      </c>
      <c r="S40">
        <v>-8.0000000000000002E-3</v>
      </c>
      <c r="T40">
        <v>-1.298</v>
      </c>
      <c r="X40" t="s">
        <v>18</v>
      </c>
      <c r="Y40" t="s">
        <v>31</v>
      </c>
      <c r="Z40">
        <v>0.38700000000000001</v>
      </c>
      <c r="AA40">
        <v>18.637</v>
      </c>
      <c r="AB40">
        <v>2.3E-2</v>
      </c>
      <c r="AC40">
        <v>3.927</v>
      </c>
    </row>
    <row r="41" spans="1:29" x14ac:dyDescent="0.2">
      <c r="A41">
        <v>195848.08799999999</v>
      </c>
      <c r="C41">
        <v>0.26200000000000001</v>
      </c>
      <c r="D41">
        <v>18.951000000000001</v>
      </c>
      <c r="E41">
        <v>1.2999999999999999E-2</v>
      </c>
      <c r="F41">
        <v>2.1520000000000001</v>
      </c>
      <c r="H41">
        <v>195848.08799999999</v>
      </c>
      <c r="J41">
        <v>0.24299999999999999</v>
      </c>
      <c r="K41">
        <v>19.305</v>
      </c>
      <c r="L41">
        <v>1.2999999999999999E-2</v>
      </c>
      <c r="M41">
        <v>2.173</v>
      </c>
      <c r="O41">
        <v>195848.08799999999</v>
      </c>
      <c r="Q41">
        <v>0.224</v>
      </c>
      <c r="R41">
        <v>19.704999999999998</v>
      </c>
      <c r="S41">
        <v>1.2999999999999999E-2</v>
      </c>
      <c r="T41">
        <v>2.194</v>
      </c>
      <c r="X41">
        <v>275629.42099999997</v>
      </c>
      <c r="Y41">
        <v>2.69925831075075</v>
      </c>
      <c r="Z41">
        <v>0.38500000000000001</v>
      </c>
      <c r="AA41">
        <v>18.664999999999999</v>
      </c>
      <c r="AB41">
        <v>4.5999999999999999E-2</v>
      </c>
      <c r="AC41">
        <v>7.6360000000000001</v>
      </c>
    </row>
    <row r="42" spans="1:29" x14ac:dyDescent="0.2">
      <c r="C42">
        <v>0.26100000000000001</v>
      </c>
      <c r="D42">
        <v>18.968</v>
      </c>
      <c r="E42">
        <v>3.4000000000000002E-2</v>
      </c>
      <c r="F42">
        <v>5.476</v>
      </c>
      <c r="J42">
        <v>0.24099999999999999</v>
      </c>
      <c r="K42">
        <v>19.323</v>
      </c>
      <c r="L42">
        <v>3.4000000000000002E-2</v>
      </c>
      <c r="M42">
        <v>5.5279999999999996</v>
      </c>
      <c r="Q42">
        <v>0.223</v>
      </c>
      <c r="R42">
        <v>19.725999999999999</v>
      </c>
      <c r="S42">
        <v>3.4000000000000002E-2</v>
      </c>
      <c r="T42">
        <v>5.58</v>
      </c>
      <c r="Z42">
        <v>0.38300000000000001</v>
      </c>
      <c r="AA42">
        <v>18.693000000000001</v>
      </c>
      <c r="AB42">
        <v>6.8000000000000005E-2</v>
      </c>
      <c r="AC42">
        <v>11.004</v>
      </c>
    </row>
    <row r="43" spans="1:29" x14ac:dyDescent="0.2">
      <c r="A43" t="s">
        <v>28</v>
      </c>
      <c r="C43">
        <v>0.26</v>
      </c>
      <c r="D43">
        <v>18.984999999999999</v>
      </c>
      <c r="E43">
        <v>5.6000000000000001E-2</v>
      </c>
      <c r="F43">
        <v>8.5779999999999994</v>
      </c>
      <c r="H43" t="s">
        <v>28</v>
      </c>
      <c r="J43">
        <v>0.24</v>
      </c>
      <c r="K43">
        <v>19.341999999999999</v>
      </c>
      <c r="L43">
        <v>5.6000000000000001E-2</v>
      </c>
      <c r="M43">
        <v>8.657</v>
      </c>
      <c r="O43" t="s">
        <v>28</v>
      </c>
      <c r="Q43">
        <v>0.222</v>
      </c>
      <c r="R43">
        <v>19.747</v>
      </c>
      <c r="S43">
        <v>5.6000000000000001E-2</v>
      </c>
      <c r="T43">
        <v>8.7360000000000007</v>
      </c>
      <c r="X43" t="s">
        <v>19</v>
      </c>
      <c r="Z43">
        <v>0.38100000000000001</v>
      </c>
      <c r="AA43">
        <v>18.721</v>
      </c>
      <c r="AB43">
        <v>9.0999999999999998E-2</v>
      </c>
      <c r="AC43">
        <v>13.912000000000001</v>
      </c>
    </row>
    <row r="44" spans="1:29" x14ac:dyDescent="0.2">
      <c r="A44">
        <v>46000</v>
      </c>
      <c r="C44">
        <v>0.25800000000000001</v>
      </c>
      <c r="D44">
        <v>19.001999999999999</v>
      </c>
      <c r="E44">
        <v>0.218</v>
      </c>
      <c r="F44">
        <v>19.876000000000001</v>
      </c>
      <c r="H44">
        <v>46000</v>
      </c>
      <c r="J44">
        <v>0.23899999999999999</v>
      </c>
      <c r="K44">
        <v>19.361999999999998</v>
      </c>
      <c r="L44">
        <v>0.218</v>
      </c>
      <c r="M44">
        <v>19.984000000000002</v>
      </c>
      <c r="O44">
        <v>46000</v>
      </c>
      <c r="Q44">
        <v>0.221</v>
      </c>
      <c r="R44">
        <v>19.768999999999998</v>
      </c>
      <c r="S44">
        <v>0.218</v>
      </c>
      <c r="T44">
        <v>20.09</v>
      </c>
      <c r="X44">
        <v>92000</v>
      </c>
      <c r="Z44">
        <v>0.379</v>
      </c>
      <c r="AA44">
        <v>18.748999999999999</v>
      </c>
      <c r="AB44">
        <v>0.26600000000000001</v>
      </c>
      <c r="AC44">
        <v>21.210999999999999</v>
      </c>
    </row>
    <row r="45" spans="1:29" x14ac:dyDescent="0.2">
      <c r="C45">
        <v>0.25700000000000001</v>
      </c>
      <c r="D45">
        <v>19.018999999999998</v>
      </c>
      <c r="E45">
        <v>0.38700000000000001</v>
      </c>
      <c r="F45">
        <v>18.206</v>
      </c>
      <c r="J45">
        <v>0.23799999999999999</v>
      </c>
      <c r="K45">
        <v>19.381</v>
      </c>
      <c r="L45">
        <v>0.38700000000000001</v>
      </c>
      <c r="M45">
        <v>18.256</v>
      </c>
      <c r="Q45">
        <v>0.22</v>
      </c>
      <c r="R45">
        <v>19.79</v>
      </c>
      <c r="S45">
        <v>0.38700000000000001</v>
      </c>
      <c r="T45">
        <v>18.306000000000001</v>
      </c>
      <c r="Z45">
        <v>0.377</v>
      </c>
      <c r="AA45">
        <v>18.777999999999999</v>
      </c>
      <c r="AB45">
        <v>0.44400000000000001</v>
      </c>
      <c r="AC45">
        <v>18.015000000000001</v>
      </c>
    </row>
    <row r="46" spans="1:29" x14ac:dyDescent="0.2">
      <c r="A46" t="s">
        <v>30</v>
      </c>
      <c r="C46">
        <v>0.25600000000000001</v>
      </c>
      <c r="D46">
        <v>19.036000000000001</v>
      </c>
      <c r="E46">
        <v>0.55400000000000005</v>
      </c>
      <c r="F46">
        <v>14.952</v>
      </c>
      <c r="H46" t="s">
        <v>30</v>
      </c>
      <c r="J46">
        <v>0.23599999999999999</v>
      </c>
      <c r="K46">
        <v>19.399999999999999</v>
      </c>
      <c r="L46">
        <v>0.55400000000000005</v>
      </c>
      <c r="M46">
        <v>14.976000000000001</v>
      </c>
      <c r="O46" t="s">
        <v>30</v>
      </c>
      <c r="Q46">
        <v>0.219</v>
      </c>
      <c r="R46">
        <v>19.812000000000001</v>
      </c>
      <c r="S46">
        <v>0.55400000000000005</v>
      </c>
      <c r="T46">
        <v>14.999000000000001</v>
      </c>
      <c r="X46" t="s">
        <v>32</v>
      </c>
      <c r="Z46">
        <v>0.375</v>
      </c>
      <c r="AA46">
        <v>18.806999999999999</v>
      </c>
      <c r="AB46">
        <v>0.61599999999999999</v>
      </c>
      <c r="AC46">
        <v>14.632</v>
      </c>
    </row>
    <row r="47" spans="1:29" x14ac:dyDescent="0.2">
      <c r="A47">
        <v>11268.9434722572</v>
      </c>
      <c r="C47">
        <v>0.254</v>
      </c>
      <c r="D47">
        <v>19.053000000000001</v>
      </c>
      <c r="E47">
        <v>0.70599999999999996</v>
      </c>
      <c r="F47">
        <v>12.548999999999999</v>
      </c>
      <c r="H47">
        <v>11144.3148219176</v>
      </c>
      <c r="J47">
        <v>0.23499999999999999</v>
      </c>
      <c r="K47">
        <v>19.419</v>
      </c>
      <c r="L47">
        <v>0.70599999999999996</v>
      </c>
      <c r="M47">
        <v>12.561999999999999</v>
      </c>
      <c r="O47">
        <v>10861.405585168999</v>
      </c>
      <c r="Q47">
        <v>0.218</v>
      </c>
      <c r="R47">
        <v>19.834</v>
      </c>
      <c r="S47">
        <v>0.70599999999999996</v>
      </c>
      <c r="T47">
        <v>12.574999999999999</v>
      </c>
      <c r="X47">
        <v>16578.109632574</v>
      </c>
      <c r="Z47">
        <v>0.373</v>
      </c>
      <c r="AA47">
        <v>18.835999999999999</v>
      </c>
      <c r="AB47">
        <v>0.76500000000000001</v>
      </c>
      <c r="AC47">
        <v>12.382999999999999</v>
      </c>
    </row>
    <row r="48" spans="1:29" x14ac:dyDescent="0.2">
      <c r="C48">
        <v>0.253</v>
      </c>
      <c r="D48">
        <v>19.07</v>
      </c>
      <c r="E48">
        <v>0.82899999999999996</v>
      </c>
      <c r="F48">
        <v>11.025</v>
      </c>
      <c r="J48">
        <v>0.23400000000000001</v>
      </c>
      <c r="K48">
        <v>19.439</v>
      </c>
      <c r="L48">
        <v>0.82899999999999996</v>
      </c>
      <c r="M48">
        <v>11.032999999999999</v>
      </c>
      <c r="Q48">
        <v>0.217</v>
      </c>
      <c r="R48">
        <v>19.856000000000002</v>
      </c>
      <c r="S48">
        <v>0.82899999999999996</v>
      </c>
      <c r="T48">
        <v>11.042</v>
      </c>
      <c r="Z48">
        <v>0.37</v>
      </c>
      <c r="AA48">
        <v>18.866</v>
      </c>
      <c r="AB48">
        <v>0.88500000000000001</v>
      </c>
      <c r="AC48">
        <v>10.96</v>
      </c>
    </row>
    <row r="50" spans="1:29" x14ac:dyDescent="0.2">
      <c r="A50">
        <v>0.9</v>
      </c>
      <c r="B50">
        <v>12000</v>
      </c>
      <c r="C50">
        <v>0.23799999999999999</v>
      </c>
      <c r="D50">
        <v>18.378</v>
      </c>
      <c r="E50">
        <v>-7.8E-2</v>
      </c>
      <c r="F50">
        <v>-11.255000000000001</v>
      </c>
      <c r="H50">
        <v>0.9</v>
      </c>
      <c r="I50">
        <v>11500</v>
      </c>
      <c r="J50">
        <v>0.22</v>
      </c>
      <c r="K50">
        <v>18.45</v>
      </c>
      <c r="L50">
        <v>-7.8E-2</v>
      </c>
      <c r="M50">
        <v>-11.375999999999999</v>
      </c>
      <c r="O50">
        <v>0.9</v>
      </c>
      <c r="P50">
        <v>11000</v>
      </c>
      <c r="Q50">
        <v>0.20399999999999999</v>
      </c>
      <c r="R50">
        <v>18.535</v>
      </c>
      <c r="S50">
        <v>-7.8E-2</v>
      </c>
      <c r="T50">
        <v>-11.496</v>
      </c>
      <c r="X50">
        <v>0.8</v>
      </c>
      <c r="Y50">
        <v>11500</v>
      </c>
      <c r="Z50">
        <v>0.44800000000000001</v>
      </c>
      <c r="AA50">
        <v>17.895</v>
      </c>
      <c r="AB50">
        <v>-2.1999999999999999E-2</v>
      </c>
      <c r="AC50">
        <v>-3.835</v>
      </c>
    </row>
    <row r="51" spans="1:29" x14ac:dyDescent="0.2">
      <c r="C51">
        <v>0.23699999999999999</v>
      </c>
      <c r="D51">
        <v>18.373999999999999</v>
      </c>
      <c r="E51">
        <v>-5.8000000000000003E-2</v>
      </c>
      <c r="F51">
        <v>-8.7539999999999996</v>
      </c>
      <c r="J51">
        <v>0.219</v>
      </c>
      <c r="K51">
        <v>18.446999999999999</v>
      </c>
      <c r="L51">
        <v>-5.8000000000000003E-2</v>
      </c>
      <c r="M51">
        <v>-8.8510000000000009</v>
      </c>
      <c r="Q51">
        <v>0.20200000000000001</v>
      </c>
      <c r="R51">
        <v>18.533000000000001</v>
      </c>
      <c r="S51">
        <v>-5.8000000000000003E-2</v>
      </c>
      <c r="T51">
        <v>-8.9489999999999998</v>
      </c>
      <c r="Z51">
        <v>0.44500000000000001</v>
      </c>
      <c r="AA51">
        <v>17.986000000000001</v>
      </c>
      <c r="AB51">
        <v>0</v>
      </c>
      <c r="AC51">
        <v>4.5999999999999999E-2</v>
      </c>
    </row>
    <row r="52" spans="1:29" x14ac:dyDescent="0.2">
      <c r="A52" t="s">
        <v>18</v>
      </c>
      <c r="C52">
        <v>0.23499999999999999</v>
      </c>
      <c r="D52">
        <v>18.372</v>
      </c>
      <c r="E52">
        <v>-3.9E-2</v>
      </c>
      <c r="F52">
        <v>-5.9729999999999999</v>
      </c>
      <c r="H52" t="s">
        <v>18</v>
      </c>
      <c r="J52">
        <v>0.217</v>
      </c>
      <c r="K52">
        <v>18.443999999999999</v>
      </c>
      <c r="L52">
        <v>-3.9E-2</v>
      </c>
      <c r="M52">
        <v>-6.0419999999999998</v>
      </c>
      <c r="O52" t="s">
        <v>18</v>
      </c>
      <c r="Q52">
        <v>0.20100000000000001</v>
      </c>
      <c r="R52">
        <v>18.530999999999999</v>
      </c>
      <c r="S52">
        <v>-3.9E-2</v>
      </c>
      <c r="T52">
        <v>-6.11</v>
      </c>
      <c r="X52" t="s">
        <v>18</v>
      </c>
      <c r="Y52" t="s">
        <v>31</v>
      </c>
      <c r="Z52">
        <v>0.443</v>
      </c>
      <c r="AA52">
        <v>18.030999999999999</v>
      </c>
      <c r="AB52">
        <v>2.3E-2</v>
      </c>
      <c r="AC52">
        <v>3.927</v>
      </c>
    </row>
    <row r="53" spans="1:29" x14ac:dyDescent="0.2">
      <c r="A53">
        <v>195848.09</v>
      </c>
      <c r="C53">
        <v>0.23400000000000001</v>
      </c>
      <c r="D53">
        <v>18.369</v>
      </c>
      <c r="E53">
        <v>-1.9E-2</v>
      </c>
      <c r="F53">
        <v>-3.0009999999999999</v>
      </c>
      <c r="H53">
        <v>195848.09</v>
      </c>
      <c r="J53">
        <v>0.216</v>
      </c>
      <c r="K53">
        <v>18.442</v>
      </c>
      <c r="L53">
        <v>-1.9E-2</v>
      </c>
      <c r="M53">
        <v>-3.036</v>
      </c>
      <c r="O53">
        <v>195848.09</v>
      </c>
      <c r="Q53">
        <v>0.2</v>
      </c>
      <c r="R53">
        <v>18.529</v>
      </c>
      <c r="S53">
        <v>-1.9E-2</v>
      </c>
      <c r="T53">
        <v>-3.0710000000000002</v>
      </c>
      <c r="X53">
        <v>314978.58799999999</v>
      </c>
      <c r="Y53">
        <v>2.69925831075075</v>
      </c>
      <c r="Z53">
        <v>0.44</v>
      </c>
      <c r="AA53">
        <v>18.055</v>
      </c>
      <c r="AB53">
        <v>4.5999999999999999E-2</v>
      </c>
      <c r="AC53">
        <v>7.6360000000000001</v>
      </c>
    </row>
    <row r="54" spans="1:29" x14ac:dyDescent="0.2">
      <c r="C54">
        <v>0.23300000000000001</v>
      </c>
      <c r="D54">
        <v>18.366</v>
      </c>
      <c r="E54">
        <v>0</v>
      </c>
      <c r="F54">
        <v>5.3999999999999999E-2</v>
      </c>
      <c r="J54">
        <v>0.215</v>
      </c>
      <c r="K54">
        <v>18.440000000000001</v>
      </c>
      <c r="L54">
        <v>0</v>
      </c>
      <c r="M54">
        <v>5.5E-2</v>
      </c>
      <c r="Q54">
        <v>0.19900000000000001</v>
      </c>
      <c r="R54">
        <v>18.527000000000001</v>
      </c>
      <c r="S54">
        <v>0</v>
      </c>
      <c r="T54">
        <v>5.5E-2</v>
      </c>
      <c r="Z54">
        <v>0.438</v>
      </c>
      <c r="AA54">
        <v>18.079999999999998</v>
      </c>
      <c r="AB54">
        <v>6.8000000000000005E-2</v>
      </c>
      <c r="AC54">
        <v>11.004</v>
      </c>
    </row>
    <row r="55" spans="1:29" x14ac:dyDescent="0.2">
      <c r="A55" t="s">
        <v>28</v>
      </c>
      <c r="C55">
        <v>0.23200000000000001</v>
      </c>
      <c r="D55">
        <v>18.364000000000001</v>
      </c>
      <c r="E55">
        <v>0.02</v>
      </c>
      <c r="F55">
        <v>3.109</v>
      </c>
      <c r="H55" t="s">
        <v>28</v>
      </c>
      <c r="J55">
        <v>0.214</v>
      </c>
      <c r="K55">
        <v>18.437000000000001</v>
      </c>
      <c r="L55">
        <v>0.02</v>
      </c>
      <c r="M55">
        <v>3.145</v>
      </c>
      <c r="O55" t="s">
        <v>28</v>
      </c>
      <c r="Q55">
        <v>0.19800000000000001</v>
      </c>
      <c r="R55">
        <v>18.524999999999999</v>
      </c>
      <c r="S55">
        <v>0.02</v>
      </c>
      <c r="T55">
        <v>3.181</v>
      </c>
      <c r="X55" t="s">
        <v>19</v>
      </c>
      <c r="Z55">
        <v>0.435</v>
      </c>
      <c r="AA55">
        <v>18.103999999999999</v>
      </c>
      <c r="AB55">
        <v>9.0999999999999998E-2</v>
      </c>
      <c r="AC55">
        <v>13.912000000000001</v>
      </c>
    </row>
    <row r="56" spans="1:29" x14ac:dyDescent="0.2">
      <c r="A56">
        <v>46000</v>
      </c>
      <c r="C56">
        <v>0.23</v>
      </c>
      <c r="D56">
        <v>18.361000000000001</v>
      </c>
      <c r="E56">
        <v>0.17</v>
      </c>
      <c r="F56">
        <v>18.181999999999999</v>
      </c>
      <c r="H56">
        <v>46000</v>
      </c>
      <c r="J56">
        <v>0.21299999999999999</v>
      </c>
      <c r="K56">
        <v>18.434999999999999</v>
      </c>
      <c r="L56">
        <v>0.17</v>
      </c>
      <c r="M56">
        <v>18.324999999999999</v>
      </c>
      <c r="O56">
        <v>46000</v>
      </c>
      <c r="Q56">
        <v>0.19700000000000001</v>
      </c>
      <c r="R56">
        <v>18.523</v>
      </c>
      <c r="S56">
        <v>0.17</v>
      </c>
      <c r="T56">
        <v>18.468</v>
      </c>
      <c r="X56">
        <v>115000</v>
      </c>
      <c r="Z56">
        <v>0.433</v>
      </c>
      <c r="AA56">
        <v>18.128</v>
      </c>
      <c r="AB56">
        <v>0.26600000000000001</v>
      </c>
      <c r="AC56">
        <v>21.210999999999999</v>
      </c>
    </row>
    <row r="57" spans="1:29" x14ac:dyDescent="0.2">
      <c r="C57">
        <v>0.22900000000000001</v>
      </c>
      <c r="D57">
        <v>18.358000000000001</v>
      </c>
      <c r="E57">
        <v>0.32900000000000001</v>
      </c>
      <c r="F57">
        <v>18.515999999999998</v>
      </c>
      <c r="J57">
        <v>0.21199999999999999</v>
      </c>
      <c r="K57">
        <v>18.433</v>
      </c>
      <c r="L57">
        <v>0.32900000000000001</v>
      </c>
      <c r="M57">
        <v>18.593</v>
      </c>
      <c r="Q57">
        <v>0.19600000000000001</v>
      </c>
      <c r="R57">
        <v>18.521999999999998</v>
      </c>
      <c r="S57">
        <v>0.32900000000000001</v>
      </c>
      <c r="T57">
        <v>18.667999999999999</v>
      </c>
      <c r="Z57">
        <v>0.43</v>
      </c>
      <c r="AA57">
        <v>18.152999999999999</v>
      </c>
      <c r="AB57">
        <v>0.44400000000000001</v>
      </c>
      <c r="AC57">
        <v>18.015000000000001</v>
      </c>
    </row>
    <row r="58" spans="1:29" x14ac:dyDescent="0.2">
      <c r="A58" t="s">
        <v>30</v>
      </c>
      <c r="C58">
        <v>0.22800000000000001</v>
      </c>
      <c r="D58">
        <v>18.355</v>
      </c>
      <c r="E58">
        <v>0.49199999999999999</v>
      </c>
      <c r="F58">
        <v>15.396000000000001</v>
      </c>
      <c r="H58" t="s">
        <v>30</v>
      </c>
      <c r="J58">
        <v>0.21099999999999999</v>
      </c>
      <c r="K58">
        <v>18.43</v>
      </c>
      <c r="L58">
        <v>0.49199999999999999</v>
      </c>
      <c r="M58">
        <v>15.430999999999999</v>
      </c>
      <c r="O58" t="s">
        <v>30</v>
      </c>
      <c r="Q58">
        <v>0.19500000000000001</v>
      </c>
      <c r="R58">
        <v>18.52</v>
      </c>
      <c r="S58">
        <v>0.49199999999999999</v>
      </c>
      <c r="T58">
        <v>15.465999999999999</v>
      </c>
      <c r="X58" t="s">
        <v>32</v>
      </c>
      <c r="Z58">
        <v>0.42799999999999999</v>
      </c>
      <c r="AA58">
        <v>18.178000000000001</v>
      </c>
      <c r="AB58">
        <v>0.61599999999999999</v>
      </c>
      <c r="AC58">
        <v>14.632</v>
      </c>
    </row>
    <row r="59" spans="1:29" x14ac:dyDescent="0.2">
      <c r="A59">
        <v>11287.2084422681</v>
      </c>
      <c r="C59">
        <v>0.22700000000000001</v>
      </c>
      <c r="D59">
        <v>18.353000000000002</v>
      </c>
      <c r="E59">
        <v>0.64700000000000002</v>
      </c>
      <c r="F59">
        <v>12.762</v>
      </c>
      <c r="H59">
        <v>11329.636761346301</v>
      </c>
      <c r="J59">
        <v>0.21</v>
      </c>
      <c r="K59">
        <v>18.428000000000001</v>
      </c>
      <c r="L59">
        <v>0.64700000000000002</v>
      </c>
      <c r="M59">
        <v>12.78</v>
      </c>
      <c r="O59">
        <v>11292.630382867899</v>
      </c>
      <c r="Q59">
        <v>0.19400000000000001</v>
      </c>
      <c r="R59">
        <v>18.518000000000001</v>
      </c>
      <c r="S59">
        <v>0.64700000000000002</v>
      </c>
      <c r="T59">
        <v>12.798</v>
      </c>
      <c r="X59">
        <v>19469.604655020801</v>
      </c>
      <c r="Z59">
        <v>0.42499999999999999</v>
      </c>
      <c r="AA59">
        <v>18.202999999999999</v>
      </c>
      <c r="AB59">
        <v>0.76500000000000001</v>
      </c>
      <c r="AC59">
        <v>12.382999999999999</v>
      </c>
    </row>
    <row r="60" spans="1:29" x14ac:dyDescent="0.2">
      <c r="C60">
        <v>0.22600000000000001</v>
      </c>
      <c r="D60">
        <v>18.350000000000001</v>
      </c>
      <c r="E60">
        <v>0.77200000000000002</v>
      </c>
      <c r="F60">
        <v>11.106999999999999</v>
      </c>
      <c r="J60">
        <v>0.20899999999999999</v>
      </c>
      <c r="K60">
        <v>18.425999999999998</v>
      </c>
      <c r="L60">
        <v>0.77200000000000002</v>
      </c>
      <c r="M60">
        <v>11.119</v>
      </c>
      <c r="Q60">
        <v>0.193</v>
      </c>
      <c r="R60">
        <v>18.515999999999998</v>
      </c>
      <c r="S60">
        <v>0.77200000000000002</v>
      </c>
      <c r="T60">
        <v>11.131</v>
      </c>
      <c r="Z60">
        <v>0.42299999999999999</v>
      </c>
      <c r="AA60">
        <v>18.228000000000002</v>
      </c>
      <c r="AB60">
        <v>0.88500000000000001</v>
      </c>
      <c r="AC60">
        <v>10.96</v>
      </c>
    </row>
    <row r="62" spans="1:29" x14ac:dyDescent="0.2">
      <c r="X62">
        <v>0.8</v>
      </c>
      <c r="Y62">
        <v>11500</v>
      </c>
      <c r="Z62">
        <v>0.51500000000000001</v>
      </c>
      <c r="AA62">
        <v>16.178999999999998</v>
      </c>
      <c r="AB62">
        <v>-2.1999999999999999E-2</v>
      </c>
      <c r="AC62">
        <v>-3.835</v>
      </c>
    </row>
    <row r="63" spans="1:29" x14ac:dyDescent="0.2">
      <c r="Z63">
        <v>0.51200000000000001</v>
      </c>
      <c r="AA63">
        <v>16.248000000000001</v>
      </c>
      <c r="AB63">
        <v>0</v>
      </c>
      <c r="AC63">
        <v>4.5999999999999999E-2</v>
      </c>
    </row>
    <row r="64" spans="1:29" x14ac:dyDescent="0.2">
      <c r="X64" t="s">
        <v>18</v>
      </c>
      <c r="Y64" t="s">
        <v>31</v>
      </c>
      <c r="Z64">
        <v>0.50800000000000001</v>
      </c>
      <c r="AA64">
        <v>16.317</v>
      </c>
      <c r="AB64">
        <v>2.3E-2</v>
      </c>
      <c r="AC64">
        <v>3.927</v>
      </c>
    </row>
    <row r="65" spans="1:29" x14ac:dyDescent="0.2">
      <c r="X65">
        <v>362037.21600000001</v>
      </c>
      <c r="Y65">
        <v>2.9999999717157202</v>
      </c>
      <c r="Z65">
        <v>0.505</v>
      </c>
      <c r="AA65">
        <v>16.388000000000002</v>
      </c>
      <c r="AB65">
        <v>4.5999999999999999E-2</v>
      </c>
      <c r="AC65">
        <v>7.6360000000000001</v>
      </c>
    </row>
    <row r="66" spans="1:29" x14ac:dyDescent="0.2">
      <c r="Z66">
        <v>0.502</v>
      </c>
      <c r="AA66">
        <v>16.457999999999998</v>
      </c>
      <c r="AB66">
        <v>6.8000000000000005E-2</v>
      </c>
      <c r="AC66">
        <v>11.004</v>
      </c>
    </row>
    <row r="67" spans="1:29" x14ac:dyDescent="0.2">
      <c r="X67" t="s">
        <v>19</v>
      </c>
      <c r="Z67">
        <v>0.499</v>
      </c>
      <c r="AA67">
        <v>16.529</v>
      </c>
      <c r="AB67">
        <v>9.0999999999999998E-2</v>
      </c>
      <c r="AC67">
        <v>13.912000000000001</v>
      </c>
    </row>
    <row r="68" spans="1:29" x14ac:dyDescent="0.2">
      <c r="A68">
        <v>-7.8E-2</v>
      </c>
      <c r="B68">
        <v>-11.255000000000001</v>
      </c>
      <c r="C68">
        <v>-0.19</v>
      </c>
      <c r="D68">
        <v>-8.1679999999999993</v>
      </c>
      <c r="X68">
        <v>138000</v>
      </c>
      <c r="Z68">
        <v>0.495</v>
      </c>
      <c r="AA68">
        <v>16.602</v>
      </c>
      <c r="AB68">
        <v>0.26600000000000001</v>
      </c>
      <c r="AC68">
        <v>21.210999999999999</v>
      </c>
    </row>
    <row r="69" spans="1:29" x14ac:dyDescent="0.2">
      <c r="A69">
        <v>-5.8000000000000003E-2</v>
      </c>
      <c r="B69">
        <v>-8.7539999999999996</v>
      </c>
      <c r="C69">
        <v>0</v>
      </c>
      <c r="D69">
        <v>0</v>
      </c>
      <c r="Z69">
        <v>0.49199999999999999</v>
      </c>
      <c r="AA69">
        <v>16.675000000000001</v>
      </c>
      <c r="AB69">
        <v>0.44400000000000001</v>
      </c>
      <c r="AC69">
        <v>18.015000000000001</v>
      </c>
    </row>
    <row r="70" spans="1:29" x14ac:dyDescent="0.2">
      <c r="A70">
        <v>-3.9E-2</v>
      </c>
      <c r="B70">
        <v>-5.9729999999999999</v>
      </c>
      <c r="C70">
        <v>0.27200000000000002</v>
      </c>
      <c r="D70">
        <v>10.895</v>
      </c>
      <c r="X70" t="s">
        <v>32</v>
      </c>
      <c r="Z70">
        <v>0.48899999999999999</v>
      </c>
      <c r="AA70">
        <v>16.748999999999999</v>
      </c>
      <c r="AB70">
        <v>0.61599999999999999</v>
      </c>
      <c r="AC70">
        <v>14.632</v>
      </c>
    </row>
    <row r="71" spans="1:29" x14ac:dyDescent="0.2">
      <c r="A71">
        <v>-1.9E-2</v>
      </c>
      <c r="B71">
        <v>-3.0009999999999999</v>
      </c>
      <c r="C71">
        <v>0.54300000000000004</v>
      </c>
      <c r="D71">
        <v>15.75</v>
      </c>
      <c r="X71">
        <v>19469.604655020801</v>
      </c>
      <c r="Z71">
        <v>0.48599999999999999</v>
      </c>
      <c r="AA71">
        <v>16.823</v>
      </c>
      <c r="AB71">
        <v>0.76500000000000001</v>
      </c>
      <c r="AC71">
        <v>12.382999999999999</v>
      </c>
    </row>
    <row r="72" spans="1:29" x14ac:dyDescent="0.2">
      <c r="A72">
        <v>0</v>
      </c>
      <c r="B72">
        <v>5.3999999999999999E-2</v>
      </c>
      <c r="C72">
        <v>0.80700000000000005</v>
      </c>
      <c r="D72">
        <v>16.224</v>
      </c>
      <c r="Z72">
        <v>0.48299999999999998</v>
      </c>
      <c r="AA72">
        <v>16.898</v>
      </c>
      <c r="AB72">
        <v>0.88500000000000001</v>
      </c>
      <c r="AC72">
        <v>10.96</v>
      </c>
    </row>
    <row r="73" spans="1:29" x14ac:dyDescent="0.2">
      <c r="A73">
        <v>0.02</v>
      </c>
      <c r="B73">
        <v>3.109</v>
      </c>
      <c r="C73">
        <v>1.028</v>
      </c>
      <c r="D73">
        <v>15.125999999999999</v>
      </c>
    </row>
    <row r="74" spans="1:29" x14ac:dyDescent="0.2">
      <c r="A74">
        <v>0.17</v>
      </c>
      <c r="B74">
        <v>18.181999999999999</v>
      </c>
      <c r="C74">
        <v>1.202</v>
      </c>
      <c r="D74">
        <v>13.885</v>
      </c>
    </row>
    <row r="75" spans="1:29" x14ac:dyDescent="0.2">
      <c r="A75">
        <v>0.32900000000000001</v>
      </c>
      <c r="B75">
        <v>18.515999999999998</v>
      </c>
      <c r="C75">
        <v>1.3160000000000001</v>
      </c>
      <c r="D75">
        <v>12.968</v>
      </c>
    </row>
    <row r="76" spans="1:29" x14ac:dyDescent="0.2">
      <c r="A76">
        <v>0.49199999999999999</v>
      </c>
      <c r="B76">
        <v>15.396000000000001</v>
      </c>
      <c r="C76">
        <v>1.399</v>
      </c>
      <c r="D76">
        <v>12.239000000000001</v>
      </c>
    </row>
    <row r="77" spans="1:29" x14ac:dyDescent="0.2">
      <c r="A77">
        <v>0.64700000000000002</v>
      </c>
      <c r="B77">
        <v>12.762</v>
      </c>
    </row>
    <row r="78" spans="1:29" x14ac:dyDescent="0.2">
      <c r="A78">
        <v>0.77200000000000002</v>
      </c>
      <c r="B78">
        <v>11.106999999999999</v>
      </c>
    </row>
    <row r="94" spans="24:25" x14ac:dyDescent="0.2">
      <c r="X94">
        <v>-2.1999999999999999E-2</v>
      </c>
      <c r="Y94">
        <v>-3.835</v>
      </c>
    </row>
    <row r="95" spans="24:25" x14ac:dyDescent="0.2">
      <c r="X95">
        <v>0</v>
      </c>
      <c r="Y95">
        <v>4.5999999999999999E-2</v>
      </c>
    </row>
    <row r="96" spans="24:25" x14ac:dyDescent="0.2">
      <c r="X96">
        <v>2.3E-2</v>
      </c>
      <c r="Y96">
        <v>3.927</v>
      </c>
    </row>
    <row r="97" spans="24:25" x14ac:dyDescent="0.2">
      <c r="X97">
        <v>4.5999999999999999E-2</v>
      </c>
      <c r="Y97">
        <v>7.6360000000000001</v>
      </c>
    </row>
    <row r="98" spans="24:25" x14ac:dyDescent="0.2">
      <c r="X98">
        <v>6.8000000000000005E-2</v>
      </c>
      <c r="Y98">
        <v>11.004</v>
      </c>
    </row>
    <row r="99" spans="24:25" x14ac:dyDescent="0.2">
      <c r="X99">
        <v>9.0999999999999998E-2</v>
      </c>
      <c r="Y99">
        <v>13.912000000000001</v>
      </c>
    </row>
    <row r="100" spans="24:25" x14ac:dyDescent="0.2">
      <c r="X100">
        <v>0.26600000000000001</v>
      </c>
      <c r="Y100">
        <v>21.210999999999999</v>
      </c>
    </row>
    <row r="101" spans="24:25" x14ac:dyDescent="0.2">
      <c r="X101">
        <v>0.44400000000000001</v>
      </c>
      <c r="Y101">
        <v>18.015000000000001</v>
      </c>
    </row>
    <row r="102" spans="24:25" x14ac:dyDescent="0.2">
      <c r="X102">
        <v>0.61599999999999999</v>
      </c>
      <c r="Y102">
        <v>14.632</v>
      </c>
    </row>
    <row r="103" spans="24:25" x14ac:dyDescent="0.2">
      <c r="X103">
        <v>0.76500000000000001</v>
      </c>
      <c r="Y103">
        <v>12.382999999999999</v>
      </c>
    </row>
    <row r="104" spans="24:25" x14ac:dyDescent="0.2">
      <c r="X104">
        <v>0.88500000000000001</v>
      </c>
      <c r="Y104">
        <v>10.96</v>
      </c>
    </row>
    <row r="105" spans="24:25" x14ac:dyDescent="0.2">
      <c r="X105">
        <v>15</v>
      </c>
      <c r="Y105">
        <v>8.1000000000000003E-2</v>
      </c>
    </row>
    <row r="123" spans="10:32" x14ac:dyDescent="0.2">
      <c r="J123">
        <v>15.907</v>
      </c>
      <c r="K123">
        <v>142.321</v>
      </c>
      <c r="L123">
        <v>274881.32900000003</v>
      </c>
      <c r="M123">
        <v>0.8</v>
      </c>
      <c r="N123">
        <v>11500</v>
      </c>
      <c r="O123">
        <v>274881.32900000003</v>
      </c>
      <c r="P123">
        <v>0.39200000000000002</v>
      </c>
      <c r="Q123">
        <v>2.1000000000000001E-2</v>
      </c>
      <c r="R123">
        <v>18.574000000000002</v>
      </c>
      <c r="S123">
        <v>-0.42299999999999999</v>
      </c>
      <c r="T123">
        <v>5.1180000000000003</v>
      </c>
      <c r="U123">
        <v>0</v>
      </c>
      <c r="V123">
        <v>34034.303999999996</v>
      </c>
      <c r="W123">
        <v>100</v>
      </c>
      <c r="X123">
        <v>179163.43700000001</v>
      </c>
      <c r="Y123">
        <v>42399998.767999999</v>
      </c>
      <c r="Z123">
        <v>4.5609999999999999</v>
      </c>
      <c r="AA123">
        <v>236.05799999999999</v>
      </c>
      <c r="AB123">
        <v>236.05799999999999</v>
      </c>
      <c r="AC123">
        <v>0</v>
      </c>
      <c r="AD123">
        <v>0.17399999999999999</v>
      </c>
      <c r="AE123">
        <v>0.17399999999999999</v>
      </c>
      <c r="AF123">
        <v>0</v>
      </c>
    </row>
    <row r="124" spans="10:32" x14ac:dyDescent="0.2">
      <c r="J124">
        <v>55.134999999999998</v>
      </c>
      <c r="K124">
        <v>697.92100000000005</v>
      </c>
      <c r="L124">
        <v>272957.80800000002</v>
      </c>
      <c r="M124">
        <v>0.8</v>
      </c>
      <c r="N124">
        <v>11500</v>
      </c>
      <c r="O124">
        <v>272957.80800000002</v>
      </c>
      <c r="P124">
        <v>0.38900000000000001</v>
      </c>
      <c r="Q124">
        <v>2.1000000000000001E-2</v>
      </c>
      <c r="R124">
        <v>18.609000000000002</v>
      </c>
      <c r="S124">
        <v>-0.42</v>
      </c>
      <c r="T124">
        <v>5.0720000000000001</v>
      </c>
      <c r="U124">
        <v>0</v>
      </c>
      <c r="V124">
        <v>612.31399999999996</v>
      </c>
      <c r="W124">
        <v>92</v>
      </c>
      <c r="X124">
        <v>144458.12599999999</v>
      </c>
      <c r="Y124">
        <v>34186454.857000001</v>
      </c>
      <c r="Z124">
        <v>4.4640000000000004</v>
      </c>
      <c r="AA124">
        <v>236.05799999999999</v>
      </c>
      <c r="AB124">
        <v>236.05799999999999</v>
      </c>
      <c r="AC124">
        <v>0</v>
      </c>
      <c r="AD124">
        <v>0</v>
      </c>
      <c r="AE124">
        <v>0</v>
      </c>
      <c r="AF124">
        <v>0</v>
      </c>
    </row>
    <row r="125" spans="10:32" x14ac:dyDescent="0.2">
      <c r="J125">
        <v>94.361999999999995</v>
      </c>
      <c r="K125">
        <v>1253.521</v>
      </c>
      <c r="L125">
        <v>271440.011</v>
      </c>
      <c r="M125">
        <v>0.8</v>
      </c>
      <c r="N125">
        <v>11500</v>
      </c>
      <c r="O125">
        <v>271440.011</v>
      </c>
      <c r="P125">
        <v>0.38700000000000001</v>
      </c>
      <c r="Q125">
        <v>2.1000000000000001E-2</v>
      </c>
      <c r="R125">
        <v>18.637</v>
      </c>
      <c r="S125">
        <v>-0.41699999999999998</v>
      </c>
      <c r="T125">
        <v>5.0359999999999996</v>
      </c>
      <c r="U125">
        <v>0</v>
      </c>
      <c r="V125">
        <v>1624.9469999999999</v>
      </c>
      <c r="W125">
        <v>92</v>
      </c>
      <c r="X125">
        <v>144458.12599999999</v>
      </c>
      <c r="Y125">
        <v>34186454.857000001</v>
      </c>
      <c r="Z125">
        <v>4.4640000000000004</v>
      </c>
      <c r="AA125">
        <v>236.05799999999999</v>
      </c>
      <c r="AB125">
        <v>236.05799999999999</v>
      </c>
      <c r="AC125">
        <v>0</v>
      </c>
      <c r="AD125">
        <v>0</v>
      </c>
      <c r="AE125">
        <v>0</v>
      </c>
      <c r="AF125">
        <v>0</v>
      </c>
    </row>
    <row r="126" spans="10:32" x14ac:dyDescent="0.2">
      <c r="J126">
        <v>133.59</v>
      </c>
      <c r="K126">
        <v>1809.1210000000001</v>
      </c>
      <c r="L126">
        <v>269922.21399999998</v>
      </c>
      <c r="M126">
        <v>0.8</v>
      </c>
      <c r="N126">
        <v>11500</v>
      </c>
      <c r="O126">
        <v>269922.21399999998</v>
      </c>
      <c r="P126">
        <v>0.38500000000000001</v>
      </c>
      <c r="Q126">
        <v>2.1000000000000001E-2</v>
      </c>
      <c r="R126">
        <v>18.664999999999999</v>
      </c>
      <c r="S126">
        <v>-0.41499999999999998</v>
      </c>
      <c r="T126">
        <v>4.9989999999999997</v>
      </c>
      <c r="U126">
        <v>0</v>
      </c>
      <c r="V126">
        <v>323.89299999999997</v>
      </c>
      <c r="W126">
        <v>91.5</v>
      </c>
      <c r="X126">
        <v>142144.43799999999</v>
      </c>
      <c r="Y126">
        <v>33638885.262999997</v>
      </c>
      <c r="Z126">
        <v>4.4580000000000002</v>
      </c>
      <c r="AA126">
        <v>236.05799999999999</v>
      </c>
      <c r="AB126">
        <v>236.05799999999999</v>
      </c>
      <c r="AC126">
        <v>0</v>
      </c>
      <c r="AD126">
        <v>0</v>
      </c>
      <c r="AE126">
        <v>0</v>
      </c>
      <c r="AF126">
        <v>0</v>
      </c>
    </row>
    <row r="127" spans="10:32" x14ac:dyDescent="0.2">
      <c r="J127">
        <v>172.81800000000001</v>
      </c>
      <c r="K127">
        <v>2364.721</v>
      </c>
      <c r="L127">
        <v>268430.90000000002</v>
      </c>
      <c r="M127">
        <v>0.8</v>
      </c>
      <c r="N127">
        <v>11500</v>
      </c>
      <c r="O127">
        <v>268430.90000000002</v>
      </c>
      <c r="P127">
        <v>0.38300000000000001</v>
      </c>
      <c r="Q127">
        <v>0.02</v>
      </c>
      <c r="R127">
        <v>18.693000000000001</v>
      </c>
      <c r="S127">
        <v>-0.41199999999999998</v>
      </c>
      <c r="T127">
        <v>4.9630000000000001</v>
      </c>
      <c r="U127">
        <v>0</v>
      </c>
      <c r="V127">
        <v>1318.8579999999999</v>
      </c>
      <c r="W127">
        <v>91.5</v>
      </c>
      <c r="X127">
        <v>142144.43799999999</v>
      </c>
      <c r="Y127">
        <v>33638885.262999997</v>
      </c>
      <c r="Z127">
        <v>4.4580000000000002</v>
      </c>
      <c r="AA127">
        <v>236.05799999999999</v>
      </c>
      <c r="AB127">
        <v>236.05799999999999</v>
      </c>
      <c r="AC127">
        <v>0</v>
      </c>
      <c r="AD127">
        <v>0</v>
      </c>
      <c r="AE127">
        <v>0</v>
      </c>
      <c r="AF127">
        <v>0</v>
      </c>
    </row>
    <row r="128" spans="10:32" x14ac:dyDescent="0.2">
      <c r="J128">
        <v>212.04499999999999</v>
      </c>
      <c r="K128">
        <v>2920.3209999999999</v>
      </c>
      <c r="L128">
        <v>266939.58500000002</v>
      </c>
      <c r="M128">
        <v>0.8</v>
      </c>
      <c r="N128">
        <v>11500</v>
      </c>
      <c r="O128">
        <v>266939.58500000002</v>
      </c>
      <c r="P128">
        <v>0.38100000000000001</v>
      </c>
      <c r="Q128">
        <v>0.02</v>
      </c>
      <c r="R128">
        <v>18.721</v>
      </c>
      <c r="S128">
        <v>-0.41</v>
      </c>
      <c r="T128">
        <v>4.9269999999999996</v>
      </c>
      <c r="U128">
        <v>0</v>
      </c>
      <c r="V128">
        <v>0.13500000000000001</v>
      </c>
      <c r="W128">
        <v>91</v>
      </c>
      <c r="X128">
        <v>139830.75099999999</v>
      </c>
      <c r="Y128">
        <v>33091315.669</v>
      </c>
      <c r="Z128">
        <v>4.4509999999999996</v>
      </c>
      <c r="AA128">
        <v>236.05799999999999</v>
      </c>
      <c r="AB128">
        <v>236.05799999999999</v>
      </c>
      <c r="AC128">
        <v>0</v>
      </c>
      <c r="AD128">
        <v>0</v>
      </c>
      <c r="AE128">
        <v>0</v>
      </c>
      <c r="AF128">
        <v>0</v>
      </c>
    </row>
    <row r="129" spans="10:32" x14ac:dyDescent="0.2">
      <c r="J129">
        <v>251.273</v>
      </c>
      <c r="K129">
        <v>3475.9209999999998</v>
      </c>
      <c r="L129">
        <v>265474.68199999997</v>
      </c>
      <c r="M129">
        <v>0.8</v>
      </c>
      <c r="N129">
        <v>11500</v>
      </c>
      <c r="O129">
        <v>265474.68199999997</v>
      </c>
      <c r="P129">
        <v>0.379</v>
      </c>
      <c r="Q129">
        <v>0.02</v>
      </c>
      <c r="R129">
        <v>18.748999999999999</v>
      </c>
      <c r="S129">
        <v>-0.40799999999999997</v>
      </c>
      <c r="T129">
        <v>4.8920000000000003</v>
      </c>
      <c r="U129">
        <v>0</v>
      </c>
      <c r="V129">
        <v>977.47900000000004</v>
      </c>
      <c r="W129">
        <v>91</v>
      </c>
      <c r="X129">
        <v>139830.75099999999</v>
      </c>
      <c r="Y129">
        <v>33091315.669</v>
      </c>
      <c r="Z129">
        <v>4.4509999999999996</v>
      </c>
      <c r="AA129">
        <v>236.05799999999999</v>
      </c>
      <c r="AB129">
        <v>236.05799999999999</v>
      </c>
      <c r="AC129">
        <v>0</v>
      </c>
      <c r="AD129">
        <v>0</v>
      </c>
      <c r="AE129">
        <v>0</v>
      </c>
      <c r="AF129">
        <v>0</v>
      </c>
    </row>
    <row r="130" spans="10:32" x14ac:dyDescent="0.2">
      <c r="J130">
        <v>290.50099999999998</v>
      </c>
      <c r="K130">
        <v>4031.5210000000002</v>
      </c>
      <c r="L130">
        <v>264009.77899999998</v>
      </c>
      <c r="M130">
        <v>0.8</v>
      </c>
      <c r="N130">
        <v>11500</v>
      </c>
      <c r="O130">
        <v>264009.77899999998</v>
      </c>
      <c r="P130">
        <v>0.377</v>
      </c>
      <c r="Q130">
        <v>0.02</v>
      </c>
      <c r="R130">
        <v>18.777999999999999</v>
      </c>
      <c r="S130">
        <v>-0.40500000000000003</v>
      </c>
      <c r="T130">
        <v>4.8570000000000002</v>
      </c>
      <c r="U130">
        <v>0</v>
      </c>
      <c r="V130">
        <v>1954.8230000000001</v>
      </c>
      <c r="W130">
        <v>91</v>
      </c>
      <c r="X130">
        <v>139830.75099999999</v>
      </c>
      <c r="Y130">
        <v>33091315.669</v>
      </c>
      <c r="Z130">
        <v>4.4509999999999996</v>
      </c>
      <c r="AA130">
        <v>236.05799999999999</v>
      </c>
      <c r="AB130">
        <v>236.05799999999999</v>
      </c>
      <c r="AC130">
        <v>0</v>
      </c>
      <c r="AD130">
        <v>0</v>
      </c>
      <c r="AE130">
        <v>0</v>
      </c>
      <c r="AF130">
        <v>0</v>
      </c>
    </row>
    <row r="131" spans="10:32" x14ac:dyDescent="0.2">
      <c r="J131">
        <v>329.72800000000001</v>
      </c>
      <c r="K131">
        <v>4587.1210000000001</v>
      </c>
      <c r="L131">
        <v>262544.87599999999</v>
      </c>
      <c r="M131">
        <v>0.8</v>
      </c>
      <c r="N131">
        <v>11500</v>
      </c>
      <c r="O131">
        <v>262544.87599999999</v>
      </c>
      <c r="P131">
        <v>0.375</v>
      </c>
      <c r="Q131">
        <v>0.02</v>
      </c>
      <c r="R131">
        <v>18.806999999999999</v>
      </c>
      <c r="S131">
        <v>-0.40300000000000002</v>
      </c>
      <c r="T131">
        <v>4.8220000000000001</v>
      </c>
      <c r="U131">
        <v>0</v>
      </c>
      <c r="V131">
        <v>618.48</v>
      </c>
      <c r="W131">
        <v>90.5</v>
      </c>
      <c r="X131">
        <v>137517.06299999999</v>
      </c>
      <c r="Y131">
        <v>32543746.074999999</v>
      </c>
      <c r="Z131">
        <v>4.4450000000000003</v>
      </c>
      <c r="AA131">
        <v>236.05799999999999</v>
      </c>
      <c r="AB131">
        <v>236.05799999999999</v>
      </c>
      <c r="AC131">
        <v>0</v>
      </c>
      <c r="AD131">
        <v>0</v>
      </c>
      <c r="AE131">
        <v>0</v>
      </c>
      <c r="AF131">
        <v>0</v>
      </c>
    </row>
    <row r="132" spans="10:32" x14ac:dyDescent="0.2">
      <c r="J132">
        <v>368.95600000000002</v>
      </c>
      <c r="K132">
        <v>5142.7209999999995</v>
      </c>
      <c r="L132">
        <v>261106.31400000001</v>
      </c>
      <c r="M132">
        <v>0.8</v>
      </c>
      <c r="N132">
        <v>11500</v>
      </c>
      <c r="O132">
        <v>261106.31400000001</v>
      </c>
      <c r="P132">
        <v>0.373</v>
      </c>
      <c r="Q132">
        <v>0.02</v>
      </c>
      <c r="R132">
        <v>18.835999999999999</v>
      </c>
      <c r="S132">
        <v>-0.40100000000000002</v>
      </c>
      <c r="T132">
        <v>4.7869999999999999</v>
      </c>
      <c r="U132">
        <v>0</v>
      </c>
      <c r="V132">
        <v>1578.25</v>
      </c>
      <c r="W132">
        <v>90.5</v>
      </c>
      <c r="X132">
        <v>137517.06299999999</v>
      </c>
      <c r="Y132">
        <v>32543746.074999999</v>
      </c>
      <c r="Z132">
        <v>4.4450000000000003</v>
      </c>
      <c r="AA132">
        <v>236.05799999999999</v>
      </c>
      <c r="AB132">
        <v>236.05799999999999</v>
      </c>
      <c r="AC132">
        <v>0</v>
      </c>
      <c r="AD132">
        <v>0</v>
      </c>
      <c r="AE132">
        <v>0</v>
      </c>
      <c r="AF132">
        <v>0</v>
      </c>
    </row>
    <row r="133" spans="10:32" x14ac:dyDescent="0.2">
      <c r="J133">
        <v>408.18400000000003</v>
      </c>
      <c r="K133">
        <v>5698.3209999999999</v>
      </c>
      <c r="L133">
        <v>259667.75200000001</v>
      </c>
      <c r="M133">
        <v>0.8</v>
      </c>
      <c r="N133">
        <v>11500</v>
      </c>
      <c r="O133">
        <v>259667.75200000001</v>
      </c>
      <c r="P133">
        <v>0.37</v>
      </c>
      <c r="Q133">
        <v>0.02</v>
      </c>
      <c r="R133">
        <v>18.866</v>
      </c>
      <c r="S133">
        <v>-0.39800000000000002</v>
      </c>
      <c r="T133">
        <v>4.7530000000000001</v>
      </c>
      <c r="U133">
        <v>0</v>
      </c>
      <c r="V133">
        <v>224.33199999999999</v>
      </c>
      <c r="W133">
        <v>90</v>
      </c>
      <c r="X133">
        <v>135203.37599999999</v>
      </c>
      <c r="Y133">
        <v>31996176.480999999</v>
      </c>
      <c r="Z133">
        <v>4.4379999999999997</v>
      </c>
      <c r="AA133">
        <v>236.05799999999999</v>
      </c>
      <c r="AB133">
        <v>236.05799999999999</v>
      </c>
      <c r="AC133">
        <v>0</v>
      </c>
      <c r="AD133">
        <v>0</v>
      </c>
      <c r="AE133">
        <v>0</v>
      </c>
      <c r="AF133"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2A827-57FD-4ECE-8A9B-262050A22BC3}">
  <dimension ref="A1:N37"/>
  <sheetViews>
    <sheetView workbookViewId="0">
      <selection activeCell="G17" sqref="G17:H17"/>
    </sheetView>
  </sheetViews>
  <sheetFormatPr defaultRowHeight="14.25" x14ac:dyDescent="0.2"/>
  <sheetData>
    <row r="1" spans="1:14" x14ac:dyDescent="0.2">
      <c r="A1">
        <v>0.8</v>
      </c>
      <c r="D1">
        <v>0.7</v>
      </c>
      <c r="G1">
        <v>0.9</v>
      </c>
      <c r="J1">
        <v>0.85</v>
      </c>
      <c r="M1">
        <v>0.75</v>
      </c>
    </row>
    <row r="2" spans="1:14" x14ac:dyDescent="0.2">
      <c r="A2">
        <v>-2.1999999999999999E-2</v>
      </c>
      <c r="B2">
        <v>-3.8639999999999999</v>
      </c>
      <c r="D2">
        <v>-1.6E-2</v>
      </c>
      <c r="E2">
        <v>-2.8860000000000001</v>
      </c>
      <c r="M2">
        <v>-1.9E-2</v>
      </c>
      <c r="N2">
        <v>-3.371</v>
      </c>
    </row>
    <row r="3" spans="1:14" x14ac:dyDescent="0.2">
      <c r="A3">
        <v>-0.01</v>
      </c>
      <c r="B3">
        <v>-1.7010000000000001</v>
      </c>
      <c r="D3">
        <v>-3.0000000000000001E-3</v>
      </c>
      <c r="E3">
        <v>-0.48699999999999999</v>
      </c>
      <c r="G3">
        <v>-7.8E-2</v>
      </c>
      <c r="H3">
        <v>-11.375999999999999</v>
      </c>
      <c r="J3">
        <v>-0.05</v>
      </c>
      <c r="K3">
        <v>-7.9180000000000001</v>
      </c>
      <c r="M3">
        <v>-1.9E-2</v>
      </c>
      <c r="N3">
        <v>-3.371</v>
      </c>
    </row>
    <row r="4" spans="1:14" x14ac:dyDescent="0.2">
      <c r="A4">
        <v>0</v>
      </c>
      <c r="B4">
        <v>4.5999999999999999E-2</v>
      </c>
      <c r="D4">
        <v>4.0000000000000001E-3</v>
      </c>
      <c r="E4">
        <v>0.71699999999999997</v>
      </c>
      <c r="G4">
        <v>-6.7000000000000004E-2</v>
      </c>
      <c r="H4">
        <v>-10.013</v>
      </c>
      <c r="J4">
        <v>-3.7999999999999999E-2</v>
      </c>
      <c r="K4">
        <v>-6.157</v>
      </c>
      <c r="M4">
        <v>-6.0000000000000001E-3</v>
      </c>
      <c r="N4">
        <v>-1.099</v>
      </c>
    </row>
    <row r="5" spans="1:14" x14ac:dyDescent="0.2">
      <c r="A5">
        <v>3.0000000000000001E-3</v>
      </c>
      <c r="B5">
        <v>0.48299999999999998</v>
      </c>
      <c r="D5">
        <v>1.0999999999999999E-2</v>
      </c>
      <c r="E5">
        <v>1.919</v>
      </c>
      <c r="G5">
        <v>-5.8000000000000003E-2</v>
      </c>
      <c r="H5">
        <v>-8.8510000000000009</v>
      </c>
      <c r="J5">
        <v>-2.9000000000000001E-2</v>
      </c>
      <c r="K5">
        <v>-4.6950000000000003</v>
      </c>
      <c r="M5">
        <v>4.0000000000000001E-3</v>
      </c>
      <c r="N5">
        <v>0.72899999999999998</v>
      </c>
    </row>
    <row r="6" spans="1:14" x14ac:dyDescent="0.2">
      <c r="A6">
        <v>1.4999999999999999E-2</v>
      </c>
      <c r="B6">
        <v>2.6629999999999998</v>
      </c>
      <c r="D6">
        <v>2.4E-2</v>
      </c>
      <c r="E6">
        <v>4.298</v>
      </c>
      <c r="G6">
        <v>-5.6000000000000001E-2</v>
      </c>
      <c r="H6">
        <v>-8.5519999999999996</v>
      </c>
      <c r="J6">
        <v>-2.7E-2</v>
      </c>
      <c r="K6">
        <v>-4.3230000000000004</v>
      </c>
      <c r="M6">
        <v>7.0000000000000001E-3</v>
      </c>
      <c r="N6">
        <v>1.1859999999999999</v>
      </c>
    </row>
    <row r="7" spans="1:14" x14ac:dyDescent="0.2">
      <c r="A7">
        <v>2.3E-2</v>
      </c>
      <c r="B7">
        <v>3.956</v>
      </c>
      <c r="D7">
        <v>2.4E-2</v>
      </c>
      <c r="E7">
        <v>4.298</v>
      </c>
      <c r="G7">
        <v>-4.4999999999999998E-2</v>
      </c>
      <c r="H7">
        <v>-7.0049999999999999</v>
      </c>
      <c r="J7">
        <v>-1.4999999999999999E-2</v>
      </c>
      <c r="K7">
        <v>-2.4350000000000001</v>
      </c>
      <c r="M7">
        <v>0.02</v>
      </c>
      <c r="N7">
        <v>3.4569999999999999</v>
      </c>
    </row>
    <row r="8" spans="1:14" x14ac:dyDescent="0.2">
      <c r="A8">
        <v>2.8000000000000001E-2</v>
      </c>
      <c r="B8">
        <v>4.8079999999999998</v>
      </c>
      <c r="D8">
        <v>3.7999999999999999E-2</v>
      </c>
      <c r="E8">
        <v>6.6079999999999997</v>
      </c>
      <c r="G8">
        <v>-3.9E-2</v>
      </c>
      <c r="H8">
        <v>-6.0419999999999998</v>
      </c>
      <c r="J8">
        <v>-8.0000000000000002E-3</v>
      </c>
      <c r="K8">
        <v>-1.286</v>
      </c>
      <c r="M8">
        <v>2.7E-2</v>
      </c>
      <c r="N8">
        <v>4.7969999999999997</v>
      </c>
    </row>
    <row r="9" spans="1:14" x14ac:dyDescent="0.2">
      <c r="A9">
        <v>0.04</v>
      </c>
      <c r="B9">
        <v>6.8860000000000001</v>
      </c>
      <c r="D9">
        <v>4.3999999999999997E-2</v>
      </c>
      <c r="E9">
        <v>7.7249999999999996</v>
      </c>
      <c r="G9">
        <v>-3.4000000000000002E-2</v>
      </c>
      <c r="H9">
        <v>-5.3869999999999996</v>
      </c>
      <c r="J9">
        <v>-3.0000000000000001E-3</v>
      </c>
      <c r="K9">
        <v>-0.51600000000000001</v>
      </c>
      <c r="M9">
        <v>3.3000000000000002E-2</v>
      </c>
      <c r="N9">
        <v>5.6769999999999996</v>
      </c>
    </row>
    <row r="10" spans="1:14" x14ac:dyDescent="0.2">
      <c r="A10">
        <v>4.5999999999999999E-2</v>
      </c>
      <c r="B10">
        <v>7.6920000000000002</v>
      </c>
      <c r="D10">
        <v>5.0999999999999997E-2</v>
      </c>
      <c r="E10">
        <v>8.8119999999999994</v>
      </c>
      <c r="G10">
        <v>-2.3E-2</v>
      </c>
      <c r="H10">
        <v>-3.7160000000000002</v>
      </c>
      <c r="J10">
        <v>8.9999999999999993E-3</v>
      </c>
      <c r="K10">
        <v>1.4079999999999999</v>
      </c>
      <c r="M10">
        <v>4.5999999999999999E-2</v>
      </c>
      <c r="N10">
        <v>7.8120000000000003</v>
      </c>
    </row>
    <row r="11" spans="1:14" x14ac:dyDescent="0.2">
      <c r="A11">
        <v>5.2999999999999999E-2</v>
      </c>
      <c r="B11">
        <v>8.8680000000000003</v>
      </c>
      <c r="D11">
        <v>6.5000000000000002E-2</v>
      </c>
      <c r="E11">
        <v>10.877000000000001</v>
      </c>
      <c r="G11">
        <v>-1.9E-2</v>
      </c>
      <c r="H11">
        <v>-3.036</v>
      </c>
      <c r="J11">
        <v>1.2999999999999999E-2</v>
      </c>
      <c r="K11">
        <v>2.173</v>
      </c>
      <c r="M11">
        <v>5.0999999999999997E-2</v>
      </c>
      <c r="N11">
        <v>8.6349999999999998</v>
      </c>
    </row>
    <row r="12" spans="1:14" x14ac:dyDescent="0.2">
      <c r="A12">
        <v>6.6000000000000003E-2</v>
      </c>
      <c r="B12">
        <v>10.727</v>
      </c>
      <c r="D12">
        <v>7.8E-2</v>
      </c>
      <c r="E12">
        <v>12.779</v>
      </c>
      <c r="G12">
        <v>-1.2999999999999999E-2</v>
      </c>
      <c r="H12">
        <v>-2.0099999999999998</v>
      </c>
      <c r="J12">
        <v>0.02</v>
      </c>
      <c r="K12">
        <v>3.31</v>
      </c>
      <c r="M12">
        <v>5.8999999999999997E-2</v>
      </c>
      <c r="N12">
        <v>9.8309999999999995</v>
      </c>
    </row>
    <row r="13" spans="1:14" x14ac:dyDescent="0.2">
      <c r="A13">
        <v>6.8000000000000005E-2</v>
      </c>
      <c r="B13">
        <v>11.082000000000001</v>
      </c>
      <c r="D13">
        <v>8.5000000000000006E-2</v>
      </c>
      <c r="E13">
        <v>13.663</v>
      </c>
      <c r="G13">
        <v>-2E-3</v>
      </c>
      <c r="H13">
        <v>-0.28899999999999998</v>
      </c>
      <c r="J13">
        <v>3.2000000000000001E-2</v>
      </c>
      <c r="K13">
        <v>5.165</v>
      </c>
      <c r="M13">
        <v>7.1999999999999995E-2</v>
      </c>
      <c r="N13">
        <v>11.708</v>
      </c>
    </row>
    <row r="14" spans="1:14" x14ac:dyDescent="0.2">
      <c r="A14">
        <v>7.9000000000000001E-2</v>
      </c>
      <c r="B14">
        <v>12.444000000000001</v>
      </c>
      <c r="D14">
        <v>9.1999999999999998E-2</v>
      </c>
      <c r="E14">
        <v>14.499000000000001</v>
      </c>
      <c r="G14">
        <v>0</v>
      </c>
      <c r="H14">
        <v>5.5E-2</v>
      </c>
      <c r="J14">
        <v>3.4000000000000002E-2</v>
      </c>
      <c r="K14">
        <v>5.5279999999999996</v>
      </c>
      <c r="M14">
        <v>7.4999999999999997E-2</v>
      </c>
      <c r="N14">
        <v>12.065</v>
      </c>
    </row>
    <row r="15" spans="1:14" x14ac:dyDescent="0.2">
      <c r="A15">
        <v>9.0999999999999998E-2</v>
      </c>
      <c r="B15">
        <v>14.006</v>
      </c>
      <c r="D15">
        <v>0.105</v>
      </c>
      <c r="E15">
        <v>16.029</v>
      </c>
      <c r="G15">
        <v>8.9999999999999993E-3</v>
      </c>
      <c r="H15">
        <v>1.4319999999999999</v>
      </c>
      <c r="J15">
        <v>4.3999999999999997E-2</v>
      </c>
      <c r="K15">
        <v>6.952</v>
      </c>
      <c r="M15">
        <v>8.5000000000000006E-2</v>
      </c>
      <c r="N15">
        <v>13.426</v>
      </c>
    </row>
    <row r="16" spans="1:14" x14ac:dyDescent="0.2">
      <c r="A16">
        <v>9.0999999999999998E-2</v>
      </c>
      <c r="B16">
        <v>14.006</v>
      </c>
      <c r="D16">
        <v>0.182</v>
      </c>
      <c r="E16">
        <v>21.196999999999999</v>
      </c>
      <c r="G16">
        <v>0.02</v>
      </c>
      <c r="H16">
        <v>3.145</v>
      </c>
      <c r="J16">
        <v>5.6000000000000001E-2</v>
      </c>
      <c r="K16">
        <v>8.657</v>
      </c>
      <c r="M16">
        <v>9.8000000000000004E-2</v>
      </c>
      <c r="N16">
        <v>14.97</v>
      </c>
    </row>
    <row r="17" spans="1:14" x14ac:dyDescent="0.2">
      <c r="A17">
        <v>0.17</v>
      </c>
      <c r="B17">
        <v>20.041</v>
      </c>
      <c r="D17">
        <v>0.189</v>
      </c>
      <c r="E17">
        <v>21.417999999999999</v>
      </c>
      <c r="J17">
        <v>5.6000000000000001E-2</v>
      </c>
      <c r="K17">
        <v>8.657</v>
      </c>
      <c r="M17">
        <v>9.8000000000000004E-2</v>
      </c>
      <c r="N17">
        <v>14.97</v>
      </c>
    </row>
    <row r="18" spans="1:14" x14ac:dyDescent="0.2">
      <c r="A18">
        <v>0.188</v>
      </c>
      <c r="B18">
        <v>20.648</v>
      </c>
      <c r="D18">
        <v>0.26</v>
      </c>
      <c r="E18">
        <v>22.122</v>
      </c>
      <c r="G18">
        <v>8.6999999999999994E-2</v>
      </c>
      <c r="H18">
        <v>12.394</v>
      </c>
      <c r="J18">
        <v>0.129</v>
      </c>
      <c r="K18">
        <v>16.535</v>
      </c>
      <c r="M18">
        <v>0.18</v>
      </c>
      <c r="N18">
        <v>20.69</v>
      </c>
    </row>
    <row r="19" spans="1:14" x14ac:dyDescent="0.2">
      <c r="A19">
        <v>0.25</v>
      </c>
      <c r="B19">
        <v>21.358000000000001</v>
      </c>
      <c r="D19">
        <v>0.27400000000000002</v>
      </c>
      <c r="E19">
        <v>22.027000000000001</v>
      </c>
      <c r="G19">
        <v>0.10199999999999999</v>
      </c>
      <c r="H19">
        <v>13.956</v>
      </c>
      <c r="J19">
        <v>0.14499999999999999</v>
      </c>
      <c r="K19">
        <v>17.617999999999999</v>
      </c>
      <c r="M19">
        <v>0.19800000000000001</v>
      </c>
      <c r="N19">
        <v>21.212</v>
      </c>
    </row>
    <row r="20" spans="1:14" x14ac:dyDescent="0.2">
      <c r="A20">
        <v>0.28599999999999998</v>
      </c>
      <c r="B20">
        <v>21.103000000000002</v>
      </c>
      <c r="D20">
        <v>0.33800000000000002</v>
      </c>
      <c r="E20">
        <v>21.084</v>
      </c>
      <c r="G20">
        <v>0.156</v>
      </c>
      <c r="H20">
        <v>17.742000000000001</v>
      </c>
      <c r="J20">
        <v>0.20300000000000001</v>
      </c>
      <c r="K20">
        <v>19.765000000000001</v>
      </c>
      <c r="M20">
        <v>0.26200000000000001</v>
      </c>
      <c r="N20">
        <v>21.663</v>
      </c>
    </row>
    <row r="21" spans="1:14" x14ac:dyDescent="0.2">
      <c r="A21">
        <v>0.33100000000000002</v>
      </c>
      <c r="B21">
        <v>20.420999999999999</v>
      </c>
      <c r="D21">
        <v>0.35899999999999999</v>
      </c>
      <c r="E21">
        <v>20.657</v>
      </c>
      <c r="G21">
        <v>0.188</v>
      </c>
      <c r="H21">
        <v>18.853000000000002</v>
      </c>
      <c r="J21">
        <v>0.23699999999999999</v>
      </c>
      <c r="K21">
        <v>20.113</v>
      </c>
      <c r="M21">
        <v>0.29899999999999999</v>
      </c>
      <c r="N21">
        <v>21.297999999999998</v>
      </c>
    </row>
    <row r="22" spans="1:14" x14ac:dyDescent="0.2">
      <c r="A22">
        <v>0.38500000000000001</v>
      </c>
      <c r="B22">
        <v>19.338000000000001</v>
      </c>
      <c r="D22">
        <v>0.41599999999999998</v>
      </c>
      <c r="E22">
        <v>19.414000000000001</v>
      </c>
      <c r="G22">
        <v>0.22700000000000001</v>
      </c>
      <c r="H22">
        <v>19.43</v>
      </c>
      <c r="J22">
        <v>0.27900000000000003</v>
      </c>
      <c r="K22">
        <v>19.974</v>
      </c>
      <c r="M22">
        <v>0.34499999999999997</v>
      </c>
      <c r="N22">
        <v>20.515999999999998</v>
      </c>
    </row>
    <row r="23" spans="1:14" x14ac:dyDescent="0.2">
      <c r="A23">
        <v>0.41199999999999998</v>
      </c>
      <c r="B23">
        <v>18.754000000000001</v>
      </c>
      <c r="D23">
        <v>0.44400000000000001</v>
      </c>
      <c r="E23">
        <v>18.776</v>
      </c>
      <c r="G23">
        <v>0.27500000000000002</v>
      </c>
      <c r="H23">
        <v>19.309999999999999</v>
      </c>
      <c r="J23">
        <v>0.33</v>
      </c>
      <c r="K23">
        <v>19.302</v>
      </c>
      <c r="M23">
        <v>0.4</v>
      </c>
      <c r="N23">
        <v>19.356999999999999</v>
      </c>
    </row>
    <row r="24" spans="1:14" x14ac:dyDescent="0.2">
      <c r="A24">
        <v>0.48399999999999999</v>
      </c>
      <c r="B24">
        <v>17.199000000000002</v>
      </c>
      <c r="D24">
        <v>0.49399999999999999</v>
      </c>
      <c r="E24">
        <v>17.681999999999999</v>
      </c>
      <c r="G24">
        <v>0.3</v>
      </c>
      <c r="H24">
        <v>19.036999999999999</v>
      </c>
      <c r="J24">
        <v>0.35599999999999998</v>
      </c>
      <c r="K24">
        <v>18.850000000000001</v>
      </c>
      <c r="M24">
        <v>0.42799999999999999</v>
      </c>
      <c r="N24">
        <v>18.747</v>
      </c>
    </row>
    <row r="25" spans="1:14" x14ac:dyDescent="0.2">
      <c r="A25">
        <v>0.49299999999999999</v>
      </c>
      <c r="B25">
        <v>17.010000000000002</v>
      </c>
      <c r="D25">
        <v>0.52900000000000003</v>
      </c>
      <c r="E25">
        <v>16.937000000000001</v>
      </c>
      <c r="G25">
        <v>0.36499999999999999</v>
      </c>
      <c r="H25">
        <v>17.943000000000001</v>
      </c>
      <c r="J25">
        <v>0.42399999999999999</v>
      </c>
      <c r="K25">
        <v>17.495000000000001</v>
      </c>
      <c r="M25">
        <v>0.502</v>
      </c>
      <c r="N25">
        <v>17.152000000000001</v>
      </c>
    </row>
    <row r="26" spans="1:14" x14ac:dyDescent="0.2">
      <c r="A26">
        <v>0.57199999999999995</v>
      </c>
      <c r="B26">
        <v>15.452999999999999</v>
      </c>
      <c r="D26">
        <v>0.57099999999999995</v>
      </c>
      <c r="E26">
        <v>16.103000000000002</v>
      </c>
      <c r="G26">
        <v>0.373</v>
      </c>
      <c r="H26">
        <v>17.785</v>
      </c>
      <c r="J26">
        <v>0.433</v>
      </c>
      <c r="K26">
        <v>17.32</v>
      </c>
      <c r="M26">
        <v>0.51100000000000001</v>
      </c>
      <c r="N26">
        <v>16.96</v>
      </c>
    </row>
    <row r="27" spans="1:14" x14ac:dyDescent="0.2">
      <c r="A27">
        <v>0.57999999999999996</v>
      </c>
      <c r="B27">
        <v>15.297000000000001</v>
      </c>
      <c r="D27">
        <v>0.61</v>
      </c>
      <c r="E27">
        <v>15.36</v>
      </c>
      <c r="G27">
        <v>0.44700000000000001</v>
      </c>
      <c r="H27">
        <v>16.306000000000001</v>
      </c>
      <c r="J27">
        <v>0.50900000000000001</v>
      </c>
      <c r="K27">
        <v>15.805</v>
      </c>
      <c r="M27">
        <v>0.59099999999999997</v>
      </c>
      <c r="N27">
        <v>15.396000000000001</v>
      </c>
    </row>
    <row r="28" spans="1:14" x14ac:dyDescent="0.2">
      <c r="A28">
        <v>0.64500000000000002</v>
      </c>
      <c r="B28">
        <v>14.162000000000001</v>
      </c>
      <c r="D28">
        <v>0.64300000000000002</v>
      </c>
      <c r="E28">
        <v>14.79</v>
      </c>
      <c r="G28">
        <v>0.45500000000000002</v>
      </c>
      <c r="H28">
        <v>16.141999999999999</v>
      </c>
      <c r="J28">
        <v>0.51800000000000002</v>
      </c>
      <c r="K28">
        <v>15.647</v>
      </c>
      <c r="M28">
        <v>0.59899999999999998</v>
      </c>
      <c r="N28">
        <v>15.24</v>
      </c>
    </row>
    <row r="29" spans="1:14" x14ac:dyDescent="0.2">
      <c r="A29">
        <v>0.66900000000000004</v>
      </c>
      <c r="B29">
        <v>13.785</v>
      </c>
      <c r="D29">
        <v>0.68700000000000006</v>
      </c>
      <c r="E29">
        <v>14.063000000000001</v>
      </c>
      <c r="G29">
        <v>0.52200000000000002</v>
      </c>
      <c r="H29">
        <v>14.87</v>
      </c>
      <c r="J29">
        <v>0.58299999999999996</v>
      </c>
      <c r="K29">
        <v>14.462</v>
      </c>
      <c r="M29">
        <v>0.66600000000000004</v>
      </c>
      <c r="N29">
        <v>14.103999999999999</v>
      </c>
    </row>
    <row r="30" spans="1:14" x14ac:dyDescent="0.2">
      <c r="A30">
        <v>0.71399999999999997</v>
      </c>
      <c r="B30">
        <v>13.101000000000001</v>
      </c>
      <c r="D30">
        <v>0.71099999999999997</v>
      </c>
      <c r="E30">
        <v>13.683</v>
      </c>
      <c r="G30">
        <v>0.54700000000000004</v>
      </c>
      <c r="H30">
        <v>14.42</v>
      </c>
      <c r="J30">
        <v>0.60799999999999998</v>
      </c>
      <c r="K30">
        <v>14.057</v>
      </c>
      <c r="M30">
        <v>0.69</v>
      </c>
      <c r="N30">
        <v>13.727</v>
      </c>
    </row>
    <row r="31" spans="1:14" x14ac:dyDescent="0.2">
      <c r="A31">
        <v>0.75</v>
      </c>
      <c r="B31">
        <v>12.596</v>
      </c>
      <c r="D31">
        <v>0.75900000000000001</v>
      </c>
      <c r="E31">
        <v>12.994999999999999</v>
      </c>
      <c r="G31">
        <v>0.59499999999999997</v>
      </c>
      <c r="H31">
        <v>13.587999999999999</v>
      </c>
      <c r="J31">
        <v>0.65500000000000003</v>
      </c>
      <c r="K31">
        <v>13.311999999999999</v>
      </c>
      <c r="M31">
        <v>0.73599999999999999</v>
      </c>
      <c r="N31">
        <v>13.041</v>
      </c>
    </row>
    <row r="32" spans="1:14" x14ac:dyDescent="0.2">
      <c r="A32">
        <v>0.77700000000000002</v>
      </c>
      <c r="B32">
        <v>12.231999999999999</v>
      </c>
      <c r="D32">
        <v>0.77600000000000002</v>
      </c>
      <c r="E32">
        <v>12.76</v>
      </c>
      <c r="G32">
        <v>0.63200000000000001</v>
      </c>
      <c r="H32">
        <v>13.013999999999999</v>
      </c>
      <c r="J32">
        <v>0.69099999999999995</v>
      </c>
      <c r="K32">
        <v>12.779</v>
      </c>
      <c r="M32">
        <v>0.77300000000000002</v>
      </c>
      <c r="N32">
        <v>12.536</v>
      </c>
    </row>
    <row r="33" spans="1:14" x14ac:dyDescent="0.2">
      <c r="A33">
        <v>0.82299999999999995</v>
      </c>
      <c r="B33">
        <v>11.672000000000001</v>
      </c>
      <c r="D33">
        <v>0.82499999999999996</v>
      </c>
      <c r="E33">
        <v>12.122</v>
      </c>
      <c r="G33">
        <v>0.66</v>
      </c>
      <c r="H33">
        <v>12.597</v>
      </c>
      <c r="J33">
        <v>0.71899999999999997</v>
      </c>
      <c r="K33">
        <v>12.391999999999999</v>
      </c>
      <c r="M33">
        <v>0.80100000000000005</v>
      </c>
      <c r="N33">
        <v>12.170999999999999</v>
      </c>
    </row>
    <row r="34" spans="1:14" x14ac:dyDescent="0.2">
      <c r="A34">
        <v>0.83499999999999996</v>
      </c>
      <c r="B34">
        <v>11.528</v>
      </c>
      <c r="D34">
        <v>0.83599999999999997</v>
      </c>
      <c r="E34">
        <v>11.993</v>
      </c>
      <c r="G34">
        <v>0.70599999999999996</v>
      </c>
      <c r="H34">
        <v>11.948</v>
      </c>
      <c r="J34">
        <v>0.76400000000000001</v>
      </c>
      <c r="K34">
        <v>11.794</v>
      </c>
      <c r="M34">
        <v>0.84799999999999998</v>
      </c>
      <c r="N34">
        <v>11.609</v>
      </c>
    </row>
    <row r="35" spans="1:14" x14ac:dyDescent="0.2">
      <c r="A35">
        <v>0.88500000000000001</v>
      </c>
      <c r="B35">
        <v>10.965</v>
      </c>
      <c r="D35">
        <v>0.88600000000000001</v>
      </c>
      <c r="E35">
        <v>11.413</v>
      </c>
      <c r="G35">
        <v>0.71899999999999997</v>
      </c>
      <c r="H35">
        <v>11.781000000000001</v>
      </c>
      <c r="J35">
        <v>0.77700000000000002</v>
      </c>
      <c r="K35">
        <v>11.64</v>
      </c>
      <c r="M35">
        <v>0.86099999999999999</v>
      </c>
      <c r="N35">
        <v>11.465</v>
      </c>
    </row>
    <row r="36" spans="1:14" x14ac:dyDescent="0.2">
      <c r="D36">
        <v>0.89100000000000001</v>
      </c>
      <c r="E36">
        <v>11.36</v>
      </c>
      <c r="G36">
        <v>0.77200000000000002</v>
      </c>
      <c r="H36">
        <v>11.119</v>
      </c>
      <c r="J36">
        <v>0.82899999999999996</v>
      </c>
      <c r="K36">
        <v>11.032999999999999</v>
      </c>
      <c r="M36">
        <v>0.91300000000000003</v>
      </c>
      <c r="N36">
        <v>10.898999999999999</v>
      </c>
    </row>
    <row r="37" spans="1:14" x14ac:dyDescent="0.2">
      <c r="D37">
        <v>0.94</v>
      </c>
      <c r="E37">
        <v>10.843</v>
      </c>
      <c r="M37">
        <v>0.91300000000000003</v>
      </c>
      <c r="N37">
        <v>10.898999999999999</v>
      </c>
    </row>
  </sheetData>
  <sortState xmlns:xlrd2="http://schemas.microsoft.com/office/spreadsheetml/2017/richdata2" ref="M2:N37">
    <sortCondition ref="M2:M37"/>
  </sortState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556EB-11A7-468E-B2D5-C4A185B119E0}">
  <dimension ref="A1:O62"/>
  <sheetViews>
    <sheetView topLeftCell="A16" workbookViewId="0">
      <selection activeCell="O32" sqref="O32"/>
    </sheetView>
  </sheetViews>
  <sheetFormatPr defaultRowHeight="14.25" x14ac:dyDescent="0.2"/>
  <sheetData>
    <row r="1" spans="1:13" x14ac:dyDescent="0.2">
      <c r="A1">
        <v>200</v>
      </c>
      <c r="B1" t="s">
        <v>12</v>
      </c>
      <c r="C1" t="s">
        <v>2</v>
      </c>
      <c r="D1" t="s">
        <v>3</v>
      </c>
      <c r="E1" t="s">
        <v>4</v>
      </c>
      <c r="F1" t="s">
        <v>5</v>
      </c>
    </row>
    <row r="2" spans="1:13" x14ac:dyDescent="0.2">
      <c r="A2">
        <v>2000</v>
      </c>
      <c r="B2">
        <f>'200'!H2</f>
        <v>379036.44484015537</v>
      </c>
      <c r="C2">
        <f>'200'!I2</f>
        <v>422571.84804245061</v>
      </c>
      <c r="D2">
        <f>'200'!J2</f>
        <v>715198.91016372526</v>
      </c>
      <c r="E2">
        <f>'200'!K2</f>
        <v>488442.60538561922</v>
      </c>
      <c r="F2">
        <f>'200'!L2</f>
        <v>771429.2642599548</v>
      </c>
      <c r="I2">
        <f>B2/$A2/($A$1*1.852)</f>
        <v>0.5116582678727799</v>
      </c>
      <c r="J2">
        <f t="shared" ref="J2:M15" si="0">C2/$A2/($A$1*1.852)</f>
        <v>0.57042636074844832</v>
      </c>
      <c r="K2">
        <f t="shared" si="0"/>
        <v>0.96544129341755558</v>
      </c>
      <c r="L2">
        <f>E2/$A2/($A$1*1.852)</f>
        <v>0.65934476968901079</v>
      </c>
      <c r="M2">
        <f t="shared" si="0"/>
        <v>1.0413461990550146</v>
      </c>
    </row>
    <row r="3" spans="1:13" x14ac:dyDescent="0.2">
      <c r="A3">
        <v>2500</v>
      </c>
      <c r="B3">
        <f>'200'!H3</f>
        <v>501270.1788116247</v>
      </c>
      <c r="C3">
        <f>'200'!I3</f>
        <v>531688.29510887712</v>
      </c>
      <c r="D3">
        <f>'200'!J3</f>
        <v>1042679.7670518946</v>
      </c>
      <c r="E3">
        <f>'200'!K3</f>
        <v>634981.51004719688</v>
      </c>
      <c r="F3">
        <f>'200'!L3</f>
        <v>948504.76284605754</v>
      </c>
      <c r="I3">
        <f t="shared" ref="I3:I15" si="1">B3/$A3/($A$1*1.852)</f>
        <v>0.5413284868376077</v>
      </c>
      <c r="J3">
        <f t="shared" si="0"/>
        <v>0.5741774245236253</v>
      </c>
      <c r="K3">
        <f t="shared" si="0"/>
        <v>1.1260040680905987</v>
      </c>
      <c r="L3">
        <f t="shared" si="0"/>
        <v>0.68572517283714562</v>
      </c>
      <c r="M3">
        <f t="shared" si="0"/>
        <v>1.0243031996177725</v>
      </c>
    </row>
    <row r="4" spans="1:13" x14ac:dyDescent="0.2">
      <c r="A4">
        <v>3000</v>
      </c>
      <c r="B4">
        <f>'200'!H4</f>
        <v>551250.86465271458</v>
      </c>
      <c r="C4">
        <f>'200'!I4</f>
        <v>638871.5697676834</v>
      </c>
      <c r="D4">
        <f>'200'!J4</f>
        <v>1506832.7325633676</v>
      </c>
      <c r="E4">
        <f>'200'!K4</f>
        <v>734653.17048751679</v>
      </c>
      <c r="F4">
        <f>'200'!L4</f>
        <v>1052184.1290674221</v>
      </c>
      <c r="I4">
        <f t="shared" si="1"/>
        <v>0.49608609130013903</v>
      </c>
      <c r="J4">
        <f t="shared" si="0"/>
        <v>0.57493841771749754</v>
      </c>
      <c r="K4">
        <f t="shared" si="0"/>
        <v>1.3560409760289482</v>
      </c>
      <c r="L4">
        <f t="shared" si="0"/>
        <v>0.66113496264175375</v>
      </c>
      <c r="M4">
        <f t="shared" si="0"/>
        <v>0.94688996496348266</v>
      </c>
    </row>
    <row r="5" spans="1:13" x14ac:dyDescent="0.2">
      <c r="A5">
        <v>3500</v>
      </c>
      <c r="B5">
        <f>'200'!H5</f>
        <v>674710.54891564895</v>
      </c>
      <c r="C5">
        <f>'200'!I5</f>
        <v>732935.93970445066</v>
      </c>
      <c r="D5">
        <f>'200'!J5</f>
        <v>2068155.1439749282</v>
      </c>
      <c r="E5">
        <f>'200'!K5</f>
        <v>846885.48295141431</v>
      </c>
      <c r="F5">
        <f>'200'!L5</f>
        <v>1227682.9328928839</v>
      </c>
      <c r="I5">
        <f t="shared" si="1"/>
        <v>0.52044935892907196</v>
      </c>
      <c r="J5">
        <f t="shared" si="0"/>
        <v>0.56536249591518861</v>
      </c>
      <c r="K5">
        <f t="shared" si="0"/>
        <v>1.5953063437017341</v>
      </c>
      <c r="L5">
        <f t="shared" si="0"/>
        <v>0.65325939752500328</v>
      </c>
      <c r="M5">
        <f t="shared" si="0"/>
        <v>0.94699393157427014</v>
      </c>
    </row>
    <row r="6" spans="1:13" x14ac:dyDescent="0.2">
      <c r="A6">
        <v>4000</v>
      </c>
      <c r="B6">
        <f>'200'!H6</f>
        <v>769707.10070096829</v>
      </c>
      <c r="C6">
        <f>'200'!I6</f>
        <v>961862.99019660149</v>
      </c>
      <c r="D6">
        <f>'200'!J6</f>
        <v>0</v>
      </c>
      <c r="E6">
        <f>'200'!K6</f>
        <v>958804.01084199827</v>
      </c>
      <c r="F6">
        <f>'200'!L6</f>
        <v>1378227.228749892</v>
      </c>
      <c r="I6">
        <f t="shared" si="1"/>
        <v>0.51951073211458443</v>
      </c>
      <c r="J6">
        <f t="shared" si="0"/>
        <v>0.64920558193615108</v>
      </c>
      <c r="K6">
        <f t="shared" si="0"/>
        <v>0</v>
      </c>
      <c r="L6">
        <f t="shared" si="0"/>
        <v>0.64714093604346534</v>
      </c>
      <c r="M6">
        <f t="shared" si="0"/>
        <v>0.93022896108928987</v>
      </c>
    </row>
    <row r="7" spans="1:13" x14ac:dyDescent="0.2">
      <c r="A7">
        <v>4500</v>
      </c>
      <c r="B7">
        <f>'200'!H7</f>
        <v>888948.63973399543</v>
      </c>
      <c r="C7">
        <f>'200'!I7</f>
        <v>1089181.9631941358</v>
      </c>
      <c r="D7">
        <f>'200'!J7</f>
        <v>0</v>
      </c>
      <c r="E7">
        <f>'200'!K7</f>
        <v>1129082.9240527968</v>
      </c>
      <c r="F7">
        <f>'200'!L7</f>
        <v>1586447.2199479199</v>
      </c>
      <c r="I7">
        <f t="shared" si="1"/>
        <v>0.53332651771897965</v>
      </c>
      <c r="J7">
        <f t="shared" si="0"/>
        <v>0.65345690136437229</v>
      </c>
      <c r="K7">
        <f t="shared" si="0"/>
        <v>0</v>
      </c>
      <c r="L7">
        <f t="shared" si="0"/>
        <v>0.67739556278665503</v>
      </c>
      <c r="M7">
        <f t="shared" si="0"/>
        <v>0.95179218859366432</v>
      </c>
    </row>
    <row r="8" spans="1:13" x14ac:dyDescent="0.2">
      <c r="A8">
        <v>5000</v>
      </c>
      <c r="B8">
        <f>'200'!H8</f>
        <v>1042539.9333034133</v>
      </c>
      <c r="C8">
        <f>'200'!I8</f>
        <v>1293384.9869314907</v>
      </c>
      <c r="D8">
        <f>'200'!J8</f>
        <v>0</v>
      </c>
      <c r="E8">
        <f>'200'!K8</f>
        <v>1335816.2826375407</v>
      </c>
      <c r="F8">
        <f>'200'!L8</f>
        <v>1746968.1904309799</v>
      </c>
      <c r="I8">
        <f t="shared" si="1"/>
        <v>0.56292652986145419</v>
      </c>
      <c r="J8">
        <f t="shared" si="0"/>
        <v>0.69837202318115044</v>
      </c>
      <c r="K8">
        <f t="shared" si="0"/>
        <v>0</v>
      </c>
      <c r="L8">
        <f t="shared" si="0"/>
        <v>0.7212830899770738</v>
      </c>
      <c r="M8">
        <f t="shared" si="0"/>
        <v>0.94328735984394163</v>
      </c>
    </row>
    <row r="9" spans="1:13" x14ac:dyDescent="0.2">
      <c r="A9">
        <v>5500</v>
      </c>
      <c r="B9">
        <f>'200'!H9</f>
        <v>1176781.3170992958</v>
      </c>
      <c r="C9">
        <f>'200'!I9</f>
        <v>1656542.5387802727</v>
      </c>
      <c r="D9">
        <f>'200'!J9</f>
        <v>0</v>
      </c>
      <c r="E9">
        <f>'200'!K9</f>
        <v>1625849.9592588432</v>
      </c>
      <c r="F9">
        <f>'200'!L9</f>
        <v>1822247.336067888</v>
      </c>
      <c r="I9">
        <f t="shared" si="1"/>
        <v>0.57764643486122891</v>
      </c>
      <c r="J9">
        <f t="shared" si="0"/>
        <v>0.81314674002565901</v>
      </c>
      <c r="K9">
        <f t="shared" si="0"/>
        <v>0</v>
      </c>
      <c r="L9">
        <f t="shared" si="0"/>
        <v>0.79808067900002122</v>
      </c>
      <c r="M9">
        <f t="shared" si="0"/>
        <v>0.89448622426265845</v>
      </c>
    </row>
    <row r="10" spans="1:13" x14ac:dyDescent="0.2">
      <c r="A10">
        <v>6000</v>
      </c>
      <c r="B10">
        <f>'200'!H10</f>
        <v>1426196.1853270456</v>
      </c>
      <c r="C10">
        <f>'200'!I10</f>
        <v>1940137.695104213</v>
      </c>
      <c r="D10">
        <f>'200'!J10</f>
        <v>0</v>
      </c>
      <c r="E10">
        <f>'200'!K10</f>
        <v>1863836.9659855249</v>
      </c>
      <c r="F10">
        <f>'200'!L10</f>
        <v>2007320.8800509518</v>
      </c>
      <c r="I10">
        <f t="shared" si="1"/>
        <v>0.64173694444161511</v>
      </c>
      <c r="J10">
        <f t="shared" si="0"/>
        <v>0.87299212342702159</v>
      </c>
      <c r="K10">
        <f t="shared" si="0"/>
        <v>0</v>
      </c>
      <c r="L10">
        <f t="shared" si="0"/>
        <v>0.8386595419301317</v>
      </c>
      <c r="M10">
        <f t="shared" si="0"/>
        <v>0.90322213825186815</v>
      </c>
    </row>
    <row r="11" spans="1:13" x14ac:dyDescent="0.2">
      <c r="A11">
        <v>6500</v>
      </c>
      <c r="B11">
        <f>'200'!H11</f>
        <v>1623081.144750277</v>
      </c>
      <c r="C11">
        <f>'200'!I11</f>
        <v>2219504.0321546583</v>
      </c>
      <c r="D11">
        <f>'200'!J11</f>
        <v>0</v>
      </c>
      <c r="E11">
        <f>'200'!K11</f>
        <v>2034675.6241436065</v>
      </c>
      <c r="F11">
        <f>'200'!L11</f>
        <v>2194220.8018492321</v>
      </c>
      <c r="I11">
        <f t="shared" si="1"/>
        <v>0.67414900512970466</v>
      </c>
      <c r="J11">
        <f t="shared" si="0"/>
        <v>0.9218740788148605</v>
      </c>
      <c r="K11">
        <f t="shared" si="0"/>
        <v>0</v>
      </c>
      <c r="L11">
        <f t="shared" si="0"/>
        <v>0.84510534313989305</v>
      </c>
      <c r="M11">
        <f t="shared" si="0"/>
        <v>0.91137265403274292</v>
      </c>
    </row>
    <row r="12" spans="1:13" x14ac:dyDescent="0.2">
      <c r="A12">
        <v>7000</v>
      </c>
      <c r="B12">
        <f>'200'!H12</f>
        <v>1905501.6205430806</v>
      </c>
      <c r="C12">
        <f>'200'!I12</f>
        <v>2675594.0744302436</v>
      </c>
      <c r="D12">
        <f>'200'!J12</f>
        <v>0</v>
      </c>
      <c r="E12">
        <f>'200'!K12</f>
        <v>2118101.816386003</v>
      </c>
      <c r="F12">
        <f>'200'!L12</f>
        <v>2388555.6182779921</v>
      </c>
      <c r="I12">
        <f t="shared" si="1"/>
        <v>0.73492040286295912</v>
      </c>
      <c r="J12">
        <f t="shared" si="0"/>
        <v>1.031932302696021</v>
      </c>
      <c r="K12">
        <f t="shared" si="0"/>
        <v>0</v>
      </c>
      <c r="L12">
        <f t="shared" si="0"/>
        <v>0.81691677583539146</v>
      </c>
      <c r="M12">
        <f t="shared" si="0"/>
        <v>0.92122632608685273</v>
      </c>
    </row>
    <row r="13" spans="1:13" x14ac:dyDescent="0.2">
      <c r="A13">
        <v>7500</v>
      </c>
      <c r="B13">
        <f>'200'!H13</f>
        <v>2129879.6293618642</v>
      </c>
      <c r="C13">
        <f>'200'!I13</f>
        <v>2865102.6228768607</v>
      </c>
      <c r="D13">
        <f>'200'!J13</f>
        <v>0</v>
      </c>
      <c r="E13">
        <f>'200'!K13</f>
        <v>2588319.477285245</v>
      </c>
      <c r="F13">
        <f>'200'!L13</f>
        <v>2671933.2823352758</v>
      </c>
      <c r="I13">
        <f t="shared" si="1"/>
        <v>0.76669533094379549</v>
      </c>
      <c r="J13">
        <f t="shared" si="0"/>
        <v>1.0313544358807991</v>
      </c>
      <c r="K13">
        <f t="shared" si="0"/>
        <v>0</v>
      </c>
      <c r="L13">
        <f t="shared" si="0"/>
        <v>0.93172047418475323</v>
      </c>
      <c r="M13">
        <f t="shared" si="0"/>
        <v>0.96181903611780972</v>
      </c>
    </row>
    <row r="14" spans="1:13" x14ac:dyDescent="0.2">
      <c r="A14">
        <v>8000</v>
      </c>
      <c r="B14">
        <f>'200'!H14</f>
        <v>2269434.9109307202</v>
      </c>
      <c r="C14">
        <f>'200'!I14</f>
        <v>3056567.4532827549</v>
      </c>
      <c r="D14">
        <f>'200'!J14</f>
        <v>0</v>
      </c>
      <c r="E14">
        <f>'200'!K14</f>
        <v>3370127.23446636</v>
      </c>
      <c r="F14">
        <f>'200'!L14</f>
        <v>2990939.6090440201</v>
      </c>
      <c r="I14">
        <f t="shared" si="1"/>
        <v>0.76587301259811003</v>
      </c>
      <c r="J14">
        <f t="shared" si="0"/>
        <v>1.0315089947633485</v>
      </c>
      <c r="K14">
        <f t="shared" si="0"/>
        <v>0</v>
      </c>
      <c r="L14">
        <f t="shared" si="0"/>
        <v>1.1373269554759582</v>
      </c>
      <c r="M14">
        <f t="shared" si="0"/>
        <v>1.0093613691428251</v>
      </c>
    </row>
    <row r="15" spans="1:13" x14ac:dyDescent="0.2">
      <c r="A15">
        <v>8500</v>
      </c>
      <c r="B15">
        <f>'200'!H15</f>
        <v>2959032.5757658584</v>
      </c>
      <c r="C15">
        <f>'200'!I15</f>
        <v>3791163.0450923168</v>
      </c>
      <c r="D15">
        <f>'200'!J15</f>
        <v>0</v>
      </c>
      <c r="E15">
        <f>'200'!K15</f>
        <v>3857195.5945219346</v>
      </c>
      <c r="F15">
        <f>'200'!L15</f>
        <v>3174849.8150938321</v>
      </c>
      <c r="I15">
        <f t="shared" si="1"/>
        <v>0.93985280643052282</v>
      </c>
      <c r="J15">
        <f t="shared" si="0"/>
        <v>1.2041554583573613</v>
      </c>
      <c r="K15">
        <f t="shared" si="0"/>
        <v>0</v>
      </c>
      <c r="L15">
        <f t="shared" si="0"/>
        <v>1.2251288256009194</v>
      </c>
      <c r="M15">
        <f t="shared" si="0"/>
        <v>1.0084010338882707</v>
      </c>
    </row>
    <row r="16" spans="1:13" x14ac:dyDescent="0.2">
      <c r="I16">
        <f>AVERAGE(I2:I15)</f>
        <v>0.62758285156446802</v>
      </c>
      <c r="J16">
        <f t="shared" ref="J16:M16" si="2">AVERAGE(J2:J15)</f>
        <v>0.79949309566796445</v>
      </c>
      <c r="K16">
        <f>AVERAGE(K2:K9)</f>
        <v>0.63034908515485455</v>
      </c>
      <c r="L16">
        <f t="shared" si="2"/>
        <v>0.80701589190479817</v>
      </c>
      <c r="M16">
        <f>AVERAGE(M2:M15)</f>
        <v>0.95676647046574737</v>
      </c>
    </row>
    <row r="19" spans="1:15" x14ac:dyDescent="0.2">
      <c r="A19">
        <v>400</v>
      </c>
    </row>
    <row r="20" spans="1:15" x14ac:dyDescent="0.2">
      <c r="A20">
        <v>2000</v>
      </c>
      <c r="B20">
        <f>'400'!H2</f>
        <v>921524.15179118875</v>
      </c>
      <c r="C20">
        <f>'400'!I2</f>
        <v>823788.34627142467</v>
      </c>
      <c r="D20">
        <f>'400'!J2</f>
        <v>2104351.7284727055</v>
      </c>
      <c r="E20">
        <f>'400'!K2</f>
        <v>818375.19665574236</v>
      </c>
      <c r="F20">
        <f>'400'!L2</f>
        <v>956509.17530997959</v>
      </c>
      <c r="I20">
        <f>B20/$A20/($A$19*1.852)</f>
        <v>0.62197904413552152</v>
      </c>
      <c r="J20">
        <f t="shared" ref="J20:M33" si="3">C20/$A20/($A$19*1.852)</f>
        <v>0.55601265272099387</v>
      </c>
      <c r="K20">
        <f t="shared" si="3"/>
        <v>1.4203237908158108</v>
      </c>
      <c r="L20">
        <f t="shared" si="3"/>
        <v>0.55235906901710463</v>
      </c>
      <c r="M20">
        <f t="shared" si="3"/>
        <v>0.64559204597055853</v>
      </c>
    </row>
    <row r="21" spans="1:15" x14ac:dyDescent="0.2">
      <c r="A21">
        <v>2500</v>
      </c>
      <c r="B21">
        <f>'400'!H3</f>
        <v>1080602.4390689291</v>
      </c>
      <c r="C21">
        <f>'400'!I3</f>
        <v>1215195.7679237577</v>
      </c>
      <c r="D21">
        <f>'400'!J3</f>
        <v>0</v>
      </c>
      <c r="E21">
        <f>'400'!K3</f>
        <v>1035589.5927010991</v>
      </c>
      <c r="F21">
        <f>'400'!L3</f>
        <v>1159035.4562773248</v>
      </c>
      <c r="I21">
        <f t="shared" ref="I21:I33" si="4">B21/$A21/($A$19*1.852)</f>
        <v>0.58347863880611717</v>
      </c>
      <c r="J21">
        <f t="shared" si="3"/>
        <v>0.65615322242103546</v>
      </c>
      <c r="K21">
        <f>D21/$A21/($A$19*1.852)</f>
        <v>0</v>
      </c>
      <c r="L21">
        <f t="shared" si="3"/>
        <v>0.55917364616690013</v>
      </c>
      <c r="M21">
        <f t="shared" si="3"/>
        <v>0.62582908006335025</v>
      </c>
    </row>
    <row r="22" spans="1:15" x14ac:dyDescent="0.2">
      <c r="A22">
        <v>3000</v>
      </c>
      <c r="B22">
        <f>'400'!H4</f>
        <v>1080602.4390689291</v>
      </c>
      <c r="C22">
        <f>'400'!I4</f>
        <v>1410315.0463034338</v>
      </c>
      <c r="D22">
        <f>'400'!J4</f>
        <v>0</v>
      </c>
      <c r="E22">
        <f>'400'!K4</f>
        <v>1108599.9023455919</v>
      </c>
      <c r="F22">
        <f>'400'!L4</f>
        <v>1325977.115022816</v>
      </c>
      <c r="I22">
        <f t="shared" si="4"/>
        <v>0.48623219900509768</v>
      </c>
      <c r="J22">
        <f t="shared" si="3"/>
        <v>0.63459100355626064</v>
      </c>
      <c r="K22">
        <f t="shared" si="3"/>
        <v>0</v>
      </c>
      <c r="L22">
        <f t="shared" si="3"/>
        <v>0.49883004965154421</v>
      </c>
      <c r="M22">
        <f t="shared" si="3"/>
        <v>0.596641970402635</v>
      </c>
    </row>
    <row r="23" spans="1:15" x14ac:dyDescent="0.2">
      <c r="A23">
        <v>3500</v>
      </c>
      <c r="B23">
        <f>'400'!H5</f>
        <v>1253509.784643495</v>
      </c>
      <c r="C23">
        <f>'400'!I5</f>
        <v>1752671.5973584647</v>
      </c>
      <c r="D23">
        <f>'400'!J5</f>
        <v>0</v>
      </c>
      <c r="E23">
        <f>'400'!K5</f>
        <v>1345616.8064539633</v>
      </c>
      <c r="F23">
        <f>'400'!L5</f>
        <v>1524140.283541908</v>
      </c>
      <c r="I23">
        <f t="shared" si="4"/>
        <v>0.48345795458326707</v>
      </c>
      <c r="J23">
        <f t="shared" si="3"/>
        <v>0.6759763951552239</v>
      </c>
      <c r="K23">
        <f t="shared" si="3"/>
        <v>0</v>
      </c>
      <c r="L23">
        <f t="shared" si="3"/>
        <v>0.5189821067779864</v>
      </c>
      <c r="M23">
        <f t="shared" si="3"/>
        <v>0.58783565394242054</v>
      </c>
    </row>
    <row r="24" spans="1:15" x14ac:dyDescent="0.2">
      <c r="A24">
        <v>4000</v>
      </c>
      <c r="B24">
        <f>'400'!H6</f>
        <v>1505212.1237360246</v>
      </c>
      <c r="C24">
        <f>'400'!I6</f>
        <v>1987359.4797877471</v>
      </c>
      <c r="D24">
        <f>'400'!J6</f>
        <v>0</v>
      </c>
      <c r="E24">
        <f>'400'!K6</f>
        <v>1700744.1915892991</v>
      </c>
      <c r="F24">
        <f>'400'!L6</f>
        <v>1722970.231658184</v>
      </c>
      <c r="I24">
        <f t="shared" si="4"/>
        <v>0.5079684542845655</v>
      </c>
      <c r="J24">
        <f t="shared" si="3"/>
        <v>0.67068017001476343</v>
      </c>
      <c r="K24">
        <f t="shared" si="3"/>
        <v>0</v>
      </c>
      <c r="L24">
        <f t="shared" si="3"/>
        <v>0.5739552482415291</v>
      </c>
      <c r="M24">
        <f t="shared" si="3"/>
        <v>0.58145593670970031</v>
      </c>
    </row>
    <row r="25" spans="1:15" x14ac:dyDescent="0.2">
      <c r="A25">
        <v>4500</v>
      </c>
      <c r="B25">
        <f>'400'!H7</f>
        <v>1753210.6083245322</v>
      </c>
      <c r="C25">
        <f>'400'!I7</f>
        <v>2372543.3426391347</v>
      </c>
      <c r="D25">
        <f>'400'!J7</f>
        <v>0</v>
      </c>
      <c r="E25">
        <f>'400'!K7</f>
        <v>2056953.4003641694</v>
      </c>
      <c r="F25">
        <f>'400'!L7</f>
        <v>1926445.639269792</v>
      </c>
      <c r="I25">
        <f t="shared" si="4"/>
        <v>0.52592110880865495</v>
      </c>
      <c r="J25">
        <f t="shared" si="3"/>
        <v>0.71170606630643585</v>
      </c>
      <c r="K25">
        <f t="shared" si="3"/>
        <v>0</v>
      </c>
      <c r="L25">
        <f t="shared" si="3"/>
        <v>0.61703665717667655</v>
      </c>
      <c r="M25">
        <f t="shared" si="3"/>
        <v>0.57788746078407482</v>
      </c>
    </row>
    <row r="26" spans="1:15" x14ac:dyDescent="0.2">
      <c r="A26">
        <v>5000</v>
      </c>
      <c r="B26">
        <f>'400'!H8</f>
        <v>2232446.8256226</v>
      </c>
      <c r="C26">
        <f>'400'!I8</f>
        <v>2504778.1381089133</v>
      </c>
      <c r="D26">
        <f>'400'!J8</f>
        <v>0</v>
      </c>
      <c r="E26">
        <f>'400'!K8</f>
        <v>2480861.1970940256</v>
      </c>
      <c r="F26">
        <f>'400'!L8</f>
        <v>2132992.9320406322</v>
      </c>
      <c r="I26">
        <f t="shared" si="4"/>
        <v>0.60271242592402807</v>
      </c>
      <c r="J26">
        <f t="shared" si="3"/>
        <v>0.67623599840953375</v>
      </c>
      <c r="K26">
        <f t="shared" si="3"/>
        <v>0</v>
      </c>
      <c r="L26">
        <f t="shared" si="3"/>
        <v>0.66977894090011481</v>
      </c>
      <c r="M26">
        <f t="shared" si="3"/>
        <v>0.57586202268915554</v>
      </c>
    </row>
    <row r="27" spans="1:15" x14ac:dyDescent="0.2">
      <c r="A27">
        <v>5500</v>
      </c>
      <c r="B27">
        <f>'400'!H9</f>
        <v>2568451.827046372</v>
      </c>
      <c r="C27">
        <f>'400'!I9</f>
        <v>3259699.4470411441</v>
      </c>
      <c r="D27">
        <f>'400'!J9</f>
        <v>0</v>
      </c>
      <c r="E27">
        <f>'400'!K9</f>
        <v>2735893.9779913584</v>
      </c>
      <c r="F27">
        <f>'400'!L9</f>
        <v>2372058.412604148</v>
      </c>
      <c r="I27">
        <f t="shared" si="4"/>
        <v>0.63038774470998715</v>
      </c>
      <c r="J27">
        <f t="shared" si="3"/>
        <v>0.80004404256851169</v>
      </c>
      <c r="K27">
        <f t="shared" si="3"/>
        <v>0</v>
      </c>
      <c r="L27">
        <f t="shared" si="3"/>
        <v>0.67148389406817155</v>
      </c>
      <c r="M27">
        <f t="shared" si="3"/>
        <v>0.58218594458181516</v>
      </c>
    </row>
    <row r="28" spans="1:15" x14ac:dyDescent="0.2">
      <c r="A28">
        <v>6000</v>
      </c>
      <c r="B28">
        <f>'400'!H10</f>
        <v>3093998.2387434277</v>
      </c>
      <c r="C28">
        <f>'400'!I10</f>
        <v>3398923.5363697335</v>
      </c>
      <c r="D28">
        <f>'400'!J10</f>
        <v>0</v>
      </c>
      <c r="E28">
        <f>'400'!K10</f>
        <v>3371649.9349858752</v>
      </c>
      <c r="F28">
        <f>'400'!L10</f>
        <v>2692895.9501536801</v>
      </c>
      <c r="I28">
        <f t="shared" si="4"/>
        <v>0.69609391620397476</v>
      </c>
      <c r="J28">
        <f t="shared" si="3"/>
        <v>0.76469661995359373</v>
      </c>
      <c r="K28">
        <f t="shared" si="3"/>
        <v>0</v>
      </c>
      <c r="L28">
        <f t="shared" si="3"/>
        <v>0.75856055052777971</v>
      </c>
      <c r="M28">
        <f t="shared" si="3"/>
        <v>0.60585312053493523</v>
      </c>
    </row>
    <row r="29" spans="1:15" x14ac:dyDescent="0.2">
      <c r="A29">
        <v>6500</v>
      </c>
      <c r="B29">
        <f>'400'!H11</f>
        <v>3981780.9439271744</v>
      </c>
      <c r="C29">
        <f>'400'!I11</f>
        <v>4724058.6586600989</v>
      </c>
      <c r="D29">
        <f>'400'!J11</f>
        <v>0</v>
      </c>
      <c r="E29">
        <f>'400'!K11</f>
        <v>4322445.6300372286</v>
      </c>
      <c r="F29">
        <f>'400'!L11</f>
        <v>2868121.3114926</v>
      </c>
      <c r="I29">
        <f t="shared" si="4"/>
        <v>0.82691911943993479</v>
      </c>
      <c r="J29">
        <f t="shared" si="3"/>
        <v>0.98107215871824616</v>
      </c>
      <c r="K29">
        <f t="shared" si="3"/>
        <v>0</v>
      </c>
      <c r="L29">
        <f t="shared" si="3"/>
        <v>0.8976668944254087</v>
      </c>
      <c r="M29">
        <f t="shared" si="3"/>
        <v>0.59563908279876221</v>
      </c>
    </row>
    <row r="30" spans="1:15" x14ac:dyDescent="0.2">
      <c r="A30">
        <v>7000</v>
      </c>
      <c r="B30">
        <f>'400'!H12</f>
        <v>4386102.2749994546</v>
      </c>
      <c r="C30">
        <f>'400'!I12</f>
        <v>5453392.9473781204</v>
      </c>
      <c r="D30">
        <f>'400'!J12</f>
        <v>0</v>
      </c>
      <c r="E30">
        <f>'400'!K12</f>
        <v>5156219.2581205443</v>
      </c>
      <c r="F30">
        <f>'400'!L12</f>
        <v>3192369.2647315441</v>
      </c>
      <c r="I30">
        <f>B30/$A30/($A$19*1.852)</f>
        <v>0.84582348715663647</v>
      </c>
      <c r="J30">
        <f t="shared" si="3"/>
        <v>1.0516416513765272</v>
      </c>
      <c r="K30">
        <f t="shared" si="3"/>
        <v>0</v>
      </c>
      <c r="L30">
        <f t="shared" si="3"/>
        <v>0.99433416733271829</v>
      </c>
      <c r="M30">
        <f t="shared" si="3"/>
        <v>0.61562196558383675</v>
      </c>
    </row>
    <row r="31" spans="1:15" x14ac:dyDescent="0.2">
      <c r="A31">
        <v>7500</v>
      </c>
      <c r="B31">
        <f>'400'!H13</f>
        <v>4892904.008979653</v>
      </c>
      <c r="C31">
        <f>'400'!I13</f>
        <v>6516226.1089039259</v>
      </c>
      <c r="D31">
        <f>'400'!J13</f>
        <v>0</v>
      </c>
      <c r="E31">
        <f>'400'!K13</f>
        <v>6938660.3475327361</v>
      </c>
      <c r="F31">
        <f>'400'!L13</f>
        <v>3694612.375274064</v>
      </c>
      <c r="I31">
        <f t="shared" si="4"/>
        <v>0.88065226943478259</v>
      </c>
      <c r="J31">
        <f t="shared" si="3"/>
        <v>1.1728268734528304</v>
      </c>
      <c r="K31">
        <f t="shared" si="3"/>
        <v>0</v>
      </c>
      <c r="L31">
        <f t="shared" si="3"/>
        <v>1.2488589538395851</v>
      </c>
      <c r="M31">
        <f t="shared" si="3"/>
        <v>0.66497702938698044</v>
      </c>
    </row>
    <row r="32" spans="1:15" x14ac:dyDescent="0.2">
      <c r="A32">
        <v>8000</v>
      </c>
      <c r="B32">
        <f>'400'!H14</f>
        <v>5811236.8819918996</v>
      </c>
      <c r="C32">
        <f>'400'!I14</f>
        <v>7856539.6081414036</v>
      </c>
      <c r="D32">
        <f>'400'!J14</f>
        <v>0</v>
      </c>
      <c r="E32">
        <f>'400'!K14</f>
        <v>8000188.3812443996</v>
      </c>
      <c r="F32">
        <f>'400'!L14</f>
        <v>3958798.7887647003</v>
      </c>
      <c r="I32">
        <f t="shared" si="4"/>
        <v>0.98056777841385978</v>
      </c>
      <c r="J32">
        <f t="shared" si="3"/>
        <v>1.325685004073536</v>
      </c>
      <c r="K32">
        <f t="shared" si="3"/>
        <v>0</v>
      </c>
      <c r="L32">
        <f t="shared" si="3"/>
        <v>1.3499237954313577</v>
      </c>
      <c r="M32">
        <f t="shared" si="3"/>
        <v>0.6679938560955555</v>
      </c>
      <c r="O32">
        <f>(M32-L32)/L32</f>
        <v>-0.50516180368381225</v>
      </c>
    </row>
    <row r="33" spans="1:15" x14ac:dyDescent="0.2">
      <c r="A33">
        <v>8500</v>
      </c>
      <c r="B33">
        <f>'400'!H15</f>
        <v>6408863.4370498573</v>
      </c>
      <c r="C33">
        <f>'400'!I15</f>
        <v>0</v>
      </c>
      <c r="D33">
        <f>'400'!J15</f>
        <v>0</v>
      </c>
      <c r="E33">
        <f>'400'!K15</f>
        <v>9133693.1773458235</v>
      </c>
      <c r="F33">
        <f>'400'!L15</f>
        <v>4417046.5778283002</v>
      </c>
      <c r="I33">
        <f t="shared" si="4"/>
        <v>1.0177968868393241</v>
      </c>
      <c r="J33">
        <f t="shared" si="3"/>
        <v>0</v>
      </c>
      <c r="K33">
        <f t="shared" si="3"/>
        <v>0</v>
      </c>
      <c r="L33">
        <f t="shared" si="3"/>
        <v>1.4505293446426475</v>
      </c>
      <c r="M33">
        <f t="shared" si="3"/>
        <v>0.70147480908212101</v>
      </c>
      <c r="O33">
        <f>(M33-L33)/L33</f>
        <v>-0.51640081486601264</v>
      </c>
    </row>
    <row r="34" spans="1:15" x14ac:dyDescent="0.2">
      <c r="I34">
        <f>AVERAGE(I20:I33)</f>
        <v>0.69214221626755368</v>
      </c>
      <c r="J34">
        <f t="shared" ref="J34:M34" si="5">AVERAGE(J20:J33)</f>
        <v>0.76266584705196383</v>
      </c>
      <c r="K34">
        <f>AVERAGE(K20:K29)</f>
        <v>0.14203237908158109</v>
      </c>
      <c r="L34">
        <f t="shared" si="5"/>
        <v>0.81153380844282308</v>
      </c>
      <c r="M34">
        <f t="shared" si="5"/>
        <v>0.61606071275899299</v>
      </c>
    </row>
    <row r="35" spans="1:15" x14ac:dyDescent="0.2">
      <c r="A35">
        <v>800</v>
      </c>
    </row>
    <row r="36" spans="1:15" x14ac:dyDescent="0.2">
      <c r="A36">
        <v>2000</v>
      </c>
      <c r="B36">
        <f>'800'!H2</f>
        <v>1942175.2713965166</v>
      </c>
      <c r="C36">
        <f>'800'!I2</f>
        <v>2322993.4050233732</v>
      </c>
      <c r="D36">
        <f>'800'!J2</f>
        <v>0</v>
      </c>
      <c r="E36">
        <f>'800'!K2</f>
        <v>2015051.4097321727</v>
      </c>
      <c r="F36">
        <f>'800'!L2</f>
        <v>1916270.308679136</v>
      </c>
      <c r="I36">
        <f>B36/$A36/($A$35*1.852)</f>
        <v>0.65543171955875956</v>
      </c>
      <c r="J36">
        <f t="shared" ref="J36:M49" si="6">C36/$A36/($A$35*1.852)</f>
        <v>0.78394755839071717</v>
      </c>
      <c r="K36">
        <f t="shared" si="6"/>
        <v>0</v>
      </c>
      <c r="L36">
        <f t="shared" si="6"/>
        <v>0.68002544874870829</v>
      </c>
      <c r="M36">
        <f t="shared" si="6"/>
        <v>0.64668949401968678</v>
      </c>
    </row>
    <row r="37" spans="1:15" x14ac:dyDescent="0.2">
      <c r="A37">
        <v>2500</v>
      </c>
      <c r="B37">
        <f>'800'!H3</f>
        <v>2493739.4374994156</v>
      </c>
      <c r="C37">
        <f>'800'!I3</f>
        <v>3575957.415667553</v>
      </c>
      <c r="D37">
        <f>'800'!J3</f>
        <v>0</v>
      </c>
      <c r="E37">
        <f>'800'!K3</f>
        <v>2827142.1029140269</v>
      </c>
      <c r="F37">
        <f>'800'!L3</f>
        <v>2369574.104771568</v>
      </c>
      <c r="I37">
        <f t="shared" ref="I37:I49" si="7">B37/$A37/($A$35*1.852)</f>
        <v>0.67325578766182925</v>
      </c>
      <c r="J37">
        <f t="shared" si="6"/>
        <v>0.96543126772882093</v>
      </c>
      <c r="K37">
        <f t="shared" si="6"/>
        <v>0</v>
      </c>
      <c r="L37">
        <f t="shared" si="6"/>
        <v>0.76326730640227503</v>
      </c>
      <c r="M37">
        <f t="shared" si="6"/>
        <v>0.63973382958195679</v>
      </c>
    </row>
    <row r="38" spans="1:15" x14ac:dyDescent="0.2">
      <c r="A38">
        <v>3000</v>
      </c>
      <c r="B38">
        <f>'800'!H4</f>
        <v>2975202.8756379434</v>
      </c>
      <c r="C38">
        <f>'800'!I4</f>
        <v>3876303.7246513497</v>
      </c>
      <c r="D38">
        <f>'800'!J4</f>
        <v>0</v>
      </c>
      <c r="E38">
        <f>'800'!K4</f>
        <v>3230948.8694243571</v>
      </c>
      <c r="F38">
        <f>'800'!L4</f>
        <v>2647967.5820118478</v>
      </c>
      <c r="I38">
        <f t="shared" si="7"/>
        <v>0.66936709765072511</v>
      </c>
      <c r="J38">
        <f t="shared" si="6"/>
        <v>0.87209857016094072</v>
      </c>
      <c r="K38">
        <f t="shared" si="6"/>
        <v>0</v>
      </c>
      <c r="L38">
        <f t="shared" si="6"/>
        <v>0.7269053431930248</v>
      </c>
      <c r="M38">
        <f t="shared" si="6"/>
        <v>0.59574504634895775</v>
      </c>
    </row>
    <row r="39" spans="1:15" x14ac:dyDescent="0.2">
      <c r="A39">
        <v>3500</v>
      </c>
      <c r="B39">
        <f>'800'!H5</f>
        <v>3410005.5970056173</v>
      </c>
      <c r="C39">
        <f>'800'!I5</f>
        <v>5094938.5819815164</v>
      </c>
      <c r="D39">
        <f>'800'!J5</f>
        <v>0</v>
      </c>
      <c r="E39">
        <f>'800'!K5</f>
        <v>3774382.3936516177</v>
      </c>
      <c r="F39">
        <f>'800'!L5</f>
        <v>3113511.7505302923</v>
      </c>
      <c r="I39">
        <f t="shared" si="7"/>
        <v>0.6575913292590283</v>
      </c>
      <c r="J39">
        <f t="shared" si="6"/>
        <v>0.98251669661784868</v>
      </c>
      <c r="K39">
        <f t="shared" si="6"/>
        <v>0</v>
      </c>
      <c r="L39">
        <f t="shared" si="6"/>
        <v>0.72785837581988921</v>
      </c>
      <c r="M39">
        <f t="shared" si="6"/>
        <v>0.60041494726363243</v>
      </c>
    </row>
    <row r="40" spans="1:15" x14ac:dyDescent="0.2">
      <c r="A40">
        <v>4000</v>
      </c>
      <c r="B40">
        <f>'800'!H6</f>
        <v>4136578.3449873738</v>
      </c>
      <c r="C40">
        <f>'800'!I6</f>
        <v>5723540.3948423909</v>
      </c>
      <c r="D40">
        <f>'800'!J6</f>
        <v>0</v>
      </c>
      <c r="E40">
        <f>'800'!K6</f>
        <v>5056721.1785679366</v>
      </c>
      <c r="F40">
        <f>'800'!L6</f>
        <v>3589393.6907287799</v>
      </c>
      <c r="I40">
        <f t="shared" si="7"/>
        <v>0.69799175637610911</v>
      </c>
      <c r="J40">
        <f t="shared" si="6"/>
        <v>0.96577018001525217</v>
      </c>
      <c r="K40">
        <f t="shared" si="6"/>
        <v>0</v>
      </c>
      <c r="L40">
        <f t="shared" si="6"/>
        <v>0.85325343860825054</v>
      </c>
      <c r="M40">
        <f t="shared" si="6"/>
        <v>0.6056617323718918</v>
      </c>
    </row>
    <row r="41" spans="1:15" x14ac:dyDescent="0.2">
      <c r="A41">
        <v>4500</v>
      </c>
      <c r="B41">
        <f>'800'!H7</f>
        <v>4611647.1084595202</v>
      </c>
      <c r="C41">
        <f>'800'!I7</f>
        <v>7371734.3358884351</v>
      </c>
      <c r="D41">
        <f>'800'!J7</f>
        <v>0</v>
      </c>
      <c r="E41">
        <f>'800'!K7</f>
        <v>6495705.9643831197</v>
      </c>
      <c r="F41">
        <f>'800'!L7</f>
        <v>3881300.9929193277</v>
      </c>
      <c r="I41">
        <f t="shared" si="7"/>
        <v>0.69169173093045355</v>
      </c>
      <c r="J41">
        <f t="shared" si="6"/>
        <v>1.1056716966475333</v>
      </c>
      <c r="K41">
        <f t="shared" si="6"/>
        <v>0</v>
      </c>
      <c r="L41">
        <f t="shared" si="6"/>
        <v>0.97427795242127424</v>
      </c>
      <c r="M41">
        <f t="shared" si="6"/>
        <v>0.58214857705173495</v>
      </c>
    </row>
    <row r="42" spans="1:15" x14ac:dyDescent="0.2">
      <c r="A42">
        <v>5000</v>
      </c>
      <c r="B42">
        <f>'800'!H8</f>
        <v>5317750.3176823976</v>
      </c>
      <c r="C42">
        <f>'800'!I8</f>
        <v>8507638.5795718133</v>
      </c>
      <c r="D42">
        <f>'800'!J8</f>
        <v>0</v>
      </c>
      <c r="E42">
        <f>'800'!K8</f>
        <v>7949396.5732773123</v>
      </c>
      <c r="F42">
        <f>'800'!L8</f>
        <v>4669143.8806643765</v>
      </c>
      <c r="I42">
        <f t="shared" si="7"/>
        <v>0.71783886577786138</v>
      </c>
      <c r="J42">
        <f t="shared" si="6"/>
        <v>1.1484393330955471</v>
      </c>
      <c r="K42">
        <f t="shared" si="6"/>
        <v>0</v>
      </c>
      <c r="L42">
        <f t="shared" si="6"/>
        <v>1.0730826907771749</v>
      </c>
      <c r="M42">
        <f t="shared" si="6"/>
        <v>0.63028400116959715</v>
      </c>
    </row>
    <row r="43" spans="1:15" x14ac:dyDescent="0.2">
      <c r="A43">
        <v>5500</v>
      </c>
      <c r="B43">
        <f>'800'!H9</f>
        <v>6917810.7331296727</v>
      </c>
      <c r="C43">
        <f>'800'!I9</f>
        <v>9153415.6502006743</v>
      </c>
      <c r="D43">
        <f>'800'!J9</f>
        <v>0</v>
      </c>
      <c r="E43">
        <f>'800'!K9</f>
        <v>8842765.4597856961</v>
      </c>
      <c r="F43">
        <f>'800'!L9</f>
        <v>4957007.0508703683</v>
      </c>
      <c r="I43">
        <f t="shared" si="7"/>
        <v>0.84893612963008924</v>
      </c>
      <c r="J43">
        <f t="shared" si="6"/>
        <v>1.1232838761781703</v>
      </c>
      <c r="K43">
        <f t="shared" si="6"/>
        <v>0</v>
      </c>
      <c r="L43">
        <f t="shared" si="6"/>
        <v>1.0851616753124012</v>
      </c>
      <c r="M43">
        <f t="shared" si="6"/>
        <v>0.60831129133987427</v>
      </c>
      <c r="O43">
        <f>(M43-L43)/L43</f>
        <v>-0.43942796250636945</v>
      </c>
    </row>
    <row r="44" spans="1:15" x14ac:dyDescent="0.2">
      <c r="A44">
        <v>6000</v>
      </c>
      <c r="B44">
        <f>'800'!H10</f>
        <v>9085403.9072161745</v>
      </c>
      <c r="C44">
        <f>'800'!I10</f>
        <v>0</v>
      </c>
      <c r="D44">
        <f>'800'!J10</f>
        <v>0</v>
      </c>
      <c r="E44">
        <f>'800'!K10</f>
        <v>0</v>
      </c>
      <c r="F44">
        <f>'800'!L10</f>
        <v>5788268.5656599887</v>
      </c>
      <c r="I44">
        <f t="shared" si="7"/>
        <v>1.022026177467622</v>
      </c>
      <c r="J44">
        <f t="shared" si="6"/>
        <v>0</v>
      </c>
      <c r="K44">
        <f t="shared" si="6"/>
        <v>0</v>
      </c>
      <c r="L44">
        <f t="shared" si="6"/>
        <v>0</v>
      </c>
      <c r="M44">
        <f t="shared" si="6"/>
        <v>0.65112812338687776</v>
      </c>
    </row>
    <row r="45" spans="1:15" x14ac:dyDescent="0.2">
      <c r="A45">
        <v>6500</v>
      </c>
      <c r="B45">
        <f>'800'!H11</f>
        <v>0</v>
      </c>
      <c r="C45">
        <f>'800'!I11</f>
        <v>0</v>
      </c>
      <c r="D45">
        <f>'800'!J11</f>
        <v>0</v>
      </c>
      <c r="E45">
        <f>'800'!K11</f>
        <v>0</v>
      </c>
      <c r="F45">
        <f>'800'!L11</f>
        <v>6100776.7865184834</v>
      </c>
      <c r="I45">
        <f t="shared" si="7"/>
        <v>0</v>
      </c>
      <c r="J45">
        <f t="shared" si="6"/>
        <v>0</v>
      </c>
      <c r="K45">
        <f t="shared" si="6"/>
        <v>0</v>
      </c>
      <c r="L45">
        <f t="shared" si="6"/>
        <v>0</v>
      </c>
      <c r="M45">
        <f t="shared" si="6"/>
        <v>0.63349152543180787</v>
      </c>
    </row>
    <row r="46" spans="1:15" x14ac:dyDescent="0.2">
      <c r="A46">
        <v>7000</v>
      </c>
      <c r="B46">
        <f>'800'!H12</f>
        <v>0</v>
      </c>
      <c r="C46">
        <f>'800'!I12</f>
        <v>0</v>
      </c>
      <c r="D46">
        <f>'800'!J12</f>
        <v>0</v>
      </c>
      <c r="E46">
        <f>'800'!K12</f>
        <v>0</v>
      </c>
      <c r="F46">
        <f>'800'!L12</f>
        <v>6856432.6964055002</v>
      </c>
      <c r="I46">
        <f t="shared" si="7"/>
        <v>0</v>
      </c>
      <c r="J46">
        <f t="shared" si="6"/>
        <v>0</v>
      </c>
      <c r="K46">
        <f t="shared" si="6"/>
        <v>0</v>
      </c>
      <c r="L46">
        <f t="shared" si="6"/>
        <v>0</v>
      </c>
      <c r="M46">
        <f t="shared" si="6"/>
        <v>0.66110312176078945</v>
      </c>
    </row>
    <row r="47" spans="1:15" x14ac:dyDescent="0.2">
      <c r="A47">
        <v>7500</v>
      </c>
      <c r="B47">
        <f>'800'!H13</f>
        <v>0</v>
      </c>
      <c r="C47">
        <f>'800'!I13</f>
        <v>0</v>
      </c>
      <c r="D47">
        <f>'800'!J13</f>
        <v>0</v>
      </c>
      <c r="E47">
        <f>'800'!K13</f>
        <v>0</v>
      </c>
      <c r="F47">
        <f>'800'!L13</f>
        <v>7687926.3423677161</v>
      </c>
      <c r="I47">
        <f t="shared" si="7"/>
        <v>0</v>
      </c>
      <c r="J47">
        <f t="shared" si="6"/>
        <v>0</v>
      </c>
      <c r="K47">
        <f t="shared" si="6"/>
        <v>0</v>
      </c>
      <c r="L47">
        <f t="shared" si="6"/>
        <v>0</v>
      </c>
      <c r="M47">
        <f t="shared" si="6"/>
        <v>0.69185802217132075</v>
      </c>
    </row>
    <row r="48" spans="1:15" x14ac:dyDescent="0.2">
      <c r="A48">
        <v>8000</v>
      </c>
      <c r="B48">
        <f>'800'!H14</f>
        <v>0</v>
      </c>
      <c r="C48">
        <f>'800'!I14</f>
        <v>0</v>
      </c>
      <c r="D48">
        <f>'800'!J14</f>
        <v>0</v>
      </c>
      <c r="E48">
        <f>'800'!K14</f>
        <v>0</v>
      </c>
      <c r="F48">
        <f>'800'!L14</f>
        <v>8638525.9814997464</v>
      </c>
      <c r="I48">
        <f t="shared" si="7"/>
        <v>0</v>
      </c>
      <c r="J48">
        <f t="shared" si="6"/>
        <v>0</v>
      </c>
      <c r="K48">
        <f t="shared" si="6"/>
        <v>0</v>
      </c>
      <c r="L48">
        <f t="shared" si="6"/>
        <v>0</v>
      </c>
      <c r="M48">
        <f t="shared" si="6"/>
        <v>0.72881732430309676</v>
      </c>
    </row>
    <row r="49" spans="1:13" x14ac:dyDescent="0.2">
      <c r="A49">
        <v>8500</v>
      </c>
      <c r="B49">
        <f>'800'!H15</f>
        <v>0</v>
      </c>
      <c r="C49">
        <f>'800'!I15</f>
        <v>0</v>
      </c>
      <c r="D49">
        <f>'800'!J15</f>
        <v>0</v>
      </c>
      <c r="E49">
        <f>'800'!K15</f>
        <v>0</v>
      </c>
      <c r="F49">
        <f>'800'!L15</f>
        <v>9869346.4800137524</v>
      </c>
      <c r="I49">
        <f t="shared" si="7"/>
        <v>0</v>
      </c>
      <c r="J49">
        <f t="shared" si="6"/>
        <v>0</v>
      </c>
      <c r="K49">
        <f t="shared" si="6"/>
        <v>0</v>
      </c>
      <c r="L49">
        <f t="shared" si="6"/>
        <v>0</v>
      </c>
      <c r="M49">
        <f t="shared" si="6"/>
        <v>0.78367952610959146</v>
      </c>
    </row>
    <row r="50" spans="1:13" x14ac:dyDescent="0.2">
      <c r="I50">
        <f>AVERAGE(I36:I49)</f>
        <v>0.47386647102231982</v>
      </c>
      <c r="J50">
        <f t="shared" ref="J50:M50" si="8">AVERAGE(J36:J49)</f>
        <v>0.56765422705963076</v>
      </c>
      <c r="K50">
        <f>AVERAGE(K36:K44)</f>
        <v>0</v>
      </c>
      <c r="L50">
        <f t="shared" si="8"/>
        <v>0.49170230223449984</v>
      </c>
      <c r="M50">
        <f t="shared" si="8"/>
        <v>0.64707618302220105</v>
      </c>
    </row>
    <row r="52" spans="1:13" x14ac:dyDescent="0.2">
      <c r="I52">
        <f>(I34-I16)/I16*100</f>
        <v>10.286986736834672</v>
      </c>
      <c r="J52">
        <f t="shared" ref="J52:M52" si="9">(J34-J16)/J16*100</f>
        <v>-4.6063247844851007</v>
      </c>
      <c r="K52">
        <f t="shared" si="9"/>
        <v>-77.467663168466601</v>
      </c>
      <c r="L52">
        <f t="shared" si="9"/>
        <v>0.55982993437233097</v>
      </c>
      <c r="M52">
        <f t="shared" si="9"/>
        <v>-35.61012725925702</v>
      </c>
    </row>
    <row r="53" spans="1:13" x14ac:dyDescent="0.2">
      <c r="I53">
        <f>(I50-I34)/I34*100</f>
        <v>-31.536256583554128</v>
      </c>
      <c r="J53">
        <f t="shared" ref="J53:M53" si="10">(J50-J34)/J34*100</f>
        <v>-25.56973289759048</v>
      </c>
      <c r="K53">
        <f t="shared" si="10"/>
        <v>-100</v>
      </c>
      <c r="L53">
        <f t="shared" si="10"/>
        <v>-39.41074332097368</v>
      </c>
      <c r="M53">
        <f t="shared" si="10"/>
        <v>5.0344827418562419</v>
      </c>
    </row>
    <row r="55" spans="1:13" x14ac:dyDescent="0.2">
      <c r="I55">
        <f>(M50-I50)/I50</f>
        <v>0.36552430397997665</v>
      </c>
    </row>
    <row r="59" spans="1:13" x14ac:dyDescent="0.2">
      <c r="I59" t="s">
        <v>20</v>
      </c>
      <c r="J59" t="s">
        <v>21</v>
      </c>
    </row>
    <row r="60" spans="1:13" x14ac:dyDescent="0.2">
      <c r="I60">
        <v>0.51268492224622031</v>
      </c>
      <c r="J60">
        <v>0.35376048220932887</v>
      </c>
    </row>
    <row r="62" spans="1:13" x14ac:dyDescent="0.2">
      <c r="I62">
        <f>(J60-I60)/I60*100</f>
        <v>-30.998461850720648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200</vt:lpstr>
      <vt:lpstr>fuel tank</vt:lpstr>
      <vt:lpstr>400</vt:lpstr>
      <vt:lpstr>800</vt:lpstr>
      <vt:lpstr>LD_46000</vt:lpstr>
      <vt:lpstr>Sheet1</vt:lpstr>
      <vt:lpstr>specific fuel consumption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Chan</dc:creator>
  <cp:lastModifiedBy>Joseph Chan</cp:lastModifiedBy>
  <dcterms:created xsi:type="dcterms:W3CDTF">2023-03-29T17:48:28Z</dcterms:created>
  <dcterms:modified xsi:type="dcterms:W3CDTF">2024-04-25T01:14:38Z</dcterms:modified>
</cp:coreProperties>
</file>