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20115" windowHeight="7995"/>
  </bookViews>
  <sheets>
    <sheet name="Residuals graph" sheetId="1" r:id="rId1"/>
    <sheet name="No foul" sheetId="2" r:id="rId2"/>
    <sheet name="Foul 1" sheetId="3" r:id="rId3"/>
    <sheet name="Foul 2" sheetId="4" r:id="rId4"/>
    <sheet name="Foul 3" sheetId="5" r:id="rId5"/>
    <sheet name="Foul 4" sheetId="6" r:id="rId6"/>
    <sheet name="Foul 5" sheetId="7" r:id="rId7"/>
    <sheet name="Figure9" sheetId="8" r:id="rId8"/>
  </sheets>
  <externalReferences>
    <externalReference r:id="rId9"/>
    <externalReference r:id="rId10"/>
  </externalReferences>
  <calcPr calcId="145621"/>
</workbook>
</file>

<file path=xl/calcChain.xml><?xml version="1.0" encoding="utf-8"?>
<calcChain xmlns="http://schemas.openxmlformats.org/spreadsheetml/2006/main">
  <c r="E16" i="3" l="1"/>
  <c r="D16" i="3"/>
  <c r="C16" i="3"/>
  <c r="B16" i="3"/>
  <c r="E15" i="3"/>
  <c r="D15" i="3"/>
  <c r="C15" i="3"/>
  <c r="B15" i="3"/>
  <c r="E13" i="3"/>
  <c r="D13" i="3"/>
  <c r="C13" i="3"/>
  <c r="B13" i="3"/>
  <c r="E12" i="3"/>
  <c r="D12" i="3"/>
  <c r="C12" i="3"/>
  <c r="B12" i="3"/>
  <c r="E7" i="3"/>
  <c r="D7" i="3"/>
  <c r="C7" i="3"/>
  <c r="B7" i="3"/>
  <c r="E6" i="3"/>
  <c r="D6" i="3"/>
  <c r="C6" i="3"/>
  <c r="B6" i="3"/>
  <c r="E5" i="3"/>
  <c r="D5" i="3"/>
  <c r="C5" i="3"/>
  <c r="B5" i="3"/>
  <c r="E4" i="3"/>
  <c r="D4" i="3"/>
  <c r="C4" i="3"/>
  <c r="B4" i="3"/>
  <c r="E3" i="3"/>
  <c r="D3" i="3"/>
  <c r="C3" i="3"/>
  <c r="B3" i="3"/>
  <c r="E2" i="3"/>
  <c r="D2" i="3"/>
  <c r="C2" i="3"/>
  <c r="B2" i="3"/>
  <c r="E16" i="4"/>
  <c r="D16" i="4"/>
  <c r="C16" i="4"/>
  <c r="B16" i="4"/>
  <c r="E15" i="4"/>
  <c r="D15" i="4"/>
  <c r="C15" i="4"/>
  <c r="B15" i="4"/>
  <c r="E13" i="4"/>
  <c r="D13" i="4"/>
  <c r="C13" i="4"/>
  <c r="B13" i="4"/>
  <c r="E12" i="4"/>
  <c r="D12" i="4"/>
  <c r="C12" i="4"/>
  <c r="B12" i="4"/>
  <c r="E7" i="4"/>
  <c r="D7" i="4"/>
  <c r="C7" i="4"/>
  <c r="B7" i="4"/>
  <c r="E6" i="4"/>
  <c r="D6" i="4"/>
  <c r="C6" i="4"/>
  <c r="B6" i="4"/>
  <c r="E5" i="4"/>
  <c r="D5" i="4"/>
  <c r="C5" i="4"/>
  <c r="B5" i="4"/>
  <c r="E4" i="4"/>
  <c r="D4" i="4"/>
  <c r="C4" i="4"/>
  <c r="B4" i="4"/>
  <c r="E3" i="4"/>
  <c r="D3" i="4"/>
  <c r="C3" i="4"/>
  <c r="B3" i="4"/>
  <c r="E2" i="4"/>
  <c r="D2" i="4"/>
  <c r="C2" i="4"/>
  <c r="B2" i="4"/>
  <c r="E16" i="5"/>
  <c r="D16" i="5"/>
  <c r="C16" i="5"/>
  <c r="B16" i="5"/>
  <c r="E15" i="5"/>
  <c r="D15" i="5"/>
  <c r="C15" i="5"/>
  <c r="B15" i="5"/>
  <c r="E13" i="5"/>
  <c r="D13" i="5"/>
  <c r="C13" i="5"/>
  <c r="B13" i="5"/>
  <c r="E12" i="5"/>
  <c r="D12" i="5"/>
  <c r="C12" i="5"/>
  <c r="B12" i="5"/>
  <c r="E7" i="5"/>
  <c r="D7" i="5"/>
  <c r="C7" i="5"/>
  <c r="B7" i="5"/>
  <c r="E6" i="5"/>
  <c r="D6" i="5"/>
  <c r="C6" i="5"/>
  <c r="B6" i="5"/>
  <c r="E5" i="5"/>
  <c r="D5" i="5"/>
  <c r="C5" i="5"/>
  <c r="B5" i="5"/>
  <c r="E4" i="5"/>
  <c r="D4" i="5"/>
  <c r="C4" i="5"/>
  <c r="B4" i="5"/>
  <c r="E3" i="5"/>
  <c r="D3" i="5"/>
  <c r="C3" i="5"/>
  <c r="B3" i="5"/>
  <c r="E2" i="5"/>
  <c r="D2" i="5"/>
  <c r="C2" i="5"/>
  <c r="B2" i="5"/>
  <c r="E16" i="6"/>
  <c r="D16" i="6"/>
  <c r="C16" i="6"/>
  <c r="B16" i="6"/>
  <c r="E15" i="6"/>
  <c r="D15" i="6"/>
  <c r="C15" i="6"/>
  <c r="B15" i="6"/>
  <c r="E13" i="6"/>
  <c r="D13" i="6"/>
  <c r="C13" i="6"/>
  <c r="B13" i="6"/>
  <c r="E12" i="6"/>
  <c r="D12" i="6"/>
  <c r="C12" i="6"/>
  <c r="B12" i="6"/>
  <c r="E7" i="6"/>
  <c r="D7" i="6"/>
  <c r="C7" i="6"/>
  <c r="B7" i="6"/>
  <c r="E6" i="6"/>
  <c r="D6" i="6"/>
  <c r="C6" i="6"/>
  <c r="B6" i="6"/>
  <c r="E5" i="6"/>
  <c r="D5" i="6"/>
  <c r="C5" i="6"/>
  <c r="B5" i="6"/>
  <c r="E4" i="6"/>
  <c r="D4" i="6"/>
  <c r="C4" i="6"/>
  <c r="B4" i="6"/>
  <c r="E3" i="6"/>
  <c r="D3" i="6"/>
  <c r="C3" i="6"/>
  <c r="B3" i="6"/>
  <c r="E2" i="6"/>
  <c r="D2" i="6"/>
  <c r="C2" i="6"/>
  <c r="B2" i="6"/>
  <c r="E16" i="7"/>
  <c r="D16" i="7"/>
  <c r="C16" i="7"/>
  <c r="B16" i="7"/>
  <c r="E15" i="7"/>
  <c r="D15" i="7"/>
  <c r="C15" i="7"/>
  <c r="B15" i="7"/>
  <c r="E13" i="7"/>
  <c r="D13" i="7"/>
  <c r="C13" i="7"/>
  <c r="B13" i="7"/>
  <c r="E12" i="7"/>
  <c r="D12" i="7"/>
  <c r="C12" i="7"/>
  <c r="B12" i="7"/>
  <c r="E7" i="7"/>
  <c r="D7" i="7"/>
  <c r="C7" i="7"/>
  <c r="B7" i="7"/>
  <c r="E6" i="7"/>
  <c r="D6" i="7"/>
  <c r="C6" i="7"/>
  <c r="B6" i="7"/>
  <c r="E5" i="7"/>
  <c r="D5" i="7"/>
  <c r="C5" i="7"/>
  <c r="B5" i="7"/>
  <c r="E4" i="7"/>
  <c r="D4" i="7"/>
  <c r="C4" i="7"/>
  <c r="B4" i="7"/>
  <c r="E3" i="7"/>
  <c r="D3" i="7"/>
  <c r="C3" i="7"/>
  <c r="B3" i="7"/>
  <c r="E2" i="7"/>
  <c r="D2" i="7"/>
  <c r="C2" i="7"/>
  <c r="B2" i="7"/>
  <c r="E16" i="2"/>
  <c r="D16" i="2"/>
  <c r="C16" i="2"/>
  <c r="B16" i="2"/>
  <c r="E15" i="2"/>
  <c r="D15" i="2"/>
  <c r="C15" i="2"/>
  <c r="B15" i="2"/>
  <c r="E13" i="2"/>
  <c r="D13" i="2"/>
  <c r="C13" i="2"/>
  <c r="B13" i="2"/>
  <c r="E12" i="2"/>
  <c r="D12" i="2"/>
  <c r="C12" i="2"/>
  <c r="B12" i="2"/>
  <c r="E7" i="2"/>
  <c r="D7" i="2"/>
  <c r="C7" i="2"/>
  <c r="B7" i="2"/>
  <c r="E6" i="2"/>
  <c r="D6" i="2"/>
  <c r="C6" i="2"/>
  <c r="B6" i="2"/>
  <c r="E5" i="2"/>
  <c r="D5" i="2"/>
  <c r="C5" i="2"/>
  <c r="B5" i="2"/>
  <c r="E4" i="2"/>
  <c r="D4" i="2"/>
  <c r="C4" i="2"/>
  <c r="B4" i="2"/>
  <c r="E3" i="2"/>
  <c r="D3" i="2"/>
  <c r="C3" i="2"/>
  <c r="B3" i="2"/>
  <c r="E2" i="2"/>
  <c r="D2" i="2"/>
  <c r="C2" i="2"/>
  <c r="B2" i="2"/>
  <c r="B9" i="2" l="1"/>
  <c r="B18" i="2" s="1"/>
  <c r="B10" i="2"/>
  <c r="B19" i="2" s="1"/>
  <c r="B9" i="7"/>
  <c r="B18" i="7" s="1"/>
  <c r="B10" i="7"/>
  <c r="B19" i="7" s="1"/>
  <c r="B9" i="6"/>
  <c r="B18" i="6" s="1"/>
  <c r="B10" i="6"/>
  <c r="B19" i="6" s="1"/>
  <c r="B9" i="5"/>
  <c r="B18" i="5" s="1"/>
  <c r="B10" i="5"/>
  <c r="B19" i="5" s="1"/>
  <c r="B9" i="4"/>
  <c r="B18" i="4" s="1"/>
  <c r="B10" i="4"/>
  <c r="B19" i="4" s="1"/>
  <c r="B9" i="3"/>
  <c r="B18" i="3" s="1"/>
  <c r="B10" i="3"/>
  <c r="B19" i="3" s="1"/>
  <c r="C9" i="2"/>
  <c r="C18" i="2" s="1"/>
  <c r="C10" i="2"/>
  <c r="C19" i="2" s="1"/>
  <c r="C9" i="7"/>
  <c r="C18" i="7" s="1"/>
  <c r="C10" i="7"/>
  <c r="C19" i="7" s="1"/>
  <c r="C9" i="6"/>
  <c r="C18" i="6" s="1"/>
  <c r="C10" i="6"/>
  <c r="C19" i="6" s="1"/>
  <c r="C9" i="5"/>
  <c r="C18" i="5" s="1"/>
  <c r="C10" i="5"/>
  <c r="C19" i="5" s="1"/>
  <c r="C9" i="4"/>
  <c r="C18" i="4" s="1"/>
  <c r="C10" i="4"/>
  <c r="C19" i="4" s="1"/>
  <c r="C9" i="3"/>
  <c r="C18" i="3" s="1"/>
  <c r="C10" i="3"/>
  <c r="C19" i="3" s="1"/>
  <c r="D9" i="2"/>
  <c r="D18" i="2" s="1"/>
  <c r="D10" i="2"/>
  <c r="D19" i="2" s="1"/>
  <c r="D9" i="7"/>
  <c r="D18" i="7" s="1"/>
  <c r="D10" i="7"/>
  <c r="D19" i="7" s="1"/>
  <c r="D9" i="6"/>
  <c r="D18" i="6" s="1"/>
  <c r="D10" i="6"/>
  <c r="D19" i="6" s="1"/>
  <c r="D9" i="5"/>
  <c r="D18" i="5" s="1"/>
  <c r="D10" i="5"/>
  <c r="D19" i="5" s="1"/>
  <c r="D9" i="4"/>
  <c r="D18" i="4" s="1"/>
  <c r="D10" i="4"/>
  <c r="D19" i="4" s="1"/>
  <c r="D9" i="3"/>
  <c r="D18" i="3" s="1"/>
  <c r="D10" i="3"/>
  <c r="D19" i="3" s="1"/>
  <c r="E9" i="2"/>
  <c r="E18" i="2" s="1"/>
  <c r="E10" i="2"/>
  <c r="E19" i="2" s="1"/>
  <c r="E9" i="7"/>
  <c r="E18" i="7" s="1"/>
  <c r="E10" i="7"/>
  <c r="E19" i="7" s="1"/>
  <c r="E9" i="6"/>
  <c r="E18" i="6" s="1"/>
  <c r="E10" i="6"/>
  <c r="E19" i="6" s="1"/>
  <c r="E9" i="5"/>
  <c r="E18" i="5" s="1"/>
  <c r="E10" i="5"/>
  <c r="E19" i="5" s="1"/>
  <c r="E9" i="4"/>
  <c r="E18" i="4" s="1"/>
  <c r="E10" i="4"/>
  <c r="E19" i="4" s="1"/>
  <c r="E9" i="3"/>
  <c r="E18" i="3" s="1"/>
  <c r="E10" i="3"/>
  <c r="E19" i="3" s="1"/>
</calcChain>
</file>

<file path=xl/sharedStrings.xml><?xml version="1.0" encoding="utf-8"?>
<sst xmlns="http://schemas.openxmlformats.org/spreadsheetml/2006/main" count="115" uniqueCount="38">
  <si>
    <t>α foul 0</t>
  </si>
  <si>
    <t>α foul 1</t>
  </si>
  <si>
    <t>α foul 2</t>
  </si>
  <si>
    <t>α foul 3</t>
  </si>
  <si>
    <t>α foul 4</t>
  </si>
  <si>
    <t>α foul 5</t>
  </si>
  <si>
    <t>% sphere wall coverage</t>
  </si>
  <si>
    <t>0 ppm</t>
  </si>
  <si>
    <t>1500 ppm</t>
  </si>
  <si>
    <t>3250 ppm</t>
  </si>
  <si>
    <t>6250 ppm</t>
  </si>
  <si>
    <t xml:space="preserve">Compensated four beam </t>
  </si>
  <si>
    <t>Uncompensated diffuse path</t>
  </si>
  <si>
    <t>P11 Source</t>
  </si>
  <si>
    <t>P11 Normal</t>
  </si>
  <si>
    <t>P22 Normal</t>
  </si>
  <si>
    <t>P12 Normal</t>
  </si>
  <si>
    <t>P21 Normal</t>
  </si>
  <si>
    <t>P12 Source</t>
  </si>
  <si>
    <t>Q(gas) Normal</t>
  </si>
  <si>
    <t>Q(gas) Source deg</t>
  </si>
  <si>
    <t>Q(0) Normal</t>
  </si>
  <si>
    <t>Q(0) Source deg</t>
  </si>
  <si>
    <t>L* normal</t>
  </si>
  <si>
    <t>L* source</t>
  </si>
  <si>
    <t>α normal 0</t>
  </si>
  <si>
    <t>α source 0</t>
  </si>
  <si>
    <t>α normal 5</t>
  </si>
  <si>
    <t>α source 5</t>
  </si>
  <si>
    <t>α normal 4</t>
  </si>
  <si>
    <t>α source 4</t>
  </si>
  <si>
    <t>α normal 3</t>
  </si>
  <si>
    <t>α source 3</t>
  </si>
  <si>
    <t>α normal 2</t>
  </si>
  <si>
    <t>α source 2</t>
  </si>
  <si>
    <t>α normal 1</t>
  </si>
  <si>
    <t>α source 1</t>
  </si>
  <si>
    <t>Measured absorption coefficient (cm-1)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</si>
</sst>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0E+00"/>
    <numFmt numFmtId="165" formatCode="0.0000000E+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/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164" fontId="0" fillId="0" borderId="0" xfId="0" applyNumberFormat="1"/>
    <xf numFmtId="165" fontId="0" fillId="0" borderId="0" xfId="0" applyNumberForma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9E47"/>
      <color rgb="FF00A1DA"/>
      <color rgb="FF009ED6"/>
      <color rgb="FFEF3B03"/>
      <color rgb="FFFFD13F"/>
      <color rgb="FFC09200"/>
      <color rgb="FF14B40C"/>
      <color rgb="FF05D10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21786522953759"/>
          <c:y val="5.217110932925631E-2"/>
          <c:w val="0.83110909415211887"/>
          <c:h val="0.69953318618332694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xVal>
            <c:numRef>
              <c:f>'Residuals graph'!$B$12:$B$15</c:f>
              <c:numCache>
                <c:formatCode>General</c:formatCode>
                <c:ptCount val="4"/>
                <c:pt idx="0">
                  <c:v>0</c:v>
                </c:pt>
                <c:pt idx="1">
                  <c:v>8.2411563525512503E-4</c:v>
                </c:pt>
                <c:pt idx="2">
                  <c:v>1.5007509326081601E-3</c:v>
                </c:pt>
                <c:pt idx="3">
                  <c:v>3.0934203391177798E-3</c:v>
                </c:pt>
              </c:numCache>
            </c:numRef>
          </c:xVal>
          <c:yVal>
            <c:numRef>
              <c:f>'Residuals graph'!$C$12:$C$15</c:f>
              <c:numCache>
                <c:formatCode>General</c:formatCode>
                <c:ptCount val="4"/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marker>
            <c:symbol val="x"/>
            <c:size val="7"/>
            <c:spPr>
              <a:ln>
                <a:solidFill>
                  <a:srgbClr val="FF0000"/>
                </a:solidFill>
              </a:ln>
            </c:spPr>
          </c:marker>
          <c:xVal>
            <c:numRef>
              <c:f>'Residuals graph'!$B$12:$B$15</c:f>
              <c:numCache>
                <c:formatCode>General</c:formatCode>
                <c:ptCount val="4"/>
                <c:pt idx="0">
                  <c:v>0</c:v>
                </c:pt>
                <c:pt idx="1">
                  <c:v>8.2411563525512503E-4</c:v>
                </c:pt>
                <c:pt idx="2">
                  <c:v>1.5007509326081601E-3</c:v>
                </c:pt>
                <c:pt idx="3">
                  <c:v>3.0934203391177798E-3</c:v>
                </c:pt>
              </c:numCache>
            </c:numRef>
          </c:xVal>
          <c:yVal>
            <c:numRef>
              <c:f>'Residuals graph'!$D$12:$D$15</c:f>
              <c:numCache>
                <c:formatCode>General</c:formatCode>
                <c:ptCount val="4"/>
                <c:pt idx="0">
                  <c:v>9.1743524687778812E-5</c:v>
                </c:pt>
                <c:pt idx="1">
                  <c:v>5.8353523567386903E-4</c:v>
                </c:pt>
                <c:pt idx="2">
                  <c:v>1.1322010543418899E-3</c:v>
                </c:pt>
                <c:pt idx="3">
                  <c:v>2.3704483918978499E-3</c:v>
                </c:pt>
              </c:numCache>
            </c:numRef>
          </c:yVal>
          <c:smooth val="0"/>
        </c:ser>
        <c:ser>
          <c:idx val="2"/>
          <c:order val="2"/>
          <c:spPr>
            <a:ln w="28575">
              <a:noFill/>
            </a:ln>
          </c:spPr>
          <c:marker>
            <c:spPr>
              <a:noFill/>
              <a:ln>
                <a:solidFill>
                  <a:srgbClr val="14B40C"/>
                </a:solidFill>
              </a:ln>
            </c:spPr>
          </c:marker>
          <c:xVal>
            <c:numRef>
              <c:f>'Residuals graph'!$B$12:$B$15</c:f>
              <c:numCache>
                <c:formatCode>General</c:formatCode>
                <c:ptCount val="4"/>
                <c:pt idx="0">
                  <c:v>0</c:v>
                </c:pt>
                <c:pt idx="1">
                  <c:v>8.2411563525512503E-4</c:v>
                </c:pt>
                <c:pt idx="2">
                  <c:v>1.5007509326081601E-3</c:v>
                </c:pt>
                <c:pt idx="3">
                  <c:v>3.0934203391177798E-3</c:v>
                </c:pt>
              </c:numCache>
            </c:numRef>
          </c:xVal>
          <c:yVal>
            <c:numRef>
              <c:f>'Residuals graph'!$E$12:$E$15</c:f>
              <c:numCache>
                <c:formatCode>General</c:formatCode>
                <c:ptCount val="4"/>
                <c:pt idx="0">
                  <c:v>5.7664572710222259E-5</c:v>
                </c:pt>
                <c:pt idx="1">
                  <c:v>4.84502600098859E-4</c:v>
                </c:pt>
                <c:pt idx="2">
                  <c:v>9.0635819977410797E-4</c:v>
                </c:pt>
                <c:pt idx="3">
                  <c:v>1.9900368834103498E-3</c:v>
                </c:pt>
              </c:numCache>
            </c:numRef>
          </c:yVal>
          <c:smooth val="0"/>
        </c:ser>
        <c:ser>
          <c:idx val="3"/>
          <c:order val="3"/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4">
                  <a:lumMod val="75000"/>
                </a:schemeClr>
              </a:solidFill>
              <a:ln w="12700">
                <a:solidFill>
                  <a:srgbClr val="7030A0"/>
                </a:solidFill>
              </a:ln>
            </c:spPr>
          </c:marker>
          <c:xVal>
            <c:numRef>
              <c:f>'Residuals graph'!$B$12:$B$15</c:f>
              <c:numCache>
                <c:formatCode>General</c:formatCode>
                <c:ptCount val="4"/>
                <c:pt idx="0">
                  <c:v>0</c:v>
                </c:pt>
                <c:pt idx="1">
                  <c:v>8.2411563525512503E-4</c:v>
                </c:pt>
                <c:pt idx="2">
                  <c:v>1.5007509326081601E-3</c:v>
                </c:pt>
                <c:pt idx="3">
                  <c:v>3.0934203391177798E-3</c:v>
                </c:pt>
              </c:numCache>
            </c:numRef>
          </c:xVal>
          <c:yVal>
            <c:numRef>
              <c:f>'Residuals graph'!$F$12:$F$15</c:f>
              <c:numCache>
                <c:formatCode>General</c:formatCode>
                <c:ptCount val="4"/>
                <c:pt idx="0">
                  <c:v>4.2089997172358517E-5</c:v>
                </c:pt>
                <c:pt idx="1">
                  <c:v>4.0629119607842002E-4</c:v>
                </c:pt>
                <c:pt idx="2">
                  <c:v>7.6173811717939605E-4</c:v>
                </c:pt>
                <c:pt idx="3">
                  <c:v>1.7012313708088E-3</c:v>
                </c:pt>
              </c:numCache>
            </c:numRef>
          </c:yVal>
          <c:smooth val="0"/>
        </c:ser>
        <c:ser>
          <c:idx val="4"/>
          <c:order val="4"/>
          <c:spPr>
            <a:ln w="28575">
              <a:noFill/>
            </a:ln>
          </c:spPr>
          <c:marker>
            <c:symbol val="square"/>
            <c:size val="7"/>
            <c:spPr>
              <a:noFill/>
              <a:ln w="12700">
                <a:solidFill>
                  <a:schemeClr val="tx1"/>
                </a:solidFill>
              </a:ln>
            </c:spPr>
          </c:marker>
          <c:xVal>
            <c:numRef>
              <c:f>'Residuals graph'!$B$12:$B$15</c:f>
              <c:numCache>
                <c:formatCode>General</c:formatCode>
                <c:ptCount val="4"/>
                <c:pt idx="0">
                  <c:v>0</c:v>
                </c:pt>
                <c:pt idx="1">
                  <c:v>8.2411563525512503E-4</c:v>
                </c:pt>
                <c:pt idx="2">
                  <c:v>1.5007509326081601E-3</c:v>
                </c:pt>
                <c:pt idx="3">
                  <c:v>3.0934203391177798E-3</c:v>
                </c:pt>
              </c:numCache>
            </c:numRef>
          </c:xVal>
          <c:yVal>
            <c:numRef>
              <c:f>'Residuals graph'!$G$12:$G$15</c:f>
              <c:numCache>
                <c:formatCode>General</c:formatCode>
                <c:ptCount val="4"/>
                <c:pt idx="0">
                  <c:v>3.3682046606572782E-5</c:v>
                </c:pt>
                <c:pt idx="1">
                  <c:v>3.5481768836114798E-4</c:v>
                </c:pt>
                <c:pt idx="2">
                  <c:v>6.9134168483849401E-4</c:v>
                </c:pt>
                <c:pt idx="3">
                  <c:v>1.5286115408094699E-3</c:v>
                </c:pt>
              </c:numCache>
            </c:numRef>
          </c:yVal>
          <c:smooth val="0"/>
        </c:ser>
        <c:ser>
          <c:idx val="5"/>
          <c:order val="5"/>
          <c:spPr>
            <a:ln w="28575">
              <a:noFill/>
            </a:ln>
          </c:spPr>
          <c:marker>
            <c:symbol val="plus"/>
            <c:size val="7"/>
            <c:spPr>
              <a:noFill/>
              <a:ln w="19050">
                <a:solidFill>
                  <a:srgbClr val="009ED6"/>
                </a:solidFill>
              </a:ln>
            </c:spPr>
          </c:marker>
          <c:xVal>
            <c:numRef>
              <c:f>'Residuals graph'!$B$12:$B$15</c:f>
              <c:numCache>
                <c:formatCode>General</c:formatCode>
                <c:ptCount val="4"/>
                <c:pt idx="0">
                  <c:v>0</c:v>
                </c:pt>
                <c:pt idx="1">
                  <c:v>8.2411563525512503E-4</c:v>
                </c:pt>
                <c:pt idx="2">
                  <c:v>1.5007509326081601E-3</c:v>
                </c:pt>
                <c:pt idx="3">
                  <c:v>3.0934203391177798E-3</c:v>
                </c:pt>
              </c:numCache>
            </c:numRef>
          </c:xVal>
          <c:yVal>
            <c:numRef>
              <c:f>'Residuals graph'!$H$12:$H$15</c:f>
              <c:numCache>
                <c:formatCode>General</c:formatCode>
                <c:ptCount val="4"/>
                <c:pt idx="0">
                  <c:v>4.7951466722589486E-5</c:v>
                </c:pt>
                <c:pt idx="1">
                  <c:v>2.8488511961617099E-4</c:v>
                </c:pt>
                <c:pt idx="2">
                  <c:v>5.2711770965357398E-4</c:v>
                </c:pt>
                <c:pt idx="3">
                  <c:v>1.33529039531201E-3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806208"/>
        <c:axId val="119808768"/>
      </c:scatterChart>
      <c:valAx>
        <c:axId val="119806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 b="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en-IE" sz="1600" b="0">
                    <a:latin typeface="Times New Roman" pitchFamily="18" charset="0"/>
                    <a:cs typeface="Times New Roman" pitchFamily="18" charset="0"/>
                  </a:rPr>
                  <a:t>Calibrated</a:t>
                </a:r>
                <a:r>
                  <a:rPr lang="en-IE" sz="1600" b="0" baseline="0">
                    <a:latin typeface="Times New Roman" pitchFamily="18" charset="0"/>
                    <a:cs typeface="Times New Roman" pitchFamily="18" charset="0"/>
                  </a:rPr>
                  <a:t> absorption coefficient (cm</a:t>
                </a:r>
                <a:r>
                  <a:rPr lang="en-IE" sz="1600" b="0" baseline="30000">
                    <a:latin typeface="Times New Roman" pitchFamily="18" charset="0"/>
                    <a:cs typeface="Times New Roman" pitchFamily="18" charset="0"/>
                  </a:rPr>
                  <a:t>-1</a:t>
                </a:r>
                <a:r>
                  <a:rPr lang="en-IE" sz="1600" b="0" baseline="0">
                    <a:latin typeface="Times New Roman" pitchFamily="18" charset="0"/>
                    <a:cs typeface="Times New Roman" pitchFamily="18" charset="0"/>
                  </a:rPr>
                  <a:t>)</a:t>
                </a:r>
                <a:endParaRPr lang="en-IE" sz="1600" b="0">
                  <a:latin typeface="Times New Roman" pitchFamily="18" charset="0"/>
                  <a:cs typeface="Times New Roman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4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19808768"/>
        <c:crosses val="autoZero"/>
        <c:crossBetween val="midCat"/>
      </c:valAx>
      <c:valAx>
        <c:axId val="11980876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600" b="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en-IE" sz="1600" b="0">
                    <a:latin typeface="Times New Roman" pitchFamily="18" charset="0"/>
                    <a:cs typeface="Times New Roman" pitchFamily="18" charset="0"/>
                  </a:rPr>
                  <a:t>Measured</a:t>
                </a:r>
                <a:r>
                  <a:rPr lang="en-IE" sz="1600" b="0" baseline="0">
                    <a:latin typeface="Times New Roman" pitchFamily="18" charset="0"/>
                    <a:cs typeface="Times New Roman" pitchFamily="18" charset="0"/>
                  </a:rPr>
                  <a:t> absorption coefficient (cm</a:t>
                </a:r>
                <a:r>
                  <a:rPr lang="en-IE" sz="1600" b="0" baseline="30000">
                    <a:latin typeface="Times New Roman" pitchFamily="18" charset="0"/>
                    <a:cs typeface="Times New Roman" pitchFamily="18" charset="0"/>
                  </a:rPr>
                  <a:t>-1</a:t>
                </a:r>
                <a:r>
                  <a:rPr lang="en-IE" sz="1600" b="0" baseline="0">
                    <a:latin typeface="Times New Roman" pitchFamily="18" charset="0"/>
                    <a:cs typeface="Times New Roman" pitchFamily="18" charset="0"/>
                  </a:rPr>
                  <a:t>)</a:t>
                </a:r>
                <a:endParaRPr lang="en-IE" sz="1600" b="0">
                  <a:latin typeface="Times New Roman" pitchFamily="18" charset="0"/>
                  <a:cs typeface="Times New Roman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400" b="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19806208"/>
        <c:crosses val="autoZero"/>
        <c:crossBetween val="midCat"/>
      </c:valAx>
      <c:spPr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265723723187955"/>
          <c:y val="4.2354642202571013E-2"/>
          <c:w val="0.8346542012155439"/>
          <c:h val="0.81105829897072268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square"/>
            <c:size val="7"/>
            <c:spPr>
              <a:solidFill>
                <a:schemeClr val="tx1"/>
              </a:solidFill>
              <a:ln w="25400">
                <a:noFill/>
              </a:ln>
            </c:spPr>
          </c:marker>
          <c:xVal>
            <c:numRef>
              <c:f>'Residuals graph'!$B$4:$B$7</c:f>
              <c:numCache>
                <c:formatCode>General</c:formatCode>
                <c:ptCount val="4"/>
                <c:pt idx="0">
                  <c:v>0</c:v>
                </c:pt>
                <c:pt idx="1">
                  <c:v>8.9802399909028258E-4</c:v>
                </c:pt>
                <c:pt idx="2">
                  <c:v>1.5479979550649052E-3</c:v>
                </c:pt>
                <c:pt idx="3">
                  <c:v>3.0828261471389281E-3</c:v>
                </c:pt>
              </c:numCache>
            </c:numRef>
          </c:xVal>
          <c:yVal>
            <c:numRef>
              <c:f>'Residuals graph'!$C$4:$C$7</c:f>
              <c:numCache>
                <c:formatCode>General</c:formatCode>
                <c:ptCount val="4"/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marker>
            <c:symbol val="x"/>
            <c:size val="5"/>
            <c:spPr>
              <a:noFill/>
              <a:ln>
                <a:solidFill>
                  <a:srgbClr val="FF0000"/>
                </a:solidFill>
              </a:ln>
            </c:spPr>
          </c:marker>
          <c:xVal>
            <c:numRef>
              <c:f>'Residuals graph'!$B$4:$B$7</c:f>
              <c:numCache>
                <c:formatCode>General</c:formatCode>
                <c:ptCount val="4"/>
                <c:pt idx="0">
                  <c:v>0</c:v>
                </c:pt>
                <c:pt idx="1">
                  <c:v>8.9802399909028258E-4</c:v>
                </c:pt>
                <c:pt idx="2">
                  <c:v>1.5479979550649052E-3</c:v>
                </c:pt>
                <c:pt idx="3">
                  <c:v>3.0828261471389281E-3</c:v>
                </c:pt>
              </c:numCache>
            </c:numRef>
          </c:xVal>
          <c:yVal>
            <c:numRef>
              <c:f>'Residuals graph'!$D$4:$D$7</c:f>
              <c:numCache>
                <c:formatCode>General</c:formatCode>
                <c:ptCount val="4"/>
                <c:pt idx="0">
                  <c:v>-7.2116650373140155E-6</c:v>
                </c:pt>
                <c:pt idx="1">
                  <c:v>8.9657117461020507E-4</c:v>
                </c:pt>
                <c:pt idx="2">
                  <c:v>1.5887676355788387E-3</c:v>
                </c:pt>
                <c:pt idx="3">
                  <c:v>3.1781627836469663E-3</c:v>
                </c:pt>
              </c:numCache>
            </c:numRef>
          </c:yVal>
          <c:smooth val="0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5"/>
            <c:spPr>
              <a:noFill/>
              <a:ln>
                <a:solidFill>
                  <a:srgbClr val="14B40C"/>
                </a:solidFill>
              </a:ln>
            </c:spPr>
          </c:marker>
          <c:xVal>
            <c:numRef>
              <c:f>'Residuals graph'!$B$4:$B$7</c:f>
              <c:numCache>
                <c:formatCode>General</c:formatCode>
                <c:ptCount val="4"/>
                <c:pt idx="0">
                  <c:v>0</c:v>
                </c:pt>
                <c:pt idx="1">
                  <c:v>8.9802399909028258E-4</c:v>
                </c:pt>
                <c:pt idx="2">
                  <c:v>1.5479979550649052E-3</c:v>
                </c:pt>
                <c:pt idx="3">
                  <c:v>3.0828261471389281E-3</c:v>
                </c:pt>
              </c:numCache>
            </c:numRef>
          </c:xVal>
          <c:yVal>
            <c:numRef>
              <c:f>'Residuals graph'!$E$4:$E$7</c:f>
              <c:numCache>
                <c:formatCode>General</c:formatCode>
                <c:ptCount val="4"/>
                <c:pt idx="0">
                  <c:v>2.2803171148374503E-5</c:v>
                </c:pt>
                <c:pt idx="1">
                  <c:v>8.8934811669879742E-4</c:v>
                </c:pt>
                <c:pt idx="2">
                  <c:v>1.5560372053547693E-3</c:v>
                </c:pt>
                <c:pt idx="3">
                  <c:v>3.2307460521239918E-3</c:v>
                </c:pt>
              </c:numCache>
            </c:numRef>
          </c:yVal>
          <c:smooth val="0"/>
        </c:ser>
        <c:ser>
          <c:idx val="3"/>
          <c:order val="3"/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rgbClr val="7030A0"/>
                </a:solidFill>
              </a:ln>
            </c:spPr>
          </c:marker>
          <c:xVal>
            <c:numRef>
              <c:f>'Residuals graph'!$B$4:$B$7</c:f>
              <c:numCache>
                <c:formatCode>General</c:formatCode>
                <c:ptCount val="4"/>
                <c:pt idx="0">
                  <c:v>0</c:v>
                </c:pt>
                <c:pt idx="1">
                  <c:v>8.9802399909028258E-4</c:v>
                </c:pt>
                <c:pt idx="2">
                  <c:v>1.5479979550649052E-3</c:v>
                </c:pt>
                <c:pt idx="3">
                  <c:v>3.0828261471389281E-3</c:v>
                </c:pt>
              </c:numCache>
            </c:numRef>
          </c:xVal>
          <c:yVal>
            <c:numRef>
              <c:f>'Residuals graph'!$F$4:$F$7</c:f>
              <c:numCache>
                <c:formatCode>General</c:formatCode>
                <c:ptCount val="4"/>
                <c:pt idx="0">
                  <c:v>5.3967466457008971E-5</c:v>
                </c:pt>
                <c:pt idx="1">
                  <c:v>9.1235632133089811E-4</c:v>
                </c:pt>
                <c:pt idx="2">
                  <c:v>1.5922927323663502E-3</c:v>
                </c:pt>
                <c:pt idx="3">
                  <c:v>3.3062063852459531E-3</c:v>
                </c:pt>
              </c:numCache>
            </c:numRef>
          </c:yVal>
          <c:smooth val="0"/>
        </c:ser>
        <c:ser>
          <c:idx val="4"/>
          <c:order val="4"/>
          <c:spPr>
            <a:ln w="28575">
              <a:noFill/>
            </a:ln>
          </c:spPr>
          <c:marker>
            <c:symbol val="square"/>
            <c:size val="5"/>
            <c:spPr>
              <a:noFill/>
              <a:ln w="9525">
                <a:solidFill>
                  <a:schemeClr val="tx1"/>
                </a:solidFill>
              </a:ln>
            </c:spPr>
          </c:marker>
          <c:xVal>
            <c:numRef>
              <c:f>'Residuals graph'!$B$4:$B$7</c:f>
              <c:numCache>
                <c:formatCode>General</c:formatCode>
                <c:ptCount val="4"/>
                <c:pt idx="0">
                  <c:v>0</c:v>
                </c:pt>
                <c:pt idx="1">
                  <c:v>8.9802399909028258E-4</c:v>
                </c:pt>
                <c:pt idx="2">
                  <c:v>1.5479979550649052E-3</c:v>
                </c:pt>
                <c:pt idx="3">
                  <c:v>3.0828261471389281E-3</c:v>
                </c:pt>
              </c:numCache>
            </c:numRef>
          </c:xVal>
          <c:yVal>
            <c:numRef>
              <c:f>'Residuals graph'!$G$4:$G$7</c:f>
              <c:numCache>
                <c:formatCode>General</c:formatCode>
                <c:ptCount val="4"/>
                <c:pt idx="0">
                  <c:v>9.8898978666203593E-5</c:v>
                </c:pt>
                <c:pt idx="1">
                  <c:v>9.2072486017703609E-4</c:v>
                </c:pt>
                <c:pt idx="2">
                  <c:v>1.6035475368115968E-3</c:v>
                </c:pt>
                <c:pt idx="3">
                  <c:v>3.2737559403843816E-3</c:v>
                </c:pt>
              </c:numCache>
            </c:numRef>
          </c:yVal>
          <c:smooth val="0"/>
        </c:ser>
        <c:ser>
          <c:idx val="5"/>
          <c:order val="5"/>
          <c:spPr>
            <a:ln w="28575">
              <a:noFill/>
            </a:ln>
          </c:spPr>
          <c:marker>
            <c:symbol val="plus"/>
            <c:size val="7"/>
            <c:spPr>
              <a:ln w="19050">
                <a:solidFill>
                  <a:srgbClr val="009ED6"/>
                </a:solidFill>
              </a:ln>
            </c:spPr>
          </c:marker>
          <c:xVal>
            <c:numRef>
              <c:f>'Residuals graph'!$B$4:$B$7</c:f>
              <c:numCache>
                <c:formatCode>General</c:formatCode>
                <c:ptCount val="4"/>
                <c:pt idx="0">
                  <c:v>0</c:v>
                </c:pt>
                <c:pt idx="1">
                  <c:v>8.9802399909028258E-4</c:v>
                </c:pt>
                <c:pt idx="2">
                  <c:v>1.5479979550649052E-3</c:v>
                </c:pt>
                <c:pt idx="3">
                  <c:v>3.0828261471389281E-3</c:v>
                </c:pt>
              </c:numCache>
            </c:numRef>
          </c:xVal>
          <c:yVal>
            <c:numRef>
              <c:f>'Residuals graph'!$H$4:$H$7</c:f>
              <c:numCache>
                <c:formatCode>General</c:formatCode>
                <c:ptCount val="4"/>
                <c:pt idx="0">
                  <c:v>5.4954342601977742E-5</c:v>
                </c:pt>
                <c:pt idx="1">
                  <c:v>9.2481033099933024E-4</c:v>
                </c:pt>
                <c:pt idx="2">
                  <c:v>1.5266911267523095E-3</c:v>
                </c:pt>
                <c:pt idx="3">
                  <c:v>3.3504499011273664E-3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906496"/>
        <c:axId val="122908672"/>
      </c:scatterChart>
      <c:valAx>
        <c:axId val="122906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sz="14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22908672"/>
        <c:crossesAt val="0"/>
        <c:crossBetween val="midCat"/>
      </c:valAx>
      <c:valAx>
        <c:axId val="122908672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 algn="ctr">
                  <a:defRPr sz="1600" b="0">
                    <a:latin typeface="Times New Roman" pitchFamily="18" charset="0"/>
                    <a:cs typeface="Times New Roman" pitchFamily="18" charset="0"/>
                  </a:defRPr>
                </a:pPr>
                <a:r>
                  <a:rPr lang="en-IE" sz="1600" b="0" baseline="0">
                    <a:latin typeface="Times New Roman" pitchFamily="18" charset="0"/>
                    <a:cs typeface="Times New Roman" pitchFamily="18" charset="0"/>
                  </a:rPr>
                  <a:t>Measured absorption coefficient (cm</a:t>
                </a:r>
                <a:r>
                  <a:rPr lang="en-IE" sz="1600" b="0" baseline="30000">
                    <a:latin typeface="Times New Roman" pitchFamily="18" charset="0"/>
                    <a:cs typeface="Times New Roman" pitchFamily="18" charset="0"/>
                  </a:rPr>
                  <a:t>-1</a:t>
                </a:r>
                <a:r>
                  <a:rPr lang="en-IE" sz="1600" b="0" baseline="0">
                    <a:latin typeface="Times New Roman" pitchFamily="18" charset="0"/>
                    <a:cs typeface="Times New Roman" pitchFamily="18" charset="0"/>
                  </a:rPr>
                  <a:t>)</a:t>
                </a:r>
                <a:endParaRPr lang="en-IE" sz="1600" b="0">
                  <a:latin typeface="Times New Roman" pitchFamily="18" charset="0"/>
                  <a:cs typeface="Times New Roman" pitchFamily="18" charset="0"/>
                </a:endParaRPr>
              </a:p>
            </c:rich>
          </c:tx>
          <c:layout>
            <c:manualLayout>
              <c:xMode val="edge"/>
              <c:yMode val="edge"/>
              <c:x val="9.0428615673593849E-5"/>
              <c:y val="7.7146230991583617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400" b="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22906496"/>
        <c:crossesAt val="0"/>
        <c:crossBetween val="midCat"/>
      </c:valAx>
      <c:spPr>
        <a:ln>
          <a:solidFill>
            <a:sysClr val="windowText" lastClr="000000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21</xdr:row>
      <xdr:rowOff>95250</xdr:rowOff>
    </xdr:from>
    <xdr:to>
      <xdr:col>13</xdr:col>
      <xdr:colOff>228600</xdr:colOff>
      <xdr:row>55</xdr:row>
      <xdr:rowOff>171450</xdr:rowOff>
    </xdr:to>
    <xdr:sp macro="" textlink="">
      <xdr:nvSpPr>
        <xdr:cNvPr id="15" name="Rectangle 14"/>
        <xdr:cNvSpPr/>
      </xdr:nvSpPr>
      <xdr:spPr>
        <a:xfrm>
          <a:off x="9525" y="3714750"/>
          <a:ext cx="9315450" cy="655320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0</xdr:col>
      <xdr:colOff>0</xdr:colOff>
      <xdr:row>37</xdr:row>
      <xdr:rowOff>112048</xdr:rowOff>
    </xdr:from>
    <xdr:to>
      <xdr:col>12</xdr:col>
      <xdr:colOff>248047</xdr:colOff>
      <xdr:row>52</xdr:row>
      <xdr:rowOff>89297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187301</xdr:rowOff>
    </xdr:from>
    <xdr:to>
      <xdr:col>12</xdr:col>
      <xdr:colOff>254826</xdr:colOff>
      <xdr:row>37</xdr:row>
      <xdr:rowOff>112508</xdr:rowOff>
    </xdr:to>
    <xdr:grpSp>
      <xdr:nvGrpSpPr>
        <xdr:cNvPr id="5" name="Group 4"/>
        <xdr:cNvGrpSpPr/>
      </xdr:nvGrpSpPr>
      <xdr:grpSpPr>
        <a:xfrm>
          <a:off x="0" y="4568801"/>
          <a:ext cx="9708389" cy="2592207"/>
          <a:chOff x="0" y="4146059"/>
          <a:chExt cx="8718185" cy="2564426"/>
        </a:xfrm>
      </xdr:grpSpPr>
      <xdr:graphicFrame macro="">
        <xdr:nvGraphicFramePr>
          <xdr:cNvPr id="2" name="Chart 1"/>
          <xdr:cNvGraphicFramePr/>
        </xdr:nvGraphicFramePr>
        <xdr:xfrm>
          <a:off x="0" y="4146059"/>
          <a:ext cx="8718185" cy="25644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4" name="TextBox 3"/>
          <xdr:cNvSpPr txBox="1"/>
        </xdr:nvSpPr>
        <xdr:spPr>
          <a:xfrm>
            <a:off x="1369219" y="4435078"/>
            <a:ext cx="2535069" cy="33734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n-IE" sz="1600" b="0">
                <a:latin typeface="Times New Roman" pitchFamily="18" charset="0"/>
                <a:cs typeface="Times New Roman" pitchFamily="18" charset="0"/>
              </a:rPr>
              <a:t>Compensated</a:t>
            </a:r>
            <a:r>
              <a:rPr lang="en-IE" sz="1600" b="0" baseline="0">
                <a:latin typeface="Times New Roman" pitchFamily="18" charset="0"/>
                <a:cs typeface="Times New Roman" pitchFamily="18" charset="0"/>
              </a:rPr>
              <a:t> four beam </a:t>
            </a:r>
            <a:endParaRPr lang="en-IE" sz="1600" b="0">
              <a:latin typeface="Times New Roman" pitchFamily="18" charset="0"/>
              <a:cs typeface="Times New Roman" pitchFamily="18" charset="0"/>
            </a:endParaRPr>
          </a:p>
        </xdr:txBody>
      </xdr:sp>
    </xdr:grpSp>
    <xdr:clientData/>
  </xdr:twoCellAnchor>
  <xdr:twoCellAnchor>
    <xdr:from>
      <xdr:col>2</xdr:col>
      <xdr:colOff>701366</xdr:colOff>
      <xdr:row>52</xdr:row>
      <xdr:rowOff>13138</xdr:rowOff>
    </xdr:from>
    <xdr:to>
      <xdr:col>10</xdr:col>
      <xdr:colOff>367862</xdr:colOff>
      <xdr:row>53</xdr:row>
      <xdr:rowOff>137949</xdr:rowOff>
    </xdr:to>
    <xdr:grpSp>
      <xdr:nvGrpSpPr>
        <xdr:cNvPr id="14" name="Group 13"/>
        <xdr:cNvGrpSpPr/>
      </xdr:nvGrpSpPr>
      <xdr:grpSpPr>
        <a:xfrm>
          <a:off x="2904022" y="9919138"/>
          <a:ext cx="5702965" cy="315311"/>
          <a:chOff x="1920566" y="9538138"/>
          <a:chExt cx="5714871" cy="315311"/>
        </a:xfrm>
      </xdr:grpSpPr>
      <xdr:sp macro="" textlink="">
        <xdr:nvSpPr>
          <xdr:cNvPr id="3" name="TextBox 2"/>
          <xdr:cNvSpPr txBox="1"/>
        </xdr:nvSpPr>
        <xdr:spPr>
          <a:xfrm>
            <a:off x="1968061" y="9538138"/>
            <a:ext cx="5667376" cy="31531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600" b="0">
                <a:latin typeface="Times New Roman" panose="02020603050405020304" pitchFamily="18" charset="0"/>
                <a:cs typeface="Times New Roman" panose="02020603050405020304" pitchFamily="18" charset="0"/>
              </a:rPr>
              <a:t>0%	0.6%	1.2%	1.7%	2.4%	2.9%</a:t>
            </a:r>
          </a:p>
          <a:p>
            <a:endParaRPr lang="en-GB" sz="1600" b="0"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endParaRPr lang="en-GB" sz="1600" b="0"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endParaRPr lang="en-GB" sz="1600" b="0"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grpSp>
        <xdr:nvGrpSpPr>
          <xdr:cNvPr id="13" name="Group 12"/>
          <xdr:cNvGrpSpPr/>
        </xdr:nvGrpSpPr>
        <xdr:grpSpPr>
          <a:xfrm>
            <a:off x="1920566" y="9590536"/>
            <a:ext cx="4671487" cy="180719"/>
            <a:chOff x="1920566" y="9590536"/>
            <a:chExt cx="4671487" cy="180719"/>
          </a:xfrm>
        </xdr:grpSpPr>
        <xdr:sp macro="" textlink="">
          <xdr:nvSpPr>
            <xdr:cNvPr id="6" name="Plus 5"/>
            <xdr:cNvSpPr/>
          </xdr:nvSpPr>
          <xdr:spPr>
            <a:xfrm>
              <a:off x="6416744" y="9590536"/>
              <a:ext cx="175309" cy="152564"/>
            </a:xfrm>
            <a:prstGeom prst="mathPlus">
              <a:avLst>
                <a:gd name="adj1" fmla="val 0"/>
              </a:avLst>
            </a:prstGeom>
            <a:solidFill>
              <a:srgbClr val="00A1DA"/>
            </a:solidFill>
            <a:ln>
              <a:solidFill>
                <a:srgbClr val="009ED6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8" name="Rectangle 7"/>
            <xdr:cNvSpPr/>
          </xdr:nvSpPr>
          <xdr:spPr>
            <a:xfrm>
              <a:off x="5577933" y="9639903"/>
              <a:ext cx="82898" cy="85121"/>
            </a:xfrm>
            <a:prstGeom prst="rect">
              <a:avLst/>
            </a:prstGeom>
            <a:noFill/>
            <a:ln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9" name="Oval 8"/>
            <xdr:cNvSpPr/>
          </xdr:nvSpPr>
          <xdr:spPr>
            <a:xfrm>
              <a:off x="4686533" y="9641391"/>
              <a:ext cx="78988" cy="88280"/>
            </a:xfrm>
            <a:prstGeom prst="ellipse">
              <a:avLst/>
            </a:prstGeom>
            <a:solidFill>
              <a:schemeClr val="accent4">
                <a:lumMod val="75000"/>
              </a:schemeClr>
            </a:solidFill>
            <a:ln>
              <a:solidFill>
                <a:srgbClr val="7030A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0" name="Isosceles Triangle 9"/>
            <xdr:cNvSpPr/>
          </xdr:nvSpPr>
          <xdr:spPr>
            <a:xfrm>
              <a:off x="3774918" y="9627452"/>
              <a:ext cx="92928" cy="102220"/>
            </a:xfrm>
            <a:prstGeom prst="triangle">
              <a:avLst/>
            </a:prstGeom>
            <a:noFill/>
            <a:ln w="19050">
              <a:solidFill>
                <a:srgbClr val="009E47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1" name="Multiply 10"/>
            <xdr:cNvSpPr/>
          </xdr:nvSpPr>
          <xdr:spPr>
            <a:xfrm>
              <a:off x="2805462" y="9599341"/>
              <a:ext cx="164713" cy="171914"/>
            </a:xfrm>
            <a:prstGeom prst="mathMultiply">
              <a:avLst>
                <a:gd name="adj1" fmla="val 10417"/>
              </a:avLst>
            </a:prstGeom>
            <a:solidFill>
              <a:srgbClr val="FF0000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  <xdr:sp macro="" textlink="">
          <xdr:nvSpPr>
            <xdr:cNvPr id="12" name="Rectangle 11"/>
            <xdr:cNvSpPr/>
          </xdr:nvSpPr>
          <xdr:spPr>
            <a:xfrm>
              <a:off x="1920566" y="9632098"/>
              <a:ext cx="92927" cy="92927"/>
            </a:xfrm>
            <a:prstGeom prst="rect">
              <a:avLst/>
            </a:prstGeom>
            <a:solidFill>
              <a:schemeClr val="tx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/>
            </a:p>
          </xdr:txBody>
        </xdr:sp>
      </xdr:grp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0.75024</cdr:x>
      <cdr:y>0.08154</cdr:y>
    </cdr:from>
    <cdr:to>
      <cdr:x>0.86692</cdr:x>
      <cdr:y>0.1688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553200" y="231145"/>
          <a:ext cx="1019175" cy="2473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IE" sz="1600" b="0">
              <a:latin typeface="Times New Roman" pitchFamily="18" charset="0"/>
              <a:cs typeface="Times New Roman" pitchFamily="18" charset="0"/>
            </a:rPr>
            <a:t>6250ppm</a:t>
          </a:r>
        </a:p>
      </cdr:txBody>
    </cdr:sp>
  </cdr:relSizeAnchor>
  <cdr:relSizeAnchor xmlns:cdr="http://schemas.openxmlformats.org/drawingml/2006/chartDrawing">
    <cdr:from>
      <cdr:x>0.44751</cdr:x>
      <cdr:y>0.32769</cdr:y>
    </cdr:from>
    <cdr:to>
      <cdr:x>0.56595</cdr:x>
      <cdr:y>0.41408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3908927" y="928917"/>
          <a:ext cx="1034547" cy="2449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IE" sz="1600" b="0">
              <a:latin typeface="Times New Roman" pitchFamily="18" charset="0"/>
              <a:cs typeface="Times New Roman" pitchFamily="18" charset="0"/>
            </a:rPr>
            <a:t>3250ppm</a:t>
          </a:r>
        </a:p>
      </cdr:txBody>
    </cdr:sp>
  </cdr:relSizeAnchor>
  <cdr:relSizeAnchor xmlns:cdr="http://schemas.openxmlformats.org/drawingml/2006/chartDrawing">
    <cdr:from>
      <cdr:x>0.27652</cdr:x>
      <cdr:y>0.45441</cdr:y>
    </cdr:from>
    <cdr:to>
      <cdr:x>0.39802</cdr:x>
      <cdr:y>0.55521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2415372" y="1288127"/>
          <a:ext cx="1061253" cy="2857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IE" sz="1600" b="0">
              <a:latin typeface="Times New Roman" pitchFamily="18" charset="0"/>
              <a:cs typeface="Times New Roman" pitchFamily="18" charset="0"/>
            </a:rPr>
            <a:t>1500ppm</a:t>
          </a:r>
        </a:p>
      </cdr:txBody>
    </cdr:sp>
  </cdr:relSizeAnchor>
  <cdr:relSizeAnchor xmlns:cdr="http://schemas.openxmlformats.org/drawingml/2006/chartDrawing">
    <cdr:from>
      <cdr:x>0.12642</cdr:x>
      <cdr:y>0.61249</cdr:y>
    </cdr:from>
    <cdr:to>
      <cdr:x>0.21651</cdr:x>
      <cdr:y>0.69297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1104256" y="1736253"/>
          <a:ext cx="786920" cy="2281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IE" sz="1600" b="0">
              <a:latin typeface="Times New Roman" pitchFamily="18" charset="0"/>
              <a:cs typeface="Times New Roman" pitchFamily="18" charset="0"/>
            </a:rPr>
            <a:t>0ppm</a:t>
          </a:r>
        </a:p>
      </cdr:txBody>
    </cdr:sp>
  </cdr:relSizeAnchor>
  <cdr:relSizeAnchor xmlns:cdr="http://schemas.openxmlformats.org/drawingml/2006/chartDrawing">
    <cdr:from>
      <cdr:x>0.16025</cdr:x>
      <cdr:y>0.10595</cdr:y>
    </cdr:from>
    <cdr:to>
      <cdr:x>0.4689</cdr:x>
      <cdr:y>0.24113</cdr:y>
    </cdr:to>
    <cdr:sp macro="" textlink="">
      <cdr:nvSpPr>
        <cdr:cNvPr id="6" name="TextBox 3"/>
        <cdr:cNvSpPr txBox="1"/>
      </cdr:nvSpPr>
      <cdr:spPr>
        <a:xfrm xmlns:a="http://schemas.openxmlformats.org/drawingml/2006/main">
          <a:off x="1399782" y="300342"/>
          <a:ext cx="2695967" cy="3832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r>
            <a:rPr lang="en-IE" sz="1600" b="0">
              <a:latin typeface="Times New Roman" pitchFamily="18" charset="0"/>
              <a:cs typeface="Times New Roman" pitchFamily="18" charset="0"/>
            </a:rPr>
            <a:t>Uncompensated</a:t>
          </a:r>
          <a:r>
            <a:rPr lang="en-IE" sz="1600" b="0" baseline="0">
              <a:latin typeface="Times New Roman" pitchFamily="18" charset="0"/>
              <a:cs typeface="Times New Roman" pitchFamily="18" charset="0"/>
            </a:rPr>
            <a:t> diffuse path</a:t>
          </a:r>
          <a:endParaRPr lang="en-IE" sz="1600" b="0">
            <a:latin typeface="Times New Roman" pitchFamily="18" charset="0"/>
            <a:cs typeface="Times New Roman" pitchFamily="18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0.29655</cdr:x>
      <cdr:y>0.50549</cdr:y>
    </cdr:from>
    <cdr:to>
      <cdr:x>0.4097</cdr:x>
      <cdr:y>0.61821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592322" y="1310335"/>
          <a:ext cx="989078" cy="2921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IE" sz="1600" b="0">
              <a:latin typeface="Times New Roman" pitchFamily="18" charset="0"/>
              <a:cs typeface="Times New Roman" pitchFamily="18" charset="0"/>
            </a:rPr>
            <a:t>1500ppm</a:t>
          </a:r>
        </a:p>
      </cdr:txBody>
    </cdr:sp>
  </cdr:relSizeAnchor>
  <cdr:relSizeAnchor xmlns:cdr="http://schemas.openxmlformats.org/drawingml/2006/chartDrawing">
    <cdr:from>
      <cdr:x>0.45012</cdr:x>
      <cdr:y>0.39768</cdr:y>
    </cdr:from>
    <cdr:to>
      <cdr:x>0.58621</cdr:x>
      <cdr:y>0.49716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3934770" y="1030869"/>
          <a:ext cx="1189680" cy="2578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IE" sz="1600" b="0">
              <a:latin typeface="Times New Roman" pitchFamily="18" charset="0"/>
              <a:cs typeface="Times New Roman" pitchFamily="18" charset="0"/>
            </a:rPr>
            <a:t>3250ppm</a:t>
          </a:r>
        </a:p>
      </cdr:txBody>
    </cdr:sp>
  </cdr:relSizeAnchor>
  <cdr:relSizeAnchor xmlns:cdr="http://schemas.openxmlformats.org/drawingml/2006/chartDrawing">
    <cdr:from>
      <cdr:x>0.74889</cdr:x>
      <cdr:y>0.11181</cdr:y>
    </cdr:from>
    <cdr:to>
      <cdr:x>0.86667</cdr:x>
      <cdr:y>0.1939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6567272" y="289840"/>
          <a:ext cx="1032852" cy="212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IE" sz="1600" b="0">
              <a:latin typeface="Times New Roman" pitchFamily="18" charset="0"/>
              <a:cs typeface="Times New Roman" pitchFamily="18" charset="0"/>
            </a:rPr>
            <a:t>6250ppm</a:t>
          </a:r>
        </a:p>
      </cdr:txBody>
    </cdr:sp>
  </cdr:relSizeAnchor>
  <cdr:relSizeAnchor xmlns:cdr="http://schemas.openxmlformats.org/drawingml/2006/chartDrawing">
    <cdr:from>
      <cdr:x>0.12916</cdr:x>
      <cdr:y>0.72702</cdr:y>
    </cdr:from>
    <cdr:to>
      <cdr:x>0.21918</cdr:x>
      <cdr:y>0.81225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1126049" y="1864399"/>
          <a:ext cx="784811" cy="2185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IE" sz="1600" b="0">
              <a:latin typeface="Times New Roman" pitchFamily="18" charset="0"/>
              <a:cs typeface="Times New Roman" pitchFamily="18" charset="0"/>
            </a:rPr>
            <a:t>0ppm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sarah\Downloads\03_April%20high%20concs%20and%20source%20deg_pg244red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sarah\Downloads\03_April%20pathlength%20adjustment_pg244re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% no foul"/>
      <sheetName val="0.15% no foul"/>
      <sheetName val="0.3125% no foul"/>
      <sheetName val="0.625% no foul"/>
      <sheetName val="0% foul 1"/>
      <sheetName val="0.15% foul 1"/>
      <sheetName val="0.3125% foul 1"/>
      <sheetName val="0.625% foul 1"/>
      <sheetName val="0% foul 2"/>
      <sheetName val="0.15% foul 2"/>
      <sheetName val="0.3125% foul 2"/>
      <sheetName val="0.625% foul 2"/>
      <sheetName val="0% foul 3"/>
      <sheetName val="0.15% foul 3"/>
      <sheetName val="0.3125% foul 3"/>
      <sheetName val="0.625% foul 3"/>
      <sheetName val="0% foul 4"/>
      <sheetName val="0.15% foul 4"/>
      <sheetName val="0.3125% foul 4"/>
      <sheetName val="0.625% foul 4"/>
      <sheetName val="0% foul 5 "/>
      <sheetName val="0.15% foul 5"/>
      <sheetName val="0.3125% foul 5"/>
      <sheetName val="0.625% foul 5"/>
      <sheetName val="Sheet25"/>
    </sheetNames>
    <sheetDataSet>
      <sheetData sheetId="0" refreshError="1">
        <row r="2">
          <cell r="I2">
            <v>1.4618455442221062E-3</v>
          </cell>
          <cell r="J2">
            <v>1.7244576881358502E-3</v>
          </cell>
          <cell r="K2">
            <v>4.6743192360186823E-6</v>
          </cell>
          <cell r="L2">
            <v>4.2291345462269528E-6</v>
          </cell>
          <cell r="M2">
            <v>1.403908500258686E-3</v>
          </cell>
          <cell r="N2">
            <v>4.4817619936978693E-6</v>
          </cell>
        </row>
      </sheetData>
      <sheetData sheetId="1" refreshError="1">
        <row r="2">
          <cell r="I2">
            <v>1.4540644174883958E-3</v>
          </cell>
          <cell r="J2">
            <v>1.7064304984088067E-3</v>
          </cell>
          <cell r="K2">
            <v>4.23670193343658E-6</v>
          </cell>
          <cell r="L2">
            <v>3.8232581128992805E-6</v>
          </cell>
          <cell r="M2">
            <v>1.3885198248662493E-3</v>
          </cell>
          <cell r="N2">
            <v>4.0464851329041382E-6</v>
          </cell>
        </row>
      </sheetData>
      <sheetData sheetId="2" refreshError="1">
        <row r="2">
          <cell r="I2">
            <v>1.4394574077952356E-3</v>
          </cell>
          <cell r="J2">
            <v>1.691381666999763E-3</v>
          </cell>
          <cell r="K2">
            <v>3.9254247220621767E-6</v>
          </cell>
          <cell r="L2">
            <v>3.5418537784202649E-6</v>
          </cell>
          <cell r="M2">
            <v>1.392264193976566E-3</v>
          </cell>
          <cell r="N2">
            <v>3.7927367972290386E-6</v>
          </cell>
        </row>
      </sheetData>
      <sheetData sheetId="3" refreshError="1">
        <row r="2">
          <cell r="I2">
            <v>1.4285084934618066E-3</v>
          </cell>
          <cell r="J2">
            <v>1.6692866552101208E-3</v>
          </cell>
          <cell r="K2">
            <v>3.3239038097663181E-6</v>
          </cell>
          <cell r="L2">
            <v>2.9610202745076863E-6</v>
          </cell>
          <cell r="M2">
            <v>1.3649308736480928E-3</v>
          </cell>
          <cell r="N2">
            <v>3.1878822941316615E-6</v>
          </cell>
        </row>
      </sheetData>
      <sheetData sheetId="4" refreshError="1">
        <row r="2">
          <cell r="I2">
            <v>1.465384681918914E-3</v>
          </cell>
          <cell r="J2">
            <v>1.7121820817811849E-3</v>
          </cell>
          <cell r="K2">
            <v>3.4832777815798834E-6</v>
          </cell>
          <cell r="L2">
            <v>3.0784713572870832E-6</v>
          </cell>
          <cell r="M2">
            <v>1.4041771364991336E-3</v>
          </cell>
          <cell r="N2">
            <v>3.3357779872075046E-6</v>
          </cell>
        </row>
      </sheetData>
      <sheetData sheetId="5" refreshError="1">
        <row r="2">
          <cell r="I2">
            <v>1.4613083208161552E-3</v>
          </cell>
          <cell r="J2">
            <v>1.6975759063620635E-3</v>
          </cell>
          <cell r="K2">
            <v>3.2411060807266469E-6</v>
          </cell>
          <cell r="L2">
            <v>2.8926363512327556E-6</v>
          </cell>
          <cell r="M2">
            <v>1.4055437755243383E-3</v>
          </cell>
          <cell r="N2">
            <v>3.112975475773354E-6</v>
          </cell>
        </row>
      </sheetData>
      <sheetData sheetId="6" refreshError="1">
        <row r="2">
          <cell r="I2">
            <v>1.4400183343988729E-3</v>
          </cell>
          <cell r="J2">
            <v>1.6891850725309263E-3</v>
          </cell>
          <cell r="K2">
            <v>3.0352557661973445E-6</v>
          </cell>
          <cell r="L2">
            <v>2.7145676096273744E-6</v>
          </cell>
          <cell r="M2">
            <v>1.3947052798136722E-3</v>
          </cell>
          <cell r="N2">
            <v>2.927189183817305E-6</v>
          </cell>
        </row>
      </sheetData>
      <sheetData sheetId="7" refreshError="1">
        <row r="2">
          <cell r="I2">
            <v>1.4281529945714526E-3</v>
          </cell>
          <cell r="J2">
            <v>1.6683846577495037E-3</v>
          </cell>
          <cell r="K2">
            <v>2.6682140573688835E-6</v>
          </cell>
          <cell r="L2">
            <v>2.3555663560295952E-6</v>
          </cell>
          <cell r="M2">
            <v>1.3671508768649549E-3</v>
          </cell>
          <cell r="N2">
            <v>2.5620151580520255E-6</v>
          </cell>
        </row>
      </sheetData>
      <sheetData sheetId="8" refreshError="1">
        <row r="2">
          <cell r="I2">
            <v>1.4714200656892659E-3</v>
          </cell>
          <cell r="J2">
            <v>1.7114788378415416E-3</v>
          </cell>
          <cell r="K2">
            <v>2.803365059799711E-6</v>
          </cell>
          <cell r="L2">
            <v>2.5046588694437636E-6</v>
          </cell>
          <cell r="M2">
            <v>1.413593636648383E-3</v>
          </cell>
          <cell r="N2">
            <v>2.6950245959337988E-6</v>
          </cell>
        </row>
      </sheetData>
      <sheetData sheetId="9" refreshError="1">
        <row r="2">
          <cell r="I2">
            <v>1.4558576649970141E-3</v>
          </cell>
          <cell r="J2">
            <v>1.7025913655826874E-3</v>
          </cell>
          <cell r="K2">
            <v>2.6350542933471502E-6</v>
          </cell>
          <cell r="L2">
            <v>2.347874013291686E-6</v>
          </cell>
          <cell r="M2">
            <v>1.3944366435732253E-3</v>
          </cell>
          <cell r="N2">
            <v>2.5313699693890196E-6</v>
          </cell>
        </row>
      </sheetData>
      <sheetData sheetId="10" refreshError="1">
        <row r="2">
          <cell r="I2">
            <v>1.4463857592366101E-3</v>
          </cell>
          <cell r="J2">
            <v>1.6922188855350256E-3</v>
          </cell>
          <cell r="K2">
            <v>2.5034894217892322E-6</v>
          </cell>
          <cell r="L2">
            <v>2.2298255255546774E-6</v>
          </cell>
          <cell r="M2">
            <v>1.3939546785535994E-3</v>
          </cell>
          <cell r="N2">
            <v>2.420540292425072E-6</v>
          </cell>
        </row>
      </sheetData>
      <sheetData sheetId="11" refreshError="1">
        <row r="2">
          <cell r="I2">
            <v>1.4240687814777424E-3</v>
          </cell>
          <cell r="J2">
            <v>1.6708820816216917E-3</v>
          </cell>
          <cell r="K2">
            <v>2.2229037934571488E-6</v>
          </cell>
          <cell r="L2">
            <v>1.9823266674208736E-6</v>
          </cell>
          <cell r="M2">
            <v>1.3648282088663947E-3</v>
          </cell>
          <cell r="N2">
            <v>2.1570847061185307E-6</v>
          </cell>
        </row>
      </sheetData>
      <sheetData sheetId="12" refreshError="1">
        <row r="2">
          <cell r="I2">
            <v>1.4607000368920889E-3</v>
          </cell>
          <cell r="J2">
            <v>1.7123720018123378E-3</v>
          </cell>
          <cell r="K2">
            <v>2.3363978996249997E-6</v>
          </cell>
          <cell r="L2">
            <v>2.0739116465502236E-6</v>
          </cell>
          <cell r="M2">
            <v>1.4056859947104571E-3</v>
          </cell>
          <cell r="N2">
            <v>2.2468281376850448E-6</v>
          </cell>
        </row>
      </sheetData>
      <sheetData sheetId="13" refreshError="1">
        <row r="2">
          <cell r="I2">
            <v>1.4558971703264921E-3</v>
          </cell>
          <cell r="J2">
            <v>1.7004497350505143E-3</v>
          </cell>
          <cell r="K2">
            <v>2.2092636912914046E-6</v>
          </cell>
          <cell r="L2">
            <v>1.9628342236007486E-6</v>
          </cell>
          <cell r="M2">
            <v>1.3929514394846443E-3</v>
          </cell>
          <cell r="N2">
            <v>2.125170631181334E-6</v>
          </cell>
        </row>
      </sheetData>
      <sheetData sheetId="14" refreshError="1">
        <row r="2">
          <cell r="I2">
            <v>1.4416300046167251E-3</v>
          </cell>
          <cell r="J2">
            <v>1.6935223160330659E-3</v>
          </cell>
          <cell r="K2">
            <v>2.1219590575974066E-6</v>
          </cell>
          <cell r="L2">
            <v>1.881331052391821E-6</v>
          </cell>
          <cell r="M2">
            <v>1.3900839905388413E-3</v>
          </cell>
          <cell r="N2">
            <v>2.0521795913927618E-6</v>
          </cell>
        </row>
      </sheetData>
      <sheetData sheetId="15" refreshError="1">
        <row r="2">
          <cell r="I2">
            <v>1.4300014023165091E-3</v>
          </cell>
          <cell r="J2">
            <v>1.6661743222965012E-3</v>
          </cell>
          <cell r="K2">
            <v>1.9214105380879811E-6</v>
          </cell>
          <cell r="L2">
            <v>1.6934282488515455E-6</v>
          </cell>
          <cell r="M2">
            <v>1.3709428486704189E-3</v>
          </cell>
          <cell r="N2">
            <v>1.8518062879892066E-6</v>
          </cell>
        </row>
      </sheetData>
      <sheetData sheetId="16" refreshError="1">
        <row r="2">
          <cell r="I2">
            <v>1.4622801028463586E-3</v>
          </cell>
          <cell r="J2">
            <v>1.7146235602178387E-3</v>
          </cell>
          <cell r="K2">
            <v>2.0492170009778111E-6</v>
          </cell>
          <cell r="L2">
            <v>1.820489463361689E-6</v>
          </cell>
          <cell r="M2">
            <v>1.4058045106988899E-3</v>
          </cell>
          <cell r="N2">
            <v>1.9781445234217335E-6</v>
          </cell>
        </row>
      </sheetData>
      <sheetData sheetId="17" refreshError="1">
        <row r="2">
          <cell r="I2">
            <v>1.4574058813129848E-3</v>
          </cell>
          <cell r="J2">
            <v>1.701139238005992E-3</v>
          </cell>
          <cell r="K2">
            <v>1.9557395951163136E-6</v>
          </cell>
          <cell r="L2">
            <v>1.7380652090754815E-6</v>
          </cell>
          <cell r="M2">
            <v>1.3919087932360986E-3</v>
          </cell>
          <cell r="N2">
            <v>1.8809331432652527E-6</v>
          </cell>
        </row>
      </sheetData>
      <sheetData sheetId="18" refreshError="1">
        <row r="2">
          <cell r="I2">
            <v>1.4380039551950676E-3</v>
          </cell>
          <cell r="J2">
            <v>1.6956943730301781E-3</v>
          </cell>
          <cell r="K2">
            <v>1.8908401990235985E-6</v>
          </cell>
          <cell r="L2">
            <v>1.6699783644760814E-6</v>
          </cell>
          <cell r="M2">
            <v>1.389831205505129E-3</v>
          </cell>
          <cell r="N2">
            <v>1.8228544941710988E-6</v>
          </cell>
        </row>
      </sheetData>
      <sheetData sheetId="19" refreshError="1">
        <row r="2">
          <cell r="I2">
            <v>1.4331219307456853E-3</v>
          </cell>
          <cell r="J2">
            <v>1.6677844711911064E-3</v>
          </cell>
          <cell r="K2">
            <v>1.7190196977760642E-6</v>
          </cell>
          <cell r="L2">
            <v>1.5185209749004339E-6</v>
          </cell>
          <cell r="M2">
            <v>1.3721751205004568E-3</v>
          </cell>
          <cell r="N2">
            <v>1.6640527197023855E-6</v>
          </cell>
        </row>
      </sheetData>
      <sheetData sheetId="20" refreshError="1">
        <row r="2">
          <cell r="I2">
            <v>1.4653532248801618E-3</v>
          </cell>
          <cell r="J2">
            <v>1.7155554933939608E-3</v>
          </cell>
          <cell r="K2">
            <v>1.7977614755283238E-6</v>
          </cell>
          <cell r="L2">
            <v>1.5876042161195309E-6</v>
          </cell>
          <cell r="M2">
            <v>1.4074951915756971E-3</v>
          </cell>
          <cell r="N2">
            <v>1.7331107533087229E-6</v>
          </cell>
        </row>
      </sheetData>
      <sheetData sheetId="21" refreshError="1">
        <row r="2">
          <cell r="I2">
            <v>1.4571372941474814E-3</v>
          </cell>
          <cell r="J2">
            <v>1.7010033004126344E-3</v>
          </cell>
          <cell r="K2">
            <v>1.723948327338339E-6</v>
          </cell>
          <cell r="L2">
            <v>1.5178736186610964E-6</v>
          </cell>
          <cell r="M2">
            <v>1.3935518714177589E-3</v>
          </cell>
          <cell r="N2">
            <v>1.6546686832468201E-6</v>
          </cell>
        </row>
      </sheetData>
      <sheetData sheetId="22" refreshError="1">
        <row r="2">
          <cell r="I2">
            <v>1.4405002503435555E-3</v>
          </cell>
          <cell r="J2">
            <v>1.6941465493137545E-3</v>
          </cell>
          <cell r="K2">
            <v>1.676003757165299E-6</v>
          </cell>
          <cell r="L2">
            <v>1.4673891108686393E-6</v>
          </cell>
          <cell r="M2">
            <v>1.3890965536016778E-3</v>
          </cell>
          <cell r="N2">
            <v>1.6118503826919249E-6</v>
          </cell>
        </row>
      </sheetData>
      <sheetData sheetId="23" refreshError="1">
        <row r="2">
          <cell r="I2">
            <v>1.4318974127567128E-3</v>
          </cell>
          <cell r="J2">
            <v>1.6680367164004413E-3</v>
          </cell>
          <cell r="K2">
            <v>1.5380137280164214E-6</v>
          </cell>
          <cell r="L2">
            <v>1.3466019629208259E-6</v>
          </cell>
          <cell r="M2">
            <v>1.3727833062746363E-3</v>
          </cell>
          <cell r="N2">
            <v>1.484714318583157E-6</v>
          </cell>
        </row>
      </sheetData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 foul"/>
      <sheetName val="Foul 1"/>
      <sheetName val="Foul 2"/>
      <sheetName val="Foul 3"/>
      <sheetName val="Foul 4"/>
      <sheetName val="Foul 5"/>
      <sheetName val="Sheet7"/>
    </sheetNames>
    <sheetDataSet>
      <sheetData sheetId="0" refreshError="1">
        <row r="9">
          <cell r="B9">
            <v>7.8263966952957895E-6</v>
          </cell>
          <cell r="C9">
            <v>7.7496232555853468E-6</v>
          </cell>
          <cell r="D9">
            <v>7.6750931387765834E-6</v>
          </cell>
          <cell r="E9">
            <v>7.4369911956599984E-6</v>
          </cell>
        </row>
        <row r="10">
          <cell r="B10">
            <v>7.8188636229089623E-6</v>
          </cell>
          <cell r="C10">
            <v>7.7648853279041736E-6</v>
          </cell>
          <cell r="D10">
            <v>7.6459855548104056E-6</v>
          </cell>
          <cell r="E10">
            <v>7.4397628964745642E-6</v>
          </cell>
        </row>
        <row r="17">
          <cell r="B17">
            <v>191</v>
          </cell>
        </row>
      </sheetData>
      <sheetData sheetId="1" refreshError="1">
        <row r="10">
          <cell r="B10">
            <v>4.2695272961861459E-6</v>
          </cell>
          <cell r="C10">
            <v>4.288903310375965E-6</v>
          </cell>
          <cell r="D10">
            <v>4.2382808611890981E-6</v>
          </cell>
          <cell r="E10">
            <v>4.1301098411989054E-6</v>
          </cell>
        </row>
        <row r="11">
          <cell r="B11">
            <v>4.2758449140024495E-6</v>
          </cell>
          <cell r="C11">
            <v>4.2874953643040456E-6</v>
          </cell>
          <cell r="D11">
            <v>4.2170944123738849E-6</v>
          </cell>
          <cell r="E11">
            <v>4.1301225394656193E-6</v>
          </cell>
        </row>
        <row r="15">
          <cell r="B15">
            <v>141.07249129375609</v>
          </cell>
        </row>
        <row r="16">
          <cell r="B16">
            <v>141.17682516652968</v>
          </cell>
        </row>
      </sheetData>
      <sheetData sheetId="2" refreshError="1">
        <row r="10">
          <cell r="B10">
            <v>2.7954420761392938E-6</v>
          </cell>
          <cell r="C10">
            <v>2.7626404883330198E-6</v>
          </cell>
          <cell r="D10">
            <v>2.7240582145312596E-6</v>
          </cell>
          <cell r="E10">
            <v>2.6778305461437932E-6</v>
          </cell>
        </row>
        <row r="11">
          <cell r="B11">
            <v>2.7927212449621726E-6</v>
          </cell>
          <cell r="C11">
            <v>2.7697410342098544E-6</v>
          </cell>
          <cell r="D11">
            <v>2.7333502681950852E-6</v>
          </cell>
          <cell r="E11">
            <v>2.6907911890668367E-6</v>
          </cell>
        </row>
        <row r="15">
          <cell r="B15">
            <v>114.15046568202064</v>
          </cell>
        </row>
        <row r="16">
          <cell r="B16">
            <v>114.09490027449327</v>
          </cell>
        </row>
      </sheetData>
      <sheetData sheetId="3" refreshError="1">
        <row r="10">
          <cell r="B10">
            <v>1.9472011815768067E-6</v>
          </cell>
          <cell r="C10">
            <v>1.9106704193093607E-6</v>
          </cell>
          <cell r="D10">
            <v>1.9030019335400942E-6</v>
          </cell>
          <cell r="E10">
            <v>1.8712235128693704E-6</v>
          </cell>
        </row>
        <row r="11">
          <cell r="B11">
            <v>1.9400828934652552E-6</v>
          </cell>
          <cell r="C11">
            <v>1.921422257009807E-6</v>
          </cell>
          <cell r="D11">
            <v>1.9042646096472881E-6</v>
          </cell>
          <cell r="E11">
            <v>1.8799555108746293E-6</v>
          </cell>
        </row>
        <row r="15">
          <cell r="B15">
            <v>95.27036978192622</v>
          </cell>
        </row>
        <row r="16">
          <cell r="B16">
            <v>95.096072728460797</v>
          </cell>
        </row>
      </sheetData>
      <sheetData sheetId="4" refreshError="1">
        <row r="10">
          <cell r="B10">
            <v>1.5002670397365348E-6</v>
          </cell>
          <cell r="C10">
            <v>1.4807970205074742E-6</v>
          </cell>
          <cell r="E10">
            <v>1.4360666777547388E-6</v>
          </cell>
        </row>
        <row r="11">
          <cell r="B11">
            <v>1.5017838405477514E-6</v>
          </cell>
          <cell r="C11">
            <v>1.4903989481404751E-6</v>
          </cell>
          <cell r="D11">
            <v>1.4738488921546041E-6</v>
          </cell>
          <cell r="E11">
            <v>1.4520921755565381E-6</v>
          </cell>
        </row>
        <row r="15">
          <cell r="B15">
            <v>83.625113982654625</v>
          </cell>
        </row>
        <row r="16">
          <cell r="B16">
            <v>83.667376657710321</v>
          </cell>
        </row>
      </sheetData>
      <sheetData sheetId="5" refreshError="1">
        <row r="10">
          <cell r="B10">
            <v>1.1399004086944557E-6</v>
          </cell>
          <cell r="C10">
            <v>1.1293562979297846E-6</v>
          </cell>
          <cell r="D10">
            <v>1.1263840111673047E-6</v>
          </cell>
          <cell r="E10">
            <v>1.1069990464528315E-6</v>
          </cell>
        </row>
        <row r="11">
          <cell r="B11">
            <v>1.1404778693873007E-6</v>
          </cell>
          <cell r="C11">
            <v>1.1302682690855366E-6</v>
          </cell>
          <cell r="D11">
            <v>1.1274653617843877E-6</v>
          </cell>
          <cell r="E11">
            <v>1.1150232145589075E-6</v>
          </cell>
        </row>
        <row r="15">
          <cell r="B15">
            <v>72.893011555959831</v>
          </cell>
        </row>
        <row r="16">
          <cell r="B16">
            <v>72.911472607050271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zoomScale="80" zoomScaleNormal="80" workbookViewId="0">
      <selection activeCell="O19" sqref="O19"/>
    </sheetView>
  </sheetViews>
  <sheetFormatPr defaultRowHeight="15" x14ac:dyDescent="0.25"/>
  <cols>
    <col min="1" max="1" width="24" customWidth="1"/>
    <col min="3" max="4" width="12.7109375" bestFit="1" customWidth="1"/>
    <col min="5" max="6" width="12" bestFit="1" customWidth="1"/>
    <col min="7" max="7" width="11" bestFit="1" customWidth="1"/>
    <col min="8" max="8" width="12" bestFit="1" customWidth="1"/>
  </cols>
  <sheetData>
    <row r="1" spans="1:8" s="2" customFormat="1" x14ac:dyDescent="0.25">
      <c r="B1" s="3" t="s">
        <v>0</v>
      </c>
      <c r="C1" s="3"/>
      <c r="D1" s="3" t="s">
        <v>1</v>
      </c>
      <c r="E1" s="3" t="s">
        <v>2</v>
      </c>
      <c r="F1" s="3" t="s">
        <v>3</v>
      </c>
      <c r="G1" s="3" t="s">
        <v>4</v>
      </c>
      <c r="H1" s="3" t="s">
        <v>5</v>
      </c>
    </row>
    <row r="2" spans="1:8" s="2" customFormat="1" x14ac:dyDescent="0.25">
      <c r="A2" s="2" t="s">
        <v>11</v>
      </c>
      <c r="B2" s="3"/>
      <c r="C2" s="3"/>
      <c r="D2" s="3"/>
      <c r="E2" s="3"/>
      <c r="F2" s="3"/>
      <c r="G2" s="3"/>
      <c r="H2" s="3"/>
    </row>
    <row r="3" spans="1:8" x14ac:dyDescent="0.25">
      <c r="A3" s="4" t="s">
        <v>6</v>
      </c>
      <c r="B3" s="4">
        <v>0</v>
      </c>
      <c r="C3" s="4"/>
      <c r="D3" s="4">
        <v>0.61672663793437033</v>
      </c>
      <c r="E3" s="4">
        <v>1.2026169439720222</v>
      </c>
      <c r="F3" s="4">
        <v>1.7299182194059088</v>
      </c>
      <c r="G3" s="4">
        <v>2.3466448573402792</v>
      </c>
      <c r="H3" s="4">
        <v>2.8739461327741656</v>
      </c>
    </row>
    <row r="4" spans="1:8" x14ac:dyDescent="0.25">
      <c r="A4" s="2" t="s">
        <v>7</v>
      </c>
      <c r="B4" s="1">
        <v>0</v>
      </c>
      <c r="C4" s="1"/>
      <c r="D4" s="1">
        <v>-7.2116650373140155E-6</v>
      </c>
      <c r="E4" s="1">
        <v>2.2803171148374503E-5</v>
      </c>
      <c r="F4" s="1">
        <v>5.3967466457008971E-5</v>
      </c>
      <c r="G4" s="1">
        <v>9.8898978666203593E-5</v>
      </c>
      <c r="H4" s="1">
        <v>5.4954342601977742E-5</v>
      </c>
    </row>
    <row r="5" spans="1:8" x14ac:dyDescent="0.25">
      <c r="A5" s="2" t="s">
        <v>8</v>
      </c>
      <c r="B5" s="1">
        <v>8.9802399909028258E-4</v>
      </c>
      <c r="C5" s="1"/>
      <c r="D5" s="1">
        <v>8.9657117461020507E-4</v>
      </c>
      <c r="E5" s="1">
        <v>8.8934811669879742E-4</v>
      </c>
      <c r="F5" s="1">
        <v>9.1235632133089811E-4</v>
      </c>
      <c r="G5" s="1">
        <v>9.2072486017703609E-4</v>
      </c>
      <c r="H5" s="1">
        <v>9.2481033099933024E-4</v>
      </c>
    </row>
    <row r="6" spans="1:8" x14ac:dyDescent="0.25">
      <c r="A6" s="2" t="s">
        <v>9</v>
      </c>
      <c r="B6" s="1">
        <v>1.5479979550649052E-3</v>
      </c>
      <c r="C6" s="1"/>
      <c r="D6" s="1">
        <v>1.5887676355788387E-3</v>
      </c>
      <c r="E6" s="1">
        <v>1.5560372053547693E-3</v>
      </c>
      <c r="F6" s="1">
        <v>1.5922927323663502E-3</v>
      </c>
      <c r="G6" s="1">
        <v>1.6035475368115968E-3</v>
      </c>
      <c r="H6" s="1">
        <v>1.5266911267523095E-3</v>
      </c>
    </row>
    <row r="7" spans="1:8" x14ac:dyDescent="0.25">
      <c r="A7" s="2" t="s">
        <v>10</v>
      </c>
      <c r="B7" s="1">
        <v>3.0828261471389281E-3</v>
      </c>
      <c r="C7" s="1"/>
      <c r="D7" s="1">
        <v>3.1781627836469663E-3</v>
      </c>
      <c r="E7" s="1">
        <v>3.2307460521239918E-3</v>
      </c>
      <c r="F7" s="1">
        <v>3.3062063852459531E-3</v>
      </c>
      <c r="G7" s="1">
        <v>3.2737559403843816E-3</v>
      </c>
      <c r="H7" s="1">
        <v>3.3504499011273664E-3</v>
      </c>
    </row>
    <row r="9" spans="1:8" x14ac:dyDescent="0.25">
      <c r="A9" s="2"/>
      <c r="B9" s="2"/>
      <c r="C9" s="2"/>
      <c r="D9" s="2"/>
      <c r="E9" s="2"/>
    </row>
    <row r="10" spans="1:8" x14ac:dyDescent="0.25">
      <c r="A10" s="5" t="s">
        <v>12</v>
      </c>
      <c r="B10" s="2"/>
      <c r="C10" s="2"/>
      <c r="D10" s="2"/>
      <c r="E10" s="2"/>
      <c r="F10" s="1"/>
      <c r="G10" s="1"/>
      <c r="H10" s="1"/>
    </row>
    <row r="11" spans="1:8" x14ac:dyDescent="0.25">
      <c r="A11" s="4" t="s">
        <v>6</v>
      </c>
      <c r="B11" s="4">
        <v>0</v>
      </c>
      <c r="C11" s="4"/>
      <c r="D11" s="4">
        <v>0.61672663793437033</v>
      </c>
      <c r="E11" s="4">
        <v>1.2026169439720222</v>
      </c>
      <c r="F11" s="4">
        <v>1.7299182194059088</v>
      </c>
      <c r="G11" s="4">
        <v>2.3466448573402792</v>
      </c>
      <c r="H11" s="4">
        <v>2.8739461327741656</v>
      </c>
    </row>
    <row r="12" spans="1:8" x14ac:dyDescent="0.25">
      <c r="A12" s="2" t="s">
        <v>7</v>
      </c>
      <c r="B12" s="2">
        <v>0</v>
      </c>
      <c r="C12" s="2"/>
      <c r="D12" s="2">
        <v>9.1743524687778812E-5</v>
      </c>
      <c r="E12" s="2">
        <v>5.7664572710222259E-5</v>
      </c>
      <c r="F12" s="2">
        <v>4.2089997172358517E-5</v>
      </c>
      <c r="G12" s="2">
        <v>3.3682046606572782E-5</v>
      </c>
      <c r="H12" s="2">
        <v>4.7951466722589486E-5</v>
      </c>
    </row>
    <row r="13" spans="1:8" x14ac:dyDescent="0.25">
      <c r="A13" s="2" t="s">
        <v>8</v>
      </c>
      <c r="B13" s="2">
        <v>8.2411563525512503E-4</v>
      </c>
      <c r="C13" s="2"/>
      <c r="D13" s="2">
        <v>5.8353523567386903E-4</v>
      </c>
      <c r="E13" s="2">
        <v>4.84502600098859E-4</v>
      </c>
      <c r="F13" s="2">
        <v>4.0629119607842002E-4</v>
      </c>
      <c r="G13" s="2">
        <v>3.5481768836114798E-4</v>
      </c>
      <c r="H13" s="2">
        <v>2.8488511961617099E-4</v>
      </c>
    </row>
    <row r="14" spans="1:8" x14ac:dyDescent="0.25">
      <c r="A14" s="2" t="s">
        <v>9</v>
      </c>
      <c r="B14" s="2">
        <v>1.5007509326081601E-3</v>
      </c>
      <c r="C14" s="2"/>
      <c r="D14" s="2">
        <v>1.1322010543418899E-3</v>
      </c>
      <c r="E14" s="2">
        <v>9.0635819977410797E-4</v>
      </c>
      <c r="F14" s="2">
        <v>7.6173811717939605E-4</v>
      </c>
      <c r="G14" s="2">
        <v>6.9134168483849401E-4</v>
      </c>
      <c r="H14" s="2">
        <v>5.2711770965357398E-4</v>
      </c>
    </row>
    <row r="15" spans="1:8" x14ac:dyDescent="0.25">
      <c r="A15" s="2" t="s">
        <v>10</v>
      </c>
      <c r="B15" s="2">
        <v>3.0934203391177798E-3</v>
      </c>
      <c r="C15" s="2"/>
      <c r="D15" s="2">
        <v>2.3704483918978499E-3</v>
      </c>
      <c r="E15" s="2">
        <v>1.9900368834103498E-3</v>
      </c>
      <c r="F15" s="2">
        <v>1.7012313708088E-3</v>
      </c>
      <c r="G15" s="2">
        <v>1.5286115408094699E-3</v>
      </c>
      <c r="H15" s="2">
        <v>1.33529039531201E-3</v>
      </c>
    </row>
    <row r="17" spans="8:8" x14ac:dyDescent="0.25">
      <c r="H17" s="1"/>
    </row>
    <row r="18" spans="8:8" x14ac:dyDescent="0.25">
      <c r="H18" s="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C71" sqref="C71"/>
    </sheetView>
  </sheetViews>
  <sheetFormatPr defaultRowHeight="15" x14ac:dyDescent="0.25"/>
  <cols>
    <col min="2" max="2" width="12.7109375" bestFit="1" customWidth="1"/>
    <col min="3" max="5" width="12" bestFit="1" customWidth="1"/>
  </cols>
  <sheetData>
    <row r="1" spans="1:5" x14ac:dyDescent="0.25">
      <c r="A1" s="2"/>
      <c r="B1" s="2">
        <v>0</v>
      </c>
      <c r="C1" s="2">
        <v>0.15</v>
      </c>
      <c r="D1" s="2">
        <v>0.3125</v>
      </c>
      <c r="E1" s="2">
        <v>0.625</v>
      </c>
    </row>
    <row r="2" spans="1:5" x14ac:dyDescent="0.25">
      <c r="A2" s="2" t="s">
        <v>14</v>
      </c>
      <c r="B2" s="2">
        <f>'[1]0% no foul'!$I$2</f>
        <v>1.4618455442221062E-3</v>
      </c>
      <c r="C2" s="2">
        <f>'[1]0.15% no foul'!$I$2</f>
        <v>1.4540644174883958E-3</v>
      </c>
      <c r="D2" s="2">
        <f>'[1]0.3125% no foul'!$I$2</f>
        <v>1.4394574077952356E-3</v>
      </c>
      <c r="E2" s="2">
        <f>'[1]0.625% no foul'!$I$2</f>
        <v>1.4285084934618066E-3</v>
      </c>
    </row>
    <row r="3" spans="1:5" x14ac:dyDescent="0.25">
      <c r="A3" s="2" t="s">
        <v>15</v>
      </c>
      <c r="B3" s="2">
        <f>'[1]0% no foul'!$J$2</f>
        <v>1.7244576881358502E-3</v>
      </c>
      <c r="C3" s="2">
        <f>'[1]0.15% no foul'!$J$2</f>
        <v>1.7064304984088067E-3</v>
      </c>
      <c r="D3" s="2">
        <f>'[1]0.3125% no foul'!$J$2</f>
        <v>1.691381666999763E-3</v>
      </c>
      <c r="E3" s="2">
        <f>'[1]0.625% no foul'!$J$2</f>
        <v>1.6692866552101208E-3</v>
      </c>
    </row>
    <row r="4" spans="1:5" x14ac:dyDescent="0.25">
      <c r="A4" s="2" t="s">
        <v>16</v>
      </c>
      <c r="B4" s="2">
        <f>'[1]0% no foul'!$K$2</f>
        <v>4.6743192360186823E-6</v>
      </c>
      <c r="C4" s="2">
        <f>'[1]0.15% no foul'!$K$2</f>
        <v>4.23670193343658E-6</v>
      </c>
      <c r="D4" s="2">
        <f>'[1]0.3125% no foul'!$K$2</f>
        <v>3.9254247220621767E-6</v>
      </c>
      <c r="E4" s="2">
        <f>'[1]0.625% no foul'!$K$2</f>
        <v>3.3239038097663181E-6</v>
      </c>
    </row>
    <row r="5" spans="1:5" x14ac:dyDescent="0.25">
      <c r="A5" s="2" t="s">
        <v>17</v>
      </c>
      <c r="B5" s="2">
        <f>'[1]0% no foul'!$L$2</f>
        <v>4.2291345462269528E-6</v>
      </c>
      <c r="C5" s="2">
        <f>'[1]0.15% no foul'!$L$2</f>
        <v>3.8232581128992805E-6</v>
      </c>
      <c r="D5" s="2">
        <f>'[1]0.3125% no foul'!$L$2</f>
        <v>3.5418537784202649E-6</v>
      </c>
      <c r="E5" s="2">
        <f>'[1]0.625% no foul'!$L$2</f>
        <v>2.9610202745076863E-6</v>
      </c>
    </row>
    <row r="6" spans="1:5" x14ac:dyDescent="0.25">
      <c r="A6" s="2" t="s">
        <v>13</v>
      </c>
      <c r="B6" s="2">
        <f>'[1]0% no foul'!$M$2</f>
        <v>1.403908500258686E-3</v>
      </c>
      <c r="C6" s="2">
        <f>'[1]0.15% no foul'!$M$2</f>
        <v>1.3885198248662493E-3</v>
      </c>
      <c r="D6" s="2">
        <f>'[1]0.3125% no foul'!$M$2</f>
        <v>1.392264193976566E-3</v>
      </c>
      <c r="E6" s="2">
        <f>'[1]0.625% no foul'!$M$2</f>
        <v>1.3649308736480928E-3</v>
      </c>
    </row>
    <row r="7" spans="1:5" x14ac:dyDescent="0.25">
      <c r="A7" s="2" t="s">
        <v>18</v>
      </c>
      <c r="B7" s="2">
        <f>'[1]0% no foul'!$N$2</f>
        <v>4.4817619936978693E-6</v>
      </c>
      <c r="C7" s="2">
        <f>'[1]0.15% no foul'!$N$2</f>
        <v>4.0464851329041382E-6</v>
      </c>
      <c r="D7" s="2">
        <f>'[1]0.3125% no foul'!$N$2</f>
        <v>3.7927367972290386E-6</v>
      </c>
      <c r="E7" s="2">
        <f>'[1]0.625% no foul'!$N$2</f>
        <v>3.1878822941316615E-6</v>
      </c>
    </row>
    <row r="8" spans="1:5" x14ac:dyDescent="0.25">
      <c r="A8" s="2"/>
      <c r="B8" s="2"/>
      <c r="C8" s="2"/>
      <c r="D8" s="2"/>
      <c r="E8" s="2"/>
    </row>
    <row r="9" spans="1:5" x14ac:dyDescent="0.25">
      <c r="A9" s="2" t="s">
        <v>19</v>
      </c>
      <c r="B9" s="2">
        <f>(B4*B5)/(B2*B3)</f>
        <v>7.8418014212954798E-6</v>
      </c>
      <c r="C9" s="2">
        <f t="shared" ref="C9:E9" si="0">(C4*C5)/(C2*C3)</f>
        <v>6.5281372755765974E-6</v>
      </c>
      <c r="D9" s="2">
        <f t="shared" si="0"/>
        <v>5.7105355983354398E-6</v>
      </c>
      <c r="E9" s="2">
        <f t="shared" si="0"/>
        <v>4.1273954391538963E-6</v>
      </c>
    </row>
    <row r="10" spans="1:5" x14ac:dyDescent="0.25">
      <c r="A10" s="2" t="s">
        <v>20</v>
      </c>
      <c r="B10" s="2">
        <f>(B7*B5)/(B6*B3)</f>
        <v>7.8290478069792606E-6</v>
      </c>
      <c r="C10" s="2">
        <f t="shared" ref="C10:E10" si="1">(C7*C5)/(C6*C3)</f>
        <v>6.5293639717298506E-6</v>
      </c>
      <c r="D10" s="2">
        <f t="shared" si="1"/>
        <v>5.7045325160140404E-6</v>
      </c>
      <c r="E10" s="2">
        <f t="shared" si="1"/>
        <v>4.1428773853682156E-6</v>
      </c>
    </row>
    <row r="11" spans="1:5" x14ac:dyDescent="0.25">
      <c r="A11" s="2"/>
      <c r="B11" s="2"/>
      <c r="C11" s="2"/>
      <c r="D11" s="2"/>
      <c r="E11" s="2"/>
    </row>
    <row r="12" spans="1:5" x14ac:dyDescent="0.25">
      <c r="A12" s="2" t="s">
        <v>21</v>
      </c>
      <c r="B12" s="2">
        <f>'[2]No foul'!$B$9</f>
        <v>7.8263966952957895E-6</v>
      </c>
      <c r="C12" s="2">
        <f>'[2]No foul'!$C$9</f>
        <v>7.7496232555853468E-6</v>
      </c>
      <c r="D12" s="2">
        <f>'[2]No foul'!$D$9</f>
        <v>7.6750931387765834E-6</v>
      </c>
      <c r="E12" s="2">
        <f>'[2]No foul'!$E$9</f>
        <v>7.4369911956599984E-6</v>
      </c>
    </row>
    <row r="13" spans="1:5" x14ac:dyDescent="0.25">
      <c r="A13" s="2" t="s">
        <v>22</v>
      </c>
      <c r="B13" s="2">
        <f>'[2]No foul'!$B$10</f>
        <v>7.8188636229089623E-6</v>
      </c>
      <c r="C13" s="2">
        <f>'[2]No foul'!$C$10</f>
        <v>7.7648853279041736E-6</v>
      </c>
      <c r="D13" s="2">
        <f>'[2]No foul'!$D$10</f>
        <v>7.6459855548104056E-6</v>
      </c>
      <c r="E13" s="2">
        <f>'[2]No foul'!$E$10</f>
        <v>7.4397628964745642E-6</v>
      </c>
    </row>
    <row r="14" spans="1:5" x14ac:dyDescent="0.25">
      <c r="A14" s="2"/>
      <c r="B14" s="2"/>
      <c r="C14" s="2"/>
      <c r="D14" s="2"/>
      <c r="E14" s="2"/>
    </row>
    <row r="15" spans="1:5" x14ac:dyDescent="0.25">
      <c r="A15" s="2" t="s">
        <v>23</v>
      </c>
      <c r="B15" s="2">
        <f>'[2]No foul'!$B$17</f>
        <v>191</v>
      </c>
      <c r="C15" s="2">
        <f>'[2]No foul'!$B$17</f>
        <v>191</v>
      </c>
      <c r="D15" s="2">
        <f>'[2]No foul'!$B$17</f>
        <v>191</v>
      </c>
      <c r="E15" s="2">
        <f>'[2]No foul'!$B$17</f>
        <v>191</v>
      </c>
    </row>
    <row r="16" spans="1:5" x14ac:dyDescent="0.25">
      <c r="A16" s="2" t="s">
        <v>24</v>
      </c>
      <c r="B16" s="2">
        <f>'[2]No foul'!$B$17</f>
        <v>191</v>
      </c>
      <c r="C16" s="2">
        <f>'[2]No foul'!$B$17</f>
        <v>191</v>
      </c>
      <c r="D16" s="2">
        <f>'[2]No foul'!$B$17</f>
        <v>191</v>
      </c>
      <c r="E16" s="2">
        <f>'[2]No foul'!$B$17</f>
        <v>191</v>
      </c>
    </row>
    <row r="17" spans="1:5" x14ac:dyDescent="0.25">
      <c r="A17" s="2"/>
      <c r="B17" s="2"/>
      <c r="C17" s="2"/>
      <c r="D17" s="2"/>
      <c r="E17" s="2"/>
    </row>
    <row r="18" spans="1:5" x14ac:dyDescent="0.25">
      <c r="A18" s="3" t="s">
        <v>25</v>
      </c>
      <c r="B18" s="2">
        <f>LN(B9/B12)/-B15</f>
        <v>-1.0295126611601676E-5</v>
      </c>
      <c r="C18" s="2">
        <f t="shared" ref="C18:E19" si="2">LN(C9/C12)/-C15</f>
        <v>8.9802399909028258E-4</v>
      </c>
      <c r="D18" s="2">
        <f t="shared" si="2"/>
        <v>1.5479979550649052E-3</v>
      </c>
      <c r="E18" s="2">
        <f t="shared" si="2"/>
        <v>3.0828261471389281E-3</v>
      </c>
    </row>
    <row r="19" spans="1:5" x14ac:dyDescent="0.25">
      <c r="A19" s="3" t="s">
        <v>26</v>
      </c>
      <c r="B19" s="2">
        <f>LN(B10/B13)/-B16</f>
        <v>-6.8150108356688032E-6</v>
      </c>
      <c r="C19" s="2">
        <f t="shared" si="2"/>
        <v>9.0734110518671696E-4</v>
      </c>
      <c r="D19" s="2">
        <f t="shared" si="2"/>
        <v>1.5336110414798881E-3</v>
      </c>
      <c r="E19" s="2">
        <f t="shared" si="2"/>
        <v>3.0651749347705552E-3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C71" sqref="C71"/>
    </sheetView>
  </sheetViews>
  <sheetFormatPr defaultRowHeight="15" x14ac:dyDescent="0.25"/>
  <cols>
    <col min="2" max="2" width="12.7109375" bestFit="1" customWidth="1"/>
    <col min="3" max="5" width="12" bestFit="1" customWidth="1"/>
  </cols>
  <sheetData>
    <row r="1" spans="1:5" x14ac:dyDescent="0.25">
      <c r="A1" s="2"/>
      <c r="B1" s="2">
        <v>0</v>
      </c>
      <c r="C1" s="2">
        <v>0.15</v>
      </c>
      <c r="D1" s="2">
        <v>0.3125</v>
      </c>
      <c r="E1" s="2">
        <v>0.625</v>
      </c>
    </row>
    <row r="2" spans="1:5" x14ac:dyDescent="0.25">
      <c r="A2" s="2" t="s">
        <v>14</v>
      </c>
      <c r="B2" s="2">
        <f>'[1]0% foul 1'!$I$2</f>
        <v>1.465384681918914E-3</v>
      </c>
      <c r="C2" s="2">
        <f>'[1]0.15% foul 1'!$I$2</f>
        <v>1.4613083208161552E-3</v>
      </c>
      <c r="D2" s="2">
        <f>'[1]0.3125% foul 1'!$I$2</f>
        <v>1.4400183343988729E-3</v>
      </c>
      <c r="E2" s="2">
        <f>'[1]0.625% foul 1'!$I$2</f>
        <v>1.4281529945714526E-3</v>
      </c>
    </row>
    <row r="3" spans="1:5" x14ac:dyDescent="0.25">
      <c r="A3" s="2" t="s">
        <v>15</v>
      </c>
      <c r="B3" s="2">
        <f>'[1]0% foul 1'!$J$2</f>
        <v>1.7121820817811849E-3</v>
      </c>
      <c r="C3" s="2">
        <f>'[1]0.15% foul 1'!$J$2</f>
        <v>1.6975759063620635E-3</v>
      </c>
      <c r="D3" s="2">
        <f>'[1]0.3125% foul 1'!$J$2</f>
        <v>1.6891850725309263E-3</v>
      </c>
      <c r="E3" s="2">
        <f>'[1]0.625% foul 1'!$J$2</f>
        <v>1.6683846577495037E-3</v>
      </c>
    </row>
    <row r="4" spans="1:5" x14ac:dyDescent="0.25">
      <c r="A4" s="2" t="s">
        <v>16</v>
      </c>
      <c r="B4" s="2">
        <f>'[1]0% foul 1'!$K$2</f>
        <v>3.4832777815798834E-6</v>
      </c>
      <c r="C4" s="2">
        <f>'[1]0.15% foul 1'!$K$2</f>
        <v>3.2411060807266469E-6</v>
      </c>
      <c r="D4" s="2">
        <f>'[1]0.3125% foul 1'!$K$2</f>
        <v>3.0352557661973445E-6</v>
      </c>
      <c r="E4" s="2">
        <f>'[1]0.625% foul 1'!$K$2</f>
        <v>2.6682140573688835E-6</v>
      </c>
    </row>
    <row r="5" spans="1:5" x14ac:dyDescent="0.25">
      <c r="A5" s="2" t="s">
        <v>17</v>
      </c>
      <c r="B5" s="2">
        <f>'[1]0% foul 1'!$L$2</f>
        <v>3.0784713572870832E-6</v>
      </c>
      <c r="C5" s="2">
        <f>'[1]0.15% foul 1'!$L$2</f>
        <v>2.8926363512327556E-6</v>
      </c>
      <c r="D5" s="2">
        <f>'[1]0.3125% foul 1'!$L$2</f>
        <v>2.7145676096273744E-6</v>
      </c>
      <c r="E5" s="2">
        <f>'[1]0.625% foul 1'!$L$2</f>
        <v>2.3555663560295952E-6</v>
      </c>
    </row>
    <row r="6" spans="1:5" x14ac:dyDescent="0.25">
      <c r="A6" s="2" t="s">
        <v>13</v>
      </c>
      <c r="B6" s="2">
        <f>'[1]0% foul 1'!$M$2</f>
        <v>1.4041771364991336E-3</v>
      </c>
      <c r="C6" s="2">
        <f>'[1]0.15% foul 1'!$M$2</f>
        <v>1.4055437755243383E-3</v>
      </c>
      <c r="D6" s="2">
        <f>'[1]0.3125% foul 1'!$M$2</f>
        <v>1.3947052798136722E-3</v>
      </c>
      <c r="E6" s="2">
        <f>'[1]0.625% foul 1'!$M$2</f>
        <v>1.3671508768649549E-3</v>
      </c>
    </row>
    <row r="7" spans="1:5" x14ac:dyDescent="0.25">
      <c r="A7" s="2" t="s">
        <v>18</v>
      </c>
      <c r="B7" s="2">
        <f>'[1]0% foul 1'!$N$2</f>
        <v>3.3357779872075046E-6</v>
      </c>
      <c r="C7" s="2">
        <f>'[1]0.15% foul 1'!$N$2</f>
        <v>3.112975475773354E-6</v>
      </c>
      <c r="D7" s="2">
        <f>'[1]0.3125% foul 1'!$N$2</f>
        <v>2.927189183817305E-6</v>
      </c>
      <c r="E7" s="2">
        <f>'[1]0.625% foul 1'!$N$2</f>
        <v>2.5620151580520255E-6</v>
      </c>
    </row>
    <row r="8" spans="1:5" x14ac:dyDescent="0.25">
      <c r="A8" s="2"/>
      <c r="B8" s="2"/>
      <c r="C8" s="2"/>
      <c r="D8" s="2"/>
      <c r="E8" s="2"/>
    </row>
    <row r="9" spans="1:5" x14ac:dyDescent="0.25">
      <c r="A9" s="2" t="s">
        <v>19</v>
      </c>
      <c r="B9" s="2">
        <f>(B4*B5)/(B2*B3)</f>
        <v>4.2738731850330498E-6</v>
      </c>
      <c r="C9" s="2">
        <f t="shared" ref="C9:E9" si="0">(C4*C5)/(C2*C3)</f>
        <v>3.7793405337010129E-6</v>
      </c>
      <c r="D9" s="2">
        <f t="shared" si="0"/>
        <v>3.3872768900439572E-6</v>
      </c>
      <c r="E9" s="2">
        <f t="shared" si="0"/>
        <v>2.6378195844593996E-6</v>
      </c>
    </row>
    <row r="10" spans="1:5" x14ac:dyDescent="0.25">
      <c r="A10" s="2" t="s">
        <v>20</v>
      </c>
      <c r="B10" s="2">
        <f>(B7*B5)/(B6*B3)</f>
        <v>4.271303292556259E-6</v>
      </c>
      <c r="C10" s="2">
        <f t="shared" ref="C10:E10" si="1">(C7*C5)/(C6*C3)</f>
        <v>3.7739484183308744E-6</v>
      </c>
      <c r="D10" s="2">
        <f t="shared" si="1"/>
        <v>3.3728092063787468E-6</v>
      </c>
      <c r="E10" s="2">
        <f t="shared" si="1"/>
        <v>2.6458450382264731E-6</v>
      </c>
    </row>
    <row r="11" spans="1:5" x14ac:dyDescent="0.25">
      <c r="A11" s="2"/>
      <c r="B11" s="2"/>
      <c r="C11" s="2"/>
      <c r="D11" s="2"/>
      <c r="E11" s="2"/>
    </row>
    <row r="12" spans="1:5" x14ac:dyDescent="0.25">
      <c r="A12" s="2" t="s">
        <v>21</v>
      </c>
      <c r="B12" s="2">
        <f>'[2]Foul 1'!$B$10</f>
        <v>4.2695272961861459E-6</v>
      </c>
      <c r="C12" s="2">
        <f>'[2]Foul 1'!$C$10</f>
        <v>4.288903310375965E-6</v>
      </c>
      <c r="D12" s="2">
        <f>'[2]Foul 1'!$D$10</f>
        <v>4.2382808611890981E-6</v>
      </c>
      <c r="E12" s="2">
        <f>'[2]Foul 1'!$E$10</f>
        <v>4.1301098411989054E-6</v>
      </c>
    </row>
    <row r="13" spans="1:5" x14ac:dyDescent="0.25">
      <c r="A13" s="2" t="s">
        <v>22</v>
      </c>
      <c r="B13" s="2">
        <f>'[2]Foul 1'!$B$11</f>
        <v>4.2758449140024495E-6</v>
      </c>
      <c r="C13" s="2">
        <f>'[2]Foul 1'!$C$11</f>
        <v>4.2874953643040456E-6</v>
      </c>
      <c r="D13" s="2">
        <f>'[2]Foul 1'!$D$11</f>
        <v>4.2170944123738849E-6</v>
      </c>
      <c r="E13" s="2">
        <f>'[2]Foul 1'!$E$11</f>
        <v>4.1301225394656193E-6</v>
      </c>
    </row>
    <row r="14" spans="1:5" x14ac:dyDescent="0.25">
      <c r="A14" s="2"/>
      <c r="B14" s="2"/>
      <c r="C14" s="2"/>
      <c r="D14" s="2"/>
      <c r="E14" s="2"/>
    </row>
    <row r="15" spans="1:5" x14ac:dyDescent="0.25">
      <c r="A15" s="2" t="s">
        <v>23</v>
      </c>
      <c r="B15" s="2">
        <f>'[2]Foul 1'!$B$15</f>
        <v>141.07249129375609</v>
      </c>
      <c r="C15" s="2">
        <f>'[2]Foul 1'!$B$15</f>
        <v>141.07249129375609</v>
      </c>
      <c r="D15" s="2">
        <f>'[2]Foul 1'!$B$15</f>
        <v>141.07249129375609</v>
      </c>
      <c r="E15" s="2">
        <f>'[2]Foul 1'!$B$15</f>
        <v>141.07249129375609</v>
      </c>
    </row>
    <row r="16" spans="1:5" x14ac:dyDescent="0.25">
      <c r="A16" s="2" t="s">
        <v>24</v>
      </c>
      <c r="B16" s="2">
        <f>'[2]Foul 1'!$B$16</f>
        <v>141.17682516652968</v>
      </c>
      <c r="C16" s="2">
        <f>'[2]Foul 1'!$B$16</f>
        <v>141.17682516652968</v>
      </c>
      <c r="D16" s="2">
        <f>'[2]Foul 1'!$B$16</f>
        <v>141.17682516652968</v>
      </c>
      <c r="E16" s="2">
        <f>'[2]Foul 1'!$B$16</f>
        <v>141.17682516652968</v>
      </c>
    </row>
    <row r="17" spans="1:5" x14ac:dyDescent="0.25">
      <c r="A17" s="2"/>
      <c r="B17" s="2"/>
      <c r="C17" s="2"/>
      <c r="D17" s="2"/>
      <c r="E17" s="2"/>
    </row>
    <row r="18" spans="1:5" x14ac:dyDescent="0.25">
      <c r="A18" s="3" t="s">
        <v>35</v>
      </c>
      <c r="B18" s="2">
        <f>LN(B9/B12)/-B15</f>
        <v>-7.2116650373140155E-6</v>
      </c>
      <c r="C18" s="2">
        <f t="shared" ref="C18:E19" si="2">LN(C9/C12)/-C15</f>
        <v>8.9657117461020507E-4</v>
      </c>
      <c r="D18" s="2">
        <f t="shared" si="2"/>
        <v>1.5887676355788387E-3</v>
      </c>
      <c r="E18" s="2">
        <f t="shared" si="2"/>
        <v>3.1781627836469663E-3</v>
      </c>
    </row>
    <row r="19" spans="1:5" x14ac:dyDescent="0.25">
      <c r="A19" s="3" t="s">
        <v>36</v>
      </c>
      <c r="B19" s="2">
        <f>LN(B10/B13)/-B16</f>
        <v>7.5275963467565756E-6</v>
      </c>
      <c r="C19" s="2">
        <f t="shared" si="2"/>
        <v>9.0369614074420302E-4</v>
      </c>
      <c r="D19" s="2">
        <f t="shared" si="2"/>
        <v>1.5824153380017965E-3</v>
      </c>
      <c r="E19" s="2">
        <f t="shared" si="2"/>
        <v>3.1543178361090464E-3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C71" sqref="C71"/>
    </sheetView>
  </sheetViews>
  <sheetFormatPr defaultRowHeight="15" x14ac:dyDescent="0.25"/>
  <cols>
    <col min="2" max="5" width="12" bestFit="1" customWidth="1"/>
  </cols>
  <sheetData>
    <row r="1" spans="1:5" x14ac:dyDescent="0.25">
      <c r="A1" s="2"/>
      <c r="B1" s="2">
        <v>0</v>
      </c>
      <c r="C1" s="2">
        <v>0.15</v>
      </c>
      <c r="D1" s="2">
        <v>0.3125</v>
      </c>
      <c r="E1" s="2">
        <v>0.625</v>
      </c>
    </row>
    <row r="2" spans="1:5" x14ac:dyDescent="0.25">
      <c r="A2" s="2" t="s">
        <v>14</v>
      </c>
      <c r="B2" s="2">
        <f>'[1]0% foul 2'!$I$2</f>
        <v>1.4714200656892659E-3</v>
      </c>
      <c r="C2" s="2">
        <f>'[1]0.15% foul 2'!$I$2</f>
        <v>1.4558576649970141E-3</v>
      </c>
      <c r="D2" s="2">
        <f>'[1]0.3125% foul 2'!$I$2</f>
        <v>1.4463857592366101E-3</v>
      </c>
      <c r="E2" s="2">
        <f>'[1]0.625% foul 2'!$I$2</f>
        <v>1.4240687814777424E-3</v>
      </c>
    </row>
    <row r="3" spans="1:5" x14ac:dyDescent="0.25">
      <c r="A3" s="2" t="s">
        <v>15</v>
      </c>
      <c r="B3" s="2">
        <f>'[1]0% foul 2'!$J$2</f>
        <v>1.7114788378415416E-3</v>
      </c>
      <c r="C3" s="2">
        <f>'[1]0.15% foul 2'!$J$2</f>
        <v>1.7025913655826874E-3</v>
      </c>
      <c r="D3" s="2">
        <f>'[1]0.3125% foul 2'!$J$2</f>
        <v>1.6922188855350256E-3</v>
      </c>
      <c r="E3" s="2">
        <f>'[1]0.625% foul 2'!$J$2</f>
        <v>1.6708820816216917E-3</v>
      </c>
    </row>
    <row r="4" spans="1:5" x14ac:dyDescent="0.25">
      <c r="A4" s="2" t="s">
        <v>16</v>
      </c>
      <c r="B4" s="2">
        <f>'[1]0% foul 2'!$K$2</f>
        <v>2.803365059799711E-6</v>
      </c>
      <c r="C4" s="2">
        <f>'[1]0.15% foul 2'!$K$2</f>
        <v>2.6350542933471502E-6</v>
      </c>
      <c r="D4" s="2">
        <f>'[1]0.3125% foul 2'!$K$2</f>
        <v>2.5034894217892322E-6</v>
      </c>
      <c r="E4" s="2">
        <f>'[1]0.625% foul 2'!$K$2</f>
        <v>2.2229037934571488E-6</v>
      </c>
    </row>
    <row r="5" spans="1:5" x14ac:dyDescent="0.25">
      <c r="A5" s="2" t="s">
        <v>17</v>
      </c>
      <c r="B5" s="2">
        <f>'[1]0% foul 2'!$L$2</f>
        <v>2.5046588694437636E-6</v>
      </c>
      <c r="C5" s="2">
        <f>'[1]0.15% foul 2'!$L$2</f>
        <v>2.347874013291686E-6</v>
      </c>
      <c r="D5" s="2">
        <f>'[1]0.3125% foul 2'!$L$2</f>
        <v>2.2298255255546774E-6</v>
      </c>
      <c r="E5" s="2">
        <f>'[1]0.625% foul 2'!$L$2</f>
        <v>1.9823266674208736E-6</v>
      </c>
    </row>
    <row r="6" spans="1:5" x14ac:dyDescent="0.25">
      <c r="A6" s="2" t="s">
        <v>13</v>
      </c>
      <c r="B6" s="2">
        <f>'[1]0% foul 2'!$M$2</f>
        <v>1.413593636648383E-3</v>
      </c>
      <c r="C6" s="2">
        <f>'[1]0.15% foul 2'!$M$2</f>
        <v>1.3944366435732253E-3</v>
      </c>
      <c r="D6" s="2">
        <f>'[1]0.3125% foul 2'!$M$2</f>
        <v>1.3939546785535994E-3</v>
      </c>
      <c r="E6" s="2">
        <f>'[1]0.625% foul 2'!$M$2</f>
        <v>1.3648282088663947E-3</v>
      </c>
    </row>
    <row r="7" spans="1:5" x14ac:dyDescent="0.25">
      <c r="A7" s="2" t="s">
        <v>18</v>
      </c>
      <c r="B7" s="2">
        <f>'[1]0% foul 2'!$N$2</f>
        <v>2.6950245959337988E-6</v>
      </c>
      <c r="C7" s="2">
        <f>'[1]0.15% foul 2'!$N$2</f>
        <v>2.5313699693890196E-6</v>
      </c>
      <c r="D7" s="2">
        <f>'[1]0.3125% foul 2'!$N$2</f>
        <v>2.420540292425072E-6</v>
      </c>
      <c r="E7" s="2">
        <f>'[1]0.625% foul 2'!$N$2</f>
        <v>2.1570847061185307E-6</v>
      </c>
    </row>
    <row r="8" spans="1:5" x14ac:dyDescent="0.25">
      <c r="A8" s="2"/>
      <c r="B8" s="2"/>
      <c r="C8" s="2"/>
      <c r="D8" s="2"/>
      <c r="E8" s="2"/>
    </row>
    <row r="9" spans="1:5" x14ac:dyDescent="0.25">
      <c r="A9" s="2" t="s">
        <v>19</v>
      </c>
      <c r="B9" s="2">
        <f>(B4*B5)/(B2*B3)</f>
        <v>2.7881750232313755E-6</v>
      </c>
      <c r="C9" s="2">
        <f t="shared" ref="C9:E9" si="0">(C4*C5)/(C2*C3)</f>
        <v>2.4959450109156474E-6</v>
      </c>
      <c r="D9" s="2">
        <f t="shared" si="0"/>
        <v>2.2807409937442014E-6</v>
      </c>
      <c r="E9" s="2">
        <f t="shared" si="0"/>
        <v>1.8519067845571637E-6</v>
      </c>
    </row>
    <row r="10" spans="1:5" x14ac:dyDescent="0.25">
      <c r="A10" s="2" t="s">
        <v>20</v>
      </c>
      <c r="B10" s="2">
        <f>(B7*B5)/(B6*B3)</f>
        <v>2.7900706595282213E-6</v>
      </c>
      <c r="C10" s="2">
        <f t="shared" ref="C10:E10" si="1">(C7*C5)/(C6*C3)</f>
        <v>2.5033478410270776E-6</v>
      </c>
      <c r="D10" s="2">
        <f t="shared" si="1"/>
        <v>2.2881158398234275E-6</v>
      </c>
      <c r="E10" s="2">
        <f t="shared" si="1"/>
        <v>1.8750749470555998E-6</v>
      </c>
    </row>
    <row r="11" spans="1:5" x14ac:dyDescent="0.25">
      <c r="A11" s="2"/>
      <c r="B11" s="2"/>
      <c r="C11" s="2"/>
      <c r="D11" s="2"/>
      <c r="E11" s="2"/>
    </row>
    <row r="12" spans="1:5" x14ac:dyDescent="0.25">
      <c r="A12" s="2" t="s">
        <v>21</v>
      </c>
      <c r="B12" s="2">
        <f>'[2]Foul 2'!$B$10</f>
        <v>2.7954420761392938E-6</v>
      </c>
      <c r="C12" s="2">
        <f>'[2]Foul 2'!$C$10</f>
        <v>2.7626404883330198E-6</v>
      </c>
      <c r="D12" s="2">
        <f>'[2]Foul 2'!$D$10</f>
        <v>2.7240582145312596E-6</v>
      </c>
      <c r="E12" s="2">
        <f>'[2]Foul 2'!$E$10</f>
        <v>2.6778305461437932E-6</v>
      </c>
    </row>
    <row r="13" spans="1:5" x14ac:dyDescent="0.25">
      <c r="A13" s="2" t="s">
        <v>22</v>
      </c>
      <c r="B13" s="2">
        <f>'[2]Foul 2'!$B$11</f>
        <v>2.7927212449621726E-6</v>
      </c>
      <c r="C13" s="2">
        <f>'[2]Foul 2'!$C$11</f>
        <v>2.7697410342098544E-6</v>
      </c>
      <c r="D13" s="2">
        <f>'[2]Foul 2'!$D$11</f>
        <v>2.7333502681950852E-6</v>
      </c>
      <c r="E13" s="2">
        <f>'[2]Foul 2'!$E$11</f>
        <v>2.6907911890668367E-6</v>
      </c>
    </row>
    <row r="14" spans="1:5" x14ac:dyDescent="0.25">
      <c r="A14" s="2"/>
      <c r="B14" s="2"/>
      <c r="C14" s="2"/>
      <c r="D14" s="2"/>
      <c r="E14" s="2"/>
    </row>
    <row r="15" spans="1:5" x14ac:dyDescent="0.25">
      <c r="A15" s="2" t="s">
        <v>23</v>
      </c>
      <c r="B15" s="2">
        <f>'[2]Foul 2'!$B$15</f>
        <v>114.15046568202064</v>
      </c>
      <c r="C15" s="2">
        <f>'[2]Foul 2'!$B$15</f>
        <v>114.15046568202064</v>
      </c>
      <c r="D15" s="2">
        <f>'[2]Foul 2'!$B$15</f>
        <v>114.15046568202064</v>
      </c>
      <c r="E15" s="2">
        <f>'[2]Foul 2'!$B$15</f>
        <v>114.15046568202064</v>
      </c>
    </row>
    <row r="16" spans="1:5" x14ac:dyDescent="0.25">
      <c r="A16" s="2" t="s">
        <v>24</v>
      </c>
      <c r="B16" s="2">
        <f>'[2]Foul 2'!$B$16</f>
        <v>114.09490027449327</v>
      </c>
      <c r="C16" s="2">
        <f>'[2]Foul 2'!$B$16</f>
        <v>114.09490027449327</v>
      </c>
      <c r="D16" s="2">
        <f>'[2]Foul 2'!$B$16</f>
        <v>114.09490027449327</v>
      </c>
      <c r="E16" s="2">
        <f>'[2]Foul 2'!$B$16</f>
        <v>114.09490027449327</v>
      </c>
    </row>
    <row r="17" spans="1:5" x14ac:dyDescent="0.25">
      <c r="A17" s="2"/>
      <c r="B17" s="2"/>
      <c r="C17" s="2"/>
      <c r="D17" s="2"/>
      <c r="E17" s="2"/>
    </row>
    <row r="18" spans="1:5" x14ac:dyDescent="0.25">
      <c r="A18" s="3" t="s">
        <v>33</v>
      </c>
      <c r="B18" s="2">
        <f>LN(B9/B12)/-B15</f>
        <v>2.2803171148374503E-5</v>
      </c>
      <c r="C18" s="2">
        <f t="shared" ref="C18:E19" si="2">LN(C9/C12)/-C15</f>
        <v>8.8934811669879742E-4</v>
      </c>
      <c r="D18" s="2">
        <f t="shared" si="2"/>
        <v>1.5560372053547693E-3</v>
      </c>
      <c r="E18" s="2">
        <f t="shared" si="2"/>
        <v>3.2307460521239918E-3</v>
      </c>
    </row>
    <row r="19" spans="1:5" x14ac:dyDescent="0.25">
      <c r="A19" s="3" t="s">
        <v>34</v>
      </c>
      <c r="B19" s="2">
        <f>LN(B10/B13)/-B16</f>
        <v>8.3225068666682282E-6</v>
      </c>
      <c r="C19" s="2">
        <f t="shared" si="2"/>
        <v>8.863222956426223E-4</v>
      </c>
      <c r="D19" s="2">
        <f t="shared" si="2"/>
        <v>1.5583462477892489E-3</v>
      </c>
      <c r="E19" s="2">
        <f t="shared" si="2"/>
        <v>3.1656685920445878E-3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C71" sqref="C71"/>
    </sheetView>
  </sheetViews>
  <sheetFormatPr defaultRowHeight="15" x14ac:dyDescent="0.25"/>
  <cols>
    <col min="2" max="5" width="12" bestFit="1" customWidth="1"/>
  </cols>
  <sheetData>
    <row r="1" spans="1:5" x14ac:dyDescent="0.25">
      <c r="A1" s="2"/>
      <c r="B1" s="2">
        <v>0</v>
      </c>
      <c r="C1" s="2">
        <v>0.15</v>
      </c>
      <c r="D1" s="2">
        <v>0.3125</v>
      </c>
      <c r="E1" s="2">
        <v>0.625</v>
      </c>
    </row>
    <row r="2" spans="1:5" x14ac:dyDescent="0.25">
      <c r="A2" s="2" t="s">
        <v>14</v>
      </c>
      <c r="B2" s="2">
        <f>'[1]0% foul 3'!$I$2</f>
        <v>1.4607000368920889E-3</v>
      </c>
      <c r="C2" s="2">
        <f>'[1]0.15% foul 3'!$I$2</f>
        <v>1.4558971703264921E-3</v>
      </c>
      <c r="D2" s="2">
        <f>'[1]0.3125% foul 3'!$I$2</f>
        <v>1.4416300046167251E-3</v>
      </c>
      <c r="E2" s="2">
        <f>'[1]0.625% foul 3'!$I$2</f>
        <v>1.4300014023165091E-3</v>
      </c>
    </row>
    <row r="3" spans="1:5" x14ac:dyDescent="0.25">
      <c r="A3" s="2" t="s">
        <v>15</v>
      </c>
      <c r="B3" s="2">
        <f>'[1]0% foul 3'!$J$2</f>
        <v>1.7123720018123378E-3</v>
      </c>
      <c r="C3" s="2">
        <f>'[1]0.15% foul 3'!$J$2</f>
        <v>1.7004497350505143E-3</v>
      </c>
      <c r="D3" s="2">
        <f>'[1]0.3125% foul 3'!$J$2</f>
        <v>1.6935223160330659E-3</v>
      </c>
      <c r="E3" s="2">
        <f>'[1]0.625% foul 3'!$J$2</f>
        <v>1.6661743222965012E-3</v>
      </c>
    </row>
    <row r="4" spans="1:5" x14ac:dyDescent="0.25">
      <c r="A4" s="2" t="s">
        <v>16</v>
      </c>
      <c r="B4" s="2">
        <f>'[1]0% foul 3'!$K$2</f>
        <v>2.3363978996249997E-6</v>
      </c>
      <c r="C4" s="2">
        <f>'[1]0.15% foul 3'!$K$2</f>
        <v>2.2092636912914046E-6</v>
      </c>
      <c r="D4" s="2">
        <f>'[1]0.3125% foul 3'!$K$2</f>
        <v>2.1219590575974066E-6</v>
      </c>
      <c r="E4" s="2">
        <f>'[1]0.625% foul 3'!$K$2</f>
        <v>1.9214105380879811E-6</v>
      </c>
    </row>
    <row r="5" spans="1:5" x14ac:dyDescent="0.25">
      <c r="A5" s="2" t="s">
        <v>17</v>
      </c>
      <c r="B5" s="2">
        <f>'[1]0% foul 3'!$L$2</f>
        <v>2.0739116465502236E-6</v>
      </c>
      <c r="C5" s="2">
        <f>'[1]0.15% foul 3'!$L$2</f>
        <v>1.9628342236007486E-6</v>
      </c>
      <c r="D5" s="2">
        <f>'[1]0.3125% foul 3'!$L$2</f>
        <v>1.881331052391821E-6</v>
      </c>
      <c r="E5" s="2">
        <f>'[1]0.625% foul 3'!$L$2</f>
        <v>1.6934282488515455E-6</v>
      </c>
    </row>
    <row r="6" spans="1:5" x14ac:dyDescent="0.25">
      <c r="A6" s="2" t="s">
        <v>13</v>
      </c>
      <c r="B6" s="2">
        <f>'[1]0% foul 3'!$M$2</f>
        <v>1.4056859947104571E-3</v>
      </c>
      <c r="C6" s="2">
        <f>'[1]0.15% foul 3'!$M$2</f>
        <v>1.3929514394846443E-3</v>
      </c>
      <c r="D6" s="2">
        <f>'[1]0.3125% foul 3'!$M$2</f>
        <v>1.3900839905388413E-3</v>
      </c>
      <c r="E6" s="2">
        <f>'[1]0.625% foul 3'!$M$2</f>
        <v>1.3709428486704189E-3</v>
      </c>
    </row>
    <row r="7" spans="1:5" x14ac:dyDescent="0.25">
      <c r="A7" s="2" t="s">
        <v>18</v>
      </c>
      <c r="B7" s="2">
        <f>'[1]0% foul 3'!$N$2</f>
        <v>2.2468281376850448E-6</v>
      </c>
      <c r="C7" s="2">
        <f>'[1]0.15% foul 3'!$N$2</f>
        <v>2.125170631181334E-6</v>
      </c>
      <c r="D7" s="2">
        <f>'[1]0.3125% foul 3'!$N$2</f>
        <v>2.0521795913927618E-6</v>
      </c>
      <c r="E7" s="2">
        <f>'[1]0.625% foul 3'!$N$2</f>
        <v>1.8518062879892066E-6</v>
      </c>
    </row>
    <row r="8" spans="1:5" x14ac:dyDescent="0.25">
      <c r="A8" s="2"/>
      <c r="B8" s="2"/>
      <c r="C8" s="2"/>
      <c r="D8" s="2"/>
      <c r="E8" s="2"/>
    </row>
    <row r="9" spans="1:5" x14ac:dyDescent="0.25">
      <c r="A9" s="2" t="s">
        <v>19</v>
      </c>
      <c r="B9" s="2">
        <f>(B4*B5)/(B2*B3)</f>
        <v>1.9372153388618363E-6</v>
      </c>
      <c r="C9" s="2">
        <f t="shared" ref="C9:E9" si="0">(C4*C5)/(C2*C3)</f>
        <v>1.7516070156862691E-6</v>
      </c>
      <c r="D9" s="2">
        <f t="shared" si="0"/>
        <v>1.6351495808913797E-6</v>
      </c>
      <c r="E9" s="2">
        <f t="shared" si="0"/>
        <v>1.3656206268288215E-6</v>
      </c>
    </row>
    <row r="10" spans="1:5" x14ac:dyDescent="0.25">
      <c r="A10" s="2" t="s">
        <v>20</v>
      </c>
      <c r="B10" s="2">
        <f>(B7*B5)/(B6*B3)</f>
        <v>1.9358587615622306E-6</v>
      </c>
      <c r="C10" s="2">
        <f t="shared" ref="C10:E10" si="1">(C7*C5)/(C6*C3)</f>
        <v>1.7610741888799069E-6</v>
      </c>
      <c r="D10" s="2">
        <f t="shared" si="1"/>
        <v>1.6400180301160155E-6</v>
      </c>
      <c r="E10" s="2">
        <f t="shared" si="1"/>
        <v>1.372848352739718E-6</v>
      </c>
    </row>
    <row r="11" spans="1:5" x14ac:dyDescent="0.25">
      <c r="A11" s="2"/>
      <c r="B11" s="2"/>
      <c r="C11" s="2"/>
      <c r="D11" s="2"/>
      <c r="E11" s="2"/>
    </row>
    <row r="12" spans="1:5" x14ac:dyDescent="0.25">
      <c r="A12" s="2" t="s">
        <v>21</v>
      </c>
      <c r="B12" s="2">
        <f>'[2]Foul 3'!$B$10</f>
        <v>1.9472011815768067E-6</v>
      </c>
      <c r="C12" s="2">
        <f>'[2]Foul 3'!$C$10</f>
        <v>1.9106704193093607E-6</v>
      </c>
      <c r="D12" s="2">
        <f>'[2]Foul 3'!$D$10</f>
        <v>1.9030019335400942E-6</v>
      </c>
      <c r="E12" s="2">
        <f>'[2]Foul 3'!$E$10</f>
        <v>1.8712235128693704E-6</v>
      </c>
    </row>
    <row r="13" spans="1:5" x14ac:dyDescent="0.25">
      <c r="A13" s="2" t="s">
        <v>22</v>
      </c>
      <c r="B13" s="2">
        <f>'[2]Foul 3'!$B$11</f>
        <v>1.9400828934652552E-6</v>
      </c>
      <c r="C13" s="2">
        <f>'[2]Foul 3'!$C$11</f>
        <v>1.921422257009807E-6</v>
      </c>
      <c r="D13" s="2">
        <f>'[2]Foul 3'!$D$11</f>
        <v>1.9042646096472881E-6</v>
      </c>
      <c r="E13" s="2">
        <f>'[2]Foul 3'!$E$11</f>
        <v>1.8799555108746293E-6</v>
      </c>
    </row>
    <row r="14" spans="1:5" x14ac:dyDescent="0.25">
      <c r="A14" s="2"/>
      <c r="B14" s="2"/>
      <c r="C14" s="2"/>
      <c r="D14" s="2"/>
      <c r="E14" s="2"/>
    </row>
    <row r="15" spans="1:5" x14ac:dyDescent="0.25">
      <c r="A15" s="2" t="s">
        <v>23</v>
      </c>
      <c r="B15" s="2">
        <f>'[2]Foul 3'!$B$15</f>
        <v>95.27036978192622</v>
      </c>
      <c r="C15" s="2">
        <f>'[2]Foul 3'!$B$15</f>
        <v>95.27036978192622</v>
      </c>
      <c r="D15" s="2">
        <f>'[2]Foul 3'!$B$15</f>
        <v>95.27036978192622</v>
      </c>
      <c r="E15" s="2">
        <f>'[2]Foul 3'!$B$15</f>
        <v>95.27036978192622</v>
      </c>
    </row>
    <row r="16" spans="1:5" x14ac:dyDescent="0.25">
      <c r="A16" s="2" t="s">
        <v>24</v>
      </c>
      <c r="B16" s="2">
        <f>'[2]Foul 3'!$B$16</f>
        <v>95.096072728460797</v>
      </c>
      <c r="C16" s="2">
        <f>'[2]Foul 3'!$B$16</f>
        <v>95.096072728460797</v>
      </c>
      <c r="D16" s="2">
        <f>'[2]Foul 3'!$B$16</f>
        <v>95.096072728460797</v>
      </c>
      <c r="E16" s="2">
        <f>'[2]Foul 3'!$B$16</f>
        <v>95.096072728460797</v>
      </c>
    </row>
    <row r="17" spans="1:5" x14ac:dyDescent="0.25">
      <c r="A17" s="2"/>
      <c r="B17" s="2"/>
      <c r="C17" s="2"/>
      <c r="D17" s="2"/>
      <c r="E17" s="2"/>
    </row>
    <row r="18" spans="1:5" x14ac:dyDescent="0.25">
      <c r="A18" s="3" t="s">
        <v>31</v>
      </c>
      <c r="B18" s="2">
        <f>LN(B9/B12)/-B15</f>
        <v>5.3967466457008971E-5</v>
      </c>
      <c r="C18" s="2">
        <f t="shared" ref="C18:E19" si="2">LN(C9/C12)/-C15</f>
        <v>9.1235632133089811E-4</v>
      </c>
      <c r="D18" s="2">
        <f t="shared" si="2"/>
        <v>1.5922927323663502E-3</v>
      </c>
      <c r="E18" s="2">
        <f t="shared" si="2"/>
        <v>3.3062063852459531E-3</v>
      </c>
    </row>
    <row r="19" spans="1:5" x14ac:dyDescent="0.25">
      <c r="A19" s="3" t="s">
        <v>32</v>
      </c>
      <c r="B19" s="2">
        <f>LN(B10/B13)/-B16</f>
        <v>2.2920697307275765E-5</v>
      </c>
      <c r="C19" s="2">
        <f t="shared" si="2"/>
        <v>9.1635448983105861E-4</v>
      </c>
      <c r="D19" s="2">
        <f t="shared" si="2"/>
        <v>1.5709236179053737E-3</v>
      </c>
      <c r="E19" s="2">
        <f t="shared" si="2"/>
        <v>3.3057142319194563E-3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C71" sqref="C71"/>
    </sheetView>
  </sheetViews>
  <sheetFormatPr defaultRowHeight="15" x14ac:dyDescent="0.25"/>
  <cols>
    <col min="2" max="3" width="12" bestFit="1" customWidth="1"/>
    <col min="4" max="4" width="13.42578125" bestFit="1" customWidth="1"/>
    <col min="5" max="5" width="12" bestFit="1" customWidth="1"/>
  </cols>
  <sheetData>
    <row r="1" spans="1:5" x14ac:dyDescent="0.25">
      <c r="A1" s="2"/>
      <c r="B1" s="2">
        <v>0</v>
      </c>
      <c r="C1" s="2">
        <v>0.15</v>
      </c>
      <c r="D1" s="2">
        <v>0.3125</v>
      </c>
      <c r="E1" s="2">
        <v>0.625</v>
      </c>
    </row>
    <row r="2" spans="1:5" x14ac:dyDescent="0.25">
      <c r="A2" s="2" t="s">
        <v>14</v>
      </c>
      <c r="B2" s="2">
        <f>'[1]0% foul 4'!$I$2</f>
        <v>1.4622801028463586E-3</v>
      </c>
      <c r="C2" s="2">
        <f>'[1]0.15% foul 4'!$I$2</f>
        <v>1.4574058813129848E-3</v>
      </c>
      <c r="D2" s="2">
        <f>'[1]0.3125% foul 4'!$I$2</f>
        <v>1.4380039551950676E-3</v>
      </c>
      <c r="E2" s="2">
        <f>'[1]0.625% foul 4'!$I$2</f>
        <v>1.4331219307456853E-3</v>
      </c>
    </row>
    <row r="3" spans="1:5" x14ac:dyDescent="0.25">
      <c r="A3" s="2" t="s">
        <v>15</v>
      </c>
      <c r="B3" s="2">
        <f>'[1]0% foul 4'!$J$2</f>
        <v>1.7146235602178387E-3</v>
      </c>
      <c r="C3" s="2">
        <f>'[1]0.15% foul 4'!$J$2</f>
        <v>1.701139238005992E-3</v>
      </c>
      <c r="D3" s="2">
        <f>'[1]0.3125% foul 4'!$J$2</f>
        <v>1.6956943730301781E-3</v>
      </c>
      <c r="E3" s="2">
        <f>'[1]0.625% foul 4'!$J$2</f>
        <v>1.6677844711911064E-3</v>
      </c>
    </row>
    <row r="4" spans="1:5" x14ac:dyDescent="0.25">
      <c r="A4" s="2" t="s">
        <v>16</v>
      </c>
      <c r="B4" s="2">
        <f>'[1]0% foul 4'!$K$2</f>
        <v>2.0492170009778111E-6</v>
      </c>
      <c r="C4" s="2">
        <f>'[1]0.15% foul 4'!$K$2</f>
        <v>1.9557395951163136E-6</v>
      </c>
      <c r="D4" s="2">
        <f>'[1]0.3125% foul 4'!$K$2</f>
        <v>1.8908401990235985E-6</v>
      </c>
      <c r="E4" s="2">
        <f>'[1]0.625% foul 4'!$K$2</f>
        <v>1.7190196977760642E-6</v>
      </c>
    </row>
    <row r="5" spans="1:5" x14ac:dyDescent="0.25">
      <c r="A5" s="2" t="s">
        <v>17</v>
      </c>
      <c r="B5" s="2">
        <f>'[1]0% foul 4'!$L$2</f>
        <v>1.820489463361689E-6</v>
      </c>
      <c r="C5" s="2">
        <f>'[1]0.15% foul 4'!$L$2</f>
        <v>1.7380652090754815E-6</v>
      </c>
      <c r="D5" s="2">
        <f>'[1]0.3125% foul 4'!$L$2</f>
        <v>1.6699783644760814E-6</v>
      </c>
      <c r="E5" s="2">
        <f>'[1]0.625% foul 4'!$L$2</f>
        <v>1.5185209749004339E-6</v>
      </c>
    </row>
    <row r="6" spans="1:5" x14ac:dyDescent="0.25">
      <c r="A6" s="2" t="s">
        <v>13</v>
      </c>
      <c r="B6" s="2">
        <f>'[1]0% foul 4'!$M$2</f>
        <v>1.4058045106988899E-3</v>
      </c>
      <c r="C6" s="2">
        <f>'[1]0.15% foul 4'!$M$2</f>
        <v>1.3919087932360986E-3</v>
      </c>
      <c r="D6" s="2">
        <f>'[1]0.3125% foul 4'!$M$2</f>
        <v>1.389831205505129E-3</v>
      </c>
      <c r="E6" s="2">
        <f>'[1]0.625% foul 4'!$M$2</f>
        <v>1.3721751205004568E-3</v>
      </c>
    </row>
    <row r="7" spans="1:5" x14ac:dyDescent="0.25">
      <c r="A7" s="2" t="s">
        <v>18</v>
      </c>
      <c r="B7" s="2">
        <f>'[1]0% foul 4'!$N$2</f>
        <v>1.9781445234217335E-6</v>
      </c>
      <c r="C7" s="2">
        <f>'[1]0.15% foul 4'!$N$2</f>
        <v>1.8809331432652527E-6</v>
      </c>
      <c r="D7" s="2">
        <f>'[1]0.3125% foul 4'!$N$2</f>
        <v>1.8228544941710988E-6</v>
      </c>
      <c r="E7" s="2">
        <f>'[1]0.625% foul 4'!$N$2</f>
        <v>1.6640527197023855E-6</v>
      </c>
    </row>
    <row r="8" spans="1:5" x14ac:dyDescent="0.25">
      <c r="A8" s="2"/>
      <c r="B8" s="2"/>
      <c r="C8" s="2"/>
      <c r="D8" s="2"/>
      <c r="E8" s="2"/>
    </row>
    <row r="9" spans="1:5" x14ac:dyDescent="0.25">
      <c r="A9" s="2" t="s">
        <v>19</v>
      </c>
      <c r="B9" s="2">
        <f>(B4*B5)/(B2*B3)</f>
        <v>1.4879103417430795E-6</v>
      </c>
      <c r="C9" s="2">
        <f t="shared" ref="C9:E9" si="0">(C4*C5)/(C2*C3)</f>
        <v>1.3710608027756365E-6</v>
      </c>
      <c r="D9" s="2">
        <f t="shared" si="0"/>
        <v>1.2949649441745796E-6</v>
      </c>
      <c r="E9" s="2">
        <f t="shared" si="0"/>
        <v>1.0921406712573139E-6</v>
      </c>
    </row>
    <row r="10" spans="1:5" x14ac:dyDescent="0.25">
      <c r="A10" s="2" t="s">
        <v>20</v>
      </c>
      <c r="B10" s="2">
        <f>(B7*B5)/(B6*B3)</f>
        <v>1.494006435564616E-6</v>
      </c>
      <c r="C10" s="2">
        <f t="shared" ref="C10:E10" si="1">(C7*C5)/(C6*C3)</f>
        <v>1.3806664922239074E-6</v>
      </c>
      <c r="D10" s="2">
        <f t="shared" si="1"/>
        <v>1.2916748703173917E-6</v>
      </c>
      <c r="E10" s="2">
        <f t="shared" si="1"/>
        <v>1.1041762711935347E-6</v>
      </c>
    </row>
    <row r="11" spans="1:5" x14ac:dyDescent="0.25">
      <c r="A11" s="2"/>
      <c r="B11" s="2"/>
      <c r="C11" s="2"/>
      <c r="D11" s="2"/>
      <c r="E11" s="2"/>
    </row>
    <row r="12" spans="1:5" x14ac:dyDescent="0.25">
      <c r="A12" s="2" t="s">
        <v>21</v>
      </c>
      <c r="B12" s="2">
        <f>'[2]Foul 4'!$B$10</f>
        <v>1.5002670397365348E-6</v>
      </c>
      <c r="C12" s="2">
        <f>'[2]Foul 4'!$C$10</f>
        <v>1.4807970205074742E-6</v>
      </c>
      <c r="D12" s="7">
        <f>'[2]Foul 4'!$C$10</f>
        <v>1.4807970205074742E-6</v>
      </c>
      <c r="E12" s="2">
        <f>'[2]Foul 4'!$E$10</f>
        <v>1.4360666777547388E-6</v>
      </c>
    </row>
    <row r="13" spans="1:5" x14ac:dyDescent="0.25">
      <c r="A13" s="2" t="s">
        <v>22</v>
      </c>
      <c r="B13" s="2">
        <f>'[2]Foul 4'!$B$11</f>
        <v>1.5017838405477514E-6</v>
      </c>
      <c r="C13" s="2">
        <f>'[2]Foul 4'!$C$11</f>
        <v>1.4903989481404751E-6</v>
      </c>
      <c r="D13" s="2">
        <f>'[2]Foul 4'!$D$11</f>
        <v>1.4738488921546041E-6</v>
      </c>
      <c r="E13" s="2">
        <f>'[2]Foul 4'!$E$11</f>
        <v>1.4520921755565381E-6</v>
      </c>
    </row>
    <row r="14" spans="1:5" x14ac:dyDescent="0.25">
      <c r="A14" s="2"/>
      <c r="B14" s="2"/>
      <c r="C14" s="2"/>
      <c r="D14" s="2"/>
      <c r="E14" s="2"/>
    </row>
    <row r="15" spans="1:5" x14ac:dyDescent="0.25">
      <c r="A15" s="2" t="s">
        <v>23</v>
      </c>
      <c r="B15" s="2">
        <f>'[2]Foul 4'!$B$15</f>
        <v>83.625113982654625</v>
      </c>
      <c r="C15" s="2">
        <f>'[2]Foul 4'!$B$15</f>
        <v>83.625113982654625</v>
      </c>
      <c r="D15" s="2">
        <f>'[2]Foul 4'!$B$15</f>
        <v>83.625113982654625</v>
      </c>
      <c r="E15" s="2">
        <f>'[2]Foul 4'!$B$15</f>
        <v>83.625113982654625</v>
      </c>
    </row>
    <row r="16" spans="1:5" x14ac:dyDescent="0.25">
      <c r="A16" s="2" t="s">
        <v>24</v>
      </c>
      <c r="B16" s="2">
        <f>'[2]Foul 4'!$B$16</f>
        <v>83.667376657710321</v>
      </c>
      <c r="C16" s="2">
        <f>'[2]Foul 4'!$B$16</f>
        <v>83.667376657710321</v>
      </c>
      <c r="D16" s="2">
        <f>'[2]Foul 4'!$B$16</f>
        <v>83.667376657710321</v>
      </c>
      <c r="E16" s="2">
        <f>'[2]Foul 4'!$B$16</f>
        <v>83.667376657710321</v>
      </c>
    </row>
    <row r="17" spans="1:5" x14ac:dyDescent="0.25">
      <c r="A17" s="2"/>
      <c r="B17" s="2"/>
      <c r="C17" s="2"/>
      <c r="D17" s="2"/>
      <c r="E17" s="2"/>
    </row>
    <row r="18" spans="1:5" x14ac:dyDescent="0.25">
      <c r="A18" s="3" t="s">
        <v>29</v>
      </c>
      <c r="B18" s="2">
        <f>LN(B9/B12)/-B15</f>
        <v>9.8898978666203593E-5</v>
      </c>
      <c r="C18" s="2">
        <f t="shared" ref="C18:E19" si="2">LN(C9/C12)/-C15</f>
        <v>9.2072486017703609E-4</v>
      </c>
      <c r="D18" s="2">
        <f t="shared" si="2"/>
        <v>1.6035475368115968E-3</v>
      </c>
      <c r="E18" s="2">
        <f t="shared" si="2"/>
        <v>3.2737559403843816E-3</v>
      </c>
    </row>
    <row r="19" spans="1:5" x14ac:dyDescent="0.25">
      <c r="A19" s="3" t="s">
        <v>30</v>
      </c>
      <c r="B19" s="2">
        <f>LN(B10/B13)/-B16</f>
        <v>6.2058050208914847E-5</v>
      </c>
      <c r="C19" s="2">
        <f t="shared" si="2"/>
        <v>9.140657881844148E-4</v>
      </c>
      <c r="D19" s="2">
        <f t="shared" si="2"/>
        <v>1.576929419245814E-3</v>
      </c>
      <c r="E19" s="2">
        <f t="shared" si="2"/>
        <v>3.2737466629402354E-3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C71" sqref="C71"/>
    </sheetView>
  </sheetViews>
  <sheetFormatPr defaultRowHeight="15" x14ac:dyDescent="0.25"/>
  <cols>
    <col min="2" max="5" width="12.28515625" bestFit="1" customWidth="1"/>
  </cols>
  <sheetData>
    <row r="1" spans="1:5" x14ac:dyDescent="0.25">
      <c r="A1" s="2"/>
      <c r="B1" s="2">
        <v>0</v>
      </c>
      <c r="C1" s="2">
        <v>0.15</v>
      </c>
      <c r="D1" s="2">
        <v>0.3125</v>
      </c>
      <c r="E1" s="2">
        <v>0.625</v>
      </c>
    </row>
    <row r="2" spans="1:5" x14ac:dyDescent="0.25">
      <c r="A2" s="2" t="s">
        <v>14</v>
      </c>
      <c r="B2" s="2">
        <f>'[1]0% foul 5 '!$I$2</f>
        <v>1.4653532248801618E-3</v>
      </c>
      <c r="C2" s="2">
        <f>'[1]0.15% foul 5'!$I$2</f>
        <v>1.4571372941474814E-3</v>
      </c>
      <c r="D2" s="2">
        <f>'[1]0.3125% foul 5'!$I$2</f>
        <v>1.4405002503435555E-3</v>
      </c>
      <c r="E2" s="2">
        <f>'[1]0.625% foul 5'!$I$2</f>
        <v>1.4318974127567128E-3</v>
      </c>
    </row>
    <row r="3" spans="1:5" x14ac:dyDescent="0.25">
      <c r="A3" s="2" t="s">
        <v>15</v>
      </c>
      <c r="B3" s="2">
        <f>'[1]0% foul 5 '!$J$2</f>
        <v>1.7155554933939608E-3</v>
      </c>
      <c r="C3" s="2">
        <f>'[1]0.15% foul 5'!$J$2</f>
        <v>1.7010033004126344E-3</v>
      </c>
      <c r="D3" s="2">
        <f>'[1]0.3125% foul 5'!$J$2</f>
        <v>1.6941465493137545E-3</v>
      </c>
      <c r="E3" s="2">
        <f>'[1]0.625% foul 5'!$J$2</f>
        <v>1.6680367164004413E-3</v>
      </c>
    </row>
    <row r="4" spans="1:5" x14ac:dyDescent="0.25">
      <c r="A4" s="2" t="s">
        <v>16</v>
      </c>
      <c r="B4" s="2">
        <f>'[1]0% foul 5 '!$K$2</f>
        <v>1.7977614755283238E-6</v>
      </c>
      <c r="C4" s="2">
        <f>'[1]0.15% foul 5'!$K$2</f>
        <v>1.723948327338339E-6</v>
      </c>
      <c r="D4" s="2">
        <f>'[1]0.3125% foul 5'!$K$2</f>
        <v>1.676003757165299E-6</v>
      </c>
      <c r="E4" s="2">
        <f>'[1]0.625% foul 5'!$K$2</f>
        <v>1.5380137280164214E-6</v>
      </c>
    </row>
    <row r="5" spans="1:5" x14ac:dyDescent="0.25">
      <c r="A5" s="2" t="s">
        <v>17</v>
      </c>
      <c r="B5" s="2">
        <f>'[1]0% foul 5 '!$L$2</f>
        <v>1.5876042161195309E-6</v>
      </c>
      <c r="C5" s="2">
        <f>'[1]0.15% foul 5'!$L$2</f>
        <v>1.5178736186610964E-6</v>
      </c>
      <c r="D5" s="2">
        <f>'[1]0.3125% foul 5'!$L$2</f>
        <v>1.4673891108686393E-6</v>
      </c>
      <c r="E5" s="2">
        <f>'[1]0.625% foul 5'!$L$2</f>
        <v>1.3466019629208259E-6</v>
      </c>
    </row>
    <row r="6" spans="1:5" x14ac:dyDescent="0.25">
      <c r="A6" s="2" t="s">
        <v>13</v>
      </c>
      <c r="B6" s="2">
        <f>'[1]0% foul 5 '!$M$2</f>
        <v>1.4074951915756971E-3</v>
      </c>
      <c r="C6" s="2">
        <f>'[1]0.15% foul 5'!$M$2</f>
        <v>1.3935518714177589E-3</v>
      </c>
      <c r="D6" s="2">
        <f>'[1]0.3125% foul 5'!$M$2</f>
        <v>1.3890965536016778E-3</v>
      </c>
      <c r="E6" s="2">
        <f>'[1]0.625% foul 5'!$M$2</f>
        <v>1.3727833062746363E-3</v>
      </c>
    </row>
    <row r="7" spans="1:5" x14ac:dyDescent="0.25">
      <c r="A7" s="2" t="s">
        <v>18</v>
      </c>
      <c r="B7" s="2">
        <f>'[1]0% foul 5 '!$N$2</f>
        <v>1.7331107533087229E-6</v>
      </c>
      <c r="C7" s="2">
        <f>'[1]0.15% foul 5'!$N$2</f>
        <v>1.6546686832468201E-6</v>
      </c>
      <c r="D7" s="2">
        <f>'[1]0.3125% foul 5'!$N$2</f>
        <v>1.6118503826919249E-6</v>
      </c>
      <c r="E7" s="2">
        <f>'[1]0.625% foul 5'!$N$2</f>
        <v>1.484714318583157E-6</v>
      </c>
    </row>
    <row r="8" spans="1:5" x14ac:dyDescent="0.25">
      <c r="A8" s="2"/>
      <c r="B8" s="2"/>
      <c r="C8" s="2"/>
      <c r="D8" s="2"/>
      <c r="E8" s="2"/>
    </row>
    <row r="9" spans="1:5" x14ac:dyDescent="0.25">
      <c r="A9" s="2" t="s">
        <v>19</v>
      </c>
      <c r="B9" s="2">
        <f>(B4*B5)/(B2*B3)</f>
        <v>1.1353433432631034E-6</v>
      </c>
      <c r="C9" s="2">
        <f t="shared" ref="C9:E9" si="0">(C4*C5)/(C2*C3)</f>
        <v>1.0557333167342942E-6</v>
      </c>
      <c r="D9" s="2">
        <f t="shared" si="0"/>
        <v>1.0077573311355429E-6</v>
      </c>
      <c r="E9" s="2">
        <f t="shared" si="0"/>
        <v>8.6712547367817566E-7</v>
      </c>
    </row>
    <row r="10" spans="1:5" x14ac:dyDescent="0.25">
      <c r="A10" s="2" t="s">
        <v>20</v>
      </c>
      <c r="B10" s="2">
        <f>(B7*B5)/(B6*B3)</f>
        <v>1.1395066652192265E-6</v>
      </c>
      <c r="C10" s="2">
        <f t="shared" ref="C10:E10" si="1">(C7*C5)/(C6*C3)</f>
        <v>1.0595424595073356E-6</v>
      </c>
      <c r="D10" s="2">
        <f t="shared" si="1"/>
        <v>1.0050475501310724E-6</v>
      </c>
      <c r="E10" s="2">
        <f t="shared" si="1"/>
        <v>8.7312122306152124E-7</v>
      </c>
    </row>
    <row r="11" spans="1:5" x14ac:dyDescent="0.25">
      <c r="A11" s="2"/>
      <c r="B11" s="2"/>
      <c r="C11" s="2"/>
      <c r="D11" s="2"/>
      <c r="E11" s="2"/>
    </row>
    <row r="12" spans="1:5" x14ac:dyDescent="0.25">
      <c r="A12" s="2" t="s">
        <v>21</v>
      </c>
      <c r="B12" s="6">
        <f>'[2]Foul 5'!$B$10</f>
        <v>1.1399004086944557E-6</v>
      </c>
      <c r="C12" s="6">
        <f>'[2]Foul 5'!$C$10</f>
        <v>1.1293562979297846E-6</v>
      </c>
      <c r="D12" s="6">
        <f>'[2]Foul 5'!$D$10</f>
        <v>1.1263840111673047E-6</v>
      </c>
      <c r="E12" s="6">
        <f>'[2]Foul 5'!$E$10</f>
        <v>1.1069990464528315E-6</v>
      </c>
    </row>
    <row r="13" spans="1:5" x14ac:dyDescent="0.25">
      <c r="A13" s="2" t="s">
        <v>22</v>
      </c>
      <c r="B13" s="6">
        <f>'[2]Foul 5'!$B$11</f>
        <v>1.1404778693873007E-6</v>
      </c>
      <c r="C13" s="6">
        <f>'[2]Foul 5'!$C$11</f>
        <v>1.1302682690855366E-6</v>
      </c>
      <c r="D13" s="6">
        <f>'[2]Foul 5'!$D$11</f>
        <v>1.1274653617843877E-6</v>
      </c>
      <c r="E13" s="6">
        <f>'[2]Foul 5'!$E$11</f>
        <v>1.1150232145589075E-6</v>
      </c>
    </row>
    <row r="14" spans="1:5" x14ac:dyDescent="0.25">
      <c r="A14" s="2"/>
      <c r="B14" s="2"/>
      <c r="C14" s="2"/>
      <c r="D14" s="2"/>
      <c r="E14" s="2"/>
    </row>
    <row r="15" spans="1:5" x14ac:dyDescent="0.25">
      <c r="A15" s="2" t="s">
        <v>23</v>
      </c>
      <c r="B15" s="2">
        <f>'[2]Foul 5'!$B$15</f>
        <v>72.893011555959831</v>
      </c>
      <c r="C15" s="2">
        <f>'[2]Foul 5'!$B$15</f>
        <v>72.893011555959831</v>
      </c>
      <c r="D15" s="2">
        <f>'[2]Foul 5'!$B$15</f>
        <v>72.893011555959831</v>
      </c>
      <c r="E15" s="2">
        <f>'[2]Foul 5'!$B$15</f>
        <v>72.893011555959831</v>
      </c>
    </row>
    <row r="16" spans="1:5" x14ac:dyDescent="0.25">
      <c r="A16" s="2" t="s">
        <v>24</v>
      </c>
      <c r="B16" s="2">
        <f>'[2]Foul 5'!$B$16</f>
        <v>72.911472607050271</v>
      </c>
      <c r="C16" s="2">
        <f>'[2]Foul 5'!$B$16</f>
        <v>72.911472607050271</v>
      </c>
      <c r="D16" s="2">
        <f>'[2]Foul 5'!$B$16</f>
        <v>72.911472607050271</v>
      </c>
      <c r="E16" s="2">
        <f>'[2]Foul 5'!$B$16</f>
        <v>72.911472607050271</v>
      </c>
    </row>
    <row r="17" spans="1:5" x14ac:dyDescent="0.25">
      <c r="A17" s="2"/>
      <c r="B17" s="2"/>
      <c r="C17" s="2"/>
      <c r="D17" s="2"/>
      <c r="E17" s="2"/>
    </row>
    <row r="18" spans="1:5" x14ac:dyDescent="0.25">
      <c r="A18" s="3" t="s">
        <v>27</v>
      </c>
      <c r="B18" s="2">
        <f>LN(B9/B12)/-B15</f>
        <v>5.4954342601977742E-5</v>
      </c>
      <c r="C18" s="2">
        <f t="shared" ref="C18:E19" si="2">LN(C9/C12)/-C15</f>
        <v>9.2481033099933024E-4</v>
      </c>
      <c r="D18" s="2">
        <f t="shared" si="2"/>
        <v>1.5266911267523095E-3</v>
      </c>
      <c r="E18" s="2">
        <f t="shared" si="2"/>
        <v>3.3504499011273664E-3</v>
      </c>
    </row>
    <row r="19" spans="1:5" x14ac:dyDescent="0.25">
      <c r="A19" s="3" t="s">
        <v>28</v>
      </c>
      <c r="B19" s="2">
        <f>LN(B10/B13)/-B16</f>
        <v>1.1684571448004812E-5</v>
      </c>
      <c r="C19" s="2">
        <f t="shared" si="2"/>
        <v>8.8625062067977883E-4</v>
      </c>
      <c r="D19" s="2">
        <f t="shared" si="2"/>
        <v>1.5763941201908872E-3</v>
      </c>
      <c r="E19" s="2">
        <f t="shared" si="2"/>
        <v>3.3541511497985356E-3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23" sqref="G23"/>
    </sheetView>
  </sheetViews>
  <sheetFormatPr defaultRowHeight="15" x14ac:dyDescent="0.25"/>
  <cols>
    <col min="1" max="1" width="22.42578125" customWidth="1"/>
    <col min="4" max="8" width="9.5703125" bestFit="1" customWidth="1"/>
  </cols>
  <sheetData>
    <row r="1" spans="1:8" s="2" customFormat="1" x14ac:dyDescent="0.25">
      <c r="A1" s="2" t="s">
        <v>37</v>
      </c>
    </row>
    <row r="2" spans="1:8" x14ac:dyDescent="0.25">
      <c r="A2" s="2"/>
      <c r="B2" s="3"/>
      <c r="C2" s="3"/>
      <c r="D2" s="3"/>
      <c r="E2" s="3"/>
      <c r="F2" s="3"/>
      <c r="G2" s="3"/>
      <c r="H2" s="3"/>
    </row>
    <row r="3" spans="1:8" x14ac:dyDescent="0.25">
      <c r="A3" s="2" t="s">
        <v>11</v>
      </c>
      <c r="B3" s="3"/>
      <c r="C3" s="3"/>
      <c r="D3" s="3"/>
      <c r="E3" s="3"/>
      <c r="F3" s="3"/>
      <c r="G3" s="3"/>
      <c r="H3" s="3"/>
    </row>
    <row r="4" spans="1:8" x14ac:dyDescent="0.25">
      <c r="A4" s="4" t="s">
        <v>6</v>
      </c>
      <c r="B4" s="4">
        <v>0</v>
      </c>
      <c r="C4" s="4"/>
      <c r="D4" s="8">
        <v>0.62</v>
      </c>
      <c r="E4" s="8">
        <v>1.2</v>
      </c>
      <c r="F4" s="8">
        <v>1.73</v>
      </c>
      <c r="G4" s="8">
        <v>2.35</v>
      </c>
      <c r="H4" s="8">
        <v>2.87</v>
      </c>
    </row>
    <row r="5" spans="1:8" x14ac:dyDescent="0.25">
      <c r="A5" s="2" t="s">
        <v>7</v>
      </c>
      <c r="B5" s="2">
        <v>0</v>
      </c>
      <c r="C5" s="2"/>
      <c r="D5" s="2">
        <v>-7.2116650373140155E-6</v>
      </c>
      <c r="E5" s="2">
        <v>2.2803171148374503E-5</v>
      </c>
      <c r="F5" s="2">
        <v>5.3967466457008971E-5</v>
      </c>
      <c r="G5" s="2">
        <v>9.8898978666203593E-5</v>
      </c>
      <c r="H5" s="2">
        <v>5.4954342601977742E-5</v>
      </c>
    </row>
    <row r="6" spans="1:8" x14ac:dyDescent="0.25">
      <c r="A6" s="2" t="s">
        <v>8</v>
      </c>
      <c r="B6" s="2">
        <v>8.9802399909028258E-4</v>
      </c>
      <c r="C6" s="2"/>
      <c r="D6" s="2">
        <v>8.9657117461020507E-4</v>
      </c>
      <c r="E6" s="2">
        <v>8.8934811669879742E-4</v>
      </c>
      <c r="F6" s="2">
        <v>9.1235632133089811E-4</v>
      </c>
      <c r="G6" s="2">
        <v>9.2072486017703609E-4</v>
      </c>
      <c r="H6" s="2">
        <v>9.2481033099933024E-4</v>
      </c>
    </row>
    <row r="7" spans="1:8" x14ac:dyDescent="0.25">
      <c r="A7" s="2" t="s">
        <v>9</v>
      </c>
      <c r="B7" s="2">
        <v>1.5479979550649052E-3</v>
      </c>
      <c r="C7" s="2"/>
      <c r="D7" s="2">
        <v>1.5887676355788387E-3</v>
      </c>
      <c r="E7" s="2">
        <v>1.5560372053547693E-3</v>
      </c>
      <c r="F7" s="2">
        <v>1.5922927323663502E-3</v>
      </c>
      <c r="G7" s="2">
        <v>1.6035475368115968E-3</v>
      </c>
      <c r="H7" s="2">
        <v>1.5266911267523095E-3</v>
      </c>
    </row>
    <row r="8" spans="1:8" x14ac:dyDescent="0.25">
      <c r="A8" s="2" t="s">
        <v>10</v>
      </c>
      <c r="B8" s="2">
        <v>3.0828261471389281E-3</v>
      </c>
      <c r="C8" s="2"/>
      <c r="D8" s="2">
        <v>3.1781627836469663E-3</v>
      </c>
      <c r="E8" s="2">
        <v>3.2307460521239918E-3</v>
      </c>
      <c r="F8" s="2">
        <v>3.3062063852459531E-3</v>
      </c>
      <c r="G8" s="2">
        <v>3.2737559403843816E-3</v>
      </c>
      <c r="H8" s="2">
        <v>3.3504499011273664E-3</v>
      </c>
    </row>
    <row r="9" spans="1:8" x14ac:dyDescent="0.25">
      <c r="A9" s="2"/>
      <c r="B9" s="2"/>
      <c r="C9" s="2"/>
      <c r="D9" s="2"/>
      <c r="E9" s="2"/>
      <c r="F9" s="2"/>
      <c r="G9" s="2"/>
      <c r="H9" s="2"/>
    </row>
    <row r="10" spans="1:8" x14ac:dyDescent="0.25">
      <c r="A10" s="2"/>
      <c r="B10" s="2"/>
      <c r="C10" s="2"/>
      <c r="D10" s="2"/>
      <c r="E10" s="2"/>
      <c r="F10" s="2"/>
      <c r="G10" s="2"/>
      <c r="H10" s="2"/>
    </row>
    <row r="11" spans="1:8" x14ac:dyDescent="0.25">
      <c r="A11" s="5" t="s">
        <v>12</v>
      </c>
      <c r="B11" s="2"/>
      <c r="C11" s="2"/>
      <c r="D11" s="2"/>
      <c r="E11" s="2"/>
      <c r="F11" s="2"/>
      <c r="G11" s="2"/>
      <c r="H11" s="2"/>
    </row>
    <row r="12" spans="1:8" x14ac:dyDescent="0.25">
      <c r="A12" s="4" t="s">
        <v>6</v>
      </c>
      <c r="B12" s="4">
        <v>0</v>
      </c>
      <c r="C12" s="4"/>
      <c r="D12" s="8">
        <v>0.62</v>
      </c>
      <c r="E12" s="8">
        <v>1.2</v>
      </c>
      <c r="F12" s="8">
        <v>1.73</v>
      </c>
      <c r="G12" s="8">
        <v>2.35</v>
      </c>
      <c r="H12" s="8">
        <v>2.87</v>
      </c>
    </row>
    <row r="13" spans="1:8" x14ac:dyDescent="0.25">
      <c r="A13" s="2" t="s">
        <v>7</v>
      </c>
      <c r="B13" s="2">
        <v>0</v>
      </c>
      <c r="C13" s="2"/>
      <c r="D13" s="2">
        <v>9.1743524687778812E-5</v>
      </c>
      <c r="E13" s="2">
        <v>5.7664572710222259E-5</v>
      </c>
      <c r="F13" s="2">
        <v>4.2089997172358517E-5</v>
      </c>
      <c r="G13" s="2">
        <v>3.3682046606572782E-5</v>
      </c>
      <c r="H13" s="2">
        <v>4.7951466722589486E-5</v>
      </c>
    </row>
    <row r="14" spans="1:8" x14ac:dyDescent="0.25">
      <c r="A14" s="2" t="s">
        <v>8</v>
      </c>
      <c r="B14" s="2">
        <v>8.2411563525512503E-4</v>
      </c>
      <c r="C14" s="2"/>
      <c r="D14" s="2">
        <v>5.8353523567386903E-4</v>
      </c>
      <c r="E14" s="2">
        <v>4.84502600098859E-4</v>
      </c>
      <c r="F14" s="2">
        <v>4.0629119607842002E-4</v>
      </c>
      <c r="G14" s="2">
        <v>3.5481768836114798E-4</v>
      </c>
      <c r="H14" s="2">
        <v>2.8488511961617099E-4</v>
      </c>
    </row>
    <row r="15" spans="1:8" x14ac:dyDescent="0.25">
      <c r="A15" s="2" t="s">
        <v>9</v>
      </c>
      <c r="B15" s="2">
        <v>1.5007509326081601E-3</v>
      </c>
      <c r="C15" s="2"/>
      <c r="D15" s="2">
        <v>1.1322010543418899E-3</v>
      </c>
      <c r="E15" s="2">
        <v>9.0635819977410797E-4</v>
      </c>
      <c r="F15" s="2">
        <v>7.6173811717939605E-4</v>
      </c>
      <c r="G15" s="2">
        <v>6.9134168483849401E-4</v>
      </c>
      <c r="H15" s="2">
        <v>5.2711770965357398E-4</v>
      </c>
    </row>
    <row r="16" spans="1:8" x14ac:dyDescent="0.25">
      <c r="A16" s="2" t="s">
        <v>10</v>
      </c>
      <c r="B16" s="2">
        <v>3.0934203391177798E-3</v>
      </c>
      <c r="C16" s="2"/>
      <c r="D16" s="2">
        <v>2.3704483918978499E-3</v>
      </c>
      <c r="E16" s="2">
        <v>1.9900368834103498E-3</v>
      </c>
      <c r="F16" s="2">
        <v>1.7012313708088E-3</v>
      </c>
      <c r="G16" s="2">
        <v>1.5286115408094699E-3</v>
      </c>
      <c r="H16" s="2">
        <v>1.33529039531201E-3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Residuals graph</vt:lpstr>
      <vt:lpstr>No foul</vt:lpstr>
      <vt:lpstr>Foul 1</vt:lpstr>
      <vt:lpstr>Foul 2</vt:lpstr>
      <vt:lpstr>Foul 3</vt:lpstr>
      <vt:lpstr>Foul 4</vt:lpstr>
      <vt:lpstr>Foul 5</vt:lpstr>
      <vt:lpstr>Figure9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</dc:creator>
  <cp:lastModifiedBy>"%username%"</cp:lastModifiedBy>
  <dcterms:created xsi:type="dcterms:W3CDTF">2015-10-07T21:06:00Z</dcterms:created>
  <dcterms:modified xsi:type="dcterms:W3CDTF">2016-10-11T13:22:16Z</dcterms:modified>
</cp:coreProperties>
</file>