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federica_persico_cranfield_ac_uk/Documents/Fed`s/Papers - Work In Progress/TATB/"/>
    </mc:Choice>
  </mc:AlternateContent>
  <xr:revisionPtr revIDLastSave="26" documentId="11_C03583FB1F9165D32D04391E7EA5418AB932DD6B" xr6:coauthVersionLast="47" xr6:coauthVersionMax="47" xr10:uidLastSave="{95F3743B-9FCE-4486-A26E-EEEA71FE4A9C}"/>
  <bookViews>
    <workbookView xWindow="-108" yWindow="-108" windowWidth="23256" windowHeight="12576" firstSheet="1" activeTab="1" xr2:uid="{00000000-000D-0000-FFFF-FFFF00000000}"/>
  </bookViews>
  <sheets>
    <sheet name="TATB Calibration" sheetId="1" r:id="rId1"/>
    <sheet name="TATB Result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2" l="1"/>
  <c r="L4" i="2"/>
  <c r="B17" i="1"/>
  <c r="B16" i="1"/>
  <c r="I4" i="2" l="1"/>
  <c r="I7" i="2"/>
  <c r="L7" i="2" s="1"/>
  <c r="I13" i="2"/>
  <c r="I12" i="2"/>
  <c r="L12" i="2" s="1"/>
  <c r="I11" i="2"/>
  <c r="L11" i="2" s="1"/>
  <c r="I10" i="2"/>
  <c r="L10" i="2" s="1"/>
  <c r="I9" i="2"/>
  <c r="I8" i="2"/>
  <c r="L8" i="2" s="1"/>
</calcChain>
</file>

<file path=xl/sharedStrings.xml><?xml version="1.0" encoding="utf-8"?>
<sst xmlns="http://schemas.openxmlformats.org/spreadsheetml/2006/main" count="58" uniqueCount="39">
  <si>
    <t>C (ppm)</t>
  </si>
  <si>
    <t>Area</t>
  </si>
  <si>
    <t>TATB 1</t>
  </si>
  <si>
    <r>
      <rPr>
        <b/>
        <sz val="11"/>
        <color theme="1"/>
        <rFont val="Calibri"/>
        <family val="2"/>
        <scheme val="minor"/>
      </rPr>
      <t>FYI</t>
    </r>
    <r>
      <rPr>
        <sz val="11"/>
        <color theme="1"/>
        <rFont val="Calibri"/>
        <family val="2"/>
        <scheme val="minor"/>
      </rPr>
      <t xml:space="preserve"> - the calibration line ideally needs only 3 points and it`s "perfect" when R=1. In this case I didn`t consider TATB 2 and 6 because the R looks better without this 2 points (R=0.99). </t>
    </r>
  </si>
  <si>
    <t>TATB 3</t>
  </si>
  <si>
    <t>TATB 4</t>
  </si>
  <si>
    <t>TATB 5</t>
  </si>
  <si>
    <t>TATB 2</t>
  </si>
  <si>
    <t>TATB 6</t>
  </si>
  <si>
    <t xml:space="preserve">Slope </t>
  </si>
  <si>
    <t>Intercept</t>
  </si>
  <si>
    <t>Type of burning</t>
  </si>
  <si>
    <t>Calculations</t>
  </si>
  <si>
    <t>TATB (g)</t>
  </si>
  <si>
    <t>Paper (g)</t>
  </si>
  <si>
    <t>Cardboard (g)</t>
  </si>
  <si>
    <t>Blue Roll (g)</t>
  </si>
  <si>
    <t>Wood (g)</t>
  </si>
  <si>
    <t>Kerosene (ml)</t>
  </si>
  <si>
    <t xml:space="preserve">Area </t>
  </si>
  <si>
    <t xml:space="preserve">C (mg L) </t>
  </si>
  <si>
    <t>V added (ml)</t>
  </si>
  <si>
    <t>V final (ml)</t>
  </si>
  <si>
    <t>Final Concentration (mg/L)</t>
  </si>
  <si>
    <t>B1</t>
  </si>
  <si>
    <t>x</t>
  </si>
  <si>
    <t>NQ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</si>
  <si>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</si>
  <si>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</si>
  <si>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</si>
  <si>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</si>
  <si>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</si>
  <si>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</si>
  <si>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</si>
  <si>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</si>
  <si>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</si>
  <si>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B12</t>
  </si>
  <si>
    <t>Thermite burning</t>
  </si>
  <si>
    <t xml:space="preserve">The NQ are detectable but not quantifiable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</si>
</sst>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8" xfId="0" applyBorder="1"/>
    <xf numFmtId="0" fontId="0" fillId="3" borderId="0" xfId="0" applyFill="1"/>
    <xf numFmtId="0" fontId="0" fillId="4" borderId="0" xfId="0" applyFill="1" applyAlignment="1">
      <alignment horizont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TATB</a:t>
            </a:r>
            <a:r>
              <a:rPr lang="en-GB" b="1" baseline="0"/>
              <a:t> Calibration</a:t>
            </a:r>
            <a:endParaRPr lang="en-GB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'TATB Calibration'!$B$2:$B$6</c:f>
              <c:numCache>
                <c:formatCode>General</c:formatCode>
                <c:ptCount val="5"/>
                <c:pt idx="0">
                  <c:v>53</c:v>
                </c:pt>
                <c:pt idx="2">
                  <c:v>13.25</c:v>
                </c:pt>
                <c:pt idx="3">
                  <c:v>2.65</c:v>
                </c:pt>
                <c:pt idx="4">
                  <c:v>1.32</c:v>
                </c:pt>
              </c:numCache>
            </c:numRef>
          </c:xVal>
          <c:yVal>
            <c:numRef>
              <c:f>'TATB Calibration'!$C$2:$C$6</c:f>
              <c:numCache>
                <c:formatCode>General</c:formatCode>
                <c:ptCount val="5"/>
                <c:pt idx="0">
                  <c:v>1262649</c:v>
                </c:pt>
                <c:pt idx="2">
                  <c:v>452221</c:v>
                </c:pt>
                <c:pt idx="3">
                  <c:v>122718</c:v>
                </c:pt>
                <c:pt idx="4">
                  <c:v>63973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A3-46B8-9E17-8AC8D5A4B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602239"/>
        <c:axId val="899602655"/>
      </c:scatterChart>
      <c:valAx>
        <c:axId val="899602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602655"/>
        <c:crosses val="autoZero"/>
        <c:crossBetween val="midCat"/>
      </c:valAx>
      <c:valAx>
        <c:axId val="899602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602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0</xdr:row>
      <xdr:rowOff>118110</xdr:rowOff>
    </xdr:from>
    <xdr:to>
      <xdr:col>11</xdr:col>
      <xdr:colOff>312420</xdr:colOff>
      <xdr:row>15</xdr:row>
      <xdr:rowOff>118110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3B1387-28F4-4F2F-8959-E545F24CC5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"/>
  <sheetViews>
    <sheetView workbookViewId="0">
      <selection activeCell="B18" sqref="B18"/>
    </sheetView>
  </sheetViews>
  <sheetFormatPr defaultRowHeight="14.4" x14ac:dyDescent="0.3"/>
  <sheetData>
    <row r="1" spans="1:17" ht="15" thickBot="1" x14ac:dyDescent="0.35">
      <c r="A1" s="4"/>
      <c r="B1" s="5" t="s">
        <v>0</v>
      </c>
      <c r="C1" s="5" t="s">
        <v>1</v>
      </c>
    </row>
    <row r="2" spans="1:17" x14ac:dyDescent="0.3">
      <c r="A2" s="5" t="s">
        <v>2</v>
      </c>
      <c r="B2" s="4">
        <v>53</v>
      </c>
      <c r="C2" s="4">
        <v>1262649</v>
      </c>
      <c r="N2" s="13" t="s">
        <v>3</v>
      </c>
      <c r="O2" s="14"/>
      <c r="P2" s="14"/>
      <c r="Q2" s="15"/>
    </row>
    <row r="3" spans="1:17" x14ac:dyDescent="0.3">
      <c r="N3" s="16"/>
      <c r="O3" s="17"/>
      <c r="P3" s="17"/>
      <c r="Q3" s="18"/>
    </row>
    <row r="4" spans="1:17" x14ac:dyDescent="0.3">
      <c r="A4" s="5" t="s">
        <v>4</v>
      </c>
      <c r="B4" s="4">
        <v>13.25</v>
      </c>
      <c r="C4" s="4">
        <v>452221</v>
      </c>
      <c r="N4" s="16"/>
      <c r="O4" s="17"/>
      <c r="P4" s="17"/>
      <c r="Q4" s="18"/>
    </row>
    <row r="5" spans="1:17" x14ac:dyDescent="0.3">
      <c r="A5" s="5" t="s">
        <v>5</v>
      </c>
      <c r="B5" s="4">
        <v>2.65</v>
      </c>
      <c r="C5" s="4">
        <v>122718</v>
      </c>
      <c r="N5" s="16"/>
      <c r="O5" s="17"/>
      <c r="P5" s="17"/>
      <c r="Q5" s="18"/>
    </row>
    <row r="6" spans="1:17" ht="15" thickBot="1" x14ac:dyDescent="0.35">
      <c r="A6" s="5" t="s">
        <v>6</v>
      </c>
      <c r="B6" s="4">
        <v>1.32</v>
      </c>
      <c r="C6" s="4">
        <v>63973</v>
      </c>
      <c r="N6" s="19"/>
      <c r="O6" s="20"/>
      <c r="P6" s="20"/>
      <c r="Q6" s="21"/>
    </row>
    <row r="12" spans="1:17" x14ac:dyDescent="0.3">
      <c r="A12" s="5" t="s">
        <v>7</v>
      </c>
      <c r="B12" s="4">
        <v>26.5</v>
      </c>
      <c r="C12" s="4">
        <v>983148</v>
      </c>
    </row>
    <row r="13" spans="1:17" x14ac:dyDescent="0.3">
      <c r="A13" s="5" t="s">
        <v>8</v>
      </c>
      <c r="B13" s="4">
        <v>0.66</v>
      </c>
      <c r="C13" s="4">
        <v>27811</v>
      </c>
    </row>
    <row r="16" spans="1:17" x14ac:dyDescent="0.3">
      <c r="A16" s="1" t="s">
        <v>9</v>
      </c>
      <c r="B16">
        <f>SLOPE(C2:C6,B2:B6)</f>
        <v>22685.290168158826</v>
      </c>
    </row>
    <row r="17" spans="1:2" x14ac:dyDescent="0.3">
      <c r="A17" s="1" t="s">
        <v>10</v>
      </c>
      <c r="B17">
        <f>INTERCEPT(C2:C6,B2:B6)</f>
        <v>77149.981097971788</v>
      </c>
    </row>
  </sheetData>
  <mergeCells count="1">
    <mergeCell ref="N2:Q6"/>
  </mergeCells>
  <phoneticPr fontId="2" type="noConversion"/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tabSelected="1" workbookViewId="0">
      <selection activeCell="L9" sqref="L9"/>
    </sheetView>
  </sheetViews>
  <sheetFormatPr defaultRowHeight="14.4" x14ac:dyDescent="0.3"/>
  <cols>
    <col min="3" max="3" width="15.88671875" customWidth="1"/>
    <col min="4" max="4" width="16.6640625" customWidth="1"/>
    <col min="5" max="6" width="14.6640625" customWidth="1"/>
    <col min="7" max="7" width="15.88671875" customWidth="1"/>
    <col min="8" max="8" width="9.6640625" customWidth="1"/>
    <col min="10" max="10" width="12.88671875" customWidth="1"/>
    <col min="11" max="11" width="11.33203125" customWidth="1"/>
    <col min="12" max="12" width="24.33203125" customWidth="1"/>
  </cols>
  <sheetData>
    <row r="1" spans="1:12" ht="15" thickBot="1" x14ac:dyDescent="0.35">
      <c r="B1" s="10"/>
      <c r="C1" s="22" t="s">
        <v>11</v>
      </c>
      <c r="D1" s="23"/>
      <c r="E1" s="23"/>
      <c r="F1" s="23"/>
      <c r="G1" s="24"/>
      <c r="H1" s="26" t="s">
        <v>12</v>
      </c>
      <c r="I1" s="27"/>
      <c r="J1" s="27"/>
      <c r="K1" s="27"/>
      <c r="L1" s="28"/>
    </row>
    <row r="2" spans="1:12" ht="15" thickBot="1" x14ac:dyDescent="0.35">
      <c r="B2" s="9" t="s">
        <v>13</v>
      </c>
      <c r="C2" s="6" t="s">
        <v>14</v>
      </c>
      <c r="D2" s="7" t="s">
        <v>15</v>
      </c>
      <c r="E2" s="7" t="s">
        <v>16</v>
      </c>
      <c r="F2" s="7" t="s">
        <v>17</v>
      </c>
      <c r="G2" s="8" t="s">
        <v>18</v>
      </c>
      <c r="H2" s="6" t="s">
        <v>19</v>
      </c>
      <c r="I2" s="6" t="s">
        <v>20</v>
      </c>
      <c r="J2" s="7" t="s">
        <v>21</v>
      </c>
      <c r="K2" s="7" t="s">
        <v>22</v>
      </c>
      <c r="L2" s="8" t="s">
        <v>23</v>
      </c>
    </row>
    <row r="3" spans="1:12" x14ac:dyDescent="0.3">
      <c r="A3" s="2" t="s">
        <v>24</v>
      </c>
      <c r="B3" s="3">
        <v>3.5</v>
      </c>
      <c r="C3" s="3">
        <v>65</v>
      </c>
      <c r="D3" s="3">
        <v>140</v>
      </c>
      <c r="E3" s="3">
        <v>40</v>
      </c>
      <c r="F3" s="3" t="s">
        <v>25</v>
      </c>
      <c r="G3" s="3" t="s">
        <v>25</v>
      </c>
      <c r="H3" s="4">
        <v>5192</v>
      </c>
      <c r="I3" s="3" t="s">
        <v>26</v>
      </c>
      <c r="J3" s="3">
        <v>1E-3</v>
      </c>
      <c r="K3" s="3">
        <v>0.01</v>
      </c>
      <c r="L3" s="4" t="s">
        <v>25</v>
      </c>
    </row>
    <row r="4" spans="1:12" x14ac:dyDescent="0.3">
      <c r="A4" s="2" t="s">
        <v>27</v>
      </c>
      <c r="B4" s="3">
        <v>3.5</v>
      </c>
      <c r="C4" s="3">
        <v>30</v>
      </c>
      <c r="D4" s="3">
        <v>35</v>
      </c>
      <c r="E4" s="3">
        <v>7</v>
      </c>
      <c r="F4" s="3" t="s">
        <v>25</v>
      </c>
      <c r="G4" s="3" t="s">
        <v>25</v>
      </c>
      <c r="H4" s="4">
        <v>520496</v>
      </c>
      <c r="I4" s="3">
        <f>(H4-'TATB Calibration'!$B$17)/'TATB Calibration'!$B$16</f>
        <v>19.543325900424701</v>
      </c>
      <c r="J4" s="3">
        <v>1E-3</v>
      </c>
      <c r="K4" s="3">
        <v>0.02</v>
      </c>
      <c r="L4" s="4">
        <f>I4*(K4/J4)</f>
        <v>390.86651800849404</v>
      </c>
    </row>
    <row r="5" spans="1:12" x14ac:dyDescent="0.3">
      <c r="A5" s="2" t="s">
        <v>28</v>
      </c>
      <c r="B5" s="3">
        <v>3.5</v>
      </c>
      <c r="C5" s="3">
        <v>65</v>
      </c>
      <c r="D5" s="3">
        <v>140</v>
      </c>
      <c r="E5" s="3">
        <v>40</v>
      </c>
      <c r="F5" s="3" t="s">
        <v>25</v>
      </c>
      <c r="G5" s="3">
        <v>6</v>
      </c>
      <c r="H5" s="4">
        <v>36306</v>
      </c>
      <c r="I5" s="3" t="s">
        <v>26</v>
      </c>
      <c r="J5" s="3">
        <v>1E-3</v>
      </c>
      <c r="K5" s="3">
        <v>0.01</v>
      </c>
      <c r="L5" s="4" t="s">
        <v>25</v>
      </c>
    </row>
    <row r="6" spans="1:12" x14ac:dyDescent="0.3">
      <c r="A6" s="2" t="s">
        <v>29</v>
      </c>
      <c r="B6" s="3">
        <v>3.5</v>
      </c>
      <c r="C6" s="3">
        <v>30</v>
      </c>
      <c r="D6" s="3">
        <v>35</v>
      </c>
      <c r="E6" s="3">
        <v>7</v>
      </c>
      <c r="F6" s="3" t="s">
        <v>25</v>
      </c>
      <c r="G6" s="3">
        <v>6</v>
      </c>
      <c r="H6" s="4">
        <v>5992</v>
      </c>
      <c r="I6" s="3" t="s">
        <v>26</v>
      </c>
      <c r="J6" s="3">
        <v>2E-3</v>
      </c>
      <c r="K6" s="3">
        <v>0.01</v>
      </c>
      <c r="L6" s="4" t="s">
        <v>25</v>
      </c>
    </row>
    <row r="7" spans="1:12" x14ac:dyDescent="0.3">
      <c r="A7" s="2" t="s">
        <v>30</v>
      </c>
      <c r="B7" s="3">
        <v>3.5</v>
      </c>
      <c r="C7" s="3">
        <v>20</v>
      </c>
      <c r="D7" s="3">
        <v>20</v>
      </c>
      <c r="E7" s="3" t="s">
        <v>25</v>
      </c>
      <c r="F7" s="3">
        <v>367</v>
      </c>
      <c r="G7" s="3">
        <v>6</v>
      </c>
      <c r="H7" s="4">
        <v>611975</v>
      </c>
      <c r="I7" s="3">
        <f>(H7-'TATB Calibration'!$B$17)/'TATB Calibration'!$B$16</f>
        <v>23.575850912090644</v>
      </c>
      <c r="J7" s="3">
        <v>2E-3</v>
      </c>
      <c r="K7" s="3">
        <v>0.01</v>
      </c>
      <c r="L7" s="4">
        <f t="shared" ref="L7:L12" si="0">I7*(K7/J7)</f>
        <v>117.87925456045322</v>
      </c>
    </row>
    <row r="8" spans="1:12" x14ac:dyDescent="0.3">
      <c r="A8" s="2" t="s">
        <v>31</v>
      </c>
      <c r="B8" s="3">
        <v>3.5</v>
      </c>
      <c r="C8" s="3">
        <v>10</v>
      </c>
      <c r="D8" s="3">
        <v>10</v>
      </c>
      <c r="E8" s="3" t="s">
        <v>25</v>
      </c>
      <c r="F8" s="3">
        <v>134</v>
      </c>
      <c r="G8" s="3">
        <v>6</v>
      </c>
      <c r="H8" s="4">
        <v>1105461</v>
      </c>
      <c r="I8" s="3">
        <f>(H8-'TATB Calibration'!$B$17)/'TATB Calibration'!$B$16</f>
        <v>45.329418811903501</v>
      </c>
      <c r="J8" s="3">
        <v>1E-3</v>
      </c>
      <c r="K8" s="3">
        <v>0.01</v>
      </c>
      <c r="L8" s="4">
        <f t="shared" si="0"/>
        <v>453.29418811903503</v>
      </c>
    </row>
    <row r="9" spans="1:12" x14ac:dyDescent="0.3">
      <c r="A9" s="2" t="s">
        <v>32</v>
      </c>
      <c r="B9" s="3">
        <v>3.5</v>
      </c>
      <c r="C9" s="3">
        <v>15</v>
      </c>
      <c r="D9" s="3">
        <v>15</v>
      </c>
      <c r="E9" s="3" t="s">
        <v>25</v>
      </c>
      <c r="F9" s="3">
        <v>245</v>
      </c>
      <c r="G9" s="3">
        <v>6</v>
      </c>
      <c r="H9" s="4">
        <v>258788</v>
      </c>
      <c r="I9" s="12">
        <f>(H9-'TATB Calibration'!$B$17)/'TATB Calibration'!$B$16</f>
        <v>8.0068633707395165</v>
      </c>
      <c r="J9" s="3">
        <v>1E-3</v>
      </c>
      <c r="K9" s="3">
        <v>0.01</v>
      </c>
      <c r="L9" s="4">
        <f t="shared" si="0"/>
        <v>80.068633707395165</v>
      </c>
    </row>
    <row r="10" spans="1:12" x14ac:dyDescent="0.3">
      <c r="A10" s="2" t="s">
        <v>33</v>
      </c>
      <c r="B10" s="3">
        <v>3.5</v>
      </c>
      <c r="C10" s="3" t="s">
        <v>25</v>
      </c>
      <c r="D10" s="3" t="s">
        <v>25</v>
      </c>
      <c r="E10" s="3" t="s">
        <v>25</v>
      </c>
      <c r="F10" s="3">
        <v>252</v>
      </c>
      <c r="G10" s="3">
        <v>9</v>
      </c>
      <c r="H10" s="4">
        <v>2198318</v>
      </c>
      <c r="I10" s="3">
        <f>(H10-'TATB Calibration'!$B$17)/'TATB Calibration'!$B$16</f>
        <v>93.504116684357371</v>
      </c>
      <c r="J10" s="3">
        <v>2E-3</v>
      </c>
      <c r="K10" s="3">
        <v>0.01</v>
      </c>
      <c r="L10" s="4">
        <f t="shared" si="0"/>
        <v>467.52058342178685</v>
      </c>
    </row>
    <row r="11" spans="1:12" x14ac:dyDescent="0.3">
      <c r="A11" s="2" t="s">
        <v>34</v>
      </c>
      <c r="B11" s="3">
        <v>3.5</v>
      </c>
      <c r="C11" s="3">
        <v>47</v>
      </c>
      <c r="D11" s="3">
        <v>88</v>
      </c>
      <c r="E11" s="3">
        <v>23.5</v>
      </c>
      <c r="F11" s="3" t="s">
        <v>25</v>
      </c>
      <c r="G11" s="3" t="s">
        <v>25</v>
      </c>
      <c r="H11" s="4">
        <v>2256078</v>
      </c>
      <c r="I11" s="3">
        <f>(H11-'TATB Calibration'!$B$17)/'TATB Calibration'!$B$16</f>
        <v>96.050260003302981</v>
      </c>
      <c r="J11" s="3">
        <v>2E-3</v>
      </c>
      <c r="K11" s="3">
        <v>0.01</v>
      </c>
      <c r="L11" s="4">
        <f t="shared" si="0"/>
        <v>480.2513000165149</v>
      </c>
    </row>
    <row r="12" spans="1:12" x14ac:dyDescent="0.3">
      <c r="A12" s="2" t="s">
        <v>35</v>
      </c>
      <c r="B12" s="3">
        <v>3.5</v>
      </c>
      <c r="C12" s="3">
        <v>47</v>
      </c>
      <c r="D12" s="3">
        <v>88</v>
      </c>
      <c r="E12" s="3">
        <v>23.5</v>
      </c>
      <c r="F12" s="3" t="s">
        <v>25</v>
      </c>
      <c r="G12" s="3">
        <v>6</v>
      </c>
      <c r="H12" s="4">
        <v>257625</v>
      </c>
      <c r="I12" s="3">
        <f>(H12-'TATB Calibration'!$B$17)/'TATB Calibration'!$B$16</f>
        <v>7.9555966692171189</v>
      </c>
      <c r="J12" s="3">
        <v>2E-3</v>
      </c>
      <c r="K12" s="3">
        <v>0.01</v>
      </c>
      <c r="L12" s="4">
        <f t="shared" si="0"/>
        <v>39.777983346085591</v>
      </c>
    </row>
    <row r="13" spans="1:12" x14ac:dyDescent="0.3">
      <c r="A13" s="2" t="s">
        <v>36</v>
      </c>
      <c r="B13" s="3">
        <v>3.5</v>
      </c>
      <c r="C13" s="25" t="s">
        <v>37</v>
      </c>
      <c r="D13" s="25"/>
      <c r="E13" s="25"/>
      <c r="F13" s="25"/>
      <c r="G13" s="25"/>
      <c r="H13" s="4">
        <v>2037562</v>
      </c>
      <c r="I13" s="12">
        <f>(H13-'TATB Calibration'!$B$17)/'TATB Calibration'!$B$16</f>
        <v>86.41776253995954</v>
      </c>
      <c r="J13" s="3"/>
      <c r="K13" s="3"/>
      <c r="L13" s="4"/>
    </row>
    <row r="14" spans="1:12" x14ac:dyDescent="0.3">
      <c r="I14" s="3"/>
    </row>
    <row r="17" spans="1:2" x14ac:dyDescent="0.3">
      <c r="A17" s="11"/>
      <c r="B17" t="s">
        <v>38</v>
      </c>
    </row>
  </sheetData>
  <mergeCells count="3">
    <mergeCell ref="C1:G1"/>
    <mergeCell ref="C13:G13"/>
    <mergeCell ref="H1:L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TATB Calibration</vt:lpstr>
      <vt:lpstr>TATB Results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Federica Persico</dc:creator>
  <cp:keywords/>
  <dc:description/>
  <cp:lastModifiedBy>Federica Persico [Researcher, CDS]</cp:lastModifiedBy>
  <cp:revision/>
  <dcterms:created xsi:type="dcterms:W3CDTF">2015-06-05T18:17:20Z</dcterms:created>
  <dcterms:modified xsi:type="dcterms:W3CDTF">2023-05-31T11:15:04Z</dcterms:modified>
  <cp:category/>
  <cp:contentStatus/>
</cp:coreProperties>
</file>