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8" windowWidth="14808" windowHeight="8016" activeTab="4"/>
  </bookViews>
  <sheets>
    <sheet name="Cycle5" sheetId="25" r:id="rId1"/>
    <sheet name="Cycle2_comp_sensi_cost" sheetId="20" state="hidden" r:id="rId2"/>
    <sheet name="Cycle2_comp_sensi" sheetId="19" state="hidden" r:id="rId3"/>
    <sheet name="Cycle4" sheetId="16" r:id="rId4"/>
    <sheet name="Cycle3" sheetId="14" r:id="rId5"/>
    <sheet name="Cycle2" sheetId="1" r:id="rId6"/>
  </sheets>
  <externalReferences>
    <externalReference r:id="rId7"/>
  </externalReferences>
  <calcPr calcId="152511"/>
</workbook>
</file>

<file path=xl/calcChain.xml><?xml version="1.0" encoding="utf-8"?>
<calcChain xmlns="http://schemas.openxmlformats.org/spreadsheetml/2006/main">
  <c r="M3" i="20" l="1"/>
  <c r="U13" i="20"/>
  <c r="U12" i="20"/>
  <c r="L4" i="20"/>
  <c r="L6" i="20"/>
  <c r="K6" i="20"/>
  <c r="L3" i="20"/>
  <c r="AS7" i="19" l="1"/>
  <c r="AS8" i="19"/>
  <c r="AS9" i="19"/>
  <c r="AS10" i="19"/>
  <c r="AS11" i="19"/>
  <c r="AS12" i="19"/>
  <c r="AS13" i="19"/>
  <c r="AS14" i="19"/>
  <c r="AS15" i="19"/>
  <c r="AS16" i="19"/>
  <c r="AS17" i="19"/>
  <c r="AS18" i="19"/>
  <c r="AS19" i="19"/>
  <c r="AS20" i="19"/>
  <c r="AS21" i="19"/>
  <c r="AS22" i="19"/>
  <c r="AS23" i="19"/>
  <c r="AS24" i="19"/>
  <c r="AS25" i="19"/>
  <c r="AS26" i="19"/>
  <c r="AS27" i="19"/>
  <c r="AS28" i="19"/>
  <c r="AS29" i="19"/>
  <c r="AS30" i="19"/>
  <c r="AS31" i="19"/>
  <c r="AS32" i="19"/>
  <c r="AS33" i="19"/>
  <c r="AS34" i="19"/>
  <c r="AS35" i="19"/>
  <c r="AS36" i="19"/>
  <c r="AS37" i="19"/>
  <c r="AS38" i="19"/>
  <c r="AS39" i="19"/>
  <c r="AS40" i="19"/>
  <c r="AS41" i="19"/>
  <c r="AS42" i="19"/>
  <c r="AS43" i="19"/>
  <c r="AS44" i="19"/>
  <c r="AS45" i="19"/>
  <c r="AS46" i="19"/>
  <c r="AS47" i="19"/>
  <c r="AS48" i="19"/>
  <c r="AS49" i="19"/>
  <c r="AS50" i="19"/>
  <c r="AS51" i="19"/>
  <c r="AS52" i="19"/>
  <c r="AS53" i="19"/>
  <c r="AS54" i="19"/>
  <c r="AS55" i="19"/>
  <c r="AS56" i="19"/>
  <c r="AS57" i="19"/>
  <c r="AS58" i="19"/>
  <c r="AS59" i="19"/>
  <c r="AS60" i="19"/>
  <c r="AS61" i="19"/>
  <c r="AS62" i="19"/>
  <c r="AS63" i="19"/>
  <c r="AS64" i="19"/>
  <c r="AS65" i="19"/>
  <c r="AS66" i="19"/>
  <c r="AS67" i="19"/>
  <c r="AS68" i="19"/>
  <c r="AS69" i="19"/>
  <c r="AS70" i="19"/>
  <c r="AS71" i="19"/>
  <c r="AS72" i="19"/>
  <c r="AS73" i="19"/>
  <c r="AS74" i="19"/>
  <c r="AS75" i="19"/>
  <c r="AS76" i="19"/>
  <c r="AS77" i="19"/>
  <c r="AS78" i="19"/>
  <c r="AS79" i="19"/>
  <c r="AS80" i="19"/>
  <c r="AS81" i="19"/>
  <c r="AS82" i="19"/>
  <c r="AS83" i="19"/>
  <c r="AS84" i="19"/>
  <c r="AS85" i="19"/>
  <c r="AS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30" i="19"/>
  <c r="C31" i="19"/>
  <c r="C32" i="19"/>
  <c r="C33" i="19"/>
  <c r="C34" i="19"/>
  <c r="C35" i="19"/>
  <c r="C36" i="19"/>
  <c r="C37" i="19"/>
  <c r="C38" i="19"/>
  <c r="C39" i="19"/>
  <c r="C40" i="19"/>
  <c r="C41" i="19"/>
  <c r="C42" i="19"/>
  <c r="C43" i="19"/>
  <c r="C44" i="19"/>
  <c r="C45" i="19"/>
  <c r="C46" i="19"/>
  <c r="C47" i="19"/>
  <c r="C48" i="19"/>
  <c r="C49" i="19"/>
  <c r="C50" i="19"/>
  <c r="C51" i="19"/>
  <c r="C52" i="19"/>
  <c r="C53" i="19"/>
  <c r="C54" i="19"/>
  <c r="C55" i="19"/>
  <c r="C56" i="19"/>
  <c r="C57" i="19"/>
  <c r="C58" i="19"/>
  <c r="C59" i="19"/>
  <c r="C60" i="19"/>
  <c r="C61" i="19"/>
  <c r="C62" i="19"/>
  <c r="C63" i="19"/>
  <c r="C64" i="19"/>
  <c r="C65" i="19"/>
  <c r="C66" i="19"/>
  <c r="C67" i="19"/>
  <c r="C68" i="19"/>
  <c r="C69" i="19"/>
  <c r="C70" i="19"/>
  <c r="C71" i="19"/>
  <c r="C72" i="19"/>
  <c r="C73" i="19"/>
  <c r="C74" i="19"/>
  <c r="C75" i="19"/>
  <c r="C76" i="19"/>
  <c r="C77" i="19"/>
  <c r="C78" i="19"/>
  <c r="C79" i="19"/>
  <c r="C80" i="19"/>
  <c r="C81" i="19"/>
  <c r="C82" i="19"/>
  <c r="C83" i="19"/>
  <c r="C84" i="19"/>
  <c r="C85" i="19"/>
  <c r="C6" i="19"/>
  <c r="BQ7" i="19"/>
  <c r="BQ8" i="19"/>
  <c r="BQ9" i="19"/>
  <c r="BQ10" i="19"/>
  <c r="BQ11" i="19"/>
  <c r="BQ12" i="19"/>
  <c r="BQ13" i="19"/>
  <c r="BQ14" i="19"/>
  <c r="BQ15" i="19"/>
  <c r="BQ16" i="19"/>
  <c r="BQ17" i="19"/>
  <c r="BQ18" i="19"/>
  <c r="BQ19" i="19"/>
  <c r="BQ20" i="19"/>
  <c r="BQ21" i="19"/>
  <c r="BQ22" i="19"/>
  <c r="BQ23" i="19"/>
  <c r="BQ24" i="19"/>
  <c r="BQ25" i="19"/>
  <c r="BQ26" i="19"/>
  <c r="BQ27" i="19"/>
  <c r="BQ28" i="19"/>
  <c r="BQ29" i="19"/>
  <c r="BQ30" i="19"/>
  <c r="BQ31" i="19"/>
  <c r="BQ32" i="19"/>
  <c r="BQ33" i="19"/>
  <c r="BQ34" i="19"/>
  <c r="BQ35" i="19"/>
  <c r="BQ36" i="19"/>
  <c r="BQ37" i="19"/>
  <c r="BQ38" i="19"/>
  <c r="BQ39" i="19"/>
  <c r="BQ40" i="19"/>
  <c r="BQ41" i="19"/>
  <c r="BQ42" i="19"/>
  <c r="BQ43" i="19"/>
  <c r="BQ44" i="19"/>
  <c r="BQ45" i="19"/>
  <c r="BQ46" i="19"/>
  <c r="BQ47" i="19"/>
  <c r="BQ48" i="19"/>
  <c r="BQ49" i="19"/>
  <c r="BQ50" i="19"/>
  <c r="BQ51" i="19"/>
  <c r="BQ52" i="19"/>
  <c r="BQ53" i="19"/>
  <c r="BQ54" i="19"/>
  <c r="BQ55" i="19"/>
  <c r="BQ56" i="19"/>
  <c r="BQ57" i="19"/>
  <c r="BQ58" i="19"/>
  <c r="BQ59" i="19"/>
  <c r="BQ60" i="19"/>
  <c r="BQ61" i="19"/>
  <c r="BQ62" i="19"/>
  <c r="BQ63" i="19"/>
  <c r="BQ64" i="19"/>
  <c r="BQ65" i="19"/>
  <c r="BQ66" i="19"/>
  <c r="BQ67" i="19"/>
  <c r="BQ68" i="19"/>
  <c r="BQ69" i="19"/>
  <c r="BQ70" i="19"/>
  <c r="BQ71" i="19"/>
  <c r="BQ72" i="19"/>
  <c r="BQ73" i="19"/>
  <c r="BQ74" i="19"/>
  <c r="BQ75" i="19"/>
  <c r="BQ76" i="19"/>
  <c r="BQ77" i="19"/>
  <c r="BQ78" i="19"/>
  <c r="BQ79" i="19"/>
  <c r="BQ80" i="19"/>
  <c r="BQ81" i="19"/>
  <c r="BQ82" i="19"/>
  <c r="BQ83" i="19"/>
  <c r="BQ84" i="19"/>
  <c r="BQ85" i="19"/>
  <c r="BQ6" i="19"/>
  <c r="BP7" i="19"/>
  <c r="BP8" i="19"/>
  <c r="BP9" i="19"/>
  <c r="BP10" i="19"/>
  <c r="BP11" i="19"/>
  <c r="BP12" i="19"/>
  <c r="BP13" i="19"/>
  <c r="BP14" i="19"/>
  <c r="BP15" i="19"/>
  <c r="BP16" i="19"/>
  <c r="BP17" i="19"/>
  <c r="BP18" i="19"/>
  <c r="BP19" i="19"/>
  <c r="BP20" i="19"/>
  <c r="BP21" i="19"/>
  <c r="BP22" i="19"/>
  <c r="BP23" i="19"/>
  <c r="BP24" i="19"/>
  <c r="BP25" i="19"/>
  <c r="BP26" i="19"/>
  <c r="BP27" i="19"/>
  <c r="BP28" i="19"/>
  <c r="BP29" i="19"/>
  <c r="BP30" i="19"/>
  <c r="BP31" i="19"/>
  <c r="BP32" i="19"/>
  <c r="BP33" i="19"/>
  <c r="BP34" i="19"/>
  <c r="BP35" i="19"/>
  <c r="BP36" i="19"/>
  <c r="BP37" i="19"/>
  <c r="BP38" i="19"/>
  <c r="BP39" i="19"/>
  <c r="BP40" i="19"/>
  <c r="BP41" i="19"/>
  <c r="BP42" i="19"/>
  <c r="BP43" i="19"/>
  <c r="BP44" i="19"/>
  <c r="BP45" i="19"/>
  <c r="BP46" i="19"/>
  <c r="BP47" i="19"/>
  <c r="BP48" i="19"/>
  <c r="BP49" i="19"/>
  <c r="BP50" i="19"/>
  <c r="BP51" i="19"/>
  <c r="BP52" i="19"/>
  <c r="BP53" i="19"/>
  <c r="BP54" i="19"/>
  <c r="BP55" i="19"/>
  <c r="BP56" i="19"/>
  <c r="BP57" i="19"/>
  <c r="BP58" i="19"/>
  <c r="BP59" i="19"/>
  <c r="BP60" i="19"/>
  <c r="BP61" i="19"/>
  <c r="BP62" i="19"/>
  <c r="BP63" i="19"/>
  <c r="BP64" i="19"/>
  <c r="BP65" i="19"/>
  <c r="BP66" i="19"/>
  <c r="BP67" i="19"/>
  <c r="BP68" i="19"/>
  <c r="BP69" i="19"/>
  <c r="BP70" i="19"/>
  <c r="BP71" i="19"/>
  <c r="BP72" i="19"/>
  <c r="BP73" i="19"/>
  <c r="BP74" i="19"/>
  <c r="BP75" i="19"/>
  <c r="BP76" i="19"/>
  <c r="BP77" i="19"/>
  <c r="BP78" i="19"/>
  <c r="BP79" i="19"/>
  <c r="BP80" i="19"/>
  <c r="BP81" i="19"/>
  <c r="BP82" i="19"/>
  <c r="BP83" i="19"/>
  <c r="BP84" i="19"/>
  <c r="BP85" i="19"/>
  <c r="BP6" i="19"/>
  <c r="X7" i="19"/>
  <c r="X8" i="19"/>
  <c r="X9" i="19"/>
  <c r="X10" i="19"/>
  <c r="X11" i="19"/>
  <c r="X12" i="19"/>
  <c r="X13" i="19"/>
  <c r="X14" i="19"/>
  <c r="X15" i="19"/>
  <c r="X16" i="19"/>
  <c r="X17" i="19"/>
  <c r="X18" i="19"/>
  <c r="X19" i="19"/>
  <c r="X20" i="19"/>
  <c r="X21" i="19"/>
  <c r="X22" i="19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6" i="19"/>
  <c r="BB85" i="20"/>
  <c r="BA85" i="20"/>
  <c r="AG85" i="20"/>
  <c r="AF85" i="20"/>
  <c r="L85" i="20"/>
  <c r="K85" i="20"/>
  <c r="BB84" i="20"/>
  <c r="BA84" i="20"/>
  <c r="AG84" i="20"/>
  <c r="AF84" i="20"/>
  <c r="L84" i="20"/>
  <c r="K84" i="20"/>
  <c r="BB83" i="20"/>
  <c r="BA83" i="20"/>
  <c r="AG83" i="20"/>
  <c r="AF83" i="20"/>
  <c r="L83" i="20"/>
  <c r="K83" i="20"/>
  <c r="BB82" i="20"/>
  <c r="BA82" i="20"/>
  <c r="AG82" i="20"/>
  <c r="AF82" i="20"/>
  <c r="L82" i="20"/>
  <c r="K82" i="20"/>
  <c r="BB81" i="20"/>
  <c r="BA81" i="20"/>
  <c r="AG81" i="20"/>
  <c r="AF81" i="20"/>
  <c r="L81" i="20"/>
  <c r="K81" i="20"/>
  <c r="BB80" i="20"/>
  <c r="BA80" i="20"/>
  <c r="AG80" i="20"/>
  <c r="AF80" i="20"/>
  <c r="L80" i="20"/>
  <c r="K80" i="20"/>
  <c r="BB79" i="20"/>
  <c r="BA79" i="20"/>
  <c r="AG79" i="20"/>
  <c r="AF79" i="20"/>
  <c r="L79" i="20"/>
  <c r="K79" i="20"/>
  <c r="BB78" i="20"/>
  <c r="BA78" i="20"/>
  <c r="AG78" i="20"/>
  <c r="AF78" i="20"/>
  <c r="L78" i="20"/>
  <c r="K78" i="20"/>
  <c r="BB77" i="20"/>
  <c r="BA77" i="20"/>
  <c r="AG77" i="20"/>
  <c r="AF77" i="20"/>
  <c r="L77" i="20"/>
  <c r="K77" i="20"/>
  <c r="BB76" i="20"/>
  <c r="BA76" i="20"/>
  <c r="AG76" i="20"/>
  <c r="AF76" i="20"/>
  <c r="L76" i="20"/>
  <c r="K76" i="20"/>
  <c r="BB75" i="20"/>
  <c r="BA75" i="20"/>
  <c r="AG75" i="20"/>
  <c r="AF75" i="20"/>
  <c r="L75" i="20"/>
  <c r="K75" i="20"/>
  <c r="BB74" i="20"/>
  <c r="BA74" i="20"/>
  <c r="AG74" i="20"/>
  <c r="AF74" i="20"/>
  <c r="L74" i="20"/>
  <c r="K74" i="20"/>
  <c r="BB73" i="20"/>
  <c r="BA73" i="20"/>
  <c r="AG73" i="20"/>
  <c r="AF73" i="20"/>
  <c r="L73" i="20"/>
  <c r="K73" i="20"/>
  <c r="BB72" i="20"/>
  <c r="BA72" i="20"/>
  <c r="AG72" i="20"/>
  <c r="AF72" i="20"/>
  <c r="L72" i="20"/>
  <c r="K72" i="20"/>
  <c r="BB71" i="20"/>
  <c r="BA71" i="20"/>
  <c r="AG71" i="20"/>
  <c r="AF71" i="20"/>
  <c r="L71" i="20"/>
  <c r="K71" i="20"/>
  <c r="BB70" i="20"/>
  <c r="BA70" i="20"/>
  <c r="AG70" i="20"/>
  <c r="AF70" i="20"/>
  <c r="L70" i="20"/>
  <c r="K70" i="20"/>
  <c r="BB69" i="20"/>
  <c r="BA69" i="20"/>
  <c r="AG69" i="20"/>
  <c r="AF69" i="20"/>
  <c r="L69" i="20"/>
  <c r="K69" i="20"/>
  <c r="BB68" i="20"/>
  <c r="BA68" i="20"/>
  <c r="AG68" i="20"/>
  <c r="AF68" i="20"/>
  <c r="L68" i="20"/>
  <c r="K68" i="20"/>
  <c r="BB67" i="20"/>
  <c r="BA67" i="20"/>
  <c r="AG67" i="20"/>
  <c r="AF67" i="20"/>
  <c r="L67" i="20"/>
  <c r="K67" i="20"/>
  <c r="BB66" i="20"/>
  <c r="BA66" i="20"/>
  <c r="AG66" i="20"/>
  <c r="AF66" i="20"/>
  <c r="L66" i="20"/>
  <c r="K66" i="20"/>
  <c r="BB65" i="20"/>
  <c r="BA65" i="20"/>
  <c r="AG65" i="20"/>
  <c r="AF65" i="20"/>
  <c r="L65" i="20"/>
  <c r="K65" i="20"/>
  <c r="BB64" i="20"/>
  <c r="BA64" i="20"/>
  <c r="AG64" i="20"/>
  <c r="AF64" i="20"/>
  <c r="L64" i="20"/>
  <c r="K64" i="20"/>
  <c r="BB63" i="20"/>
  <c r="BA63" i="20"/>
  <c r="AG63" i="20"/>
  <c r="AF63" i="20"/>
  <c r="L63" i="20"/>
  <c r="K63" i="20"/>
  <c r="BB62" i="20"/>
  <c r="BA62" i="20"/>
  <c r="AG62" i="20"/>
  <c r="AF62" i="20"/>
  <c r="L62" i="20"/>
  <c r="K62" i="20"/>
  <c r="BB61" i="20"/>
  <c r="BA61" i="20"/>
  <c r="AG61" i="20"/>
  <c r="AF61" i="20"/>
  <c r="L61" i="20"/>
  <c r="K61" i="20"/>
  <c r="BB60" i="20"/>
  <c r="BA60" i="20"/>
  <c r="AG60" i="20"/>
  <c r="AF60" i="20"/>
  <c r="L60" i="20"/>
  <c r="K60" i="20"/>
  <c r="BB59" i="20"/>
  <c r="BA59" i="20"/>
  <c r="AG59" i="20"/>
  <c r="AF59" i="20"/>
  <c r="L59" i="20"/>
  <c r="K59" i="20"/>
  <c r="BB58" i="20"/>
  <c r="BA58" i="20"/>
  <c r="AG58" i="20"/>
  <c r="AF58" i="20"/>
  <c r="L58" i="20"/>
  <c r="K58" i="20"/>
  <c r="BB57" i="20"/>
  <c r="BA57" i="20"/>
  <c r="AG57" i="20"/>
  <c r="AF57" i="20"/>
  <c r="L57" i="20"/>
  <c r="K57" i="20"/>
  <c r="BB56" i="20"/>
  <c r="BA56" i="20"/>
  <c r="AG56" i="20"/>
  <c r="AF56" i="20"/>
  <c r="L56" i="20"/>
  <c r="K56" i="20"/>
  <c r="BB55" i="20"/>
  <c r="BA55" i="20"/>
  <c r="AG55" i="20"/>
  <c r="AF55" i="20"/>
  <c r="L55" i="20"/>
  <c r="K55" i="20"/>
  <c r="BB54" i="20"/>
  <c r="BA54" i="20"/>
  <c r="AG54" i="20"/>
  <c r="AF54" i="20"/>
  <c r="L54" i="20"/>
  <c r="K54" i="20"/>
  <c r="BB53" i="20"/>
  <c r="BA53" i="20"/>
  <c r="AG53" i="20"/>
  <c r="AF53" i="20"/>
  <c r="L53" i="20"/>
  <c r="K53" i="20"/>
  <c r="BB52" i="20"/>
  <c r="BA52" i="20"/>
  <c r="AG52" i="20"/>
  <c r="AF52" i="20"/>
  <c r="L52" i="20"/>
  <c r="K52" i="20"/>
  <c r="BB51" i="20"/>
  <c r="BA51" i="20"/>
  <c r="AG51" i="20"/>
  <c r="AF51" i="20"/>
  <c r="L51" i="20"/>
  <c r="K51" i="20"/>
  <c r="BB50" i="20"/>
  <c r="BA50" i="20"/>
  <c r="AG50" i="20"/>
  <c r="AF50" i="20"/>
  <c r="L50" i="20"/>
  <c r="K50" i="20"/>
  <c r="BB49" i="20"/>
  <c r="BA49" i="20"/>
  <c r="AG49" i="20"/>
  <c r="AF49" i="20"/>
  <c r="L49" i="20"/>
  <c r="K49" i="20"/>
  <c r="BB48" i="20"/>
  <c r="BA48" i="20"/>
  <c r="AG48" i="20"/>
  <c r="AF48" i="20"/>
  <c r="L48" i="20"/>
  <c r="K48" i="20"/>
  <c r="BB47" i="20"/>
  <c r="BA47" i="20"/>
  <c r="AG47" i="20"/>
  <c r="AF47" i="20"/>
  <c r="L47" i="20"/>
  <c r="K47" i="20"/>
  <c r="BB46" i="20"/>
  <c r="BA46" i="20"/>
  <c r="AG46" i="20"/>
  <c r="AF46" i="20"/>
  <c r="L46" i="20"/>
  <c r="K46" i="20"/>
  <c r="BB45" i="20"/>
  <c r="BA45" i="20"/>
  <c r="AG45" i="20"/>
  <c r="AF45" i="20"/>
  <c r="L45" i="20"/>
  <c r="K45" i="20"/>
  <c r="BB44" i="20"/>
  <c r="BA44" i="20"/>
  <c r="AG44" i="20"/>
  <c r="AF44" i="20"/>
  <c r="L44" i="20"/>
  <c r="K44" i="20"/>
  <c r="BB43" i="20"/>
  <c r="BA43" i="20"/>
  <c r="AG43" i="20"/>
  <c r="AF43" i="20"/>
  <c r="L43" i="20"/>
  <c r="K43" i="20"/>
  <c r="BB42" i="20"/>
  <c r="BA42" i="20"/>
  <c r="AG42" i="20"/>
  <c r="AF42" i="20"/>
  <c r="L42" i="20"/>
  <c r="K42" i="20"/>
  <c r="BB41" i="20"/>
  <c r="BA41" i="20"/>
  <c r="AG41" i="20"/>
  <c r="AF41" i="20"/>
  <c r="L41" i="20"/>
  <c r="K41" i="20"/>
  <c r="BB40" i="20"/>
  <c r="BA40" i="20"/>
  <c r="AG40" i="20"/>
  <c r="AF40" i="20"/>
  <c r="L40" i="20"/>
  <c r="K40" i="20"/>
  <c r="BB39" i="20"/>
  <c r="BA39" i="20"/>
  <c r="AG39" i="20"/>
  <c r="AF39" i="20"/>
  <c r="L39" i="20"/>
  <c r="K39" i="20"/>
  <c r="BB38" i="20"/>
  <c r="BA38" i="20"/>
  <c r="AG38" i="20"/>
  <c r="AF38" i="20"/>
  <c r="L38" i="20"/>
  <c r="K38" i="20"/>
  <c r="BB37" i="20"/>
  <c r="BA37" i="20"/>
  <c r="AG37" i="20"/>
  <c r="AF37" i="20"/>
  <c r="L37" i="20"/>
  <c r="K37" i="20"/>
  <c r="BB36" i="20"/>
  <c r="BA36" i="20"/>
  <c r="AG36" i="20"/>
  <c r="AF36" i="20"/>
  <c r="L36" i="20"/>
  <c r="K36" i="20"/>
  <c r="BB35" i="20"/>
  <c r="BA35" i="20"/>
  <c r="AG35" i="20"/>
  <c r="AF35" i="20"/>
  <c r="L35" i="20"/>
  <c r="K35" i="20"/>
  <c r="BB34" i="20"/>
  <c r="BA34" i="20"/>
  <c r="AQ34" i="20"/>
  <c r="AG34" i="20"/>
  <c r="AF34" i="20"/>
  <c r="L34" i="20"/>
  <c r="K34" i="20"/>
  <c r="BB33" i="20"/>
  <c r="BA33" i="20"/>
  <c r="AG33" i="20"/>
  <c r="AF33" i="20"/>
  <c r="L33" i="20"/>
  <c r="K33" i="20"/>
  <c r="BB32" i="20"/>
  <c r="BA32" i="20"/>
  <c r="AG32" i="20"/>
  <c r="AF32" i="20"/>
  <c r="L32" i="20"/>
  <c r="K32" i="20"/>
  <c r="BB31" i="20"/>
  <c r="BA31" i="20"/>
  <c r="AG31" i="20"/>
  <c r="AF31" i="20"/>
  <c r="L31" i="20"/>
  <c r="K31" i="20"/>
  <c r="BB30" i="20"/>
  <c r="BA30" i="20"/>
  <c r="AG30" i="20"/>
  <c r="AF30" i="20"/>
  <c r="L30" i="20"/>
  <c r="K30" i="20"/>
  <c r="BB29" i="20"/>
  <c r="BA29" i="20"/>
  <c r="AG29" i="20"/>
  <c r="AF29" i="20"/>
  <c r="L29" i="20"/>
  <c r="K29" i="20"/>
  <c r="BB28" i="20"/>
  <c r="BA28" i="20"/>
  <c r="AL28" i="20"/>
  <c r="AM28" i="20" s="1"/>
  <c r="AG28" i="20"/>
  <c r="AF28" i="20"/>
  <c r="L28" i="20"/>
  <c r="K28" i="20"/>
  <c r="BB27" i="20"/>
  <c r="BA27" i="20"/>
  <c r="AM27" i="20"/>
  <c r="AG27" i="20"/>
  <c r="AF27" i="20"/>
  <c r="L27" i="20"/>
  <c r="K27" i="20"/>
  <c r="BB26" i="20"/>
  <c r="BA26" i="20"/>
  <c r="AG26" i="20"/>
  <c r="AF26" i="20"/>
  <c r="L26" i="20"/>
  <c r="K26" i="20"/>
  <c r="BB25" i="20"/>
  <c r="BA25" i="20"/>
  <c r="AM25" i="20"/>
  <c r="AG25" i="20"/>
  <c r="AF25" i="20"/>
  <c r="L25" i="20"/>
  <c r="K25" i="20"/>
  <c r="BB24" i="20"/>
  <c r="BA24" i="20"/>
  <c r="AM24" i="20"/>
  <c r="AG24" i="20"/>
  <c r="AF24" i="20"/>
  <c r="L24" i="20"/>
  <c r="K24" i="20"/>
  <c r="BB23" i="20"/>
  <c r="BA23" i="20"/>
  <c r="AM23" i="20"/>
  <c r="AG23" i="20"/>
  <c r="AF23" i="20"/>
  <c r="L23" i="20"/>
  <c r="K23" i="20"/>
  <c r="BB22" i="20"/>
  <c r="BA22" i="20"/>
  <c r="AG22" i="20"/>
  <c r="AF22" i="20"/>
  <c r="L22" i="20"/>
  <c r="K22" i="20"/>
  <c r="BB21" i="20"/>
  <c r="BA21" i="20"/>
  <c r="AG21" i="20"/>
  <c r="AF21" i="20"/>
  <c r="L21" i="20"/>
  <c r="K21" i="20"/>
  <c r="BB20" i="20"/>
  <c r="BA20" i="20"/>
  <c r="AG20" i="20"/>
  <c r="AF20" i="20"/>
  <c r="L20" i="20"/>
  <c r="K20" i="20"/>
  <c r="BB19" i="20"/>
  <c r="BA19" i="20"/>
  <c r="AG19" i="20"/>
  <c r="AF19" i="20"/>
  <c r="L19" i="20"/>
  <c r="K19" i="20"/>
  <c r="BB18" i="20"/>
  <c r="BA18" i="20"/>
  <c r="AG18" i="20"/>
  <c r="AF18" i="20"/>
  <c r="S18" i="20"/>
  <c r="S19" i="20" s="1"/>
  <c r="L18" i="20"/>
  <c r="K18" i="20"/>
  <c r="BB17" i="20"/>
  <c r="BA17" i="20"/>
  <c r="AG17" i="20"/>
  <c r="AF17" i="20"/>
  <c r="L17" i="20"/>
  <c r="K17" i="20"/>
  <c r="BB16" i="20"/>
  <c r="BA16" i="20"/>
  <c r="AG16" i="20"/>
  <c r="AF16" i="20"/>
  <c r="L16" i="20"/>
  <c r="K16" i="20"/>
  <c r="BB15" i="20"/>
  <c r="BA15" i="20"/>
  <c r="AG15" i="20"/>
  <c r="AF15" i="20"/>
  <c r="L15" i="20"/>
  <c r="K15" i="20"/>
  <c r="BG14" i="20"/>
  <c r="BB14" i="20"/>
  <c r="BA14" i="20"/>
  <c r="AM14" i="20"/>
  <c r="AG14" i="20"/>
  <c r="AF14" i="20"/>
  <c r="Q14" i="20"/>
  <c r="L14" i="20"/>
  <c r="K14" i="20"/>
  <c r="BG13" i="20"/>
  <c r="BH13" i="20" s="1"/>
  <c r="BB13" i="20"/>
  <c r="BA13" i="20"/>
  <c r="AM13" i="20"/>
  <c r="AN13" i="20" s="1"/>
  <c r="AG13" i="20"/>
  <c r="AF13" i="20"/>
  <c r="Q13" i="20"/>
  <c r="T41" i="20" s="1"/>
  <c r="L13" i="20"/>
  <c r="K13" i="20"/>
  <c r="BB12" i="20"/>
  <c r="BA12" i="20"/>
  <c r="AG12" i="20"/>
  <c r="AF12" i="20"/>
  <c r="L12" i="20"/>
  <c r="K12" i="20"/>
  <c r="BH11" i="20"/>
  <c r="BG11" i="20"/>
  <c r="BB11" i="20"/>
  <c r="BA11" i="20"/>
  <c r="AM11" i="20"/>
  <c r="AL11" i="20"/>
  <c r="AG11" i="20"/>
  <c r="AF11" i="20"/>
  <c r="R11" i="20"/>
  <c r="Q11" i="20"/>
  <c r="L11" i="20"/>
  <c r="K11" i="20"/>
  <c r="BB10" i="20"/>
  <c r="BA10" i="20"/>
  <c r="AG10" i="20"/>
  <c r="AF10" i="20"/>
  <c r="L10" i="20"/>
  <c r="K10" i="20"/>
  <c r="BB9" i="20"/>
  <c r="BA9" i="20"/>
  <c r="AG9" i="20"/>
  <c r="AF9" i="20"/>
  <c r="L9" i="20"/>
  <c r="K9" i="20"/>
  <c r="BB8" i="20"/>
  <c r="BA8" i="20"/>
  <c r="AG8" i="20"/>
  <c r="AF8" i="20"/>
  <c r="L8" i="20"/>
  <c r="K8" i="20"/>
  <c r="BB7" i="20"/>
  <c r="BA7" i="20"/>
  <c r="AG7" i="20"/>
  <c r="AF7" i="20"/>
  <c r="L7" i="20"/>
  <c r="K7" i="20"/>
  <c r="BB6" i="20"/>
  <c r="BA6" i="20"/>
  <c r="AM6" i="20"/>
  <c r="AL6" i="20"/>
  <c r="AG6" i="20"/>
  <c r="AF6" i="20"/>
  <c r="AP5" i="20"/>
  <c r="BH4" i="20"/>
  <c r="BH3" i="20" s="1"/>
  <c r="BG4" i="20"/>
  <c r="AP4" i="20"/>
  <c r="AM4" i="20"/>
  <c r="AP22" i="20" s="1"/>
  <c r="AL4" i="20"/>
  <c r="AO11" i="20" s="1"/>
  <c r="R4" i="20"/>
  <c r="AP21" i="20" s="1"/>
  <c r="Q4" i="20"/>
  <c r="AO10" i="20" s="1"/>
  <c r="BC3" i="20"/>
  <c r="BB3" i="20"/>
  <c r="AH3" i="20"/>
  <c r="AG3" i="20"/>
  <c r="BB85" i="19"/>
  <c r="BA85" i="19"/>
  <c r="AG85" i="19"/>
  <c r="AF85" i="19"/>
  <c r="L85" i="19"/>
  <c r="K85" i="19"/>
  <c r="BB84" i="19"/>
  <c r="BA84" i="19"/>
  <c r="AG84" i="19"/>
  <c r="AF84" i="19"/>
  <c r="L84" i="19"/>
  <c r="K84" i="19"/>
  <c r="BB83" i="19"/>
  <c r="BA83" i="19"/>
  <c r="AG83" i="19"/>
  <c r="AF83" i="19"/>
  <c r="L83" i="19"/>
  <c r="K83" i="19"/>
  <c r="BB82" i="19"/>
  <c r="BA82" i="19"/>
  <c r="AG82" i="19"/>
  <c r="AF82" i="19"/>
  <c r="L82" i="19"/>
  <c r="K82" i="19"/>
  <c r="BB81" i="19"/>
  <c r="BA81" i="19"/>
  <c r="AG81" i="19"/>
  <c r="AF81" i="19"/>
  <c r="L81" i="19"/>
  <c r="K81" i="19"/>
  <c r="BB80" i="19"/>
  <c r="BA80" i="19"/>
  <c r="AG80" i="19"/>
  <c r="AF80" i="19"/>
  <c r="L80" i="19"/>
  <c r="K80" i="19"/>
  <c r="BB79" i="19"/>
  <c r="BA79" i="19"/>
  <c r="AG79" i="19"/>
  <c r="AF79" i="19"/>
  <c r="L79" i="19"/>
  <c r="K79" i="19"/>
  <c r="BB78" i="19"/>
  <c r="BA78" i="19"/>
  <c r="AG78" i="19"/>
  <c r="AF78" i="19"/>
  <c r="L78" i="19"/>
  <c r="K78" i="19"/>
  <c r="BB77" i="19"/>
  <c r="BA77" i="19"/>
  <c r="AG77" i="19"/>
  <c r="AF77" i="19"/>
  <c r="L77" i="19"/>
  <c r="K77" i="19"/>
  <c r="BB76" i="19"/>
  <c r="BA76" i="19"/>
  <c r="AG76" i="19"/>
  <c r="AF76" i="19"/>
  <c r="L76" i="19"/>
  <c r="K76" i="19"/>
  <c r="BB75" i="19"/>
  <c r="BA75" i="19"/>
  <c r="AG75" i="19"/>
  <c r="AF75" i="19"/>
  <c r="L75" i="19"/>
  <c r="K75" i="19"/>
  <c r="BB74" i="19"/>
  <c r="BA74" i="19"/>
  <c r="AG74" i="19"/>
  <c r="AF74" i="19"/>
  <c r="L74" i="19"/>
  <c r="K74" i="19"/>
  <c r="BB73" i="19"/>
  <c r="BA73" i="19"/>
  <c r="AG73" i="19"/>
  <c r="AF73" i="19"/>
  <c r="L73" i="19"/>
  <c r="K73" i="19"/>
  <c r="BB72" i="19"/>
  <c r="BA72" i="19"/>
  <c r="AG72" i="19"/>
  <c r="AF72" i="19"/>
  <c r="L72" i="19"/>
  <c r="K72" i="19"/>
  <c r="BB71" i="19"/>
  <c r="BA71" i="19"/>
  <c r="AG71" i="19"/>
  <c r="AF71" i="19"/>
  <c r="L71" i="19"/>
  <c r="K71" i="19"/>
  <c r="BB70" i="19"/>
  <c r="BA70" i="19"/>
  <c r="AG70" i="19"/>
  <c r="AF70" i="19"/>
  <c r="L70" i="19"/>
  <c r="K70" i="19"/>
  <c r="BB69" i="19"/>
  <c r="BA69" i="19"/>
  <c r="AG69" i="19"/>
  <c r="AF69" i="19"/>
  <c r="L69" i="19"/>
  <c r="K69" i="19"/>
  <c r="BB68" i="19"/>
  <c r="BA68" i="19"/>
  <c r="AG68" i="19"/>
  <c r="AF68" i="19"/>
  <c r="L68" i="19"/>
  <c r="K68" i="19"/>
  <c r="BB67" i="19"/>
  <c r="BA67" i="19"/>
  <c r="AG67" i="19"/>
  <c r="AF67" i="19"/>
  <c r="L67" i="19"/>
  <c r="K67" i="19"/>
  <c r="BB66" i="19"/>
  <c r="BA66" i="19"/>
  <c r="AG66" i="19"/>
  <c r="AF66" i="19"/>
  <c r="L66" i="19"/>
  <c r="K66" i="19"/>
  <c r="BB65" i="19"/>
  <c r="BA65" i="19"/>
  <c r="AG65" i="19"/>
  <c r="AF65" i="19"/>
  <c r="L65" i="19"/>
  <c r="K65" i="19"/>
  <c r="BB64" i="19"/>
  <c r="BA64" i="19"/>
  <c r="AG64" i="19"/>
  <c r="AF64" i="19"/>
  <c r="L64" i="19"/>
  <c r="K64" i="19"/>
  <c r="BB63" i="19"/>
  <c r="BA63" i="19"/>
  <c r="AG63" i="19"/>
  <c r="AF63" i="19"/>
  <c r="L63" i="19"/>
  <c r="K63" i="19"/>
  <c r="BB62" i="19"/>
  <c r="BA62" i="19"/>
  <c r="AG62" i="19"/>
  <c r="AF62" i="19"/>
  <c r="L62" i="19"/>
  <c r="K62" i="19"/>
  <c r="BB61" i="19"/>
  <c r="BA61" i="19"/>
  <c r="AG61" i="19"/>
  <c r="AF61" i="19"/>
  <c r="L61" i="19"/>
  <c r="K61" i="19"/>
  <c r="BB60" i="19"/>
  <c r="BA60" i="19"/>
  <c r="AG60" i="19"/>
  <c r="AF60" i="19"/>
  <c r="L60" i="19"/>
  <c r="K60" i="19"/>
  <c r="BB59" i="19"/>
  <c r="BA59" i="19"/>
  <c r="AG59" i="19"/>
  <c r="AF59" i="19"/>
  <c r="L59" i="19"/>
  <c r="K59" i="19"/>
  <c r="BB58" i="19"/>
  <c r="BA58" i="19"/>
  <c r="AG58" i="19"/>
  <c r="AF58" i="19"/>
  <c r="L58" i="19"/>
  <c r="K58" i="19"/>
  <c r="BB57" i="19"/>
  <c r="BA57" i="19"/>
  <c r="AG57" i="19"/>
  <c r="AF57" i="19"/>
  <c r="L57" i="19"/>
  <c r="K57" i="19"/>
  <c r="BB56" i="19"/>
  <c r="BA56" i="19"/>
  <c r="AG56" i="19"/>
  <c r="AF56" i="19"/>
  <c r="L56" i="19"/>
  <c r="K56" i="19"/>
  <c r="BB55" i="19"/>
  <c r="BA55" i="19"/>
  <c r="AG55" i="19"/>
  <c r="AF55" i="19"/>
  <c r="L55" i="19"/>
  <c r="K55" i="19"/>
  <c r="BB54" i="19"/>
  <c r="BA54" i="19"/>
  <c r="AG54" i="19"/>
  <c r="AF54" i="19"/>
  <c r="L54" i="19"/>
  <c r="K54" i="19"/>
  <c r="BB53" i="19"/>
  <c r="BA53" i="19"/>
  <c r="AG53" i="19"/>
  <c r="AF53" i="19"/>
  <c r="L53" i="19"/>
  <c r="K53" i="19"/>
  <c r="BB52" i="19"/>
  <c r="BA52" i="19"/>
  <c r="AG52" i="19"/>
  <c r="AF52" i="19"/>
  <c r="L52" i="19"/>
  <c r="K52" i="19"/>
  <c r="BB51" i="19"/>
  <c r="BA51" i="19"/>
  <c r="AG51" i="19"/>
  <c r="AF51" i="19"/>
  <c r="L51" i="19"/>
  <c r="K51" i="19"/>
  <c r="BB50" i="19"/>
  <c r="BA50" i="19"/>
  <c r="AG50" i="19"/>
  <c r="AF50" i="19"/>
  <c r="L50" i="19"/>
  <c r="K50" i="19"/>
  <c r="BB49" i="19"/>
  <c r="BA49" i="19"/>
  <c r="AG49" i="19"/>
  <c r="AF49" i="19"/>
  <c r="L49" i="19"/>
  <c r="K49" i="19"/>
  <c r="BB48" i="19"/>
  <c r="BA48" i="19"/>
  <c r="AG48" i="19"/>
  <c r="AF48" i="19"/>
  <c r="L48" i="19"/>
  <c r="K48" i="19"/>
  <c r="BB47" i="19"/>
  <c r="BA47" i="19"/>
  <c r="AG47" i="19"/>
  <c r="AF47" i="19"/>
  <c r="L47" i="19"/>
  <c r="K47" i="19"/>
  <c r="BB46" i="19"/>
  <c r="BA46" i="19"/>
  <c r="AG46" i="19"/>
  <c r="AF46" i="19"/>
  <c r="L46" i="19"/>
  <c r="K46" i="19"/>
  <c r="BB45" i="19"/>
  <c r="BA45" i="19"/>
  <c r="AG45" i="19"/>
  <c r="AF45" i="19"/>
  <c r="L45" i="19"/>
  <c r="K45" i="19"/>
  <c r="BB44" i="19"/>
  <c r="BA44" i="19"/>
  <c r="AG44" i="19"/>
  <c r="AF44" i="19"/>
  <c r="L44" i="19"/>
  <c r="K44" i="19"/>
  <c r="BB43" i="19"/>
  <c r="BA43" i="19"/>
  <c r="AG43" i="19"/>
  <c r="AF43" i="19"/>
  <c r="L43" i="19"/>
  <c r="K43" i="19"/>
  <c r="BB42" i="19"/>
  <c r="BA42" i="19"/>
  <c r="AG42" i="19"/>
  <c r="AF42" i="19"/>
  <c r="L42" i="19"/>
  <c r="K42" i="19"/>
  <c r="BB41" i="19"/>
  <c r="BA41" i="19"/>
  <c r="AG41" i="19"/>
  <c r="AF41" i="19"/>
  <c r="L41" i="19"/>
  <c r="K41" i="19"/>
  <c r="BB40" i="19"/>
  <c r="BA40" i="19"/>
  <c r="AG40" i="19"/>
  <c r="AF40" i="19"/>
  <c r="L40" i="19"/>
  <c r="K40" i="19"/>
  <c r="BB39" i="19"/>
  <c r="BA39" i="19"/>
  <c r="AG39" i="19"/>
  <c r="AF39" i="19"/>
  <c r="L39" i="19"/>
  <c r="K39" i="19"/>
  <c r="BB38" i="19"/>
  <c r="BA38" i="19"/>
  <c r="AG38" i="19"/>
  <c r="AF38" i="19"/>
  <c r="L38" i="19"/>
  <c r="K38" i="19"/>
  <c r="BB37" i="19"/>
  <c r="BA37" i="19"/>
  <c r="AG37" i="19"/>
  <c r="AF37" i="19"/>
  <c r="L37" i="19"/>
  <c r="K37" i="19"/>
  <c r="BB36" i="19"/>
  <c r="BA36" i="19"/>
  <c r="AG36" i="19"/>
  <c r="AF36" i="19"/>
  <c r="L36" i="19"/>
  <c r="K36" i="19"/>
  <c r="BB35" i="19"/>
  <c r="BA35" i="19"/>
  <c r="AG35" i="19"/>
  <c r="AF35" i="19"/>
  <c r="L35" i="19"/>
  <c r="K35" i="19"/>
  <c r="BB34" i="19"/>
  <c r="BA34" i="19"/>
  <c r="AQ34" i="19"/>
  <c r="AG34" i="19"/>
  <c r="AF34" i="19"/>
  <c r="L34" i="19"/>
  <c r="K34" i="19"/>
  <c r="BB33" i="19"/>
  <c r="BA33" i="19"/>
  <c r="AG33" i="19"/>
  <c r="AF33" i="19"/>
  <c r="L33" i="19"/>
  <c r="K33" i="19"/>
  <c r="BB32" i="19"/>
  <c r="BA32" i="19"/>
  <c r="AG32" i="19"/>
  <c r="AF32" i="19"/>
  <c r="L32" i="19"/>
  <c r="K32" i="19"/>
  <c r="BB31" i="19"/>
  <c r="BA31" i="19"/>
  <c r="AG31" i="19"/>
  <c r="AF31" i="19"/>
  <c r="L31" i="19"/>
  <c r="K31" i="19"/>
  <c r="BB30" i="19"/>
  <c r="BA30" i="19"/>
  <c r="AG30" i="19"/>
  <c r="AF30" i="19"/>
  <c r="L30" i="19"/>
  <c r="K30" i="19"/>
  <c r="BB29" i="19"/>
  <c r="BA29" i="19"/>
  <c r="AG29" i="19"/>
  <c r="AF29" i="19"/>
  <c r="L29" i="19"/>
  <c r="K29" i="19"/>
  <c r="BB28" i="19"/>
  <c r="BA28" i="19"/>
  <c r="AL28" i="19"/>
  <c r="AL29" i="19" s="1"/>
  <c r="AL30" i="19" s="1"/>
  <c r="AG28" i="19"/>
  <c r="AF28" i="19"/>
  <c r="L28" i="19"/>
  <c r="K28" i="19"/>
  <c r="BB27" i="19"/>
  <c r="BA27" i="19"/>
  <c r="AM27" i="19"/>
  <c r="AG27" i="19"/>
  <c r="AF27" i="19"/>
  <c r="L27" i="19"/>
  <c r="K27" i="19"/>
  <c r="BB26" i="19"/>
  <c r="BA26" i="19"/>
  <c r="AG26" i="19"/>
  <c r="AF26" i="19"/>
  <c r="L26" i="19"/>
  <c r="K26" i="19"/>
  <c r="BB25" i="19"/>
  <c r="BA25" i="19"/>
  <c r="AM25" i="19"/>
  <c r="AG25" i="19"/>
  <c r="AF25" i="19"/>
  <c r="L25" i="19"/>
  <c r="K25" i="19"/>
  <c r="BB24" i="19"/>
  <c r="BA24" i="19"/>
  <c r="AM24" i="19"/>
  <c r="AG24" i="19"/>
  <c r="AF24" i="19"/>
  <c r="L24" i="19"/>
  <c r="K24" i="19"/>
  <c r="BB23" i="19"/>
  <c r="BA23" i="19"/>
  <c r="AM23" i="19"/>
  <c r="AG23" i="19"/>
  <c r="AF23" i="19"/>
  <c r="L23" i="19"/>
  <c r="K23" i="19"/>
  <c r="BB22" i="19"/>
  <c r="BA22" i="19"/>
  <c r="AG22" i="19"/>
  <c r="AF22" i="19"/>
  <c r="L22" i="19"/>
  <c r="K22" i="19"/>
  <c r="BB21" i="19"/>
  <c r="BA21" i="19"/>
  <c r="AG21" i="19"/>
  <c r="AF21" i="19"/>
  <c r="L21" i="19"/>
  <c r="K21" i="19"/>
  <c r="BB20" i="19"/>
  <c r="BA20" i="19"/>
  <c r="AG20" i="19"/>
  <c r="AF20" i="19"/>
  <c r="L20" i="19"/>
  <c r="K20" i="19"/>
  <c r="BB19" i="19"/>
  <c r="BA19" i="19"/>
  <c r="AG19" i="19"/>
  <c r="AF19" i="19"/>
  <c r="L19" i="19"/>
  <c r="K19" i="19"/>
  <c r="BB18" i="19"/>
  <c r="BA18" i="19"/>
  <c r="AG18" i="19"/>
  <c r="AF18" i="19"/>
  <c r="S18" i="19"/>
  <c r="S19" i="19" s="1"/>
  <c r="L18" i="19"/>
  <c r="K18" i="19"/>
  <c r="BB17" i="19"/>
  <c r="BA17" i="19"/>
  <c r="AG17" i="19"/>
  <c r="AF17" i="19"/>
  <c r="L17" i="19"/>
  <c r="K17" i="19"/>
  <c r="BB16" i="19"/>
  <c r="BA16" i="19"/>
  <c r="AG16" i="19"/>
  <c r="AF16" i="19"/>
  <c r="L16" i="19"/>
  <c r="K16" i="19"/>
  <c r="BB15" i="19"/>
  <c r="BA15" i="19"/>
  <c r="AG15" i="19"/>
  <c r="AF15" i="19"/>
  <c r="L15" i="19"/>
  <c r="K15" i="19"/>
  <c r="BG14" i="19"/>
  <c r="BB14" i="19"/>
  <c r="BA14" i="19"/>
  <c r="AM14" i="19"/>
  <c r="AG14" i="19"/>
  <c r="AF14" i="19"/>
  <c r="Q14" i="19"/>
  <c r="L14" i="19"/>
  <c r="K14" i="19"/>
  <c r="BG13" i="19"/>
  <c r="BH13" i="19" s="1"/>
  <c r="BB13" i="19"/>
  <c r="BA13" i="19"/>
  <c r="AM13" i="19"/>
  <c r="AN13" i="19" s="1"/>
  <c r="AG13" i="19"/>
  <c r="AF13" i="19"/>
  <c r="Q13" i="19"/>
  <c r="T52" i="19" s="1"/>
  <c r="L13" i="19"/>
  <c r="K13" i="19"/>
  <c r="BB12" i="19"/>
  <c r="BA12" i="19"/>
  <c r="AG12" i="19"/>
  <c r="AF12" i="19"/>
  <c r="L12" i="19"/>
  <c r="K12" i="19"/>
  <c r="BH11" i="19"/>
  <c r="BG11" i="19"/>
  <c r="BB11" i="19"/>
  <c r="BA11" i="19"/>
  <c r="AM11" i="19"/>
  <c r="AL11" i="19"/>
  <c r="AG11" i="19"/>
  <c r="AF11" i="19"/>
  <c r="R11" i="19"/>
  <c r="Q11" i="19"/>
  <c r="L11" i="19"/>
  <c r="K11" i="19"/>
  <c r="BB10" i="19"/>
  <c r="BA10" i="19"/>
  <c r="AG10" i="19"/>
  <c r="AF10" i="19"/>
  <c r="L10" i="19"/>
  <c r="K10" i="19"/>
  <c r="BB9" i="19"/>
  <c r="BA9" i="19"/>
  <c r="AG9" i="19"/>
  <c r="AF9" i="19"/>
  <c r="L9" i="19"/>
  <c r="K9" i="19"/>
  <c r="BB8" i="19"/>
  <c r="BA8" i="19"/>
  <c r="AG8" i="19"/>
  <c r="AF8" i="19"/>
  <c r="L8" i="19"/>
  <c r="K8" i="19"/>
  <c r="BB7" i="19"/>
  <c r="BA7" i="19"/>
  <c r="AG7" i="19"/>
  <c r="AF7" i="19"/>
  <c r="L7" i="19"/>
  <c r="K7" i="19"/>
  <c r="BB6" i="19"/>
  <c r="BA6" i="19"/>
  <c r="AM6" i="19"/>
  <c r="AL6" i="19"/>
  <c r="AG6" i="19"/>
  <c r="AF6" i="19"/>
  <c r="L6" i="19"/>
  <c r="K6" i="19"/>
  <c r="AP5" i="19"/>
  <c r="BH4" i="19"/>
  <c r="AP23" i="19" s="1"/>
  <c r="BG4" i="19"/>
  <c r="AP4" i="19"/>
  <c r="AM4" i="19"/>
  <c r="AM3" i="19" s="1"/>
  <c r="AL4" i="19"/>
  <c r="AO22" i="19" s="1"/>
  <c r="R4" i="19"/>
  <c r="AP21" i="19" s="1"/>
  <c r="Q4" i="19"/>
  <c r="AO10" i="19" s="1"/>
  <c r="BC3" i="19"/>
  <c r="BB3" i="19"/>
  <c r="AH3" i="19"/>
  <c r="AG3" i="19"/>
  <c r="M3" i="19"/>
  <c r="L3" i="19"/>
  <c r="AQ29" i="20"/>
  <c r="AQ30" i="20"/>
  <c r="AQ30" i="19"/>
  <c r="S17" i="19"/>
  <c r="S17" i="20"/>
  <c r="AQ29" i="19"/>
  <c r="H3" i="19" l="1"/>
  <c r="M84" i="19" s="1"/>
  <c r="AD3" i="19"/>
  <c r="AI58" i="19" s="1"/>
  <c r="T6" i="19"/>
  <c r="T9" i="20"/>
  <c r="AL29" i="20"/>
  <c r="AL30" i="20" s="1"/>
  <c r="AM30" i="20" s="1"/>
  <c r="T16" i="19"/>
  <c r="AD3" i="20"/>
  <c r="AI60" i="20" s="1"/>
  <c r="AX3" i="20"/>
  <c r="BC72" i="20" s="1"/>
  <c r="T12" i="19"/>
  <c r="AM3" i="20"/>
  <c r="T6" i="20"/>
  <c r="T67" i="19"/>
  <c r="AO22" i="20"/>
  <c r="AL5" i="20"/>
  <c r="AC3" i="20"/>
  <c r="AH81" i="20" s="1"/>
  <c r="T8" i="20"/>
  <c r="T12" i="20"/>
  <c r="R13" i="20"/>
  <c r="T25" i="20"/>
  <c r="T16" i="20"/>
  <c r="T20" i="20"/>
  <c r="T29" i="20"/>
  <c r="T34" i="20"/>
  <c r="Q5" i="20"/>
  <c r="H3" i="20"/>
  <c r="T10" i="20"/>
  <c r="T11" i="20"/>
  <c r="T13" i="20"/>
  <c r="T17" i="20"/>
  <c r="T22" i="20"/>
  <c r="T28" i="20"/>
  <c r="T15" i="20"/>
  <c r="T31" i="20"/>
  <c r="T8" i="19"/>
  <c r="T14" i="19"/>
  <c r="T29" i="19"/>
  <c r="T57" i="19"/>
  <c r="AY3" i="19"/>
  <c r="BD79" i="19" s="1"/>
  <c r="AC3" i="19"/>
  <c r="AH63" i="19" s="1"/>
  <c r="AP22" i="19"/>
  <c r="AQ31" i="20"/>
  <c r="AY3" i="20"/>
  <c r="AP23" i="20"/>
  <c r="AO23" i="20"/>
  <c r="BG5" i="20"/>
  <c r="I3" i="20"/>
  <c r="AO21" i="20"/>
  <c r="AO12" i="20"/>
  <c r="T14" i="20"/>
  <c r="T19" i="20"/>
  <c r="T24" i="20"/>
  <c r="T37" i="20"/>
  <c r="T38" i="20"/>
  <c r="R3" i="20"/>
  <c r="T75" i="20"/>
  <c r="T71" i="20"/>
  <c r="T67" i="20"/>
  <c r="T65" i="20"/>
  <c r="T61" i="20"/>
  <c r="T57" i="20"/>
  <c r="T74" i="20"/>
  <c r="T70" i="20"/>
  <c r="T66" i="20"/>
  <c r="T62" i="20"/>
  <c r="T58" i="20"/>
  <c r="T73" i="20"/>
  <c r="T69" i="20"/>
  <c r="T54" i="20"/>
  <c r="T50" i="20"/>
  <c r="T46" i="20"/>
  <c r="T42" i="20"/>
  <c r="T64" i="20"/>
  <c r="T63" i="20"/>
  <c r="T60" i="20"/>
  <c r="T59" i="20"/>
  <c r="T56" i="20"/>
  <c r="T55" i="20"/>
  <c r="T51" i="20"/>
  <c r="T47" i="20"/>
  <c r="T43" i="20"/>
  <c r="T72" i="20"/>
  <c r="T40" i="20"/>
  <c r="T36" i="20"/>
  <c r="T33" i="20"/>
  <c r="T53" i="20"/>
  <c r="T52" i="20"/>
  <c r="T49" i="20"/>
  <c r="T48" i="20"/>
  <c r="T45" i="20"/>
  <c r="T44" i="20"/>
  <c r="T39" i="20"/>
  <c r="T35" i="20"/>
  <c r="T32" i="20"/>
  <c r="T30" i="20"/>
  <c r="T18" i="20"/>
  <c r="T21" i="20"/>
  <c r="T23" i="20"/>
  <c r="T26" i="20"/>
  <c r="T27" i="20"/>
  <c r="T68" i="20"/>
  <c r="AL5" i="19"/>
  <c r="BH3" i="19"/>
  <c r="I3" i="19"/>
  <c r="N85" i="19" s="1"/>
  <c r="T39" i="19"/>
  <c r="T44" i="19"/>
  <c r="T47" i="19"/>
  <c r="T58" i="19"/>
  <c r="T61" i="19"/>
  <c r="T68" i="19"/>
  <c r="R3" i="19"/>
  <c r="T23" i="19"/>
  <c r="T24" i="19"/>
  <c r="T42" i="19"/>
  <c r="T45" i="19"/>
  <c r="T59" i="19"/>
  <c r="T71" i="19"/>
  <c r="Q5" i="19"/>
  <c r="AO21" i="19"/>
  <c r="AQ31" i="19"/>
  <c r="AO23" i="19"/>
  <c r="AO12" i="19"/>
  <c r="AL31" i="19"/>
  <c r="AM30" i="19"/>
  <c r="BG5" i="19"/>
  <c r="AX3" i="19"/>
  <c r="T20" i="19"/>
  <c r="T26" i="19"/>
  <c r="AM29" i="19"/>
  <c r="T30" i="19"/>
  <c r="T38" i="19"/>
  <c r="T41" i="19"/>
  <c r="T46" i="19"/>
  <c r="T49" i="19"/>
  <c r="T73" i="19"/>
  <c r="T69" i="19"/>
  <c r="T70" i="19"/>
  <c r="T65" i="19"/>
  <c r="T62" i="19"/>
  <c r="T56" i="19"/>
  <c r="T75" i="19"/>
  <c r="T72" i="19"/>
  <c r="T66" i="19"/>
  <c r="T60" i="19"/>
  <c r="T55" i="19"/>
  <c r="T54" i="19"/>
  <c r="T51" i="19"/>
  <c r="T48" i="19"/>
  <c r="T37" i="19"/>
  <c r="T35" i="19"/>
  <c r="T74" i="19"/>
  <c r="T53" i="19"/>
  <c r="T50" i="19"/>
  <c r="T36" i="19"/>
  <c r="T31" i="19"/>
  <c r="T28" i="19"/>
  <c r="T19" i="19"/>
  <c r="T18" i="19"/>
  <c r="T17" i="19"/>
  <c r="R13" i="19"/>
  <c r="T11" i="19"/>
  <c r="T10" i="19"/>
  <c r="T9" i="19"/>
  <c r="T13" i="19"/>
  <c r="T15" i="19"/>
  <c r="T21" i="19"/>
  <c r="T22" i="19"/>
  <c r="T25" i="19"/>
  <c r="T27" i="19"/>
  <c r="AM28" i="19"/>
  <c r="T32" i="19"/>
  <c r="T33" i="19"/>
  <c r="T34" i="19"/>
  <c r="T40" i="19"/>
  <c r="T43" i="19"/>
  <c r="T63" i="19"/>
  <c r="T64" i="19"/>
  <c r="AO11" i="19"/>
  <c r="BH14" i="19" l="1"/>
  <c r="N27" i="19"/>
  <c r="AH46" i="20"/>
  <c r="M61" i="19"/>
  <c r="AI32" i="20"/>
  <c r="AH23" i="19"/>
  <c r="AH9" i="20"/>
  <c r="AH75" i="20"/>
  <c r="AI78" i="20"/>
  <c r="AH51" i="19"/>
  <c r="AH21" i="20"/>
  <c r="AI27" i="20"/>
  <c r="AH36" i="20"/>
  <c r="AI9" i="20"/>
  <c r="M45" i="19"/>
  <c r="M59" i="19"/>
  <c r="AH14" i="19"/>
  <c r="AH80" i="19"/>
  <c r="AH24" i="20"/>
  <c r="AH43" i="20"/>
  <c r="AH83" i="20"/>
  <c r="AI24" i="20"/>
  <c r="AI67" i="20"/>
  <c r="M23" i="19"/>
  <c r="M80" i="19"/>
  <c r="N43" i="19"/>
  <c r="AH76" i="19"/>
  <c r="AH68" i="20"/>
  <c r="AH73" i="20"/>
  <c r="AI13" i="20"/>
  <c r="AI44" i="20"/>
  <c r="BD41" i="19"/>
  <c r="BD14" i="19"/>
  <c r="BD76" i="19"/>
  <c r="M50" i="19"/>
  <c r="BD69" i="19"/>
  <c r="M6" i="19"/>
  <c r="N59" i="19"/>
  <c r="BD18" i="19"/>
  <c r="M17" i="19"/>
  <c r="M66" i="19"/>
  <c r="N20" i="19"/>
  <c r="N75" i="19"/>
  <c r="BD26" i="19"/>
  <c r="BD83" i="19"/>
  <c r="BC70" i="20"/>
  <c r="M12" i="19"/>
  <c r="M32" i="19"/>
  <c r="M52" i="19"/>
  <c r="N36" i="19"/>
  <c r="AH21" i="19"/>
  <c r="AH64" i="19"/>
  <c r="AH81" i="19"/>
  <c r="AH12" i="20"/>
  <c r="AH82" i="20"/>
  <c r="AH39" i="20"/>
  <c r="AH56" i="20"/>
  <c r="AH66" i="20"/>
  <c r="AI70" i="20"/>
  <c r="AI28" i="20"/>
  <c r="AI41" i="20"/>
  <c r="AI52" i="20"/>
  <c r="AI56" i="20"/>
  <c r="AH54" i="19"/>
  <c r="AH41" i="19"/>
  <c r="AH13" i="20"/>
  <c r="AH34" i="20"/>
  <c r="AH49" i="20"/>
  <c r="AH64" i="20"/>
  <c r="AH61" i="20"/>
  <c r="AI8" i="20"/>
  <c r="AI16" i="20"/>
  <c r="AI38" i="20"/>
  <c r="AI42" i="20"/>
  <c r="AI75" i="19"/>
  <c r="BD78" i="19"/>
  <c r="N6" i="19"/>
  <c r="N57" i="19"/>
  <c r="BD12" i="19"/>
  <c r="BD34" i="19"/>
  <c r="BD57" i="19"/>
  <c r="M8" i="19"/>
  <c r="M19" i="19"/>
  <c r="M40" i="19"/>
  <c r="M69" i="19"/>
  <c r="N30" i="19"/>
  <c r="N11" i="19"/>
  <c r="N49" i="19"/>
  <c r="BD9" i="19"/>
  <c r="BD48" i="19"/>
  <c r="BD60" i="19"/>
  <c r="BD65" i="19"/>
  <c r="BC16" i="20"/>
  <c r="M22" i="19"/>
  <c r="M35" i="19"/>
  <c r="M24" i="19"/>
  <c r="M7" i="19"/>
  <c r="M20" i="19"/>
  <c r="M33" i="19"/>
  <c r="M42" i="19"/>
  <c r="M56" i="19"/>
  <c r="M73" i="19"/>
  <c r="BD30" i="19"/>
  <c r="BD13" i="19"/>
  <c r="BD64" i="19"/>
  <c r="BD49" i="19"/>
  <c r="BD73" i="19"/>
  <c r="BC43" i="20"/>
  <c r="M10" i="19"/>
  <c r="M37" i="19"/>
  <c r="M28" i="19"/>
  <c r="M15" i="19"/>
  <c r="M27" i="19"/>
  <c r="M49" i="19"/>
  <c r="M57" i="19"/>
  <c r="M64" i="19"/>
  <c r="M74" i="19"/>
  <c r="M41" i="19"/>
  <c r="R14" i="19"/>
  <c r="N33" i="19"/>
  <c r="N35" i="19"/>
  <c r="N41" i="19"/>
  <c r="N61" i="19"/>
  <c r="AH22" i="19"/>
  <c r="AH24" i="19"/>
  <c r="AH68" i="19"/>
  <c r="AH53" i="19"/>
  <c r="AH85" i="19"/>
  <c r="AN14" i="20"/>
  <c r="AH16" i="20"/>
  <c r="AH25" i="20"/>
  <c r="AH38" i="20"/>
  <c r="AH10" i="20"/>
  <c r="AH32" i="20"/>
  <c r="AH53" i="20"/>
  <c r="AH51" i="20"/>
  <c r="AH84" i="20"/>
  <c r="AH58" i="20"/>
  <c r="AH67" i="20"/>
  <c r="AI10" i="20"/>
  <c r="AI76" i="20"/>
  <c r="AI22" i="20"/>
  <c r="AI20" i="20"/>
  <c r="AI37" i="20"/>
  <c r="AI74" i="20"/>
  <c r="AI48" i="20"/>
  <c r="AI50" i="20"/>
  <c r="AI79" i="20"/>
  <c r="AI68" i="19"/>
  <c r="AI33" i="19"/>
  <c r="M55" i="19"/>
  <c r="AI31" i="19"/>
  <c r="M36" i="19"/>
  <c r="M9" i="19"/>
  <c r="M65" i="19"/>
  <c r="M16" i="19"/>
  <c r="M21" i="19"/>
  <c r="M81" i="19"/>
  <c r="M77" i="19"/>
  <c r="M63" i="19"/>
  <c r="M58" i="19"/>
  <c r="M70" i="19"/>
  <c r="N28" i="19"/>
  <c r="N19" i="19"/>
  <c r="N42" i="19"/>
  <c r="N52" i="19"/>
  <c r="N65" i="19"/>
  <c r="N71" i="19"/>
  <c r="AH20" i="19"/>
  <c r="AH7" i="19"/>
  <c r="AH82" i="19"/>
  <c r="AH43" i="19"/>
  <c r="AH55" i="19"/>
  <c r="BC40" i="20"/>
  <c r="AH7" i="20"/>
  <c r="AH14" i="20"/>
  <c r="AH28" i="20"/>
  <c r="AH26" i="20"/>
  <c r="AH45" i="20"/>
  <c r="AH72" i="20"/>
  <c r="AH60" i="20"/>
  <c r="AH54" i="20"/>
  <c r="AH74" i="20"/>
  <c r="AH79" i="20"/>
  <c r="AI26" i="20"/>
  <c r="AI31" i="20"/>
  <c r="AI33" i="20"/>
  <c r="AI14" i="20"/>
  <c r="AI59" i="20"/>
  <c r="AI39" i="20"/>
  <c r="AI62" i="20"/>
  <c r="AI80" i="20"/>
  <c r="AI72" i="20"/>
  <c r="AI25" i="19"/>
  <c r="AI41" i="19"/>
  <c r="AI59" i="19"/>
  <c r="AI11" i="19"/>
  <c r="AI60" i="19"/>
  <c r="AI84" i="19"/>
  <c r="N38" i="19"/>
  <c r="N56" i="19"/>
  <c r="N14" i="19"/>
  <c r="N12" i="19"/>
  <c r="N73" i="19"/>
  <c r="N62" i="19"/>
  <c r="N64" i="19"/>
  <c r="N77" i="19"/>
  <c r="AI8" i="19"/>
  <c r="AI9" i="19"/>
  <c r="AI52" i="19"/>
  <c r="AI46" i="19"/>
  <c r="AI44" i="19"/>
  <c r="AI16" i="19"/>
  <c r="AI85" i="19"/>
  <c r="AI69" i="19"/>
  <c r="AI79" i="19"/>
  <c r="AI56" i="19"/>
  <c r="AI76" i="19"/>
  <c r="AI65" i="19"/>
  <c r="AI57" i="19"/>
  <c r="AI37" i="19"/>
  <c r="AI67" i="19"/>
  <c r="AI39" i="19"/>
  <c r="AI19" i="19"/>
  <c r="AI10" i="19"/>
  <c r="AI27" i="19"/>
  <c r="AI21" i="19"/>
  <c r="AI64" i="19"/>
  <c r="AI32" i="19"/>
  <c r="AI7" i="19"/>
  <c r="AI38" i="19"/>
  <c r="AN14" i="19"/>
  <c r="AI66" i="19"/>
  <c r="AI6" i="19"/>
  <c r="AI34" i="19"/>
  <c r="AI17" i="19"/>
  <c r="AI62" i="19"/>
  <c r="AI63" i="19"/>
  <c r="AI30" i="19"/>
  <c r="AI24" i="19"/>
  <c r="AI22" i="19"/>
  <c r="AI81" i="19"/>
  <c r="AI70" i="19"/>
  <c r="AI49" i="19"/>
  <c r="AI73" i="19"/>
  <c r="AI12" i="19"/>
  <c r="AH12" i="19"/>
  <c r="AH18" i="19"/>
  <c r="AH32" i="19"/>
  <c r="AH72" i="19"/>
  <c r="AH52" i="19"/>
  <c r="AH66" i="19"/>
  <c r="AH61" i="19"/>
  <c r="AL31" i="20"/>
  <c r="AL32" i="20" s="1"/>
  <c r="BC15" i="20"/>
  <c r="BC83" i="20"/>
  <c r="AN4" i="19"/>
  <c r="AO4" i="19" s="1"/>
  <c r="AQ22" i="19" s="1"/>
  <c r="AI42" i="19"/>
  <c r="AI36" i="19"/>
  <c r="AI45" i="19"/>
  <c r="AI61" i="19"/>
  <c r="AI78" i="19"/>
  <c r="AI51" i="19"/>
  <c r="AI20" i="19"/>
  <c r="AI40" i="19"/>
  <c r="AI48" i="19"/>
  <c r="AI18" i="19"/>
  <c r="AI43" i="19"/>
  <c r="AI47" i="19"/>
  <c r="AI74" i="19"/>
  <c r="AI82" i="19"/>
  <c r="AH31" i="19"/>
  <c r="AH35" i="19"/>
  <c r="AH38" i="19"/>
  <c r="AI14" i="19"/>
  <c r="AI29" i="19"/>
  <c r="AI26" i="19"/>
  <c r="AI13" i="19"/>
  <c r="AI23" i="19"/>
  <c r="AI71" i="19"/>
  <c r="AI28" i="19"/>
  <c r="AI50" i="19"/>
  <c r="AI35" i="19"/>
  <c r="AI54" i="19"/>
  <c r="AI72" i="19"/>
  <c r="AI53" i="19"/>
  <c r="AI55" i="19"/>
  <c r="AI83" i="19"/>
  <c r="AH26" i="19"/>
  <c r="AH17" i="19"/>
  <c r="AH36" i="19"/>
  <c r="AH29" i="19"/>
  <c r="AH42" i="19"/>
  <c r="AH34" i="19"/>
  <c r="AH56" i="19"/>
  <c r="AH67" i="19"/>
  <c r="AH70" i="19"/>
  <c r="BC53" i="20"/>
  <c r="AI15" i="19"/>
  <c r="AI80" i="19"/>
  <c r="AI77" i="19"/>
  <c r="AN6" i="19"/>
  <c r="AO6" i="19" s="1"/>
  <c r="AH77" i="19"/>
  <c r="AH59" i="19"/>
  <c r="AH79" i="19"/>
  <c r="AH62" i="19"/>
  <c r="AH49" i="19"/>
  <c r="AH48" i="19"/>
  <c r="AH39" i="19"/>
  <c r="AH71" i="19"/>
  <c r="AH44" i="19"/>
  <c r="AH83" i="19"/>
  <c r="AH60" i="19"/>
  <c r="AH33" i="19"/>
  <c r="AH13" i="19"/>
  <c r="AH16" i="19"/>
  <c r="AH50" i="19"/>
  <c r="AH27" i="19"/>
  <c r="AH19" i="19"/>
  <c r="AH11" i="19"/>
  <c r="AH6" i="19"/>
  <c r="AH28" i="19"/>
  <c r="AH65" i="19"/>
  <c r="AH57" i="19"/>
  <c r="AH74" i="19"/>
  <c r="AH58" i="19"/>
  <c r="AH47" i="19"/>
  <c r="AH45" i="19"/>
  <c r="AH84" i="19"/>
  <c r="AH69" i="19"/>
  <c r="AH40" i="19"/>
  <c r="AH78" i="19"/>
  <c r="AH46" i="19"/>
  <c r="AH30" i="19"/>
  <c r="AH73" i="19"/>
  <c r="AH10" i="19"/>
  <c r="AH37" i="19"/>
  <c r="AH25" i="19"/>
  <c r="AH15" i="19"/>
  <c r="AH8" i="19"/>
  <c r="AH75" i="19"/>
  <c r="AH9" i="19"/>
  <c r="AM29" i="20"/>
  <c r="BC60" i="20"/>
  <c r="BC80" i="20"/>
  <c r="BC54" i="20"/>
  <c r="BC79" i="20"/>
  <c r="BC28" i="20"/>
  <c r="BC12" i="20"/>
  <c r="BC69" i="20"/>
  <c r="BC81" i="20"/>
  <c r="BC32" i="20"/>
  <c r="BC52" i="20"/>
  <c r="BC63" i="20"/>
  <c r="BC37" i="20"/>
  <c r="M39" i="19"/>
  <c r="M14" i="19"/>
  <c r="M76" i="19"/>
  <c r="M72" i="19"/>
  <c r="M68" i="19"/>
  <c r="M62" i="19"/>
  <c r="M85" i="19"/>
  <c r="M48" i="19"/>
  <c r="M46" i="19"/>
  <c r="M38" i="19"/>
  <c r="M53" i="19"/>
  <c r="M30" i="19"/>
  <c r="M51" i="19"/>
  <c r="M26" i="19"/>
  <c r="M18" i="19"/>
  <c r="M13" i="19"/>
  <c r="M47" i="19"/>
  <c r="M11" i="19"/>
  <c r="M43" i="19"/>
  <c r="M29" i="19"/>
  <c r="M25" i="19"/>
  <c r="M31" i="19"/>
  <c r="M71" i="19"/>
  <c r="M67" i="19"/>
  <c r="M54" i="19"/>
  <c r="M79" i="19"/>
  <c r="M44" i="19"/>
  <c r="M83" i="19"/>
  <c r="M82" i="19"/>
  <c r="M75" i="19"/>
  <c r="M60" i="19"/>
  <c r="M78" i="19"/>
  <c r="M34" i="19"/>
  <c r="N26" i="19"/>
  <c r="N48" i="19"/>
  <c r="N32" i="19"/>
  <c r="N23" i="19"/>
  <c r="N29" i="19"/>
  <c r="N66" i="19"/>
  <c r="N50" i="19"/>
  <c r="N83" i="19"/>
  <c r="N84" i="19"/>
  <c r="N80" i="19"/>
  <c r="BC44" i="20"/>
  <c r="BC13" i="20"/>
  <c r="BC8" i="20"/>
  <c r="BC20" i="20"/>
  <c r="BC10" i="20"/>
  <c r="BC29" i="20"/>
  <c r="BC19" i="20"/>
  <c r="BC64" i="20"/>
  <c r="BC35" i="20"/>
  <c r="BC30" i="20"/>
  <c r="BC66" i="20"/>
  <c r="BC47" i="20"/>
  <c r="BC42" i="20"/>
  <c r="BC67" i="20"/>
  <c r="BC58" i="20"/>
  <c r="BC57" i="20"/>
  <c r="BC73" i="20"/>
  <c r="BC82" i="20"/>
  <c r="BC34" i="20"/>
  <c r="BC6" i="20"/>
  <c r="BC59" i="20"/>
  <c r="BC11" i="20"/>
  <c r="BC41" i="20"/>
  <c r="BC17" i="20"/>
  <c r="BC9" i="20"/>
  <c r="BC22" i="20"/>
  <c r="BC23" i="20"/>
  <c r="BC48" i="20"/>
  <c r="BC25" i="20"/>
  <c r="BC26" i="20"/>
  <c r="BC39" i="20"/>
  <c r="BC33" i="20"/>
  <c r="BC74" i="20"/>
  <c r="BC51" i="20"/>
  <c r="BC46" i="20"/>
  <c r="BC71" i="20"/>
  <c r="BC62" i="20"/>
  <c r="BC61" i="20"/>
  <c r="BC76" i="20"/>
  <c r="BC84" i="20"/>
  <c r="BC7" i="20"/>
  <c r="BC18" i="20"/>
  <c r="BC38" i="20"/>
  <c r="BC45" i="20"/>
  <c r="BC14" i="20"/>
  <c r="BC49" i="20"/>
  <c r="BC24" i="20"/>
  <c r="BC77" i="20"/>
  <c r="BC31" i="20"/>
  <c r="BC27" i="20"/>
  <c r="BC56" i="20"/>
  <c r="BC36" i="20"/>
  <c r="BC85" i="20"/>
  <c r="BC55" i="20"/>
  <c r="BC50" i="20"/>
  <c r="BC75" i="20"/>
  <c r="BC68" i="20"/>
  <c r="BC65" i="20"/>
  <c r="BC78" i="20"/>
  <c r="BC21" i="20"/>
  <c r="AI69" i="20"/>
  <c r="AI49" i="20"/>
  <c r="AI61" i="20"/>
  <c r="AI75" i="20"/>
  <c r="AI83" i="20"/>
  <c r="AI64" i="20"/>
  <c r="BD11" i="19"/>
  <c r="BD40" i="19"/>
  <c r="BD35" i="19"/>
  <c r="BD15" i="19"/>
  <c r="BD31" i="19"/>
  <c r="BD80" i="19"/>
  <c r="BD43" i="19"/>
  <c r="BD51" i="19"/>
  <c r="BD66" i="19"/>
  <c r="BD74" i="19"/>
  <c r="AN6" i="20"/>
  <c r="AO6" i="20" s="1"/>
  <c r="AH31" i="20"/>
  <c r="AH15" i="20"/>
  <c r="AH11" i="20"/>
  <c r="AH37" i="20"/>
  <c r="AH22" i="20"/>
  <c r="AH8" i="20"/>
  <c r="AH23" i="20"/>
  <c r="AH30" i="20"/>
  <c r="AH44" i="20"/>
  <c r="AH52" i="20"/>
  <c r="AH40" i="20"/>
  <c r="AH47" i="20"/>
  <c r="AH59" i="20"/>
  <c r="AH76" i="20"/>
  <c r="AH50" i="20"/>
  <c r="AH78" i="20"/>
  <c r="AH70" i="20"/>
  <c r="AH65" i="20"/>
  <c r="AH77" i="20"/>
  <c r="AH85" i="20"/>
  <c r="AI21" i="20"/>
  <c r="AI30" i="20"/>
  <c r="AI12" i="20"/>
  <c r="AI15" i="20"/>
  <c r="AI29" i="20"/>
  <c r="AI17" i="20"/>
  <c r="AI11" i="20"/>
  <c r="AI36" i="20"/>
  <c r="AI58" i="20"/>
  <c r="AI66" i="20"/>
  <c r="AI35" i="20"/>
  <c r="AI47" i="20"/>
  <c r="AI55" i="20"/>
  <c r="AI46" i="20"/>
  <c r="AI73" i="20"/>
  <c r="AI53" i="20"/>
  <c r="AI65" i="20"/>
  <c r="AI77" i="20"/>
  <c r="AI85" i="20"/>
  <c r="AI68" i="20"/>
  <c r="BD44" i="19"/>
  <c r="BD21" i="19"/>
  <c r="BD23" i="19"/>
  <c r="BD82" i="19"/>
  <c r="BD19" i="19"/>
  <c r="BD29" i="19"/>
  <c r="BD84" i="19"/>
  <c r="BD77" i="19"/>
  <c r="BD59" i="19"/>
  <c r="BD70" i="19"/>
  <c r="AH20" i="20"/>
  <c r="AH17" i="20"/>
  <c r="AH6" i="20"/>
  <c r="AH19" i="20"/>
  <c r="AH41" i="20"/>
  <c r="AH29" i="20"/>
  <c r="AH18" i="20"/>
  <c r="AH27" i="20"/>
  <c r="AH35" i="20"/>
  <c r="AH48" i="20"/>
  <c r="AH33" i="20"/>
  <c r="AH80" i="20"/>
  <c r="AH55" i="20"/>
  <c r="AH63" i="20"/>
  <c r="AH42" i="20"/>
  <c r="AH69" i="20"/>
  <c r="AH62" i="20"/>
  <c r="AH57" i="20"/>
  <c r="AH71" i="20"/>
  <c r="AI18" i="20"/>
  <c r="AN4" i="20"/>
  <c r="AO4" i="20" s="1"/>
  <c r="AP11" i="20" s="1"/>
  <c r="AI23" i="20"/>
  <c r="AI7" i="20"/>
  <c r="AI25" i="20"/>
  <c r="AI34" i="20"/>
  <c r="AI6" i="20"/>
  <c r="AI19" i="20"/>
  <c r="AI40" i="20"/>
  <c r="AI82" i="20"/>
  <c r="AI84" i="20"/>
  <c r="AI43" i="20"/>
  <c r="AI51" i="20"/>
  <c r="AI63" i="20"/>
  <c r="AI54" i="20"/>
  <c r="AI45" i="20"/>
  <c r="AI57" i="20"/>
  <c r="AI71" i="20"/>
  <c r="AI81" i="20"/>
  <c r="M10" i="20"/>
  <c r="M14" i="20"/>
  <c r="M18" i="20"/>
  <c r="M22" i="20"/>
  <c r="M26" i="20"/>
  <c r="M30" i="20"/>
  <c r="M34" i="20"/>
  <c r="M38" i="20"/>
  <c r="M42" i="20"/>
  <c r="M45" i="20"/>
  <c r="M48" i="20"/>
  <c r="M52" i="20"/>
  <c r="M56" i="20"/>
  <c r="M60" i="20"/>
  <c r="M64" i="20"/>
  <c r="M68" i="20"/>
  <c r="M72" i="20"/>
  <c r="M76" i="20"/>
  <c r="M82" i="20"/>
  <c r="M6" i="20"/>
  <c r="M66" i="20"/>
  <c r="M74" i="20"/>
  <c r="M77" i="20"/>
  <c r="M84" i="20"/>
  <c r="M13" i="20"/>
  <c r="M21" i="20"/>
  <c r="M29" i="20"/>
  <c r="M33" i="20"/>
  <c r="M41" i="20"/>
  <c r="M51" i="20"/>
  <c r="M55" i="20"/>
  <c r="M63" i="20"/>
  <c r="M67" i="20"/>
  <c r="M75" i="20"/>
  <c r="M78" i="20"/>
  <c r="M85" i="20"/>
  <c r="M7" i="20"/>
  <c r="M11" i="20"/>
  <c r="M15" i="20"/>
  <c r="M19" i="20"/>
  <c r="M23" i="20"/>
  <c r="M27" i="20"/>
  <c r="M31" i="20"/>
  <c r="M35" i="20"/>
  <c r="M39" i="20"/>
  <c r="M43" i="20"/>
  <c r="M46" i="20"/>
  <c r="M49" i="20"/>
  <c r="M53" i="20"/>
  <c r="M57" i="20"/>
  <c r="M61" i="20"/>
  <c r="M65" i="20"/>
  <c r="M69" i="20"/>
  <c r="M73" i="20"/>
  <c r="M79" i="20"/>
  <c r="M83" i="20"/>
  <c r="M8" i="20"/>
  <c r="M12" i="20"/>
  <c r="M16" i="20"/>
  <c r="M20" i="20"/>
  <c r="M24" i="20"/>
  <c r="M28" i="20"/>
  <c r="M32" i="20"/>
  <c r="M36" i="20"/>
  <c r="M40" i="20"/>
  <c r="M44" i="20"/>
  <c r="M50" i="20"/>
  <c r="M54" i="20"/>
  <c r="M58" i="20"/>
  <c r="M62" i="20"/>
  <c r="M70" i="20"/>
  <c r="M80" i="20"/>
  <c r="M9" i="20"/>
  <c r="M17" i="20"/>
  <c r="M25" i="20"/>
  <c r="M37" i="20"/>
  <c r="M47" i="20"/>
  <c r="M59" i="20"/>
  <c r="M71" i="20"/>
  <c r="M81" i="20"/>
  <c r="N78" i="20"/>
  <c r="N44" i="20"/>
  <c r="N76" i="20"/>
  <c r="N46" i="20"/>
  <c r="N7" i="20"/>
  <c r="N30" i="20"/>
  <c r="N36" i="20"/>
  <c r="N38" i="20"/>
  <c r="N72" i="20"/>
  <c r="N40" i="20"/>
  <c r="N82" i="20"/>
  <c r="N50" i="20"/>
  <c r="N14" i="20"/>
  <c r="N79" i="20"/>
  <c r="N71" i="20"/>
  <c r="N63" i="20"/>
  <c r="N55" i="20"/>
  <c r="N47" i="20"/>
  <c r="N39" i="20"/>
  <c r="N31" i="20"/>
  <c r="N23" i="20"/>
  <c r="N18" i="20"/>
  <c r="N15" i="20"/>
  <c r="N68" i="20"/>
  <c r="N70" i="20"/>
  <c r="N6" i="20"/>
  <c r="N56" i="20"/>
  <c r="N66" i="20"/>
  <c r="N34" i="20"/>
  <c r="N75" i="20"/>
  <c r="N59" i="20"/>
  <c r="N43" i="20"/>
  <c r="N35" i="20"/>
  <c r="N27" i="20"/>
  <c r="N19" i="20"/>
  <c r="N11" i="20"/>
  <c r="N62" i="20"/>
  <c r="N54" i="20"/>
  <c r="N80" i="20"/>
  <c r="N48" i="20"/>
  <c r="N12" i="20"/>
  <c r="N26" i="20"/>
  <c r="N81" i="20"/>
  <c r="N65" i="20"/>
  <c r="N57" i="20"/>
  <c r="N41" i="20"/>
  <c r="N33" i="20"/>
  <c r="N8" i="20"/>
  <c r="N17" i="20"/>
  <c r="N60" i="20"/>
  <c r="N84" i="20"/>
  <c r="N20" i="20"/>
  <c r="N22" i="20"/>
  <c r="N64" i="20"/>
  <c r="N32" i="20"/>
  <c r="N74" i="20"/>
  <c r="N42" i="20"/>
  <c r="N85" i="20"/>
  <c r="N77" i="20"/>
  <c r="N69" i="20"/>
  <c r="N61" i="20"/>
  <c r="N53" i="20"/>
  <c r="N45" i="20"/>
  <c r="N37" i="20"/>
  <c r="N29" i="20"/>
  <c r="N21" i="20"/>
  <c r="N10" i="20"/>
  <c r="N13" i="20"/>
  <c r="N28" i="20"/>
  <c r="N24" i="20"/>
  <c r="N83" i="20"/>
  <c r="N67" i="20"/>
  <c r="N51" i="20"/>
  <c r="N16" i="20"/>
  <c r="N52" i="20"/>
  <c r="N58" i="20"/>
  <c r="N73" i="20"/>
  <c r="N49" i="20"/>
  <c r="N25" i="20"/>
  <c r="N9" i="20"/>
  <c r="BD46" i="19"/>
  <c r="BD38" i="19"/>
  <c r="BD22" i="19"/>
  <c r="BD58" i="19"/>
  <c r="BD27" i="19"/>
  <c r="BD36" i="19"/>
  <c r="BD6" i="19"/>
  <c r="BD16" i="19"/>
  <c r="BD20" i="19"/>
  <c r="BD33" i="19"/>
  <c r="BD32" i="19"/>
  <c r="BD81" i="19"/>
  <c r="BD37" i="19"/>
  <c r="BD45" i="19"/>
  <c r="BD85" i="19"/>
  <c r="BD53" i="19"/>
  <c r="BD61" i="19"/>
  <c r="BD67" i="19"/>
  <c r="BD71" i="19"/>
  <c r="BD75" i="19"/>
  <c r="BI4" i="19"/>
  <c r="BJ4" i="19" s="1"/>
  <c r="AP12" i="19" s="1"/>
  <c r="BD54" i="19"/>
  <c r="BD10" i="19"/>
  <c r="BD24" i="19"/>
  <c r="BD7" i="19"/>
  <c r="BD28" i="19"/>
  <c r="BD42" i="19"/>
  <c r="BD8" i="19"/>
  <c r="BD17" i="19"/>
  <c r="BD25" i="19"/>
  <c r="BD50" i="19"/>
  <c r="BD62" i="19"/>
  <c r="BD52" i="19"/>
  <c r="BD39" i="19"/>
  <c r="BD56" i="19"/>
  <c r="BD47" i="19"/>
  <c r="BD55" i="19"/>
  <c r="BD63" i="19"/>
  <c r="BD68" i="19"/>
  <c r="BD72" i="19"/>
  <c r="R14" i="20"/>
  <c r="S4" i="20"/>
  <c r="T4" i="20" s="1"/>
  <c r="BD74" i="20"/>
  <c r="BD70" i="20"/>
  <c r="BD66" i="20"/>
  <c r="BD64" i="20"/>
  <c r="BD60" i="20"/>
  <c r="BD56" i="20"/>
  <c r="BD84" i="20"/>
  <c r="BD82" i="20"/>
  <c r="BD80" i="20"/>
  <c r="BD78" i="20"/>
  <c r="BD76" i="20"/>
  <c r="BD73" i="20"/>
  <c r="BD69" i="20"/>
  <c r="BD65" i="20"/>
  <c r="BD61" i="20"/>
  <c r="BD57" i="20"/>
  <c r="BD85" i="20"/>
  <c r="BD77" i="20"/>
  <c r="BD63" i="20"/>
  <c r="BD59" i="20"/>
  <c r="BD53" i="20"/>
  <c r="BD49" i="20"/>
  <c r="BD45" i="20"/>
  <c r="BD41" i="20"/>
  <c r="BD83" i="20"/>
  <c r="BD75" i="20"/>
  <c r="BD71" i="20"/>
  <c r="BD67" i="20"/>
  <c r="BD54" i="20"/>
  <c r="BD50" i="20"/>
  <c r="BD46" i="20"/>
  <c r="BD42" i="20"/>
  <c r="BD79" i="20"/>
  <c r="BD72" i="20"/>
  <c r="BD39" i="20"/>
  <c r="BD35" i="20"/>
  <c r="BD32" i="20"/>
  <c r="BD38" i="20"/>
  <c r="BD34" i="20"/>
  <c r="BD31" i="20"/>
  <c r="BD29" i="20"/>
  <c r="BD68" i="20"/>
  <c r="BD52" i="20"/>
  <c r="BD43" i="20"/>
  <c r="BD33" i="20"/>
  <c r="BD22" i="20"/>
  <c r="BD20" i="20"/>
  <c r="BD16" i="20"/>
  <c r="BD14" i="20"/>
  <c r="BD9" i="20"/>
  <c r="BD8" i="20"/>
  <c r="BD51" i="20"/>
  <c r="BD21" i="20"/>
  <c r="BD18" i="20"/>
  <c r="BD11" i="20"/>
  <c r="BD81" i="20"/>
  <c r="BD55" i="20"/>
  <c r="BD48" i="20"/>
  <c r="BD30" i="20"/>
  <c r="BD28" i="20"/>
  <c r="BD27" i="20"/>
  <c r="BD24" i="20"/>
  <c r="BD23" i="20"/>
  <c r="BD17" i="20"/>
  <c r="BD13" i="20"/>
  <c r="BD12" i="20"/>
  <c r="BD10" i="20"/>
  <c r="BD62" i="20"/>
  <c r="BD44" i="20"/>
  <c r="BD37" i="20"/>
  <c r="BD6" i="20"/>
  <c r="BD25" i="20"/>
  <c r="BD7" i="20"/>
  <c r="BD36" i="20"/>
  <c r="BD47" i="20"/>
  <c r="BD40" i="20"/>
  <c r="BD58" i="20"/>
  <c r="BD26" i="20"/>
  <c r="BD19" i="20"/>
  <c r="BD15" i="20"/>
  <c r="AM31" i="20"/>
  <c r="BH14" i="20"/>
  <c r="BI4" i="20"/>
  <c r="BJ4" i="20" s="1"/>
  <c r="N13" i="19"/>
  <c r="N44" i="19"/>
  <c r="S4" i="19"/>
  <c r="T4" i="19" s="1"/>
  <c r="AQ21" i="19" s="1"/>
  <c r="N24" i="19"/>
  <c r="N9" i="19"/>
  <c r="N16" i="19"/>
  <c r="N34" i="19"/>
  <c r="N7" i="19"/>
  <c r="N54" i="19"/>
  <c r="N22" i="19"/>
  <c r="N37" i="19"/>
  <c r="N55" i="19"/>
  <c r="N76" i="19"/>
  <c r="N45" i="19"/>
  <c r="N69" i="19"/>
  <c r="N70" i="19"/>
  <c r="N53" i="19"/>
  <c r="N68" i="19"/>
  <c r="N63" i="19"/>
  <c r="N78" i="19"/>
  <c r="N81" i="19"/>
  <c r="N21" i="19"/>
  <c r="N51" i="19"/>
  <c r="N8" i="19"/>
  <c r="N46" i="19"/>
  <c r="N15" i="19"/>
  <c r="N18" i="19"/>
  <c r="N40" i="19"/>
  <c r="N17" i="19"/>
  <c r="N10" i="19"/>
  <c r="N25" i="19"/>
  <c r="N39" i="19"/>
  <c r="N60" i="19"/>
  <c r="N31" i="19"/>
  <c r="N47" i="19"/>
  <c r="N72" i="19"/>
  <c r="N82" i="19"/>
  <c r="N58" i="19"/>
  <c r="N74" i="19"/>
  <c r="N67" i="19"/>
  <c r="N79" i="19"/>
  <c r="BC82" i="19"/>
  <c r="BC78" i="19"/>
  <c r="BC85" i="19"/>
  <c r="BC84" i="19"/>
  <c r="BC79" i="19"/>
  <c r="BC74" i="19"/>
  <c r="BC70" i="19"/>
  <c r="BC66" i="19"/>
  <c r="BC64" i="19"/>
  <c r="BC60" i="19"/>
  <c r="BC56" i="19"/>
  <c r="BC69" i="19"/>
  <c r="BC67" i="19"/>
  <c r="BC63" i="19"/>
  <c r="BC62" i="19"/>
  <c r="BC61" i="19"/>
  <c r="BC54" i="19"/>
  <c r="BC50" i="19"/>
  <c r="BC46" i="19"/>
  <c r="BC77" i="19"/>
  <c r="BC76" i="19"/>
  <c r="BC65" i="19"/>
  <c r="BC75" i="19"/>
  <c r="BC73" i="19"/>
  <c r="BC71" i="19"/>
  <c r="BC68" i="19"/>
  <c r="BC57" i="19"/>
  <c r="BC55" i="19"/>
  <c r="BC49" i="19"/>
  <c r="BC48" i="19"/>
  <c r="BC47" i="19"/>
  <c r="BC42" i="19"/>
  <c r="BC38" i="19"/>
  <c r="BC36" i="19"/>
  <c r="BC34" i="19"/>
  <c r="BC81" i="19"/>
  <c r="BC80" i="19"/>
  <c r="BC83" i="19"/>
  <c r="BC59" i="19"/>
  <c r="BC58" i="19"/>
  <c r="BC44" i="19"/>
  <c r="BC40" i="19"/>
  <c r="BC35" i="19"/>
  <c r="BC30" i="19"/>
  <c r="BC27" i="19"/>
  <c r="BC11" i="19"/>
  <c r="BC10" i="19"/>
  <c r="BC9" i="19"/>
  <c r="BC7" i="19"/>
  <c r="BC51" i="19"/>
  <c r="BC39" i="19"/>
  <c r="BC16" i="19"/>
  <c r="BC13" i="19"/>
  <c r="BC12" i="19"/>
  <c r="BC6" i="19"/>
  <c r="BC72" i="19"/>
  <c r="BC45" i="19"/>
  <c r="BC37" i="19"/>
  <c r="BC33" i="19"/>
  <c r="BC32" i="19"/>
  <c r="BC31" i="19"/>
  <c r="BC28" i="19"/>
  <c r="BC23" i="19"/>
  <c r="BC17" i="19"/>
  <c r="BC15" i="19"/>
  <c r="BC14" i="19"/>
  <c r="BC24" i="19"/>
  <c r="BC21" i="19"/>
  <c r="BC8" i="19"/>
  <c r="BC41" i="19"/>
  <c r="BC29" i="19"/>
  <c r="BC19" i="19"/>
  <c r="BC53" i="19"/>
  <c r="BC52" i="19"/>
  <c r="BC43" i="19"/>
  <c r="BC25" i="19"/>
  <c r="BC22" i="19"/>
  <c r="BC20" i="19"/>
  <c r="BC26" i="19"/>
  <c r="BC18" i="19"/>
  <c r="AL32" i="19"/>
  <c r="AM31" i="19"/>
  <c r="AJ83" i="20" l="1"/>
  <c r="AP10" i="19"/>
  <c r="AJ48" i="19"/>
  <c r="AJ57" i="19"/>
  <c r="AP11" i="19"/>
  <c r="AJ36" i="19"/>
  <c r="AJ44" i="20"/>
  <c r="AJ83" i="19"/>
  <c r="AJ32" i="19"/>
  <c r="AJ9" i="19"/>
  <c r="AJ18" i="19"/>
  <c r="AJ12" i="19"/>
  <c r="AJ45" i="19"/>
  <c r="AJ7" i="19"/>
  <c r="AJ43" i="19"/>
  <c r="AJ30" i="19"/>
  <c r="AJ61" i="19"/>
  <c r="AJ17" i="19"/>
  <c r="AJ16" i="19"/>
  <c r="AJ25" i="19"/>
  <c r="AJ52" i="19"/>
  <c r="AJ59" i="19"/>
  <c r="AJ11" i="19"/>
  <c r="AJ67" i="19"/>
  <c r="BE18" i="20"/>
  <c r="O6" i="19"/>
  <c r="AJ56" i="19"/>
  <c r="AJ13" i="20"/>
  <c r="AJ15" i="19"/>
  <c r="AJ41" i="19"/>
  <c r="AJ78" i="19"/>
  <c r="AJ8" i="19"/>
  <c r="AJ72" i="19"/>
  <c r="AJ27" i="19"/>
  <c r="O80" i="19"/>
  <c r="AQ22" i="20"/>
  <c r="AJ74" i="19"/>
  <c r="AJ73" i="19"/>
  <c r="AJ63" i="19"/>
  <c r="AJ80" i="19"/>
  <c r="AJ76" i="19"/>
  <c r="AJ14" i="19"/>
  <c r="AJ34" i="19"/>
  <c r="AJ79" i="19"/>
  <c r="AJ58" i="19"/>
  <c r="AJ69" i="19"/>
  <c r="AJ10" i="19"/>
  <c r="AJ70" i="19"/>
  <c r="AJ26" i="19"/>
  <c r="AJ66" i="19"/>
  <c r="AJ38" i="19"/>
  <c r="AJ35" i="19"/>
  <c r="AJ31" i="19"/>
  <c r="AJ85" i="19"/>
  <c r="AJ42" i="19"/>
  <c r="AJ62" i="19"/>
  <c r="AJ71" i="19"/>
  <c r="AJ33" i="19"/>
  <c r="AJ28" i="19"/>
  <c r="AJ82" i="19"/>
  <c r="BE26" i="19"/>
  <c r="AJ65" i="19"/>
  <c r="AJ47" i="19"/>
  <c r="AJ40" i="19"/>
  <c r="AJ37" i="19"/>
  <c r="AJ75" i="19"/>
  <c r="AJ68" i="19"/>
  <c r="AJ81" i="19"/>
  <c r="AJ51" i="19"/>
  <c r="AJ64" i="19"/>
  <c r="AJ23" i="19"/>
  <c r="AJ21" i="19"/>
  <c r="AJ53" i="19"/>
  <c r="AJ24" i="19"/>
  <c r="AJ77" i="19"/>
  <c r="AJ49" i="19"/>
  <c r="AJ44" i="19"/>
  <c r="AJ13" i="19"/>
  <c r="AJ19" i="19"/>
  <c r="AJ46" i="19"/>
  <c r="AJ55" i="19"/>
  <c r="AJ29" i="19"/>
  <c r="AJ84" i="19"/>
  <c r="AJ22" i="19"/>
  <c r="AJ54" i="19"/>
  <c r="AJ20" i="19"/>
  <c r="AJ39" i="19"/>
  <c r="AJ60" i="19"/>
  <c r="AJ50" i="19"/>
  <c r="AJ6" i="19"/>
  <c r="AJ27" i="20"/>
  <c r="AJ38" i="20"/>
  <c r="AJ24" i="20"/>
  <c r="AJ70" i="20"/>
  <c r="AJ69" i="20"/>
  <c r="AJ51" i="20"/>
  <c r="AJ31" i="20"/>
  <c r="AJ43" i="20"/>
  <c r="BE19" i="20"/>
  <c r="AJ65" i="20"/>
  <c r="AJ81" i="20"/>
  <c r="AJ80" i="20"/>
  <c r="AJ19" i="20"/>
  <c r="BE45" i="20"/>
  <c r="AJ58" i="20"/>
  <c r="AJ32" i="20"/>
  <c r="BE84" i="20"/>
  <c r="AJ59" i="20"/>
  <c r="AJ22" i="20"/>
  <c r="AJ73" i="20"/>
  <c r="AJ68" i="20"/>
  <c r="BE72" i="20"/>
  <c r="AJ85" i="20"/>
  <c r="AJ35" i="20"/>
  <c r="AJ12" i="20"/>
  <c r="AJ82" i="20"/>
  <c r="AJ75" i="20"/>
  <c r="AQ23" i="19"/>
  <c r="AJ57" i="20"/>
  <c r="AJ48" i="20"/>
  <c r="AJ17" i="20"/>
  <c r="AJ84" i="20"/>
  <c r="AJ10" i="20"/>
  <c r="AJ77" i="20"/>
  <c r="AJ40" i="20"/>
  <c r="AJ11" i="20"/>
  <c r="AJ64" i="20"/>
  <c r="AJ34" i="20"/>
  <c r="BE15" i="20"/>
  <c r="BE16" i="20"/>
  <c r="BE43" i="20"/>
  <c r="AJ18" i="20"/>
  <c r="AJ55" i="20"/>
  <c r="AJ21" i="20"/>
  <c r="AJ63" i="20"/>
  <c r="AJ29" i="20"/>
  <c r="BE36" i="20"/>
  <c r="AJ67" i="20"/>
  <c r="AJ53" i="20"/>
  <c r="AJ25" i="20"/>
  <c r="AJ50" i="20"/>
  <c r="AJ23" i="20"/>
  <c r="AJ61" i="20"/>
  <c r="AJ49" i="20"/>
  <c r="BE8" i="20"/>
  <c r="BE75" i="20"/>
  <c r="BE77" i="20"/>
  <c r="AJ54" i="20"/>
  <c r="AJ6" i="20"/>
  <c r="BE43" i="19"/>
  <c r="BE29" i="19"/>
  <c r="BE24" i="19"/>
  <c r="BE23" i="19"/>
  <c r="BE33" i="19"/>
  <c r="BE6" i="19"/>
  <c r="BE39" i="19"/>
  <c r="BE10" i="19"/>
  <c r="BE35" i="19"/>
  <c r="BE59" i="19"/>
  <c r="BE34" i="19"/>
  <c r="BE47" i="19"/>
  <c r="BE57" i="19"/>
  <c r="BE75" i="19"/>
  <c r="BE46" i="19"/>
  <c r="BE62" i="19"/>
  <c r="BE56" i="19"/>
  <c r="BE70" i="19"/>
  <c r="BE85" i="19"/>
  <c r="O22" i="19"/>
  <c r="O34" i="19"/>
  <c r="BE40" i="20"/>
  <c r="BE25" i="20"/>
  <c r="BE62" i="20"/>
  <c r="BE17" i="20"/>
  <c r="BE28" i="20"/>
  <c r="BE81" i="20"/>
  <c r="BE51" i="20"/>
  <c r="BE31" i="20"/>
  <c r="BE35" i="20"/>
  <c r="BE42" i="20"/>
  <c r="BE67" i="20"/>
  <c r="BE41" i="20"/>
  <c r="BE59" i="20"/>
  <c r="BE57" i="20"/>
  <c r="BE73" i="20"/>
  <c r="BE82" i="20"/>
  <c r="BE64" i="20"/>
  <c r="O83" i="19"/>
  <c r="O61" i="19"/>
  <c r="O46" i="19"/>
  <c r="O71" i="19"/>
  <c r="BE20" i="19"/>
  <c r="BE52" i="19"/>
  <c r="BE41" i="19"/>
  <c r="BE14" i="19"/>
  <c r="BE28" i="19"/>
  <c r="BE37" i="19"/>
  <c r="BE12" i="19"/>
  <c r="BE51" i="19"/>
  <c r="BE11" i="19"/>
  <c r="BE40" i="19"/>
  <c r="BE83" i="19"/>
  <c r="BE36" i="19"/>
  <c r="BE48" i="19"/>
  <c r="BE68" i="19"/>
  <c r="BE65" i="19"/>
  <c r="BE50" i="19"/>
  <c r="BE63" i="19"/>
  <c r="BE60" i="19"/>
  <c r="BE74" i="19"/>
  <c r="BE78" i="19"/>
  <c r="AJ62" i="20"/>
  <c r="AJ41" i="20"/>
  <c r="AJ20" i="20"/>
  <c r="AJ79" i="20"/>
  <c r="AJ72" i="20"/>
  <c r="AJ26" i="20"/>
  <c r="AJ14" i="20"/>
  <c r="AJ78" i="20"/>
  <c r="AJ47" i="20"/>
  <c r="AJ30" i="20"/>
  <c r="AJ37" i="20"/>
  <c r="BE21" i="20"/>
  <c r="AJ46" i="20"/>
  <c r="AJ36" i="20"/>
  <c r="AJ9" i="20"/>
  <c r="BE44" i="20"/>
  <c r="BE23" i="20"/>
  <c r="BE52" i="20"/>
  <c r="BE71" i="20"/>
  <c r="O12" i="19"/>
  <c r="O79" i="19"/>
  <c r="O47" i="19"/>
  <c r="O84" i="19"/>
  <c r="BE22" i="19"/>
  <c r="BE53" i="19"/>
  <c r="BE8" i="19"/>
  <c r="BE15" i="19"/>
  <c r="BE31" i="19"/>
  <c r="BE45" i="19"/>
  <c r="BE13" i="19"/>
  <c r="BE7" i="19"/>
  <c r="BE27" i="19"/>
  <c r="BE44" i="19"/>
  <c r="BE80" i="19"/>
  <c r="BE38" i="19"/>
  <c r="BE49" i="19"/>
  <c r="BE71" i="19"/>
  <c r="BE76" i="19"/>
  <c r="BE54" i="19"/>
  <c r="BE67" i="19"/>
  <c r="BE64" i="19"/>
  <c r="BE79" i="19"/>
  <c r="BE82" i="19"/>
  <c r="BE58" i="20"/>
  <c r="BE53" i="20"/>
  <c r="BE26" i="20"/>
  <c r="BE37" i="20"/>
  <c r="BE83" i="20"/>
  <c r="BE22" i="20"/>
  <c r="BE68" i="20"/>
  <c r="BE70" i="20"/>
  <c r="AJ16" i="20"/>
  <c r="BE18" i="19"/>
  <c r="BE25" i="19"/>
  <c r="BE19" i="19"/>
  <c r="BE21" i="19"/>
  <c r="BE17" i="19"/>
  <c r="BE32" i="19"/>
  <c r="BE72" i="19"/>
  <c r="BE16" i="19"/>
  <c r="BE9" i="19"/>
  <c r="BE30" i="19"/>
  <c r="BE58" i="19"/>
  <c r="BE81" i="19"/>
  <c r="BE42" i="19"/>
  <c r="BE55" i="19"/>
  <c r="BE73" i="19"/>
  <c r="BE77" i="19"/>
  <c r="BE61" i="19"/>
  <c r="BE69" i="19"/>
  <c r="BE66" i="19"/>
  <c r="BE84" i="19"/>
  <c r="AJ71" i="20"/>
  <c r="AJ42" i="20"/>
  <c r="AJ33" i="20"/>
  <c r="AJ74" i="20"/>
  <c r="AJ60" i="20"/>
  <c r="AJ45" i="20"/>
  <c r="AJ28" i="20"/>
  <c r="AJ7" i="20"/>
  <c r="AJ76" i="20"/>
  <c r="AJ52" i="20"/>
  <c r="AJ8" i="20"/>
  <c r="AJ15" i="20"/>
  <c r="BE66" i="20"/>
  <c r="AJ66" i="20"/>
  <c r="AJ56" i="20"/>
  <c r="AJ39" i="20"/>
  <c r="BE33" i="20"/>
  <c r="BE74" i="20"/>
  <c r="O9" i="20"/>
  <c r="O13" i="20"/>
  <c r="O17" i="20"/>
  <c r="O21" i="20"/>
  <c r="O25" i="20"/>
  <c r="O29" i="20"/>
  <c r="O33" i="20"/>
  <c r="O37" i="20"/>
  <c r="O41" i="20"/>
  <c r="O45" i="20"/>
  <c r="O49" i="20"/>
  <c r="O53" i="20"/>
  <c r="O57" i="20"/>
  <c r="O61" i="20"/>
  <c r="O65" i="20"/>
  <c r="O69" i="20"/>
  <c r="O73" i="20"/>
  <c r="O77" i="20"/>
  <c r="O81" i="20"/>
  <c r="O85" i="20"/>
  <c r="O10" i="20"/>
  <c r="O14" i="20"/>
  <c r="O18" i="20"/>
  <c r="O22" i="20"/>
  <c r="O26" i="20"/>
  <c r="O30" i="20"/>
  <c r="O34" i="20"/>
  <c r="O38" i="20"/>
  <c r="O42" i="20"/>
  <c r="O46" i="20"/>
  <c r="O50" i="20"/>
  <c r="O54" i="20"/>
  <c r="O58" i="20"/>
  <c r="O62" i="20"/>
  <c r="O66" i="20"/>
  <c r="O70" i="20"/>
  <c r="O74" i="20"/>
  <c r="O78" i="20"/>
  <c r="O82" i="20"/>
  <c r="O6" i="20"/>
  <c r="O7" i="20"/>
  <c r="O11" i="20"/>
  <c r="O15" i="20"/>
  <c r="O19" i="20"/>
  <c r="O23" i="20"/>
  <c r="O27" i="20"/>
  <c r="O31" i="20"/>
  <c r="O35" i="20"/>
  <c r="O39" i="20"/>
  <c r="O43" i="20"/>
  <c r="O47" i="20"/>
  <c r="O51" i="20"/>
  <c r="O55" i="20"/>
  <c r="O59" i="20"/>
  <c r="O63" i="20"/>
  <c r="O67" i="20"/>
  <c r="O71" i="20"/>
  <c r="O75" i="20"/>
  <c r="O79" i="20"/>
  <c r="O83" i="20"/>
  <c r="O8" i="20"/>
  <c r="O12" i="20"/>
  <c r="O16" i="20"/>
  <c r="O20" i="20"/>
  <c r="O24" i="20"/>
  <c r="O28" i="20"/>
  <c r="O32" i="20"/>
  <c r="O36" i="20"/>
  <c r="O40" i="20"/>
  <c r="O44" i="20"/>
  <c r="O48" i="20"/>
  <c r="O52" i="20"/>
  <c r="O56" i="20"/>
  <c r="O60" i="20"/>
  <c r="O64" i="20"/>
  <c r="O68" i="20"/>
  <c r="O72" i="20"/>
  <c r="O76" i="20"/>
  <c r="O80" i="20"/>
  <c r="O84" i="20"/>
  <c r="O75" i="19"/>
  <c r="O56" i="19"/>
  <c r="O37" i="19"/>
  <c r="O68" i="19"/>
  <c r="O25" i="19"/>
  <c r="O82" i="19"/>
  <c r="O28" i="19"/>
  <c r="O81" i="19"/>
  <c r="O19" i="19"/>
  <c r="O63" i="19"/>
  <c r="O51" i="19"/>
  <c r="O32" i="19"/>
  <c r="AP12" i="20"/>
  <c r="AQ23" i="20"/>
  <c r="BE61" i="20"/>
  <c r="BE11" i="20"/>
  <c r="BE38" i="20"/>
  <c r="BE6" i="20"/>
  <c r="BE65" i="20"/>
  <c r="BE55" i="20"/>
  <c r="BE27" i="20"/>
  <c r="BE49" i="20"/>
  <c r="BE63" i="20"/>
  <c r="BE10" i="20"/>
  <c r="BE80" i="20"/>
  <c r="BE54" i="20"/>
  <c r="BE79" i="20"/>
  <c r="BE12" i="20"/>
  <c r="BE46" i="20"/>
  <c r="BE39" i="20"/>
  <c r="BE9" i="20"/>
  <c r="BE34" i="20"/>
  <c r="BE85" i="20"/>
  <c r="BE14" i="20"/>
  <c r="BE47" i="20"/>
  <c r="BE20" i="20"/>
  <c r="AL33" i="20"/>
  <c r="AM32" i="20"/>
  <c r="BE69" i="20"/>
  <c r="BE32" i="20"/>
  <c r="BE60" i="20"/>
  <c r="BE48" i="20"/>
  <c r="BE78" i="20"/>
  <c r="BE50" i="20"/>
  <c r="BE56" i="20"/>
  <c r="BE24" i="20"/>
  <c r="BE76" i="20"/>
  <c r="BE30" i="20"/>
  <c r="BE29" i="20"/>
  <c r="BE13" i="20"/>
  <c r="BE7" i="20"/>
  <c r="AP10" i="20"/>
  <c r="AQ21" i="20"/>
  <c r="O10" i="19"/>
  <c r="O74" i="19"/>
  <c r="O36" i="19"/>
  <c r="O69" i="19"/>
  <c r="O57" i="19"/>
  <c r="O59" i="19"/>
  <c r="O65" i="19"/>
  <c r="O67" i="19"/>
  <c r="O21" i="19"/>
  <c r="O49" i="19"/>
  <c r="O76" i="19"/>
  <c r="O85" i="19"/>
  <c r="O53" i="19"/>
  <c r="O18" i="19"/>
  <c r="O43" i="19"/>
  <c r="O44" i="19"/>
  <c r="O9" i="19"/>
  <c r="O52" i="19"/>
  <c r="O55" i="19"/>
  <c r="O58" i="19"/>
  <c r="O14" i="19"/>
  <c r="O64" i="19"/>
  <c r="O40" i="19"/>
  <c r="O27" i="19"/>
  <c r="O24" i="19"/>
  <c r="O54" i="19"/>
  <c r="O45" i="19"/>
  <c r="O66" i="19"/>
  <c r="O20" i="19"/>
  <c r="O72" i="19"/>
  <c r="O48" i="19"/>
  <c r="O30" i="19"/>
  <c r="O13" i="19"/>
  <c r="O29" i="19"/>
  <c r="O31" i="19"/>
  <c r="O78" i="19"/>
  <c r="O23" i="19"/>
  <c r="O77" i="19"/>
  <c r="O39" i="19"/>
  <c r="O7" i="19"/>
  <c r="O41" i="19"/>
  <c r="O16" i="19"/>
  <c r="O73" i="19"/>
  <c r="O50" i="19"/>
  <c r="O33" i="19"/>
  <c r="O15" i="19"/>
  <c r="O35" i="19"/>
  <c r="O42" i="19"/>
  <c r="O8" i="19"/>
  <c r="O62" i="19"/>
  <c r="O38" i="19"/>
  <c r="O26" i="19"/>
  <c r="O11" i="19"/>
  <c r="O60" i="19"/>
  <c r="O17" i="19"/>
  <c r="O70" i="19"/>
  <c r="AM32" i="19"/>
  <c r="AL33" i="19"/>
  <c r="AJ3" i="20" l="1"/>
  <c r="AJ4" i="20" s="1"/>
  <c r="AM7" i="20" s="1"/>
  <c r="AJ3" i="19"/>
  <c r="AJ4" i="19" s="1"/>
  <c r="AL7" i="19" s="1"/>
  <c r="O3" i="20"/>
  <c r="O4" i="20" s="1"/>
  <c r="O3" i="19"/>
  <c r="O4" i="19" s="1"/>
  <c r="R7" i="19" s="1"/>
  <c r="AL34" i="20"/>
  <c r="AM33" i="20"/>
  <c r="BE3" i="20"/>
  <c r="BE4" i="20" s="1"/>
  <c r="BE3" i="19"/>
  <c r="BE4" i="19" s="1"/>
  <c r="BG7" i="19" s="1"/>
  <c r="AM33" i="19"/>
  <c r="AL34" i="19"/>
  <c r="AL12" i="20" l="1"/>
  <c r="AL7" i="20"/>
  <c r="AL9" i="20" s="1"/>
  <c r="AL12" i="19"/>
  <c r="AM7" i="19"/>
  <c r="AP18" i="19" s="1"/>
  <c r="Q7" i="19"/>
  <c r="AO17" i="19" s="1"/>
  <c r="Q12" i="19"/>
  <c r="BG12" i="19"/>
  <c r="BG7" i="20"/>
  <c r="BG12" i="20"/>
  <c r="BH7" i="20"/>
  <c r="AP18" i="20"/>
  <c r="AM10" i="20"/>
  <c r="AM9" i="20"/>
  <c r="AN8" i="20"/>
  <c r="AM34" i="20"/>
  <c r="AL35" i="20"/>
  <c r="Q12" i="20"/>
  <c r="R7" i="20"/>
  <c r="Q7" i="20"/>
  <c r="U14" i="20" s="1"/>
  <c r="BG9" i="19"/>
  <c r="BG10" i="19"/>
  <c r="AO19" i="19"/>
  <c r="BI7" i="19"/>
  <c r="BJ7" i="19" s="1"/>
  <c r="AQ19" i="19" s="1"/>
  <c r="BH7" i="19"/>
  <c r="BH10" i="19" s="1"/>
  <c r="AP17" i="19"/>
  <c r="S8" i="19"/>
  <c r="R9" i="19"/>
  <c r="R10" i="19"/>
  <c r="Q9" i="19"/>
  <c r="AL9" i="19"/>
  <c r="AN7" i="19"/>
  <c r="AO18" i="19"/>
  <c r="AL10" i="19"/>
  <c r="AM34" i="19"/>
  <c r="AL35" i="19"/>
  <c r="AL10" i="20" l="1"/>
  <c r="AO18" i="20"/>
  <c r="AM10" i="19"/>
  <c r="AN7" i="20"/>
  <c r="AP7" i="20" s="1"/>
  <c r="S7" i="19"/>
  <c r="U7" i="19" s="1"/>
  <c r="AN8" i="19"/>
  <c r="AM9" i="19"/>
  <c r="Q10" i="19"/>
  <c r="BK7" i="19"/>
  <c r="AO17" i="20"/>
  <c r="S7" i="20"/>
  <c r="Q10" i="20"/>
  <c r="Q9" i="20"/>
  <c r="R9" i="20"/>
  <c r="R10" i="20"/>
  <c r="S8" i="20"/>
  <c r="AP17" i="20"/>
  <c r="AO7" i="20"/>
  <c r="AQ18" i="20" s="1"/>
  <c r="AP19" i="20"/>
  <c r="BH9" i="20"/>
  <c r="BH10" i="20"/>
  <c r="BI8" i="20"/>
  <c r="AL36" i="20"/>
  <c r="AM35" i="20"/>
  <c r="AO19" i="20"/>
  <c r="BG9" i="20"/>
  <c r="BI7" i="20"/>
  <c r="BG10" i="20"/>
  <c r="BH9" i="19"/>
  <c r="BI8" i="19"/>
  <c r="AP19" i="19"/>
  <c r="T7" i="19"/>
  <c r="AQ17" i="19" s="1"/>
  <c r="AL36" i="19"/>
  <c r="AM35" i="19"/>
  <c r="AO7" i="19"/>
  <c r="AQ18" i="19" s="1"/>
  <c r="AP7" i="19"/>
  <c r="BK7" i="20" l="1"/>
  <c r="BJ7" i="20"/>
  <c r="AQ19" i="20" s="1"/>
  <c r="AL37" i="20"/>
  <c r="AM36" i="20"/>
  <c r="U7" i="20"/>
  <c r="T7" i="20"/>
  <c r="AQ17" i="20" s="1"/>
  <c r="AL37" i="19"/>
  <c r="AM36" i="19"/>
  <c r="AL38" i="20" l="1"/>
  <c r="AM37" i="20"/>
  <c r="AM37" i="19"/>
  <c r="AL38" i="19"/>
  <c r="AL39" i="20" l="1"/>
  <c r="AM38" i="20"/>
  <c r="AL39" i="19"/>
  <c r="AM38" i="19"/>
  <c r="AL40" i="20" l="1"/>
  <c r="AM39" i="20"/>
  <c r="AM39" i="19"/>
  <c r="AL40" i="19"/>
  <c r="AL41" i="20" l="1"/>
  <c r="AM40" i="20"/>
  <c r="AL41" i="19"/>
  <c r="AM40" i="19"/>
  <c r="AL42" i="20" l="1"/>
  <c r="AM41" i="20"/>
  <c r="AM41" i="19"/>
  <c r="AL42" i="19"/>
  <c r="AL43" i="20" l="1"/>
  <c r="AM42" i="20"/>
  <c r="AL43" i="19"/>
  <c r="AM42" i="19"/>
  <c r="AL44" i="20" l="1"/>
  <c r="AM43" i="20"/>
  <c r="AM43" i="19"/>
  <c r="AL44" i="19"/>
  <c r="AL45" i="20" l="1"/>
  <c r="AM44" i="20"/>
  <c r="AL45" i="19"/>
  <c r="AM44" i="19"/>
  <c r="AL46" i="20" l="1"/>
  <c r="AM45" i="20"/>
  <c r="AL46" i="19"/>
  <c r="AM45" i="19"/>
  <c r="AL47" i="20" l="1"/>
  <c r="AM46" i="20"/>
  <c r="AL47" i="19"/>
  <c r="AM46" i="19"/>
  <c r="AL48" i="20" l="1"/>
  <c r="AM47" i="20"/>
  <c r="AM47" i="19"/>
  <c r="AL48" i="19"/>
  <c r="AL49" i="20" l="1"/>
  <c r="AM48" i="20"/>
  <c r="AM48" i="19"/>
  <c r="AL49" i="19"/>
  <c r="AL50" i="20" l="1"/>
  <c r="AM49" i="20"/>
  <c r="AM49" i="19"/>
  <c r="AL50" i="19"/>
  <c r="AL51" i="20" l="1"/>
  <c r="AM50" i="20"/>
  <c r="AL51" i="19"/>
  <c r="AM50" i="19"/>
  <c r="AL52" i="20" l="1"/>
  <c r="AM51" i="20"/>
  <c r="AM51" i="19"/>
  <c r="AL52" i="19"/>
  <c r="AL53" i="20" l="1"/>
  <c r="AM52" i="20"/>
  <c r="AM52" i="19"/>
  <c r="AL53" i="19"/>
  <c r="AL54" i="20" l="1"/>
  <c r="AM53" i="20"/>
  <c r="AM53" i="19"/>
  <c r="AL54" i="19"/>
  <c r="AL55" i="20" l="1"/>
  <c r="AM54" i="20"/>
  <c r="AL55" i="19"/>
  <c r="AM54" i="19"/>
  <c r="AM55" i="20" l="1"/>
  <c r="AL56" i="20"/>
  <c r="AM55" i="19"/>
  <c r="AL56" i="19"/>
  <c r="AL57" i="20" l="1"/>
  <c r="AM56" i="20"/>
  <c r="AL57" i="19"/>
  <c r="AM56" i="19"/>
  <c r="AL58" i="20" l="1"/>
  <c r="AM57" i="20"/>
  <c r="AM57" i="19"/>
  <c r="AL58" i="19"/>
  <c r="AL59" i="20" l="1"/>
  <c r="AM58" i="20"/>
  <c r="AM58" i="19"/>
  <c r="AL59" i="19"/>
  <c r="AL60" i="20" l="1"/>
  <c r="AM59" i="20"/>
  <c r="AM59" i="19"/>
  <c r="AL60" i="19"/>
  <c r="AL61" i="20" l="1"/>
  <c r="AM60" i="20"/>
  <c r="AL61" i="19"/>
  <c r="AM60" i="19"/>
  <c r="AL62" i="20" l="1"/>
  <c r="AM61" i="20"/>
  <c r="AM61" i="19"/>
  <c r="AL62" i="19"/>
  <c r="AL63" i="20" l="1"/>
  <c r="AM62" i="20"/>
  <c r="AL63" i="19"/>
  <c r="AM62" i="19"/>
  <c r="AL64" i="20" l="1"/>
  <c r="AM63" i="20"/>
  <c r="AM63" i="19"/>
  <c r="AL64" i="19"/>
  <c r="AL65" i="20" l="1"/>
  <c r="AM65" i="20" s="1"/>
  <c r="AM64" i="20"/>
  <c r="AL65" i="19"/>
  <c r="AM65" i="19" s="1"/>
  <c r="AM64" i="19"/>
</calcChain>
</file>

<file path=xl/sharedStrings.xml><?xml version="1.0" encoding="utf-8"?>
<sst xmlns="http://schemas.openxmlformats.org/spreadsheetml/2006/main" count="440" uniqueCount="59">
  <si>
    <t>Point1</t>
  </si>
  <si>
    <t>X1</t>
  </si>
  <si>
    <t>X2</t>
  </si>
  <si>
    <t>X3</t>
  </si>
  <si>
    <t>X4</t>
  </si>
  <si>
    <t>X5</t>
  </si>
  <si>
    <t>X6</t>
  </si>
  <si>
    <t>x7</t>
  </si>
  <si>
    <t>F1</t>
  </si>
  <si>
    <t>F2</t>
  </si>
  <si>
    <t>Row Numb</t>
  </si>
  <si>
    <t>Point2</t>
  </si>
  <si>
    <t>**********************Generation 70*************************</t>
  </si>
  <si>
    <t>normc(f1)</t>
  </si>
  <si>
    <t>normc(f2)</t>
  </si>
  <si>
    <t>Dis from Ideal#</t>
  </si>
  <si>
    <t>Point3</t>
  </si>
  <si>
    <t>Point4</t>
  </si>
  <si>
    <t>Best</t>
  </si>
  <si>
    <t>cycle2</t>
  </si>
  <si>
    <t>GT PR</t>
  </si>
  <si>
    <t>Ref.Turb-Pres</t>
  </si>
  <si>
    <t>Min.Pres</t>
  </si>
  <si>
    <t>Inter.Pres</t>
  </si>
  <si>
    <t>Split-14</t>
  </si>
  <si>
    <t>Split-22</t>
  </si>
  <si>
    <t>Ref-mass</t>
  </si>
  <si>
    <t>MaxSP</t>
  </si>
  <si>
    <t>MaaxEta</t>
  </si>
  <si>
    <t>Exhaust T</t>
  </si>
  <si>
    <t>Base</t>
  </si>
  <si>
    <t>-4% cost</t>
  </si>
  <si>
    <t>4% cost</t>
  </si>
  <si>
    <t>COE</t>
  </si>
  <si>
    <r>
      <t>GT TIT-1216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C</t>
    </r>
  </si>
  <si>
    <r>
      <t>GT TIT-1316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C</t>
    </r>
  </si>
  <si>
    <r>
      <t>GT TIT-1416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C</t>
    </r>
  </si>
  <si>
    <r>
      <t>GT TIT-1316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>C- No Intercooler</t>
    </r>
  </si>
  <si>
    <t>GT TIT-1316oC</t>
  </si>
  <si>
    <t>Net Efficiency</t>
  </si>
  <si>
    <t>Variables</t>
  </si>
  <si>
    <t>Description</t>
  </si>
  <si>
    <t>GT TIT-1416oC</t>
  </si>
  <si>
    <t>GT TIT-1216oC</t>
  </si>
  <si>
    <t>GT TIT-1316oC NO IC</t>
  </si>
  <si>
    <t>X7</t>
  </si>
  <si>
    <t>X8</t>
  </si>
  <si>
    <t>X9</t>
  </si>
  <si>
    <t>X10</t>
  </si>
  <si>
    <t>Air Compressor Pressure ratio</t>
  </si>
  <si>
    <t>sCO2 cycle maimum Pressure</t>
  </si>
  <si>
    <t>sCO2 cycle minimum Pressure</t>
  </si>
  <si>
    <t>sCO2 mass flow</t>
  </si>
  <si>
    <t>sCO2 cycle intermediate Pressure</t>
  </si>
  <si>
    <t>Splitter#1</t>
  </si>
  <si>
    <t>Splitter#2</t>
  </si>
  <si>
    <t>Splitter#3</t>
  </si>
  <si>
    <t>Splitter#4</t>
  </si>
  <si>
    <t>Splitter#5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</si>
</sst>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%"/>
    <numFmt numFmtId="167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0" applyFont="1"/>
    <xf numFmtId="43" fontId="0" fillId="0" borderId="0" xfId="2" applyFont="1"/>
    <xf numFmtId="164" fontId="0" fillId="0" borderId="0" xfId="1" applyNumberFormat="1" applyFont="1"/>
    <xf numFmtId="0" fontId="4" fillId="3" borderId="0" xfId="3" applyFill="1" applyBorder="1" applyAlignment="1">
      <alignment horizontal="center" vertical="center"/>
    </xf>
    <xf numFmtId="43" fontId="0" fillId="0" borderId="0" xfId="4" applyFont="1"/>
    <xf numFmtId="43" fontId="0" fillId="0" borderId="0" xfId="0" applyNumberFormat="1"/>
    <xf numFmtId="43" fontId="0" fillId="2" borderId="0" xfId="4" applyFont="1" applyFill="1"/>
    <xf numFmtId="167" fontId="0" fillId="0" borderId="0" xfId="4" applyNumberFormat="1" applyFont="1"/>
    <xf numFmtId="167" fontId="0" fillId="2" borderId="0" xfId="4" applyNumberFormat="1" applyFont="1" applyFill="1"/>
    <xf numFmtId="0" fontId="0" fillId="0" borderId="0" xfId="0"/>
    <xf numFmtId="0" fontId="0" fillId="0" borderId="0" xfId="0"/>
    <xf numFmtId="0" fontId="3" fillId="2" borderId="0" xfId="0" applyFont="1" applyFill="1" applyAlignment="1">
      <alignment horizontal="center"/>
    </xf>
    <xf numFmtId="9" fontId="3" fillId="2" borderId="0" xfId="0" quotePrefix="1" applyNumberFormat="1" applyFont="1" applyFill="1" applyAlignment="1">
      <alignment horizontal="center"/>
    </xf>
    <xf numFmtId="0" fontId="0" fillId="5" borderId="2" xfId="0" applyFont="1" applyFill="1" applyBorder="1"/>
    <xf numFmtId="0" fontId="0" fillId="5" borderId="3" xfId="0" applyFont="1" applyFill="1" applyBorder="1"/>
    <xf numFmtId="43" fontId="3" fillId="2" borderId="1" xfId="4" applyFont="1" applyFill="1" applyBorder="1" applyAlignment="1">
      <alignment horizontal="center"/>
    </xf>
    <xf numFmtId="43" fontId="3" fillId="4" borderId="0" xfId="4" applyFont="1" applyFill="1" applyAlignment="1"/>
    <xf numFmtId="43" fontId="3" fillId="4" borderId="0" xfId="4" applyFont="1" applyFill="1" applyAlignment="1">
      <alignment horizontal="center"/>
    </xf>
    <xf numFmtId="43" fontId="3" fillId="2" borderId="0" xfId="4" applyFont="1" applyFill="1" applyAlignment="1">
      <alignment horizontal="center"/>
    </xf>
    <xf numFmtId="0" fontId="0" fillId="0" borderId="4" xfId="0" applyFont="1" applyBorder="1"/>
    <xf numFmtId="0" fontId="0" fillId="0" borderId="5" xfId="0" applyFont="1" applyBorder="1"/>
  </cellXfs>
  <cellStyles count="11">
    <cellStyle name="Comma" xfId="4" builtinId="3"/>
    <cellStyle name="Comma 2" xfId="2"/>
    <cellStyle name="Comma 2 2" xfId="8"/>
    <cellStyle name="Comma 3" xfId="9"/>
    <cellStyle name="Comma 4" xfId="6"/>
    <cellStyle name="Comma 5" xfId="5"/>
    <cellStyle name="Comma 6" xfId="10"/>
    <cellStyle name="Normal" xfId="0" builtinId="0"/>
    <cellStyle name="Normal 2" xfId="3"/>
    <cellStyle name="Normal 3" xfId="7"/>
    <cellStyle name="Percent" xfId="1" builtinId="5"/>
  </cellStyles>
  <dxfs count="1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Cycle2_comp_sensi_cost!$AQ$21:$AQ$23</c:f>
              <c:numCache>
                <c:formatCode>_(* #,##0.00_);_(* \(#,##0.00\);_(* "-"??_);_(@_)</c:formatCode>
                <c:ptCount val="3"/>
                <c:pt idx="0">
                  <c:v>20.6873653723035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0403240"/>
        <c:axId val="684870352"/>
      </c:scatterChart>
      <c:valAx>
        <c:axId val="680403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0352"/>
        <c:crosses val="autoZero"/>
        <c:crossBetween val="midCat"/>
      </c:valAx>
      <c:valAx>
        <c:axId val="68487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403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2133092738407701"/>
                  <c:y val="4.1250000000000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Cycle2_comp_sensi_cost!$AQ$17:$AQ$19</c:f>
              <c:numCache>
                <c:formatCode>_(* #,##0.00_);_(* \(#,##0.00\);_(* "-"??_);_(@_)</c:formatCode>
                <c:ptCount val="3"/>
                <c:pt idx="0">
                  <c:v>18.938406125894701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871136"/>
        <c:axId val="684871528"/>
      </c:scatterChart>
      <c:valAx>
        <c:axId val="68487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1528"/>
        <c:crosses val="autoZero"/>
        <c:crossBetween val="midCat"/>
      </c:valAx>
      <c:valAx>
        <c:axId val="684871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1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Cycle2_comp_sensi_cost!$I$6:$I$85</c:f>
              <c:numCache>
                <c:formatCode>General</c:formatCode>
                <c:ptCount val="80"/>
                <c:pt idx="0">
                  <c:v>58.135370405932299</c:v>
                </c:pt>
                <c:pt idx="1">
                  <c:v>58.132586596823799</c:v>
                </c:pt>
                <c:pt idx="2">
                  <c:v>58.130887665493297</c:v>
                </c:pt>
                <c:pt idx="3">
                  <c:v>58.129509524834603</c:v>
                </c:pt>
                <c:pt idx="4">
                  <c:v>58.127948601182403</c:v>
                </c:pt>
                <c:pt idx="5">
                  <c:v>58.127764662133302</c:v>
                </c:pt>
                <c:pt idx="6">
                  <c:v>58.125115033477897</c:v>
                </c:pt>
                <c:pt idx="7">
                  <c:v>58.121155319815799</c:v>
                </c:pt>
                <c:pt idx="8">
                  <c:v>58.121121364906799</c:v>
                </c:pt>
                <c:pt idx="9">
                  <c:v>58.121121364906799</c:v>
                </c:pt>
                <c:pt idx="10">
                  <c:v>58.116722044208601</c:v>
                </c:pt>
                <c:pt idx="11">
                  <c:v>58.106434613213999</c:v>
                </c:pt>
                <c:pt idx="12">
                  <c:v>58.105344802627002</c:v>
                </c:pt>
                <c:pt idx="13">
                  <c:v>58.105145843221003</c:v>
                </c:pt>
                <c:pt idx="14">
                  <c:v>58.104337537123897</c:v>
                </c:pt>
                <c:pt idx="15">
                  <c:v>58.102625097759301</c:v>
                </c:pt>
                <c:pt idx="16">
                  <c:v>58.096661271995501</c:v>
                </c:pt>
                <c:pt idx="17">
                  <c:v>58.092343033378</c:v>
                </c:pt>
                <c:pt idx="18">
                  <c:v>58.090412020449399</c:v>
                </c:pt>
                <c:pt idx="19">
                  <c:v>58.086895758110103</c:v>
                </c:pt>
                <c:pt idx="20">
                  <c:v>58.077565771171798</c:v>
                </c:pt>
                <c:pt idx="21">
                  <c:v>58.076660372126597</c:v>
                </c:pt>
                <c:pt idx="22">
                  <c:v>58.070535270658503</c:v>
                </c:pt>
                <c:pt idx="23">
                  <c:v>58.069241793008501</c:v>
                </c:pt>
                <c:pt idx="24">
                  <c:v>58.063097250687001</c:v>
                </c:pt>
                <c:pt idx="25">
                  <c:v>58.058584336622097</c:v>
                </c:pt>
                <c:pt idx="26">
                  <c:v>58.0557872359065</c:v>
                </c:pt>
                <c:pt idx="27">
                  <c:v>58.050174426837003</c:v>
                </c:pt>
                <c:pt idx="28">
                  <c:v>58.0485841295217</c:v>
                </c:pt>
                <c:pt idx="29">
                  <c:v>58.044972054426502</c:v>
                </c:pt>
                <c:pt idx="30">
                  <c:v>58.035931400744602</c:v>
                </c:pt>
                <c:pt idx="31">
                  <c:v>58.033394521219101</c:v>
                </c:pt>
                <c:pt idx="32">
                  <c:v>58.028886307915997</c:v>
                </c:pt>
                <c:pt idx="33">
                  <c:v>58.022374408310199</c:v>
                </c:pt>
                <c:pt idx="34">
                  <c:v>58.018442187965</c:v>
                </c:pt>
                <c:pt idx="35">
                  <c:v>58.013294749267402</c:v>
                </c:pt>
                <c:pt idx="36">
                  <c:v>58.008492644745701</c:v>
                </c:pt>
                <c:pt idx="37">
                  <c:v>58.0043941226401</c:v>
                </c:pt>
                <c:pt idx="38">
                  <c:v>57.998499812642997</c:v>
                </c:pt>
                <c:pt idx="39">
                  <c:v>57.987254057135601</c:v>
                </c:pt>
                <c:pt idx="40">
                  <c:v>57.981488147662198</c:v>
                </c:pt>
                <c:pt idx="41">
                  <c:v>57.971850778935703</c:v>
                </c:pt>
                <c:pt idx="42">
                  <c:v>57.958325542002498</c:v>
                </c:pt>
                <c:pt idx="43">
                  <c:v>57.954742293486603</c:v>
                </c:pt>
                <c:pt idx="44">
                  <c:v>57.9517280200822</c:v>
                </c:pt>
                <c:pt idx="45">
                  <c:v>57.9458209440605</c:v>
                </c:pt>
                <c:pt idx="46">
                  <c:v>57.934708667993696</c:v>
                </c:pt>
                <c:pt idx="47">
                  <c:v>57.923849761171901</c:v>
                </c:pt>
                <c:pt idx="48">
                  <c:v>57.914090347321</c:v>
                </c:pt>
                <c:pt idx="49">
                  <c:v>57.906580896120097</c:v>
                </c:pt>
                <c:pt idx="50">
                  <c:v>57.894455669266598</c:v>
                </c:pt>
                <c:pt idx="51">
                  <c:v>57.893140973612702</c:v>
                </c:pt>
                <c:pt idx="52">
                  <c:v>57.879927158506199</c:v>
                </c:pt>
                <c:pt idx="53">
                  <c:v>57.867801786765398</c:v>
                </c:pt>
                <c:pt idx="54">
                  <c:v>57.855850027624399</c:v>
                </c:pt>
                <c:pt idx="55">
                  <c:v>57.846150258412102</c:v>
                </c:pt>
                <c:pt idx="56">
                  <c:v>57.837650558326501</c:v>
                </c:pt>
                <c:pt idx="57">
                  <c:v>57.827299815366501</c:v>
                </c:pt>
                <c:pt idx="58">
                  <c:v>57.811968702500103</c:v>
                </c:pt>
                <c:pt idx="59">
                  <c:v>57.795487784830101</c:v>
                </c:pt>
                <c:pt idx="60">
                  <c:v>57.790847026416898</c:v>
                </c:pt>
                <c:pt idx="61">
                  <c:v>57.784071791622701</c:v>
                </c:pt>
                <c:pt idx="62">
                  <c:v>57.7756330455396</c:v>
                </c:pt>
                <c:pt idx="63">
                  <c:v>57.759730746127701</c:v>
                </c:pt>
                <c:pt idx="64">
                  <c:v>57.753080445733502</c:v>
                </c:pt>
                <c:pt idx="65">
                  <c:v>57.7319915066345</c:v>
                </c:pt>
                <c:pt idx="66">
                  <c:v>57.716903980495999</c:v>
                </c:pt>
                <c:pt idx="67">
                  <c:v>57.699939224882499</c:v>
                </c:pt>
                <c:pt idx="68">
                  <c:v>57.689462030778301</c:v>
                </c:pt>
                <c:pt idx="69">
                  <c:v>57.675093306916402</c:v>
                </c:pt>
                <c:pt idx="70">
                  <c:v>57.673927202397799</c:v>
                </c:pt>
                <c:pt idx="71">
                  <c:v>57.641055754042199</c:v>
                </c:pt>
                <c:pt idx="72">
                  <c:v>57.640472448117102</c:v>
                </c:pt>
                <c:pt idx="73">
                  <c:v>57.625452785381697</c:v>
                </c:pt>
                <c:pt idx="74">
                  <c:v>57.616516833874996</c:v>
                </c:pt>
                <c:pt idx="75">
                  <c:v>57.6140826842745</c:v>
                </c:pt>
                <c:pt idx="76">
                  <c:v>57.581105802561801</c:v>
                </c:pt>
                <c:pt idx="77">
                  <c:v>57.519209213751303</c:v>
                </c:pt>
                <c:pt idx="78">
                  <c:v>57.5047578051174</c:v>
                </c:pt>
                <c:pt idx="79">
                  <c:v>57.445095261304203</c:v>
                </c:pt>
              </c:numCache>
            </c:numRef>
          </c:xVal>
          <c:yVal>
            <c:numRef>
              <c:f>Cycle2_comp_sensi_cost!$J$6:$J$85</c:f>
              <c:numCache>
                <c:formatCode>General</c:formatCode>
                <c:ptCount val="80"/>
                <c:pt idx="0">
                  <c:v>410.38381820036102</c:v>
                </c:pt>
                <c:pt idx="1">
                  <c:v>411.061081853676</c:v>
                </c:pt>
                <c:pt idx="2">
                  <c:v>411.15859674550001</c:v>
                </c:pt>
                <c:pt idx="3">
                  <c:v>411.99530176461798</c:v>
                </c:pt>
                <c:pt idx="4">
                  <c:v>412.05706931718601</c:v>
                </c:pt>
                <c:pt idx="5">
                  <c:v>412.89581172037902</c:v>
                </c:pt>
                <c:pt idx="6">
                  <c:v>413.115819866913</c:v>
                </c:pt>
                <c:pt idx="7">
                  <c:v>413.24775728733903</c:v>
                </c:pt>
                <c:pt idx="8">
                  <c:v>413.89930010797502</c:v>
                </c:pt>
                <c:pt idx="9">
                  <c:v>413.89930010797502</c:v>
                </c:pt>
                <c:pt idx="10">
                  <c:v>414.31242133367198</c:v>
                </c:pt>
                <c:pt idx="11">
                  <c:v>414.35318597684301</c:v>
                </c:pt>
                <c:pt idx="12">
                  <c:v>414.50403911751999</c:v>
                </c:pt>
                <c:pt idx="13">
                  <c:v>414.66110876105802</c:v>
                </c:pt>
                <c:pt idx="14">
                  <c:v>414.94891663790497</c:v>
                </c:pt>
                <c:pt idx="15">
                  <c:v>415.49816242709898</c:v>
                </c:pt>
                <c:pt idx="16">
                  <c:v>415.67123989175099</c:v>
                </c:pt>
                <c:pt idx="17">
                  <c:v>415.80746873587799</c:v>
                </c:pt>
                <c:pt idx="18">
                  <c:v>416.01690586717501</c:v>
                </c:pt>
                <c:pt idx="19">
                  <c:v>416.27138840928598</c:v>
                </c:pt>
                <c:pt idx="20">
                  <c:v>416.41773104932599</c:v>
                </c:pt>
                <c:pt idx="21">
                  <c:v>416.63802979805598</c:v>
                </c:pt>
                <c:pt idx="22">
                  <c:v>416.81629976047498</c:v>
                </c:pt>
                <c:pt idx="23">
                  <c:v>417.02458116014401</c:v>
                </c:pt>
                <c:pt idx="24">
                  <c:v>417.09847751342397</c:v>
                </c:pt>
                <c:pt idx="25">
                  <c:v>417.284394307105</c:v>
                </c:pt>
                <c:pt idx="26">
                  <c:v>417.52243681539801</c:v>
                </c:pt>
                <c:pt idx="27">
                  <c:v>417.72252374295499</c:v>
                </c:pt>
                <c:pt idx="28">
                  <c:v>417.78005436314203</c:v>
                </c:pt>
                <c:pt idx="29">
                  <c:v>417.99521199677997</c:v>
                </c:pt>
                <c:pt idx="30">
                  <c:v>418.12150143529902</c:v>
                </c:pt>
                <c:pt idx="31">
                  <c:v>418.213251928641</c:v>
                </c:pt>
                <c:pt idx="32">
                  <c:v>418.36904953851598</c:v>
                </c:pt>
                <c:pt idx="33">
                  <c:v>418.52845709314801</c:v>
                </c:pt>
                <c:pt idx="34">
                  <c:v>418.63165236379399</c:v>
                </c:pt>
                <c:pt idx="35">
                  <c:v>418.73527417490101</c:v>
                </c:pt>
                <c:pt idx="36">
                  <c:v>418.96040214591801</c:v>
                </c:pt>
                <c:pt idx="37">
                  <c:v>419.14379374880099</c:v>
                </c:pt>
                <c:pt idx="38">
                  <c:v>419.31766326557801</c:v>
                </c:pt>
                <c:pt idx="39">
                  <c:v>419.48057169109097</c:v>
                </c:pt>
                <c:pt idx="40">
                  <c:v>419.685119930577</c:v>
                </c:pt>
                <c:pt idx="41">
                  <c:v>419.92696461843701</c:v>
                </c:pt>
                <c:pt idx="42">
                  <c:v>420.18819676078198</c:v>
                </c:pt>
                <c:pt idx="43">
                  <c:v>420.31429498658201</c:v>
                </c:pt>
                <c:pt idx="44">
                  <c:v>420.46683169278498</c:v>
                </c:pt>
                <c:pt idx="45">
                  <c:v>420.518281124547</c:v>
                </c:pt>
                <c:pt idx="46">
                  <c:v>420.772912408992</c:v>
                </c:pt>
                <c:pt idx="47">
                  <c:v>420.80177323414301</c:v>
                </c:pt>
                <c:pt idx="48">
                  <c:v>421.10360187497298</c:v>
                </c:pt>
                <c:pt idx="49">
                  <c:v>421.20107737053598</c:v>
                </c:pt>
                <c:pt idx="50">
                  <c:v>421.29049703973402</c:v>
                </c:pt>
                <c:pt idx="51">
                  <c:v>421.36087712688101</c:v>
                </c:pt>
                <c:pt idx="52">
                  <c:v>421.529334912396</c:v>
                </c:pt>
                <c:pt idx="53">
                  <c:v>421.68804567543998</c:v>
                </c:pt>
                <c:pt idx="54">
                  <c:v>421.82054430372801</c:v>
                </c:pt>
                <c:pt idx="55">
                  <c:v>421.926181228357</c:v>
                </c:pt>
                <c:pt idx="56">
                  <c:v>421.99326745021898</c:v>
                </c:pt>
                <c:pt idx="57">
                  <c:v>422.15209642302102</c:v>
                </c:pt>
                <c:pt idx="58">
                  <c:v>422.18166658983603</c:v>
                </c:pt>
                <c:pt idx="59">
                  <c:v>422.37472380480199</c:v>
                </c:pt>
                <c:pt idx="60">
                  <c:v>422.379281528089</c:v>
                </c:pt>
                <c:pt idx="61">
                  <c:v>422.48960629085502</c:v>
                </c:pt>
                <c:pt idx="62">
                  <c:v>422.580247926141</c:v>
                </c:pt>
                <c:pt idx="63">
                  <c:v>422.59829202317701</c:v>
                </c:pt>
                <c:pt idx="64">
                  <c:v>422.67546052830198</c:v>
                </c:pt>
                <c:pt idx="65">
                  <c:v>422.80635423001002</c:v>
                </c:pt>
                <c:pt idx="66">
                  <c:v>422.897959934921</c:v>
                </c:pt>
                <c:pt idx="67">
                  <c:v>422.93029142685702</c:v>
                </c:pt>
                <c:pt idx="68">
                  <c:v>423.03665195118799</c:v>
                </c:pt>
                <c:pt idx="69">
                  <c:v>423.05257432793098</c:v>
                </c:pt>
                <c:pt idx="70">
                  <c:v>423.18184277816698</c:v>
                </c:pt>
                <c:pt idx="71">
                  <c:v>423.18276334316198</c:v>
                </c:pt>
                <c:pt idx="72">
                  <c:v>423.19394535048502</c:v>
                </c:pt>
                <c:pt idx="73">
                  <c:v>423.23688686276802</c:v>
                </c:pt>
                <c:pt idx="74">
                  <c:v>423.32674654341798</c:v>
                </c:pt>
                <c:pt idx="75">
                  <c:v>423.34952802311898</c:v>
                </c:pt>
                <c:pt idx="76">
                  <c:v>423.35411718981698</c:v>
                </c:pt>
                <c:pt idx="77">
                  <c:v>423.39518457707999</c:v>
                </c:pt>
                <c:pt idx="78">
                  <c:v>423.42459897177002</c:v>
                </c:pt>
                <c:pt idx="79">
                  <c:v>423.425545531701</c:v>
                </c:pt>
              </c:numCache>
            </c:numRef>
          </c:yVal>
          <c:smooth val="0"/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diamond"/>
            <c:size val="1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Cycle2_comp_sensi_cost!$Q$7</c:f>
              <c:numCache>
                <c:formatCode>General</c:formatCode>
                <c:ptCount val="1"/>
                <c:pt idx="0">
                  <c:v>57.716903980495999</c:v>
                </c:pt>
              </c:numCache>
            </c:numRef>
          </c:xVal>
          <c:yVal>
            <c:numRef>
              <c:f>Cycle2_comp_sensi_cost!$R$7</c:f>
              <c:numCache>
                <c:formatCode>General</c:formatCode>
                <c:ptCount val="1"/>
                <c:pt idx="0">
                  <c:v>422.897959934921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872312"/>
        <c:axId val="684872704"/>
      </c:scatterChart>
      <c:valAx>
        <c:axId val="684872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2704"/>
        <c:crosses val="autoZero"/>
        <c:crossBetween val="midCat"/>
      </c:valAx>
      <c:valAx>
        <c:axId val="68487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2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Cycle2_comp_sensi!$AQ$21:$AQ$23</c:f>
              <c:numCache>
                <c:formatCode>_(* #,##0.00_);_(* \(#,##0.00\);_(* "-"??_);_(@_)</c:formatCode>
                <c:ptCount val="3"/>
                <c:pt idx="0">
                  <c:v>20.989282803296799</c:v>
                </c:pt>
                <c:pt idx="1">
                  <c:v>25.6441986471851</c:v>
                </c:pt>
                <c:pt idx="2">
                  <c:v>26.799407473010199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873488"/>
        <c:axId val="684873880"/>
      </c:scatterChart>
      <c:valAx>
        <c:axId val="684873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3880"/>
        <c:crosses val="autoZero"/>
        <c:crossBetween val="midCat"/>
      </c:valAx>
      <c:valAx>
        <c:axId val="684873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3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2133092738407701"/>
                  <c:y val="4.1250000000000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Cycle2_comp_sensi!$AQ$17:$AQ$19</c:f>
              <c:numCache>
                <c:formatCode>_(* #,##0.00_);_(* \(#,##0.00\);_(* "-"??_);_(@_)</c:formatCode>
                <c:ptCount val="3"/>
                <c:pt idx="0">
                  <c:v>20.989282803296799</c:v>
                </c:pt>
                <c:pt idx="1">
                  <c:v>25.6441986471851</c:v>
                </c:pt>
                <c:pt idx="2">
                  <c:v>22.627279075839802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874664"/>
        <c:axId val="684875056"/>
      </c:scatterChart>
      <c:valAx>
        <c:axId val="684874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5056"/>
        <c:crosses val="autoZero"/>
        <c:crossBetween val="midCat"/>
      </c:valAx>
      <c:valAx>
        <c:axId val="68487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4874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387927</xdr:colOff>
      <xdr:row>25</xdr:row>
      <xdr:rowOff>1</xdr:rowOff>
    </xdr:from>
    <xdr:to>
      <xdr:col>49</xdr:col>
      <xdr:colOff>332509</xdr:colOff>
      <xdr:row>57</xdr:row>
      <xdr:rowOff>41564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138545</xdr:colOff>
      <xdr:row>21</xdr:row>
      <xdr:rowOff>76200</xdr:rowOff>
    </xdr:from>
    <xdr:to>
      <xdr:col>32</xdr:col>
      <xdr:colOff>457200</xdr:colOff>
      <xdr:row>43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609598</xdr:colOff>
      <xdr:row>17</xdr:row>
      <xdr:rowOff>124690</xdr:rowOff>
    </xdr:from>
    <xdr:to>
      <xdr:col>21</xdr:col>
      <xdr:colOff>235525</xdr:colOff>
      <xdr:row>54</xdr:row>
      <xdr:rowOff>55419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387927</xdr:colOff>
      <xdr:row>25</xdr:row>
      <xdr:rowOff>1</xdr:rowOff>
    </xdr:from>
    <xdr:to>
      <xdr:col>49</xdr:col>
      <xdr:colOff>332509</xdr:colOff>
      <xdr:row>57</xdr:row>
      <xdr:rowOff>41564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138545</xdr:colOff>
      <xdr:row>21</xdr:row>
      <xdr:rowOff>76200</xdr:rowOff>
    </xdr:from>
    <xdr:to>
      <xdr:col>32</xdr:col>
      <xdr:colOff>457200</xdr:colOff>
      <xdr:row>43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REFPROP/REFPROP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UserInformation"/>
      <sheetName val="Examples"/>
      <sheetName val="Mixture Examples"/>
      <sheetName val="CheckSum"/>
    </sheetNames>
    <definedNames>
      <definedName name="Cp"/>
      <definedName name="Enthalpy"/>
    </defined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id="16" name="Table16" displayName="Table16" ref="A2:L112" totalsRowShown="0" headerRowDxfId="41" dataDxfId="42" headerRowCellStyle="Comma" dataCellStyle="Comma">
  <autoFilter ref="A2:L112"/>
  <tableColumns count="12">
    <tableColumn id="1" name="X1" dataDxfId="54" dataCellStyle="Comma"/>
    <tableColumn id="2" name="X2" dataDxfId="53" dataCellStyle="Comma"/>
    <tableColumn id="3" name="X3" dataDxfId="52" dataCellStyle="Comma"/>
    <tableColumn id="4" name="X4" dataDxfId="51" dataCellStyle="Comma"/>
    <tableColumn id="5" name="X5" dataDxfId="50" dataCellStyle="Comma"/>
    <tableColumn id="6" name="X6" dataDxfId="49" dataCellStyle="Comma"/>
    <tableColumn id="7" name="X7" dataDxfId="48" dataCellStyle="Comma"/>
    <tableColumn id="8" name="X8" dataDxfId="47" dataCellStyle="Comma"/>
    <tableColumn id="9" name="X9" dataDxfId="46" dataCellStyle="Comma"/>
    <tableColumn id="10" name="X10" dataDxfId="45" dataCellStyle="Comma"/>
    <tableColumn id="11" name="F1" dataDxfId="44" dataCellStyle="Comma"/>
    <tableColumn id="12" name="F2" dataDxfId="43" dataCellStyle="Comm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0" name="Table6821" displayName="Table6821" ref="AR8:AS18" totalsRowShown="0">
  <autoFilter ref="AR8:AS18"/>
  <tableColumns count="2">
    <tableColumn id="1" name="Variables"/>
    <tableColumn id="2" name="Description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7" name="Table68" displayName="Table68" ref="AN6:AO15" totalsRowShown="0">
  <autoFilter ref="AN6:AO15"/>
  <tableColumns count="2">
    <tableColumn id="1" name="Variables"/>
    <tableColumn id="2" name="Description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8" name="Table8" displayName="Table8" ref="A2:I82" totalsRowShown="0" headerRowDxfId="134" dataDxfId="135" headerRowCellStyle="Comma" dataCellStyle="Comma">
  <autoFilter ref="A2:I82"/>
  <tableColumns count="9">
    <tableColumn id="1" name="X1" dataDxfId="144" dataCellStyle="Comma"/>
    <tableColumn id="2" name="X2" dataDxfId="143" dataCellStyle="Comma"/>
    <tableColumn id="3" name="X3" dataDxfId="142" dataCellStyle="Comma"/>
    <tableColumn id="4" name="X4" dataDxfId="141" dataCellStyle="Comma"/>
    <tableColumn id="5" name="X5" dataDxfId="140" dataCellStyle="Comma"/>
    <tableColumn id="6" name="X6" dataDxfId="139" dataCellStyle="Comma"/>
    <tableColumn id="7" name="X7" dataDxfId="138" dataCellStyle="Comma"/>
    <tableColumn id="8" name="F1" dataDxfId="137" dataCellStyle="Comma"/>
    <tableColumn id="9" name="F2" dataDxfId="136" dataCellStyle="Comm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9" name="Table9" displayName="Table9" ref="K2:S82" totalsRowShown="0" headerRowDxfId="123" dataDxfId="124" headerRowCellStyle="Comma" dataCellStyle="Comma">
  <autoFilter ref="K2:S82"/>
  <tableColumns count="9">
    <tableColumn id="1" name="X1" dataDxfId="133" dataCellStyle="Comma"/>
    <tableColumn id="2" name="X2" dataDxfId="132" dataCellStyle="Comma"/>
    <tableColumn id="3" name="X3" dataDxfId="131" dataCellStyle="Comma"/>
    <tableColumn id="4" name="X4" dataDxfId="130" dataCellStyle="Comma"/>
    <tableColumn id="5" name="X5" dataDxfId="129" dataCellStyle="Comma"/>
    <tableColumn id="6" name="X6" dataDxfId="128" dataCellStyle="Comma"/>
    <tableColumn id="7" name="x7" dataDxfId="127" dataCellStyle="Comma"/>
    <tableColumn id="8" name="F1" dataDxfId="126" dataCellStyle="Comma"/>
    <tableColumn id="9" name="F2" dataDxfId="125" dataCellStyle="Comm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0" name="Table10" displayName="Table10" ref="U2:AC82" totalsRowShown="0" headerRowDxfId="112" dataDxfId="113" headerRowCellStyle="Comma" dataCellStyle="Comma">
  <autoFilter ref="U2:AC82"/>
  <tableColumns count="9">
    <tableColumn id="1" name="X1" dataDxfId="122" dataCellStyle="Comma"/>
    <tableColumn id="2" name="X2" dataDxfId="121" dataCellStyle="Comma"/>
    <tableColumn id="3" name="X3" dataDxfId="120" dataCellStyle="Comma"/>
    <tableColumn id="4" name="X4" dataDxfId="119" dataCellStyle="Comma"/>
    <tableColumn id="5" name="X5" dataDxfId="118" dataCellStyle="Comma"/>
    <tableColumn id="6" name="X6" dataDxfId="117" dataCellStyle="Comma"/>
    <tableColumn id="7" name="X7" dataDxfId="116" dataCellStyle="Comma"/>
    <tableColumn id="8" name="F1" dataDxfId="115" dataCellStyle="Comma"/>
    <tableColumn id="9" name="F2" dataDxfId="114" dataCellStyle="Comma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1" name="Table11" displayName="Table11" ref="AE2:AL82" totalsRowShown="0" headerRowDxfId="102" dataDxfId="103" headerRowCellStyle="Comma" dataCellStyle="Comma">
  <autoFilter ref="AE2:AL82"/>
  <tableColumns count="8">
    <tableColumn id="1" name="X1" dataDxfId="111" dataCellStyle="Comma"/>
    <tableColumn id="2" name="X2" dataDxfId="110" dataCellStyle="Comma"/>
    <tableColumn id="3" name="X3" dataDxfId="109" dataCellStyle="Comma"/>
    <tableColumn id="4" name="X4" dataDxfId="108" dataCellStyle="Comma"/>
    <tableColumn id="5" name="X5" dataDxfId="107" dataCellStyle="Comma"/>
    <tableColumn id="6" name="X6" dataDxfId="106" dataCellStyle="Comma"/>
    <tableColumn id="7" name="F1" dataDxfId="105" dataCellStyle="Comma"/>
    <tableColumn id="8" name="F2" dataDxfId="104" dataCellStyle="Comm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" name="Table1" displayName="Table1" ref="A2:H82" totalsRowShown="0" dataDxfId="145" headerRowCellStyle="Comma" dataCellStyle="Comma">
  <autoFilter ref="A2:H82"/>
  <tableColumns count="8">
    <tableColumn id="1" name="X1" dataDxfId="153" dataCellStyle="Comma"/>
    <tableColumn id="2" name="X2" dataDxfId="152" dataCellStyle="Comma"/>
    <tableColumn id="3" name="X3" dataDxfId="151" dataCellStyle="Comma"/>
    <tableColumn id="4" name="X4" dataDxfId="150" dataCellStyle="Comma"/>
    <tableColumn id="5" name="X5" dataDxfId="149" dataCellStyle="Comma"/>
    <tableColumn id="6" name="X6" dataDxfId="148" dataCellStyle="Comma"/>
    <tableColumn id="7" name="F1" dataDxfId="147" dataCellStyle="Comma"/>
    <tableColumn id="8" name="F2" dataDxfId="146" dataCellStyle="Comma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2" name="Table2" displayName="Table2" ref="J2:Q82" totalsRowShown="0" headerRowCellStyle="Comma" dataCellStyle="Comma">
  <autoFilter ref="J2:Q82"/>
  <tableColumns count="8">
    <tableColumn id="1" name="X1" dataCellStyle="Comma"/>
    <tableColumn id="2" name="X2" dataCellStyle="Comma"/>
    <tableColumn id="3" name="X3" dataCellStyle="Comma"/>
    <tableColumn id="4" name="X4" dataCellStyle="Comma"/>
    <tableColumn id="5" name="X5" dataCellStyle="Comma"/>
    <tableColumn id="6" name="X6" dataCellStyle="Comma"/>
    <tableColumn id="7" name="F1" dataCellStyle="Comma"/>
    <tableColumn id="8" name="F2" dataCellStyle="Comma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3" name="Table3" displayName="Table3" ref="S2:Z82" totalsRowShown="0" headerRowCellStyle="Comma" dataCellStyle="Comma">
  <autoFilter ref="S2:Z82"/>
  <tableColumns count="8">
    <tableColumn id="1" name="X1" dataCellStyle="Comma"/>
    <tableColumn id="2" name="X2" dataCellStyle="Comma"/>
    <tableColumn id="3" name="X3" dataCellStyle="Comma"/>
    <tableColumn id="4" name="X4" dataCellStyle="Comma"/>
    <tableColumn id="5" name="X5" dataCellStyle="Comma"/>
    <tableColumn id="6" name="X6" dataCellStyle="Comma"/>
    <tableColumn id="7" name="F1" dataCellStyle="Comma"/>
    <tableColumn id="8" name="F2" dataCellStyle="Comma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4" name="Table4" displayName="Table4" ref="AB2:AH82" totalsRowShown="0" headerRowCellStyle="Comma" dataCellStyle="Comma">
  <autoFilter ref="AB2:AH82"/>
  <tableColumns count="7">
    <tableColumn id="1" name="X1" dataCellStyle="Comma"/>
    <tableColumn id="2" name="X2" dataCellStyle="Comma"/>
    <tableColumn id="3" name="X3" dataCellStyle="Comma"/>
    <tableColumn id="4" name="X4" dataCellStyle="Comma"/>
    <tableColumn id="5" name="X5" dataCellStyle="Comma"/>
    <tableColumn id="6" name="F1" dataCellStyle="Comma"/>
    <tableColumn id="7" name="F2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7" name="Table17" displayName="Table17" ref="N2:Y112" totalsRowShown="0" headerRowDxfId="27" dataDxfId="28" headerRowCellStyle="Comma" dataCellStyle="Comma">
  <autoFilter ref="N2:Y112"/>
  <tableColumns count="12">
    <tableColumn id="1" name="X1" dataDxfId="40" dataCellStyle="Comma"/>
    <tableColumn id="2" name="X2" dataDxfId="39" dataCellStyle="Comma"/>
    <tableColumn id="3" name="X3" dataDxfId="38" dataCellStyle="Comma"/>
    <tableColumn id="4" name="X4" dataDxfId="37" dataCellStyle="Comma"/>
    <tableColumn id="5" name="X5" dataDxfId="36" dataCellStyle="Comma"/>
    <tableColumn id="6" name="X6" dataDxfId="35" dataCellStyle="Comma"/>
    <tableColumn id="7" name="X7" dataDxfId="34" dataCellStyle="Comma"/>
    <tableColumn id="8" name="X8" dataDxfId="33" dataCellStyle="Comma"/>
    <tableColumn id="9" name="X9" dataDxfId="32" dataCellStyle="Comma"/>
    <tableColumn id="10" name="X10" dataDxfId="31" dataCellStyle="Comma"/>
    <tableColumn id="11" name="F1" dataDxfId="30" dataCellStyle="Comma"/>
    <tableColumn id="12" name="F2" dataDxfId="29" dataCellStyle="Comma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6" name="Table6" displayName="Table6" ref="AJ5:AK13" totalsRowShown="0">
  <autoFilter ref="AJ5:AK13"/>
  <tableColumns count="2">
    <tableColumn id="1" name="Variables"/>
    <tableColumn id="2" name="Descriptio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8" name="Table18" displayName="Table18" ref="AA2:AL112" totalsRowShown="0" headerRowDxfId="13" dataDxfId="14" headerRowCellStyle="Comma" dataCellStyle="Comma">
  <autoFilter ref="AA2:AL112"/>
  <tableColumns count="12">
    <tableColumn id="1" name="X1" dataDxfId="26" dataCellStyle="Comma"/>
    <tableColumn id="2" name="X2" dataDxfId="25" dataCellStyle="Comma"/>
    <tableColumn id="3" name="X3" dataDxfId="24" dataCellStyle="Comma"/>
    <tableColumn id="4" name="X4" dataDxfId="23" dataCellStyle="Comma"/>
    <tableColumn id="5" name="X5" dataDxfId="22" dataCellStyle="Comma"/>
    <tableColumn id="6" name="X6" dataDxfId="21" dataCellStyle="Comma"/>
    <tableColumn id="7" name="X7" dataDxfId="20" dataCellStyle="Comma"/>
    <tableColumn id="8" name="X8" dataDxfId="19" dataCellStyle="Comma"/>
    <tableColumn id="9" name="X9" dataDxfId="18" dataCellStyle="Comma"/>
    <tableColumn id="10" name="X10" dataDxfId="17" dataCellStyle="Comma"/>
    <tableColumn id="11" name="F1" dataDxfId="16" dataCellStyle="Comma"/>
    <tableColumn id="12" name="F2" dataDxfId="15" dataCellStyle="Comm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9" name="Table19" displayName="Table19" ref="AN2:AX112" totalsRowShown="0" headerRowDxfId="0" dataDxfId="1" headerRowCellStyle="Comma" dataCellStyle="Comma">
  <autoFilter ref="AN2:AX112"/>
  <tableColumns count="11">
    <tableColumn id="1" name="X1" dataDxfId="12" dataCellStyle="Comma"/>
    <tableColumn id="2" name="X2" dataDxfId="11" dataCellStyle="Comma"/>
    <tableColumn id="3" name="X3" dataDxfId="10" dataCellStyle="Comma"/>
    <tableColumn id="4" name="X4" dataDxfId="9" dataCellStyle="Comma"/>
    <tableColumn id="5" name="X5" dataDxfId="8" dataCellStyle="Comma"/>
    <tableColumn id="6" name="X6" dataDxfId="7" dataCellStyle="Comma"/>
    <tableColumn id="7" name="X7" dataDxfId="6" dataCellStyle="Comma"/>
    <tableColumn id="8" name="X8" dataDxfId="5" dataCellStyle="Comma"/>
    <tableColumn id="9" name="X9" dataDxfId="4" dataCellStyle="Comma"/>
    <tableColumn id="10" name="F1" dataDxfId="3" dataCellStyle="Comma"/>
    <tableColumn id="11" name="F2" dataDxfId="2" dataCellStyle="Comm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1" name="Table682122" displayName="Table682122" ref="AZ8:BA19" totalsRowShown="0">
  <autoFilter ref="AZ8:BA19"/>
  <tableColumns count="2">
    <tableColumn id="1" name="Variables"/>
    <tableColumn id="2" name="Description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2" name="Table12" displayName="Table12" ref="A2:J92" totalsRowShown="0" headerRowDxfId="90" dataDxfId="91" headerRowCellStyle="Comma" dataCellStyle="Comma">
  <autoFilter ref="A2:J92"/>
  <tableColumns count="10">
    <tableColumn id="1" name="X1" dataDxfId="101" dataCellStyle="Comma"/>
    <tableColumn id="2" name="X2" dataDxfId="100" dataCellStyle="Comma"/>
    <tableColumn id="3" name="X3" dataDxfId="99" dataCellStyle="Comma"/>
    <tableColumn id="4" name="X4" dataDxfId="98" dataCellStyle="Comma"/>
    <tableColumn id="5" name="X5" dataDxfId="97" dataCellStyle="Comma"/>
    <tableColumn id="6" name="X6" dataDxfId="96" dataCellStyle="Comma"/>
    <tableColumn id="7" name="X7" dataDxfId="95" dataCellStyle="Comma"/>
    <tableColumn id="8" name="X8" dataDxfId="94" dataCellStyle="Comma"/>
    <tableColumn id="9" name="F1" dataDxfId="93" dataCellStyle="Comma"/>
    <tableColumn id="10" name="F2" dataDxfId="92" dataCellStyle="Comm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3" name="Table13" displayName="Table13" ref="L2:U92" totalsRowShown="0" headerRowDxfId="78" dataDxfId="79" headerRowCellStyle="Comma" dataCellStyle="Comma">
  <autoFilter ref="L2:U92"/>
  <tableColumns count="10">
    <tableColumn id="1" name="X1" dataDxfId="89" dataCellStyle="Comma"/>
    <tableColumn id="2" name="X2" dataDxfId="88" dataCellStyle="Comma"/>
    <tableColumn id="3" name="X3" dataDxfId="87" dataCellStyle="Comma"/>
    <tableColumn id="4" name="X4" dataDxfId="86" dataCellStyle="Comma"/>
    <tableColumn id="5" name="X5" dataDxfId="85" dataCellStyle="Comma"/>
    <tableColumn id="6" name="X6" dataDxfId="84" dataCellStyle="Comma"/>
    <tableColumn id="7" name="X7" dataDxfId="83" dataCellStyle="Comma"/>
    <tableColumn id="8" name="X8" dataDxfId="82" dataCellStyle="Comma"/>
    <tableColumn id="9" name="F1" dataDxfId="81" dataCellStyle="Comma"/>
    <tableColumn id="10" name="F2" dataDxfId="80" dataCellStyle="Comm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4" name="Table14" displayName="Table14" ref="W2:AF92" totalsRowShown="0" headerRowDxfId="66" dataDxfId="67" headerRowCellStyle="Comma" dataCellStyle="Comma">
  <autoFilter ref="W2:AF92"/>
  <tableColumns count="10">
    <tableColumn id="1" name="X1" dataDxfId="77" dataCellStyle="Comma"/>
    <tableColumn id="2" name="X2" dataDxfId="76" dataCellStyle="Comma"/>
    <tableColumn id="3" name="X3" dataDxfId="75" dataCellStyle="Comma"/>
    <tableColumn id="4" name="X4" dataDxfId="74" dataCellStyle="Comma"/>
    <tableColumn id="5" name="X5" dataDxfId="73" dataCellStyle="Comma"/>
    <tableColumn id="6" name="X6" dataDxfId="72" dataCellStyle="Comma"/>
    <tableColumn id="7" name="X7" dataDxfId="71" dataCellStyle="Comma"/>
    <tableColumn id="8" name="X8" dataDxfId="70" dataCellStyle="Comma"/>
    <tableColumn id="9" name="F1" dataDxfId="69" dataCellStyle="Comma"/>
    <tableColumn id="10" name="F2" dataDxfId="68" dataCellStyle="Comm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5" name="Table15" displayName="Table15" ref="AH2:AP92" totalsRowShown="0" headerRowDxfId="55" dataDxfId="56" headerRowCellStyle="Comma" dataCellStyle="Comma">
  <autoFilter ref="AH2:AP92"/>
  <tableColumns count="9">
    <tableColumn id="1" name="X1" dataDxfId="65" dataCellStyle="Comma"/>
    <tableColumn id="2" name="X2" dataDxfId="64" dataCellStyle="Comma"/>
    <tableColumn id="3" name="X3" dataDxfId="63" dataCellStyle="Comma"/>
    <tableColumn id="4" name="X4" dataDxfId="62" dataCellStyle="Comma"/>
    <tableColumn id="5" name="X5" dataDxfId="61" dataCellStyle="Comma"/>
    <tableColumn id="6" name="X6" dataDxfId="60" dataCellStyle="Comma"/>
    <tableColumn id="7" name="X7" dataDxfId="59" dataCellStyle="Comma"/>
    <tableColumn id="8" name="F1" dataDxfId="58" dataCellStyle="Comma"/>
    <tableColumn id="9" name="F2" dataDxfId="5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12"/>
  <sheetViews>
    <sheetView topLeftCell="Z1" zoomScale="70" zoomScaleNormal="70" workbookViewId="0">
      <selection activeCell="BA13" sqref="BA13:BA15"/>
    </sheetView>
  </sheetViews>
  <sheetFormatPr defaultRowHeight="14.4" x14ac:dyDescent="0.3"/>
  <cols>
    <col min="1" max="1" width="8.44140625" style="5" bestFit="1" customWidth="1"/>
    <col min="2" max="2" width="10" style="5" bestFit="1" customWidth="1"/>
    <col min="3" max="3" width="8.77734375" style="5" bestFit="1" customWidth="1"/>
    <col min="4" max="4" width="9.5546875" style="5" bestFit="1" customWidth="1"/>
    <col min="5" max="9" width="7.5546875" style="5" bestFit="1" customWidth="1"/>
    <col min="10" max="10" width="11.44140625" style="5" bestFit="1" customWidth="1"/>
    <col min="11" max="11" width="8.77734375" style="5" bestFit="1" customWidth="1"/>
    <col min="12" max="12" width="7.5546875" style="5" bestFit="1" customWidth="1"/>
    <col min="13" max="13" width="7.77734375" style="5" customWidth="1"/>
    <col min="14" max="14" width="8.77734375" style="5" bestFit="1" customWidth="1"/>
    <col min="15" max="15" width="10" style="5" bestFit="1" customWidth="1"/>
    <col min="16" max="16" width="8.77734375" style="5" bestFit="1" customWidth="1"/>
    <col min="17" max="17" width="9.5546875" style="5" bestFit="1" customWidth="1"/>
    <col min="18" max="22" width="7.5546875" style="5" bestFit="1" customWidth="1"/>
    <col min="23" max="23" width="11.44140625" style="5" bestFit="1" customWidth="1"/>
    <col min="24" max="24" width="8.77734375" style="5" bestFit="1" customWidth="1"/>
    <col min="25" max="25" width="7.5546875" style="5" bestFit="1" customWidth="1"/>
    <col min="26" max="26" width="10.44140625" style="5" customWidth="1"/>
    <col min="27" max="27" width="8.77734375" style="5" bestFit="1" customWidth="1"/>
    <col min="28" max="28" width="10" style="5" bestFit="1" customWidth="1"/>
    <col min="29" max="29" width="8.77734375" style="5" bestFit="1" customWidth="1"/>
    <col min="30" max="30" width="9.5546875" style="5" bestFit="1" customWidth="1"/>
    <col min="31" max="35" width="7.5546875" style="5" bestFit="1" customWidth="1"/>
    <col min="36" max="36" width="11.44140625" style="5" bestFit="1" customWidth="1"/>
    <col min="37" max="37" width="8.77734375" style="5" bestFit="1" customWidth="1"/>
    <col min="38" max="38" width="7.5546875" style="5" bestFit="1" customWidth="1"/>
    <col min="39" max="39" width="8.88671875" style="5"/>
    <col min="40" max="40" width="8.77734375" style="5" bestFit="1" customWidth="1"/>
    <col min="41" max="41" width="10" style="5" bestFit="1" customWidth="1"/>
    <col min="42" max="42" width="8.77734375" style="5" bestFit="1" customWidth="1"/>
    <col min="43" max="47" width="7.5546875" style="5" bestFit="1" customWidth="1"/>
    <col min="48" max="48" width="11.44140625" style="5" bestFit="1" customWidth="1"/>
    <col min="49" max="49" width="8.77734375" style="5" bestFit="1" customWidth="1"/>
    <col min="50" max="50" width="7.5546875" style="5" bestFit="1" customWidth="1"/>
    <col min="51" max="51" width="8.88671875" style="10"/>
    <col min="52" max="52" width="16.21875" style="10" bestFit="1" customWidth="1"/>
    <col min="53" max="53" width="29.77734375" style="10" bestFit="1" customWidth="1"/>
    <col min="54" max="16384" width="8.88671875" style="10"/>
  </cols>
  <sheetData>
    <row r="1" spans="1:53" ht="16.2" x14ac:dyDescent="0.3">
      <c r="A1" s="19" t="s">
        <v>34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N1" s="19" t="s">
        <v>35</v>
      </c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AA1" s="19" t="s">
        <v>36</v>
      </c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N1" s="19" t="s">
        <v>37</v>
      </c>
      <c r="AO1" s="19"/>
      <c r="AP1" s="19"/>
      <c r="AQ1" s="19"/>
      <c r="AR1" s="19"/>
      <c r="AS1" s="19"/>
      <c r="AT1" s="19"/>
      <c r="AU1" s="19"/>
      <c r="AV1" s="19"/>
      <c r="AW1" s="19"/>
      <c r="AX1" s="19"/>
    </row>
    <row r="2" spans="1:53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45</v>
      </c>
      <c r="H2" s="5" t="s">
        <v>46</v>
      </c>
      <c r="I2" s="5" t="s">
        <v>47</v>
      </c>
      <c r="J2" s="5" t="s">
        <v>48</v>
      </c>
      <c r="K2" s="5" t="s">
        <v>8</v>
      </c>
      <c r="L2" s="5" t="s">
        <v>9</v>
      </c>
      <c r="N2" s="5" t="s">
        <v>1</v>
      </c>
      <c r="O2" s="5" t="s">
        <v>2</v>
      </c>
      <c r="P2" s="5" t="s">
        <v>3</v>
      </c>
      <c r="Q2" s="5" t="s">
        <v>4</v>
      </c>
      <c r="R2" s="5" t="s">
        <v>5</v>
      </c>
      <c r="S2" s="5" t="s">
        <v>6</v>
      </c>
      <c r="T2" s="5" t="s">
        <v>45</v>
      </c>
      <c r="U2" s="5" t="s">
        <v>46</v>
      </c>
      <c r="V2" s="5" t="s">
        <v>47</v>
      </c>
      <c r="W2" s="5" t="s">
        <v>48</v>
      </c>
      <c r="X2" s="5" t="s">
        <v>8</v>
      </c>
      <c r="Y2" s="5" t="s">
        <v>9</v>
      </c>
      <c r="AA2" s="5" t="s">
        <v>1</v>
      </c>
      <c r="AB2" s="5" t="s">
        <v>2</v>
      </c>
      <c r="AC2" s="5" t="s">
        <v>3</v>
      </c>
      <c r="AD2" s="5" t="s">
        <v>4</v>
      </c>
      <c r="AE2" s="5" t="s">
        <v>5</v>
      </c>
      <c r="AF2" s="5" t="s">
        <v>6</v>
      </c>
      <c r="AG2" s="5" t="s">
        <v>45</v>
      </c>
      <c r="AH2" s="5" t="s">
        <v>46</v>
      </c>
      <c r="AI2" s="5" t="s">
        <v>47</v>
      </c>
      <c r="AJ2" s="5" t="s">
        <v>48</v>
      </c>
      <c r="AK2" s="5" t="s">
        <v>8</v>
      </c>
      <c r="AL2" s="5" t="s">
        <v>9</v>
      </c>
      <c r="AN2" s="5" t="s">
        <v>1</v>
      </c>
      <c r="AO2" s="5" t="s">
        <v>2</v>
      </c>
      <c r="AP2" s="5" t="s">
        <v>3</v>
      </c>
      <c r="AQ2" s="5" t="s">
        <v>4</v>
      </c>
      <c r="AR2" s="5" t="s">
        <v>5</v>
      </c>
      <c r="AS2" s="5" t="s">
        <v>6</v>
      </c>
      <c r="AT2" s="5" t="s">
        <v>45</v>
      </c>
      <c r="AU2" s="5" t="s">
        <v>46</v>
      </c>
      <c r="AV2" s="5" t="s">
        <v>47</v>
      </c>
      <c r="AW2" s="5" t="s">
        <v>8</v>
      </c>
      <c r="AX2" s="5" t="s">
        <v>9</v>
      </c>
    </row>
    <row r="3" spans="1:53" x14ac:dyDescent="0.3">
      <c r="A3" s="5">
        <v>19.215136298786099</v>
      </c>
      <c r="B3" s="5">
        <v>286.76426159194801</v>
      </c>
      <c r="C3" s="5">
        <v>76.478066644044006</v>
      </c>
      <c r="D3" s="5">
        <v>114.27366346106101</v>
      </c>
      <c r="E3" s="5">
        <v>0.30437169726291902</v>
      </c>
      <c r="F3" s="5">
        <v>0.36837251556428402</v>
      </c>
      <c r="G3" s="5">
        <v>0.96659838000991705</v>
      </c>
      <c r="H3" s="5">
        <v>0.51151949836125699</v>
      </c>
      <c r="I3" s="5">
        <v>0.58686975264171504</v>
      </c>
      <c r="J3" s="5">
        <v>1132.31425420293</v>
      </c>
      <c r="K3" s="5">
        <v>57.7793435781509</v>
      </c>
      <c r="L3" s="5">
        <v>5.25150569962444</v>
      </c>
      <c r="N3" s="5">
        <v>22.2667901880979</v>
      </c>
      <c r="O3" s="5">
        <v>299.27874074423698</v>
      </c>
      <c r="P3" s="5">
        <v>76.872048734825299</v>
      </c>
      <c r="Q3" s="5">
        <v>121.28382751322</v>
      </c>
      <c r="R3" s="5">
        <v>0.30680373571506803</v>
      </c>
      <c r="S3" s="5">
        <v>0.36589359336963301</v>
      </c>
      <c r="T3" s="5">
        <v>0.939191195270492</v>
      </c>
      <c r="U3" s="5">
        <v>0.51445317782020195</v>
      </c>
      <c r="V3" s="5">
        <v>0.57143506722591597</v>
      </c>
      <c r="W3" s="5">
        <v>1176.38517315033</v>
      </c>
      <c r="X3" s="5">
        <v>59.7918455385919</v>
      </c>
      <c r="Y3" s="5">
        <v>4.9595229644413603</v>
      </c>
      <c r="AA3" s="5">
        <v>28.2513134921012</v>
      </c>
      <c r="AB3" s="5">
        <v>282.08779402384499</v>
      </c>
      <c r="AC3" s="5">
        <v>76.932848051656805</v>
      </c>
      <c r="AD3" s="5">
        <v>111.18139838115501</v>
      </c>
      <c r="AE3" s="5">
        <v>0.28340552732472202</v>
      </c>
      <c r="AF3" s="5">
        <v>0.34710246034463699</v>
      </c>
      <c r="AG3" s="5">
        <v>0.92483527336912796</v>
      </c>
      <c r="AH3" s="5">
        <v>0.50854400545603295</v>
      </c>
      <c r="AI3" s="5">
        <v>0.55869139547664304</v>
      </c>
      <c r="AJ3" s="5">
        <v>1253.08436002027</v>
      </c>
      <c r="AK3" s="5">
        <v>61.580742416036102</v>
      </c>
      <c r="AL3" s="5">
        <v>4.7740607187914801</v>
      </c>
      <c r="AN3" s="5">
        <v>25.436202371773</v>
      </c>
      <c r="AO3" s="5">
        <v>272.566649247947</v>
      </c>
      <c r="AP3" s="5">
        <v>78.598887104118504</v>
      </c>
      <c r="AQ3" s="5">
        <v>0.30660139344728399</v>
      </c>
      <c r="AR3" s="5">
        <v>0.36726275600814901</v>
      </c>
      <c r="AS3" s="5">
        <v>0.92875087845752402</v>
      </c>
      <c r="AT3" s="5">
        <v>0.51837420563672598</v>
      </c>
      <c r="AU3" s="5">
        <v>0.55597461256807801</v>
      </c>
      <c r="AV3" s="5">
        <v>1197.68954219444</v>
      </c>
      <c r="AW3" s="5">
        <v>59.372654792935698</v>
      </c>
      <c r="AX3" s="5">
        <v>4.9943635537851403</v>
      </c>
    </row>
    <row r="4" spans="1:53" x14ac:dyDescent="0.3">
      <c r="A4" s="5">
        <v>19.2093130071746</v>
      </c>
      <c r="B4" s="5">
        <v>286.76640669329402</v>
      </c>
      <c r="C4" s="5">
        <v>76.477112801498507</v>
      </c>
      <c r="D4" s="5">
        <v>114.255967667704</v>
      </c>
      <c r="E4" s="5">
        <v>0.30550693715678801</v>
      </c>
      <c r="F4" s="5">
        <v>0.36604749721337099</v>
      </c>
      <c r="G4" s="5">
        <v>0.969089674548124</v>
      </c>
      <c r="H4" s="5">
        <v>0.51182565680602299</v>
      </c>
      <c r="I4" s="5">
        <v>0.58611928130644297</v>
      </c>
      <c r="J4" s="5">
        <v>1131.8167824331699</v>
      </c>
      <c r="K4" s="5">
        <v>57.773852501200494</v>
      </c>
      <c r="L4" s="5">
        <v>5.2370158318390496</v>
      </c>
      <c r="N4" s="5">
        <v>22.295747993140701</v>
      </c>
      <c r="O4" s="5">
        <v>299.50358729149201</v>
      </c>
      <c r="P4" s="5">
        <v>76.805638415450602</v>
      </c>
      <c r="Q4" s="5">
        <v>123.86673599794599</v>
      </c>
      <c r="R4" s="5">
        <v>0.30615654321915098</v>
      </c>
      <c r="S4" s="5">
        <v>0.36715377086344703</v>
      </c>
      <c r="T4" s="5">
        <v>0.94675457726932499</v>
      </c>
      <c r="U4" s="5">
        <v>0.50909594903550004</v>
      </c>
      <c r="V4" s="5">
        <v>0.56996190433097305</v>
      </c>
      <c r="W4" s="5">
        <v>1178.4114242588701</v>
      </c>
      <c r="X4" s="5">
        <v>59.773092708422105</v>
      </c>
      <c r="Y4" s="5">
        <v>4.9447484140570097</v>
      </c>
      <c r="AA4" s="5">
        <v>28.320713022761801</v>
      </c>
      <c r="AB4" s="5">
        <v>280.66466994544498</v>
      </c>
      <c r="AC4" s="5">
        <v>76.931325094001707</v>
      </c>
      <c r="AD4" s="5">
        <v>107.235417461799</v>
      </c>
      <c r="AE4" s="5">
        <v>0.28539282637734997</v>
      </c>
      <c r="AF4" s="5">
        <v>0.346532595311418</v>
      </c>
      <c r="AG4" s="5">
        <v>0.92566211038839397</v>
      </c>
      <c r="AH4" s="5">
        <v>0.51723439595994303</v>
      </c>
      <c r="AI4" s="5">
        <v>0.54989172648972795</v>
      </c>
      <c r="AJ4" s="5">
        <v>1253.12154974083</v>
      </c>
      <c r="AK4" s="5">
        <v>61.566410518820504</v>
      </c>
      <c r="AL4" s="5">
        <v>4.7552517520754902</v>
      </c>
      <c r="AN4" s="5">
        <v>25.4695929612794</v>
      </c>
      <c r="AO4" s="5">
        <v>272.59252902344298</v>
      </c>
      <c r="AP4" s="5">
        <v>78.587597426205093</v>
      </c>
      <c r="AQ4" s="5">
        <v>0.30690311517388102</v>
      </c>
      <c r="AR4" s="5">
        <v>0.36728021512266101</v>
      </c>
      <c r="AS4" s="5">
        <v>0.92814591214240905</v>
      </c>
      <c r="AT4" s="5">
        <v>0.51803171098691403</v>
      </c>
      <c r="AU4" s="5">
        <v>0.55518632276173896</v>
      </c>
      <c r="AV4" s="5">
        <v>1197.47268341431</v>
      </c>
      <c r="AW4" s="5">
        <v>59.369634263448901</v>
      </c>
      <c r="AX4" s="5">
        <v>4.9906582056430002</v>
      </c>
    </row>
    <row r="5" spans="1:53" x14ac:dyDescent="0.3">
      <c r="A5" s="5">
        <v>19.1493922215334</v>
      </c>
      <c r="B5" s="5">
        <v>287.07082410382901</v>
      </c>
      <c r="C5" s="5">
        <v>76.460866623803</v>
      </c>
      <c r="D5" s="5">
        <v>114.206458083117</v>
      </c>
      <c r="E5" s="5">
        <v>0.310217215878546</v>
      </c>
      <c r="F5" s="5">
        <v>0.36748169488350002</v>
      </c>
      <c r="G5" s="5">
        <v>0.97089764950832103</v>
      </c>
      <c r="H5" s="5">
        <v>0.51147628464105499</v>
      </c>
      <c r="I5" s="5">
        <v>0.58671420374900396</v>
      </c>
      <c r="J5" s="5">
        <v>1132.5044483823201</v>
      </c>
      <c r="K5" s="5">
        <v>57.763856257133497</v>
      </c>
      <c r="L5" s="5">
        <v>5.2198718247576901</v>
      </c>
      <c r="N5" s="5">
        <v>22.197370024114399</v>
      </c>
      <c r="O5" s="5">
        <v>299.65936928866699</v>
      </c>
      <c r="P5" s="5">
        <v>76.812971335598505</v>
      </c>
      <c r="Q5" s="5">
        <v>122.714035008311</v>
      </c>
      <c r="R5" s="5">
        <v>0.31096067613246098</v>
      </c>
      <c r="S5" s="5">
        <v>0.38432603285515099</v>
      </c>
      <c r="T5" s="5">
        <v>0.942203426781824</v>
      </c>
      <c r="U5" s="5">
        <v>0.51195571191681299</v>
      </c>
      <c r="V5" s="5">
        <v>0.57190653954318804</v>
      </c>
      <c r="W5" s="5">
        <v>1169.5613508746101</v>
      </c>
      <c r="X5" s="5">
        <v>59.7566273210875</v>
      </c>
      <c r="Y5" s="5">
        <v>4.9312767728404401</v>
      </c>
      <c r="AA5" s="5">
        <v>28.223374339320401</v>
      </c>
      <c r="AB5" s="5">
        <v>282.51653086959197</v>
      </c>
      <c r="AC5" s="5">
        <v>76.987831171436</v>
      </c>
      <c r="AD5" s="5">
        <v>112.00686194522901</v>
      </c>
      <c r="AE5" s="5">
        <v>0.28980066732061799</v>
      </c>
      <c r="AF5" s="5">
        <v>0.35325592138804401</v>
      </c>
      <c r="AG5" s="5">
        <v>0.92508509405416295</v>
      </c>
      <c r="AH5" s="5">
        <v>0.52172008747987597</v>
      </c>
      <c r="AI5" s="5">
        <v>0.552965292519499</v>
      </c>
      <c r="AJ5" s="5">
        <v>1252.6922534506</v>
      </c>
      <c r="AK5" s="5">
        <v>61.562811308705697</v>
      </c>
      <c r="AL5" s="5">
        <v>4.7414971188639203</v>
      </c>
      <c r="AN5" s="5">
        <v>25.3778166722593</v>
      </c>
      <c r="AO5" s="5">
        <v>272.433416516009</v>
      </c>
      <c r="AP5" s="5">
        <v>78.583823075279199</v>
      </c>
      <c r="AQ5" s="5">
        <v>0.303438815635721</v>
      </c>
      <c r="AR5" s="5">
        <v>0.36658918661850298</v>
      </c>
      <c r="AS5" s="5">
        <v>0.93885113263515496</v>
      </c>
      <c r="AT5" s="5">
        <v>0.51791606009922098</v>
      </c>
      <c r="AU5" s="5">
        <v>0.55608735418361499</v>
      </c>
      <c r="AV5" s="5">
        <v>1197.4194403828801</v>
      </c>
      <c r="AW5" s="5">
        <v>59.354887417345203</v>
      </c>
      <c r="AX5" s="5">
        <v>4.9537544911318001</v>
      </c>
    </row>
    <row r="6" spans="1:53" x14ac:dyDescent="0.3">
      <c r="A6" s="5">
        <v>18.940408516476701</v>
      </c>
      <c r="B6" s="5">
        <v>287.17865455052498</v>
      </c>
      <c r="C6" s="5">
        <v>76.456553246033906</v>
      </c>
      <c r="D6" s="5">
        <v>114.323173991435</v>
      </c>
      <c r="E6" s="5">
        <v>0.31040885537519097</v>
      </c>
      <c r="F6" s="5">
        <v>0.35828033989779601</v>
      </c>
      <c r="G6" s="5">
        <v>0.97202419309378896</v>
      </c>
      <c r="H6" s="5">
        <v>0.51151539850725203</v>
      </c>
      <c r="I6" s="5">
        <v>0.58732615106041097</v>
      </c>
      <c r="J6" s="5">
        <v>1132.4242166128899</v>
      </c>
      <c r="K6" s="5">
        <v>57.756654502998295</v>
      </c>
      <c r="L6" s="5">
        <v>5.1804746210263701</v>
      </c>
      <c r="N6" s="5">
        <v>22.251359581714901</v>
      </c>
      <c r="O6" s="5">
        <v>299.99765455020702</v>
      </c>
      <c r="P6" s="5">
        <v>76.866342547464996</v>
      </c>
      <c r="Q6" s="5">
        <v>122.87691974981</v>
      </c>
      <c r="R6" s="5">
        <v>0.31405594485738197</v>
      </c>
      <c r="S6" s="5">
        <v>0.377893895862632</v>
      </c>
      <c r="T6" s="5">
        <v>0.94778941406760397</v>
      </c>
      <c r="U6" s="5">
        <v>0.51666884138700597</v>
      </c>
      <c r="V6" s="5">
        <v>0.56921837194991398</v>
      </c>
      <c r="W6" s="5">
        <v>1175.91011138108</v>
      </c>
      <c r="X6" s="5">
        <v>59.755713582385098</v>
      </c>
      <c r="Y6" s="5">
        <v>4.9125463448330198</v>
      </c>
      <c r="AA6" s="5">
        <v>28.7250221981861</v>
      </c>
      <c r="AB6" s="5">
        <v>284.31991448532602</v>
      </c>
      <c r="AC6" s="5">
        <v>77.489901361467901</v>
      </c>
      <c r="AD6" s="5">
        <v>114.170271296094</v>
      </c>
      <c r="AE6" s="5">
        <v>0.29069950429712399</v>
      </c>
      <c r="AF6" s="5">
        <v>0.34281705818170599</v>
      </c>
      <c r="AG6" s="5">
        <v>0.94114749933557595</v>
      </c>
      <c r="AH6" s="5">
        <v>0.50599087231914397</v>
      </c>
      <c r="AI6" s="5">
        <v>0.56097144706257196</v>
      </c>
      <c r="AJ6" s="5">
        <v>1249.35847978621</v>
      </c>
      <c r="AK6" s="5">
        <v>61.5383211560763</v>
      </c>
      <c r="AL6" s="5">
        <v>4.7163888684854598</v>
      </c>
      <c r="AN6" s="5">
        <v>25.181131726316501</v>
      </c>
      <c r="AO6" s="5">
        <v>272.93130406085999</v>
      </c>
      <c r="AP6" s="5">
        <v>78.672881648268898</v>
      </c>
      <c r="AQ6" s="5">
        <v>0.304878306117364</v>
      </c>
      <c r="AR6" s="5">
        <v>0.36115574595583</v>
      </c>
      <c r="AS6" s="5">
        <v>0.93824914551264205</v>
      </c>
      <c r="AT6" s="5">
        <v>0.51142332742733798</v>
      </c>
      <c r="AU6" s="5">
        <v>0.56289181751939299</v>
      </c>
      <c r="AV6" s="5">
        <v>1202.9475378183699</v>
      </c>
      <c r="AW6" s="5">
        <v>59.354679470134599</v>
      </c>
      <c r="AX6" s="5">
        <v>4.93308855137062</v>
      </c>
    </row>
    <row r="7" spans="1:53" x14ac:dyDescent="0.3">
      <c r="A7" s="5">
        <v>18.615085662279899</v>
      </c>
      <c r="B7" s="5">
        <v>288.21160682550402</v>
      </c>
      <c r="C7" s="5">
        <v>76.469232586984006</v>
      </c>
      <c r="D7" s="5">
        <v>113.76811444429499</v>
      </c>
      <c r="E7" s="5">
        <v>0.31678366794007501</v>
      </c>
      <c r="F7" s="5">
        <v>0.38096442046488199</v>
      </c>
      <c r="G7" s="5">
        <v>0.97094821045067103</v>
      </c>
      <c r="H7" s="5">
        <v>0.51251199634523303</v>
      </c>
      <c r="I7" s="5">
        <v>0.58533312342841803</v>
      </c>
      <c r="J7" s="5">
        <v>1132.28396077211</v>
      </c>
      <c r="K7" s="5">
        <v>57.7379664403053</v>
      </c>
      <c r="L7" s="5">
        <v>5.1573096696900498</v>
      </c>
      <c r="N7" s="5">
        <v>22.274059086458301</v>
      </c>
      <c r="O7" s="5">
        <v>299.75562839284697</v>
      </c>
      <c r="P7" s="5">
        <v>76.820530739825699</v>
      </c>
      <c r="Q7" s="5">
        <v>122.95709382488199</v>
      </c>
      <c r="R7" s="5">
        <v>0.308475734070491</v>
      </c>
      <c r="S7" s="5">
        <v>0.374119880113648</v>
      </c>
      <c r="T7" s="5">
        <v>0.95234957681590005</v>
      </c>
      <c r="U7" s="5">
        <v>0.51110131158702499</v>
      </c>
      <c r="V7" s="5">
        <v>0.57064879304290095</v>
      </c>
      <c r="W7" s="5">
        <v>1169.29793832668</v>
      </c>
      <c r="X7" s="5">
        <v>59.743814974208</v>
      </c>
      <c r="Y7" s="5">
        <v>4.8925096843185596</v>
      </c>
      <c r="AA7" s="5">
        <v>27.47239904057</v>
      </c>
      <c r="AB7" s="5">
        <v>282.54518675458303</v>
      </c>
      <c r="AC7" s="5">
        <v>76.738470906460606</v>
      </c>
      <c r="AD7" s="5">
        <v>110.94716672718501</v>
      </c>
      <c r="AE7" s="5">
        <v>0.28894481866042998</v>
      </c>
      <c r="AF7" s="5">
        <v>0.35171478660687999</v>
      </c>
      <c r="AG7" s="5">
        <v>0.92528200548106099</v>
      </c>
      <c r="AH7" s="5">
        <v>0.51789982799326495</v>
      </c>
      <c r="AI7" s="5">
        <v>0.55393113946223804</v>
      </c>
      <c r="AJ7" s="5">
        <v>1252.68877298692</v>
      </c>
      <c r="AK7" s="5">
        <v>61.538161931413306</v>
      </c>
      <c r="AL7" s="5">
        <v>4.6997117791749803</v>
      </c>
      <c r="AN7" s="5">
        <v>25.049306747246</v>
      </c>
      <c r="AO7" s="5">
        <v>272.700921414231</v>
      </c>
      <c r="AP7" s="5">
        <v>78.575374899322298</v>
      </c>
      <c r="AQ7" s="5">
        <v>0.30406031733750399</v>
      </c>
      <c r="AR7" s="5">
        <v>0.36711727122191301</v>
      </c>
      <c r="AS7" s="5">
        <v>0.93983399713147497</v>
      </c>
      <c r="AT7" s="5">
        <v>0.52531198165972104</v>
      </c>
      <c r="AU7" s="5">
        <v>0.55040024934718801</v>
      </c>
      <c r="AV7" s="5">
        <v>1197.67873130873</v>
      </c>
      <c r="AW7" s="5">
        <v>59.329089493463805</v>
      </c>
      <c r="AX7" s="5">
        <v>4.9300912158243202</v>
      </c>
    </row>
    <row r="8" spans="1:53" x14ac:dyDescent="0.3">
      <c r="A8" s="5">
        <v>18.9287422182529</v>
      </c>
      <c r="B8" s="5">
        <v>287.16090047399501</v>
      </c>
      <c r="C8" s="5">
        <v>76.451233775073604</v>
      </c>
      <c r="D8" s="5">
        <v>114.31551263054401</v>
      </c>
      <c r="E8" s="5">
        <v>0.321691538660136</v>
      </c>
      <c r="F8" s="5">
        <v>0.356227386141864</v>
      </c>
      <c r="G8" s="5">
        <v>0.97198193264699695</v>
      </c>
      <c r="H8" s="5">
        <v>0.51359344506057303</v>
      </c>
      <c r="I8" s="5">
        <v>0.58728531179458499</v>
      </c>
      <c r="J8" s="5">
        <v>1132.26758666109</v>
      </c>
      <c r="K8" s="5">
        <v>57.734136761083597</v>
      </c>
      <c r="L8" s="5">
        <v>5.12734409958715</v>
      </c>
      <c r="N8" s="5">
        <v>22.365413312137999</v>
      </c>
      <c r="O8" s="5">
        <v>299.288870192746</v>
      </c>
      <c r="P8" s="5">
        <v>76.821086334254602</v>
      </c>
      <c r="Q8" s="5">
        <v>122.089076583863</v>
      </c>
      <c r="R8" s="5">
        <v>0.30229290025884997</v>
      </c>
      <c r="S8" s="5">
        <v>0.36584547480913798</v>
      </c>
      <c r="T8" s="5">
        <v>0.95224961273926001</v>
      </c>
      <c r="U8" s="5">
        <v>0.511741802952419</v>
      </c>
      <c r="V8" s="5">
        <v>0.56999210258738497</v>
      </c>
      <c r="W8" s="5">
        <v>1169.90343920493</v>
      </c>
      <c r="X8" s="5">
        <v>59.739321810947999</v>
      </c>
      <c r="Y8" s="5">
        <v>4.8700687997922802</v>
      </c>
      <c r="AA8" s="5">
        <v>28.419086314170801</v>
      </c>
      <c r="AB8" s="5">
        <v>281.02070416310301</v>
      </c>
      <c r="AC8" s="5">
        <v>76.997213222761502</v>
      </c>
      <c r="AD8" s="5">
        <v>113.25129446678299</v>
      </c>
      <c r="AE8" s="5">
        <v>0.29247720419394901</v>
      </c>
      <c r="AF8" s="5">
        <v>0.345676718948983</v>
      </c>
      <c r="AG8" s="5">
        <v>0.92522958274905098</v>
      </c>
      <c r="AH8" s="5">
        <v>0.51873344471268301</v>
      </c>
      <c r="AI8" s="5">
        <v>0.564244016644602</v>
      </c>
      <c r="AJ8" s="5">
        <v>1252.77431417459</v>
      </c>
      <c r="AK8" s="5">
        <v>61.522713295167598</v>
      </c>
      <c r="AL8" s="5">
        <v>4.6943796963157096</v>
      </c>
      <c r="AN8" s="5">
        <v>25.219803427434201</v>
      </c>
      <c r="AO8" s="5">
        <v>272.43989262795998</v>
      </c>
      <c r="AP8" s="5">
        <v>78.544398379412399</v>
      </c>
      <c r="AQ8" s="5">
        <v>0.31376729185025998</v>
      </c>
      <c r="AR8" s="5">
        <v>0.36650701715086598</v>
      </c>
      <c r="AS8" s="5">
        <v>0.92378145159371605</v>
      </c>
      <c r="AT8" s="5">
        <v>0.52020920912049795</v>
      </c>
      <c r="AU8" s="5">
        <v>0.54540913607905495</v>
      </c>
      <c r="AV8" s="5">
        <v>1200.44321525085</v>
      </c>
      <c r="AW8" s="5">
        <v>59.3287264013411</v>
      </c>
      <c r="AX8" s="5">
        <v>4.9175444522914002</v>
      </c>
      <c r="AZ8" s="11" t="s">
        <v>40</v>
      </c>
      <c r="BA8" s="11" t="s">
        <v>41</v>
      </c>
    </row>
    <row r="9" spans="1:53" x14ac:dyDescent="0.3">
      <c r="A9" s="5">
        <v>18.771850465076</v>
      </c>
      <c r="B9" s="5">
        <v>288.66284094808299</v>
      </c>
      <c r="C9" s="5">
        <v>76.785867223843397</v>
      </c>
      <c r="D9" s="5">
        <v>114.658723496609</v>
      </c>
      <c r="E9" s="5">
        <v>0.30797191480694103</v>
      </c>
      <c r="F9" s="5">
        <v>0.37306532146732202</v>
      </c>
      <c r="G9" s="5">
        <v>0.975274272841398</v>
      </c>
      <c r="H9" s="5">
        <v>0.50786383504481503</v>
      </c>
      <c r="I9" s="5">
        <v>0.58066690218266104</v>
      </c>
      <c r="J9" s="5">
        <v>1125.6646682148701</v>
      </c>
      <c r="K9" s="5">
        <v>57.722335334185303</v>
      </c>
      <c r="L9" s="5">
        <v>5.1113088326585503</v>
      </c>
      <c r="N9" s="5">
        <v>22.2818052117618</v>
      </c>
      <c r="O9" s="5">
        <v>299.76007214964898</v>
      </c>
      <c r="P9" s="5">
        <v>76.8003364818466</v>
      </c>
      <c r="Q9" s="5">
        <v>122.96040880196399</v>
      </c>
      <c r="R9" s="5">
        <v>0.30685726792538598</v>
      </c>
      <c r="S9" s="5">
        <v>0.37456122570157102</v>
      </c>
      <c r="T9" s="5">
        <v>0.95167523622382599</v>
      </c>
      <c r="U9" s="5">
        <v>0.50081274096039297</v>
      </c>
      <c r="V9" s="5">
        <v>0.57398387285403696</v>
      </c>
      <c r="W9" s="5">
        <v>1169.1980703934601</v>
      </c>
      <c r="X9" s="5">
        <v>59.709469752740695</v>
      </c>
      <c r="Y9" s="5">
        <v>4.85350676288542</v>
      </c>
      <c r="AA9" s="5">
        <v>28.4174054230153</v>
      </c>
      <c r="AB9" s="5">
        <v>283.109280712653</v>
      </c>
      <c r="AC9" s="5">
        <v>77.495056359319406</v>
      </c>
      <c r="AD9" s="5">
        <v>116.740254440708</v>
      </c>
      <c r="AE9" s="5">
        <v>0.29340586851265199</v>
      </c>
      <c r="AF9" s="5">
        <v>0.33417001486993098</v>
      </c>
      <c r="AG9" s="5">
        <v>0.94235191661875395</v>
      </c>
      <c r="AH9" s="5">
        <v>0.50749361965791395</v>
      </c>
      <c r="AI9" s="5">
        <v>0.56419082642352603</v>
      </c>
      <c r="AJ9" s="5">
        <v>1249.3033709604499</v>
      </c>
      <c r="AK9" s="5">
        <v>61.515845271926906</v>
      </c>
      <c r="AL9" s="5">
        <v>4.6778549163745202</v>
      </c>
      <c r="AN9" s="5">
        <v>25.312395143306102</v>
      </c>
      <c r="AO9" s="5">
        <v>271.45161396719197</v>
      </c>
      <c r="AP9" s="5">
        <v>78.556834336582099</v>
      </c>
      <c r="AQ9" s="5">
        <v>0.30597946843399398</v>
      </c>
      <c r="AR9" s="5">
        <v>0.365986471369041</v>
      </c>
      <c r="AS9" s="5">
        <v>0.952474352756701</v>
      </c>
      <c r="AT9" s="5">
        <v>0.50797715858836501</v>
      </c>
      <c r="AU9" s="5">
        <v>0.56465702678940199</v>
      </c>
      <c r="AV9" s="5">
        <v>1202.8956826326801</v>
      </c>
      <c r="AW9" s="5">
        <v>59.323874067751603</v>
      </c>
      <c r="AX9" s="5">
        <v>4.8853205480072699</v>
      </c>
      <c r="AZ9" s="11" t="s">
        <v>1</v>
      </c>
      <c r="BA9" s="11" t="s">
        <v>49</v>
      </c>
    </row>
    <row r="10" spans="1:53" x14ac:dyDescent="0.3">
      <c r="A10" s="5">
        <v>18.440129722235898</v>
      </c>
      <c r="B10" s="5">
        <v>286.91095585927701</v>
      </c>
      <c r="C10" s="5">
        <v>76.448559736545803</v>
      </c>
      <c r="D10" s="5">
        <v>114.62516798374</v>
      </c>
      <c r="E10" s="5">
        <v>0.32198125835651498</v>
      </c>
      <c r="F10" s="5">
        <v>0.353789910503369</v>
      </c>
      <c r="G10" s="5">
        <v>0.97027096332705798</v>
      </c>
      <c r="H10" s="5">
        <v>0.51128218273096604</v>
      </c>
      <c r="I10" s="5">
        <v>0.58536861844716803</v>
      </c>
      <c r="J10" s="5">
        <v>1132.21783864396</v>
      </c>
      <c r="K10" s="5">
        <v>57.713100015837604</v>
      </c>
      <c r="L10" s="5">
        <v>5.0858993998138402</v>
      </c>
      <c r="N10" s="5">
        <v>22.208702920993701</v>
      </c>
      <c r="O10" s="5">
        <v>299.98523862179502</v>
      </c>
      <c r="P10" s="5">
        <v>76.796847516712106</v>
      </c>
      <c r="Q10" s="5">
        <v>122.271369610017</v>
      </c>
      <c r="R10" s="5">
        <v>0.31683860762831101</v>
      </c>
      <c r="S10" s="5">
        <v>0.377939567338622</v>
      </c>
      <c r="T10" s="5">
        <v>0.94815970443923403</v>
      </c>
      <c r="U10" s="5">
        <v>0.53375770610162199</v>
      </c>
      <c r="V10" s="5">
        <v>0.54584454736201105</v>
      </c>
      <c r="W10" s="5">
        <v>1169.1163111029</v>
      </c>
      <c r="X10" s="5">
        <v>59.699293971831402</v>
      </c>
      <c r="Y10" s="5">
        <v>4.8375388819752301</v>
      </c>
      <c r="AA10" s="5">
        <v>28.4603387844402</v>
      </c>
      <c r="AB10" s="5">
        <v>283.10854131130702</v>
      </c>
      <c r="AC10" s="5">
        <v>77.529133290155698</v>
      </c>
      <c r="AD10" s="5">
        <v>118.52729240604501</v>
      </c>
      <c r="AE10" s="5">
        <v>0.293666996178993</v>
      </c>
      <c r="AF10" s="5">
        <v>0.33090307088616699</v>
      </c>
      <c r="AG10" s="5">
        <v>0.94456684069948504</v>
      </c>
      <c r="AH10" s="5">
        <v>0.50317775961905797</v>
      </c>
      <c r="AI10" s="5">
        <v>0.56552536810272203</v>
      </c>
      <c r="AJ10" s="5">
        <v>1249.4553003198</v>
      </c>
      <c r="AK10" s="5">
        <v>61.500743858628304</v>
      </c>
      <c r="AL10" s="5">
        <v>4.6685788381920297</v>
      </c>
      <c r="AN10" s="5">
        <v>25.026085284383299</v>
      </c>
      <c r="AO10" s="5">
        <v>272.638334419996</v>
      </c>
      <c r="AP10" s="5">
        <v>78.559773665851694</v>
      </c>
      <c r="AQ10" s="5">
        <v>0.308838053910858</v>
      </c>
      <c r="AR10" s="5">
        <v>0.36643646403544899</v>
      </c>
      <c r="AS10" s="5">
        <v>0.95689892306887803</v>
      </c>
      <c r="AT10" s="5">
        <v>0.50480431463744901</v>
      </c>
      <c r="AU10" s="5">
        <v>0.56520300330001005</v>
      </c>
      <c r="AV10" s="5">
        <v>1202.5371235069099</v>
      </c>
      <c r="AW10" s="5">
        <v>59.305508520701501</v>
      </c>
      <c r="AX10" s="5">
        <v>4.8568127363194504</v>
      </c>
      <c r="AZ10" s="11" t="s">
        <v>2</v>
      </c>
      <c r="BA10" s="11" t="s">
        <v>50</v>
      </c>
    </row>
    <row r="11" spans="1:53" x14ac:dyDescent="0.3">
      <c r="A11" s="5">
        <v>18.318255079372999</v>
      </c>
      <c r="B11" s="5">
        <v>286.66378543058403</v>
      </c>
      <c r="C11" s="5">
        <v>76.482088789545202</v>
      </c>
      <c r="D11" s="5">
        <v>114.10104553407</v>
      </c>
      <c r="E11" s="5">
        <v>0.31068236597376298</v>
      </c>
      <c r="F11" s="5">
        <v>0.345947523388067</v>
      </c>
      <c r="G11" s="5">
        <v>0.97369131741092496</v>
      </c>
      <c r="H11" s="5">
        <v>0.49900734650842699</v>
      </c>
      <c r="I11" s="5">
        <v>0.58272914144694399</v>
      </c>
      <c r="J11" s="5">
        <v>1134.7521784886901</v>
      </c>
      <c r="K11" s="5">
        <v>57.689149815895902</v>
      </c>
      <c r="L11" s="5">
        <v>5.0765229022202103</v>
      </c>
      <c r="N11" s="5">
        <v>22.0872374902617</v>
      </c>
      <c r="O11" s="5">
        <v>299.88296729194099</v>
      </c>
      <c r="P11" s="5">
        <v>76.790476134130898</v>
      </c>
      <c r="Q11" s="5">
        <v>122.72793709633901</v>
      </c>
      <c r="R11" s="5">
        <v>0.31595446201685901</v>
      </c>
      <c r="S11" s="5">
        <v>0.348235322246922</v>
      </c>
      <c r="T11" s="5">
        <v>0.94703505763509899</v>
      </c>
      <c r="U11" s="5">
        <v>0.52881762445929303</v>
      </c>
      <c r="V11" s="5">
        <v>0.546295171776497</v>
      </c>
      <c r="W11" s="5">
        <v>1169.02819945173</v>
      </c>
      <c r="X11" s="5">
        <v>59.690535553836597</v>
      </c>
      <c r="Y11" s="5">
        <v>4.8274812949648398</v>
      </c>
      <c r="AA11" s="5">
        <v>28.331157461987502</v>
      </c>
      <c r="AB11" s="5">
        <v>282.58368787843</v>
      </c>
      <c r="AC11" s="5">
        <v>77.409852737047501</v>
      </c>
      <c r="AD11" s="5">
        <v>116.333192430973</v>
      </c>
      <c r="AE11" s="5">
        <v>0.29376204675426398</v>
      </c>
      <c r="AF11" s="5">
        <v>0.33985666519239799</v>
      </c>
      <c r="AG11" s="5">
        <v>0.94764004113283196</v>
      </c>
      <c r="AH11" s="5">
        <v>0.50578112529822195</v>
      </c>
      <c r="AI11" s="5">
        <v>0.56112564918538399</v>
      </c>
      <c r="AJ11" s="5">
        <v>1249.81982544265</v>
      </c>
      <c r="AK11" s="5">
        <v>61.498761404040103</v>
      </c>
      <c r="AL11" s="5">
        <v>4.6519400295532298</v>
      </c>
      <c r="AN11" s="5">
        <v>25.013303282625898</v>
      </c>
      <c r="AO11" s="5">
        <v>272.27298921705699</v>
      </c>
      <c r="AP11" s="5">
        <v>78.453451025892704</v>
      </c>
      <c r="AQ11" s="5">
        <v>0.31803142227578601</v>
      </c>
      <c r="AR11" s="5">
        <v>0.36492123414563599</v>
      </c>
      <c r="AS11" s="5">
        <v>0.95559586726832701</v>
      </c>
      <c r="AT11" s="5">
        <v>0.509169545158908</v>
      </c>
      <c r="AU11" s="5">
        <v>0.56351301271895904</v>
      </c>
      <c r="AV11" s="5">
        <v>1196.99844020674</v>
      </c>
      <c r="AW11" s="5">
        <v>59.295978773417303</v>
      </c>
      <c r="AX11" s="5">
        <v>4.8420833567164303</v>
      </c>
      <c r="AZ11" s="11" t="s">
        <v>3</v>
      </c>
      <c r="BA11" s="11" t="s">
        <v>51</v>
      </c>
    </row>
    <row r="12" spans="1:53" x14ac:dyDescent="0.3">
      <c r="A12" s="5">
        <v>18.4025663848184</v>
      </c>
      <c r="B12" s="5">
        <v>287.90659555169799</v>
      </c>
      <c r="C12" s="5">
        <v>76.513596100014894</v>
      </c>
      <c r="D12" s="5">
        <v>114.281615496043</v>
      </c>
      <c r="E12" s="5">
        <v>0.30421511859115302</v>
      </c>
      <c r="F12" s="5">
        <v>0.36967977791613399</v>
      </c>
      <c r="G12" s="5">
        <v>0.978899395648265</v>
      </c>
      <c r="H12" s="5">
        <v>0.51264875234924001</v>
      </c>
      <c r="I12" s="5">
        <v>0.578253698441063</v>
      </c>
      <c r="J12" s="5">
        <v>1127.8677799301499</v>
      </c>
      <c r="K12" s="5">
        <v>57.684856518370495</v>
      </c>
      <c r="L12" s="5">
        <v>5.0491780213401096</v>
      </c>
      <c r="N12" s="5">
        <v>22.2135438190078</v>
      </c>
      <c r="O12" s="5">
        <v>299.97920794492302</v>
      </c>
      <c r="P12" s="5">
        <v>76.795042443783501</v>
      </c>
      <c r="Q12" s="5">
        <v>122.944209752077</v>
      </c>
      <c r="R12" s="5">
        <v>0.32521204591114999</v>
      </c>
      <c r="S12" s="5">
        <v>0.35821766096301899</v>
      </c>
      <c r="T12" s="5">
        <v>0.93134505140163903</v>
      </c>
      <c r="U12" s="5">
        <v>0.53946543255519197</v>
      </c>
      <c r="V12" s="5">
        <v>0.54676971567069099</v>
      </c>
      <c r="W12" s="5">
        <v>1169.02888218219</v>
      </c>
      <c r="X12" s="5">
        <v>59.664005026740895</v>
      </c>
      <c r="Y12" s="5">
        <v>4.7870309536109996</v>
      </c>
      <c r="AA12" s="5">
        <v>28.226503920893201</v>
      </c>
      <c r="AB12" s="5">
        <v>282.59170094377703</v>
      </c>
      <c r="AC12" s="5">
        <v>77.440669098158494</v>
      </c>
      <c r="AD12" s="5">
        <v>116.351352940127</v>
      </c>
      <c r="AE12" s="5">
        <v>0.29567911761988502</v>
      </c>
      <c r="AF12" s="5">
        <v>0.34035867097126499</v>
      </c>
      <c r="AG12" s="5">
        <v>0.94828978599358604</v>
      </c>
      <c r="AH12" s="5">
        <v>0.50568238885725003</v>
      </c>
      <c r="AI12" s="5">
        <v>0.56118948329465201</v>
      </c>
      <c r="AJ12" s="5">
        <v>1249.8651488937001</v>
      </c>
      <c r="AK12" s="5">
        <v>61.488708658511804</v>
      </c>
      <c r="AL12" s="5">
        <v>4.6378236224849099</v>
      </c>
      <c r="AN12" s="5">
        <v>24.814840298218201</v>
      </c>
      <c r="AO12" s="5">
        <v>272.45612865365001</v>
      </c>
      <c r="AP12" s="5">
        <v>78.4628059797123</v>
      </c>
      <c r="AQ12" s="5">
        <v>0.31826903604634799</v>
      </c>
      <c r="AR12" s="5">
        <v>0.36499125613109101</v>
      </c>
      <c r="AS12" s="5">
        <v>0.95736769937968202</v>
      </c>
      <c r="AT12" s="5">
        <v>0.50900513567758598</v>
      </c>
      <c r="AU12" s="5">
        <v>0.564939490064711</v>
      </c>
      <c r="AV12" s="5">
        <v>1197.80432755826</v>
      </c>
      <c r="AW12" s="5">
        <v>59.285481595084597</v>
      </c>
      <c r="AX12" s="5">
        <v>4.8266290044497397</v>
      </c>
      <c r="AZ12" s="11" t="s">
        <v>4</v>
      </c>
      <c r="BA12" s="11" t="s">
        <v>53</v>
      </c>
    </row>
    <row r="13" spans="1:53" x14ac:dyDescent="0.3">
      <c r="A13" s="5">
        <v>18.090199311012199</v>
      </c>
      <c r="B13" s="5">
        <v>288.01482763233702</v>
      </c>
      <c r="C13" s="5">
        <v>76.458195997788494</v>
      </c>
      <c r="D13" s="5">
        <v>113.86890033506501</v>
      </c>
      <c r="E13" s="5">
        <v>0.30181907427793198</v>
      </c>
      <c r="F13" s="5">
        <v>0.367366030621262</v>
      </c>
      <c r="G13" s="5">
        <v>0.97524140058202702</v>
      </c>
      <c r="H13" s="5">
        <v>0.52054730594357002</v>
      </c>
      <c r="I13" s="5">
        <v>0.56571065998700298</v>
      </c>
      <c r="J13" s="5">
        <v>1129.7206054753699</v>
      </c>
      <c r="K13" s="5">
        <v>57.664307593690097</v>
      </c>
      <c r="L13" s="5">
        <v>5.0412179045185503</v>
      </c>
      <c r="N13" s="5">
        <v>22.148886828812099</v>
      </c>
      <c r="O13" s="5">
        <v>299.92714458027399</v>
      </c>
      <c r="P13" s="5">
        <v>76.656085953859005</v>
      </c>
      <c r="Q13" s="5">
        <v>124.723446294526</v>
      </c>
      <c r="R13" s="5">
        <v>0.31989854808785101</v>
      </c>
      <c r="S13" s="5">
        <v>0.34628090373002302</v>
      </c>
      <c r="T13" s="5">
        <v>0.93910880543678099</v>
      </c>
      <c r="U13" s="5">
        <v>0.53679084379173703</v>
      </c>
      <c r="V13" s="5">
        <v>0.53699281759369599</v>
      </c>
      <c r="W13" s="5">
        <v>1167.8979894474601</v>
      </c>
      <c r="X13" s="5">
        <v>59.6496185049185</v>
      </c>
      <c r="Y13" s="5">
        <v>4.7790171956146104</v>
      </c>
      <c r="AA13" s="5">
        <v>27.912338028789701</v>
      </c>
      <c r="AB13" s="5">
        <v>282.08056079409403</v>
      </c>
      <c r="AC13" s="5">
        <v>77.171123127024401</v>
      </c>
      <c r="AD13" s="5">
        <v>115.817595363468</v>
      </c>
      <c r="AE13" s="5">
        <v>0.29662749441043401</v>
      </c>
      <c r="AF13" s="5">
        <v>0.33598443379939602</v>
      </c>
      <c r="AG13" s="5">
        <v>0.94230815745330099</v>
      </c>
      <c r="AH13" s="5">
        <v>0.50716666918058295</v>
      </c>
      <c r="AI13" s="5">
        <v>0.56972045782077996</v>
      </c>
      <c r="AJ13" s="5">
        <v>1246.86504464723</v>
      </c>
      <c r="AK13" s="5">
        <v>61.479734420287798</v>
      </c>
      <c r="AL13" s="5">
        <v>4.6290760802601403</v>
      </c>
      <c r="AN13" s="5">
        <v>23.3245550774446</v>
      </c>
      <c r="AO13" s="5">
        <v>276.79621061057401</v>
      </c>
      <c r="AP13" s="5">
        <v>78.393167137526802</v>
      </c>
      <c r="AQ13" s="5">
        <v>0.32570465522864001</v>
      </c>
      <c r="AR13" s="5">
        <v>0.35557286089164603</v>
      </c>
      <c r="AS13" s="5">
        <v>0.92486480063417797</v>
      </c>
      <c r="AT13" s="5">
        <v>0.53612947891762497</v>
      </c>
      <c r="AU13" s="5">
        <v>0.53518032170257201</v>
      </c>
      <c r="AV13" s="5">
        <v>1219.1398386861299</v>
      </c>
      <c r="AW13" s="5">
        <v>59.263659390570801</v>
      </c>
      <c r="AX13" s="5">
        <v>4.7970273044810297</v>
      </c>
      <c r="AZ13" s="11" t="s">
        <v>5</v>
      </c>
      <c r="BA13" s="11" t="s">
        <v>54</v>
      </c>
    </row>
    <row r="14" spans="1:53" x14ac:dyDescent="0.3">
      <c r="A14" s="5">
        <v>18.398174654843299</v>
      </c>
      <c r="B14" s="5">
        <v>287.72277295121</v>
      </c>
      <c r="C14" s="5">
        <v>76.5109835591837</v>
      </c>
      <c r="D14" s="5">
        <v>114.400055790721</v>
      </c>
      <c r="E14" s="5">
        <v>0.30289768081052898</v>
      </c>
      <c r="F14" s="5">
        <v>0.36929313816531001</v>
      </c>
      <c r="G14" s="5">
        <v>0.97544914219974299</v>
      </c>
      <c r="H14" s="5">
        <v>0.52067445210772501</v>
      </c>
      <c r="I14" s="5">
        <v>0.58026383497741896</v>
      </c>
      <c r="J14" s="5">
        <v>1128.6641985440899</v>
      </c>
      <c r="K14" s="5">
        <v>57.653097006970199</v>
      </c>
      <c r="L14" s="5">
        <v>5.0209852768011203</v>
      </c>
      <c r="N14" s="5">
        <v>21.6596236179846</v>
      </c>
      <c r="O14" s="5">
        <v>299.920126889507</v>
      </c>
      <c r="P14" s="5">
        <v>76.782440696610394</v>
      </c>
      <c r="Q14" s="5">
        <v>123.058434556416</v>
      </c>
      <c r="R14" s="5">
        <v>0.32668830080623401</v>
      </c>
      <c r="S14" s="5">
        <v>0.36416113826160101</v>
      </c>
      <c r="T14" s="5">
        <v>0.94221548811230005</v>
      </c>
      <c r="U14" s="5">
        <v>0.52586150133590703</v>
      </c>
      <c r="V14" s="5">
        <v>0.54305187058906701</v>
      </c>
      <c r="W14" s="5">
        <v>1169.58049244362</v>
      </c>
      <c r="X14" s="5">
        <v>59.636150679088992</v>
      </c>
      <c r="Y14" s="5">
        <v>4.7694547156651499</v>
      </c>
      <c r="AA14" s="5">
        <v>27.901531348293101</v>
      </c>
      <c r="AB14" s="5">
        <v>281.0800062724</v>
      </c>
      <c r="AC14" s="5">
        <v>77.032576058979402</v>
      </c>
      <c r="AD14" s="5">
        <v>112.113165670423</v>
      </c>
      <c r="AE14" s="5">
        <v>0.29020935219072402</v>
      </c>
      <c r="AF14" s="5">
        <v>0.35361949585142699</v>
      </c>
      <c r="AG14" s="5">
        <v>0.95699457653462805</v>
      </c>
      <c r="AH14" s="5">
        <v>0.50082476400331899</v>
      </c>
      <c r="AI14" s="5">
        <v>0.56350072623514502</v>
      </c>
      <c r="AJ14" s="5">
        <v>1251.96940223571</v>
      </c>
      <c r="AK14" s="5">
        <v>61.466973828754199</v>
      </c>
      <c r="AL14" s="5">
        <v>4.6175174551834903</v>
      </c>
      <c r="AN14" s="5">
        <v>24.657477605384798</v>
      </c>
      <c r="AO14" s="5">
        <v>271.054465030345</v>
      </c>
      <c r="AP14" s="5">
        <v>78.469135823308093</v>
      </c>
      <c r="AQ14" s="5">
        <v>0.31863000713714901</v>
      </c>
      <c r="AR14" s="5">
        <v>0.36485435615004402</v>
      </c>
      <c r="AS14" s="5">
        <v>0.96634673161359896</v>
      </c>
      <c r="AT14" s="5">
        <v>0.50431387114228998</v>
      </c>
      <c r="AU14" s="5">
        <v>0.56795972433149799</v>
      </c>
      <c r="AV14" s="5">
        <v>1200.2057771817399</v>
      </c>
      <c r="AW14" s="5">
        <v>59.253205333157197</v>
      </c>
      <c r="AX14" s="5">
        <v>4.7899731302496598</v>
      </c>
      <c r="AZ14" s="11" t="s">
        <v>6</v>
      </c>
      <c r="BA14" s="11" t="s">
        <v>55</v>
      </c>
    </row>
    <row r="15" spans="1:53" x14ac:dyDescent="0.3">
      <c r="A15" s="5">
        <v>18.398618649669501</v>
      </c>
      <c r="B15" s="5">
        <v>287.72434450930098</v>
      </c>
      <c r="C15" s="5">
        <v>76.511262971414794</v>
      </c>
      <c r="D15" s="5">
        <v>114.40045672165699</v>
      </c>
      <c r="E15" s="5">
        <v>0.30289766929255202</v>
      </c>
      <c r="F15" s="5">
        <v>0.36413269271677201</v>
      </c>
      <c r="G15" s="5">
        <v>0.97545022341880705</v>
      </c>
      <c r="H15" s="5">
        <v>0.52067189662528801</v>
      </c>
      <c r="I15" s="5">
        <v>0.58031397403817397</v>
      </c>
      <c r="J15" s="5">
        <v>1128.6725115818899</v>
      </c>
      <c r="K15" s="5">
        <v>57.651727571508204</v>
      </c>
      <c r="L15" s="5">
        <v>5.0164988111839701</v>
      </c>
      <c r="N15" s="5">
        <v>22.120013455383699</v>
      </c>
      <c r="O15" s="5">
        <v>299.925439761441</v>
      </c>
      <c r="P15" s="5">
        <v>76.655247412061001</v>
      </c>
      <c r="Q15" s="5">
        <v>126.145719818964</v>
      </c>
      <c r="R15" s="5">
        <v>0.32288268572793499</v>
      </c>
      <c r="S15" s="5">
        <v>0.359101365464843</v>
      </c>
      <c r="T15" s="5">
        <v>0.94417926623290604</v>
      </c>
      <c r="U15" s="5">
        <v>0.53864953184660502</v>
      </c>
      <c r="V15" s="5">
        <v>0.53423223523904595</v>
      </c>
      <c r="W15" s="5">
        <v>1168.6637512365801</v>
      </c>
      <c r="X15" s="5">
        <v>59.633177264660894</v>
      </c>
      <c r="Y15" s="5">
        <v>4.75429518731681</v>
      </c>
      <c r="AA15" s="5">
        <v>28.622668940200601</v>
      </c>
      <c r="AB15" s="5">
        <v>280.99650249319302</v>
      </c>
      <c r="AC15" s="5">
        <v>77.168379585703505</v>
      </c>
      <c r="AD15" s="5">
        <v>115.235250160894</v>
      </c>
      <c r="AE15" s="5">
        <v>0.29594249882583801</v>
      </c>
      <c r="AF15" s="5">
        <v>0.33628051226883698</v>
      </c>
      <c r="AG15" s="5">
        <v>0.96576282529070401</v>
      </c>
      <c r="AH15" s="5">
        <v>0.497723732096855</v>
      </c>
      <c r="AI15" s="5">
        <v>0.55115149079390002</v>
      </c>
      <c r="AJ15" s="5">
        <v>1243.2293969666</v>
      </c>
      <c r="AK15" s="5">
        <v>61.456942881529898</v>
      </c>
      <c r="AL15" s="5">
        <v>4.6126108204791896</v>
      </c>
      <c r="AN15" s="5">
        <v>23.3738581699096</v>
      </c>
      <c r="AO15" s="5">
        <v>276.39216144883301</v>
      </c>
      <c r="AP15" s="5">
        <v>78.402201191699305</v>
      </c>
      <c r="AQ15" s="5">
        <v>0.32535167231169099</v>
      </c>
      <c r="AR15" s="5">
        <v>0.35056239539076001</v>
      </c>
      <c r="AS15" s="5">
        <v>0.92786581562348902</v>
      </c>
      <c r="AT15" s="5">
        <v>0.52990905535048005</v>
      </c>
      <c r="AU15" s="5">
        <v>0.52994904330766301</v>
      </c>
      <c r="AV15" s="5">
        <v>1214.3742187998901</v>
      </c>
      <c r="AW15" s="5">
        <v>59.233111248198696</v>
      </c>
      <c r="AX15" s="5">
        <v>4.7627216957488603</v>
      </c>
      <c r="AZ15" s="11" t="s">
        <v>45</v>
      </c>
      <c r="BA15" s="11" t="s">
        <v>56</v>
      </c>
    </row>
    <row r="16" spans="1:53" x14ac:dyDescent="0.3">
      <c r="A16" s="5">
        <v>18.276538075989102</v>
      </c>
      <c r="B16" s="5">
        <v>287.69837881729097</v>
      </c>
      <c r="C16" s="5">
        <v>76.518043880545406</v>
      </c>
      <c r="D16" s="5">
        <v>114.411101567887</v>
      </c>
      <c r="E16" s="5">
        <v>0.30289774538681502</v>
      </c>
      <c r="F16" s="5">
        <v>0.36908446114674798</v>
      </c>
      <c r="G16" s="5">
        <v>0.97539711682473096</v>
      </c>
      <c r="H16" s="5">
        <v>0.52048015878215803</v>
      </c>
      <c r="I16" s="5">
        <v>0.58187690519623703</v>
      </c>
      <c r="J16" s="5">
        <v>1128.3898684269</v>
      </c>
      <c r="K16" s="5">
        <v>57.627996160137293</v>
      </c>
      <c r="L16" s="5">
        <v>4.9965804990456801</v>
      </c>
      <c r="N16" s="5">
        <v>21.642735771323199</v>
      </c>
      <c r="O16" s="5">
        <v>299.91486581549202</v>
      </c>
      <c r="P16" s="5">
        <v>76.781642051633796</v>
      </c>
      <c r="Q16" s="5">
        <v>121.816888588891</v>
      </c>
      <c r="R16" s="5">
        <v>0.3332256213673</v>
      </c>
      <c r="S16" s="5">
        <v>0.36979691719456398</v>
      </c>
      <c r="T16" s="5">
        <v>0.95232320182944996</v>
      </c>
      <c r="U16" s="5">
        <v>0.52947604954395</v>
      </c>
      <c r="V16" s="5">
        <v>0.53805964620939295</v>
      </c>
      <c r="W16" s="5">
        <v>1171.09673679867</v>
      </c>
      <c r="X16" s="5">
        <v>59.610348157623207</v>
      </c>
      <c r="Y16" s="5">
        <v>4.7354607542507798</v>
      </c>
      <c r="AA16" s="5">
        <v>27.495461497695199</v>
      </c>
      <c r="AB16" s="5">
        <v>283.98226409919801</v>
      </c>
      <c r="AC16" s="5">
        <v>76.949671324183797</v>
      </c>
      <c r="AD16" s="5">
        <v>116.90749035929601</v>
      </c>
      <c r="AE16" s="5">
        <v>0.28620013968958502</v>
      </c>
      <c r="AF16" s="5">
        <v>0.32900766381579699</v>
      </c>
      <c r="AG16" s="5">
        <v>0.957717872252839</v>
      </c>
      <c r="AH16" s="5">
        <v>0.50910788746756397</v>
      </c>
      <c r="AI16" s="5">
        <v>0.55981729045637396</v>
      </c>
      <c r="AJ16" s="5">
        <v>1244.00562942326</v>
      </c>
      <c r="AK16" s="5">
        <v>61.438607881542197</v>
      </c>
      <c r="AL16" s="5">
        <v>4.5813988781781196</v>
      </c>
      <c r="AN16" s="5">
        <v>23.373795205999599</v>
      </c>
      <c r="AO16" s="5">
        <v>276.689888429414</v>
      </c>
      <c r="AP16" s="5">
        <v>78.431789173648895</v>
      </c>
      <c r="AQ16" s="5">
        <v>0.32645018340309701</v>
      </c>
      <c r="AR16" s="5">
        <v>0.35595897740024102</v>
      </c>
      <c r="AS16" s="5">
        <v>0.93232504183514497</v>
      </c>
      <c r="AT16" s="5">
        <v>0.53632218862865499</v>
      </c>
      <c r="AU16" s="5">
        <v>0.52481787146853098</v>
      </c>
      <c r="AV16" s="5">
        <v>1209.8699677218301</v>
      </c>
      <c r="AW16" s="5">
        <v>59.198559385404202</v>
      </c>
      <c r="AX16" s="5">
        <v>4.7264087028993798</v>
      </c>
      <c r="AZ16" s="11" t="s">
        <v>46</v>
      </c>
      <c r="BA16" s="11" t="s">
        <v>57</v>
      </c>
    </row>
    <row r="17" spans="1:53" x14ac:dyDescent="0.3">
      <c r="A17" s="5">
        <v>18.409482222186401</v>
      </c>
      <c r="B17" s="5">
        <v>287.93504431304501</v>
      </c>
      <c r="C17" s="5">
        <v>76.631509551673005</v>
      </c>
      <c r="D17" s="5">
        <v>114.391382614676</v>
      </c>
      <c r="E17" s="5">
        <v>0.305138255588917</v>
      </c>
      <c r="F17" s="5">
        <v>0.349251987968067</v>
      </c>
      <c r="G17" s="5">
        <v>0.975445617130687</v>
      </c>
      <c r="H17" s="5">
        <v>0.520699537905704</v>
      </c>
      <c r="I17" s="5">
        <v>0.585986090082114</v>
      </c>
      <c r="J17" s="5">
        <v>1126.2262422011299</v>
      </c>
      <c r="K17" s="5">
        <v>57.613671727553296</v>
      </c>
      <c r="L17" s="5">
        <v>4.9824422545049503</v>
      </c>
      <c r="N17" s="5">
        <v>22.350505052911799</v>
      </c>
      <c r="O17" s="5">
        <v>299.91750810569698</v>
      </c>
      <c r="P17" s="5">
        <v>77.044780111002794</v>
      </c>
      <c r="Q17" s="5">
        <v>125.352215265965</v>
      </c>
      <c r="R17" s="5">
        <v>0.299385995289496</v>
      </c>
      <c r="S17" s="5">
        <v>0.34734478930800999</v>
      </c>
      <c r="T17" s="5">
        <v>0.97345127115061703</v>
      </c>
      <c r="U17" s="5">
        <v>0.49619072332757802</v>
      </c>
      <c r="V17" s="5">
        <v>0.58658013838098999</v>
      </c>
      <c r="W17" s="5">
        <v>1154.2600873403801</v>
      </c>
      <c r="X17" s="5">
        <v>59.588456787173108</v>
      </c>
      <c r="Y17" s="5">
        <v>4.7186216214951102</v>
      </c>
      <c r="AA17" s="5">
        <v>27.5567384725694</v>
      </c>
      <c r="AB17" s="5">
        <v>284.17997200223402</v>
      </c>
      <c r="AC17" s="5">
        <v>76.954169505353704</v>
      </c>
      <c r="AD17" s="5">
        <v>116.24793722069001</v>
      </c>
      <c r="AE17" s="5">
        <v>0.28651757185383198</v>
      </c>
      <c r="AF17" s="5">
        <v>0.330104026639714</v>
      </c>
      <c r="AG17" s="5">
        <v>0.96078870402604899</v>
      </c>
      <c r="AH17" s="5">
        <v>0.51259273454744303</v>
      </c>
      <c r="AI17" s="5">
        <v>0.55718917196541895</v>
      </c>
      <c r="AJ17" s="5">
        <v>1244.3019684066401</v>
      </c>
      <c r="AK17" s="5">
        <v>61.4383283166583</v>
      </c>
      <c r="AL17" s="5">
        <v>4.5802977257791104</v>
      </c>
      <c r="AN17" s="5">
        <v>23.0193896741076</v>
      </c>
      <c r="AO17" s="5">
        <v>279.48215215600902</v>
      </c>
      <c r="AP17" s="5">
        <v>78.339021517662701</v>
      </c>
      <c r="AQ17" s="5">
        <v>0.325152546898266</v>
      </c>
      <c r="AR17" s="5">
        <v>0.35774435634257901</v>
      </c>
      <c r="AS17" s="5">
        <v>0.94519952288348197</v>
      </c>
      <c r="AT17" s="5">
        <v>0.53567393621042503</v>
      </c>
      <c r="AU17" s="5">
        <v>0.51455096681775103</v>
      </c>
      <c r="AV17" s="5">
        <v>1215.09336517559</v>
      </c>
      <c r="AW17" s="5">
        <v>59.169491502470095</v>
      </c>
      <c r="AX17" s="5">
        <v>4.6978795197230401</v>
      </c>
      <c r="AZ17" s="11" t="s">
        <v>47</v>
      </c>
      <c r="BA17" s="11" t="s">
        <v>58</v>
      </c>
    </row>
    <row r="18" spans="1:53" x14ac:dyDescent="0.3">
      <c r="A18" s="5">
        <v>16.805518782189299</v>
      </c>
      <c r="B18" s="5">
        <v>292.61837020530402</v>
      </c>
      <c r="C18" s="5">
        <v>76.642279256643903</v>
      </c>
      <c r="D18" s="5">
        <v>114.339341707423</v>
      </c>
      <c r="E18" s="5">
        <v>0.33560045326096599</v>
      </c>
      <c r="F18" s="5">
        <v>0.35652572426926299</v>
      </c>
      <c r="G18" s="5">
        <v>0.97799597872737798</v>
      </c>
      <c r="H18" s="5">
        <v>0.51571981418747603</v>
      </c>
      <c r="I18" s="5">
        <v>0.56559155387511895</v>
      </c>
      <c r="J18" s="5">
        <v>1157.28951608998</v>
      </c>
      <c r="K18" s="5">
        <v>57.586490689342497</v>
      </c>
      <c r="L18" s="5">
        <v>4.9729560323662101</v>
      </c>
      <c r="N18" s="5">
        <v>21.831571672537201</v>
      </c>
      <c r="O18" s="5">
        <v>299.93094679733599</v>
      </c>
      <c r="P18" s="5">
        <v>76.640347182732597</v>
      </c>
      <c r="Q18" s="5">
        <v>122.883198872332</v>
      </c>
      <c r="R18" s="5">
        <v>0.32365087232692702</v>
      </c>
      <c r="S18" s="5">
        <v>0.34752100503519101</v>
      </c>
      <c r="T18" s="5">
        <v>0.92397237215405703</v>
      </c>
      <c r="U18" s="5">
        <v>0.559135442871177</v>
      </c>
      <c r="V18" s="5">
        <v>0.52168425139034802</v>
      </c>
      <c r="W18" s="5">
        <v>1175.3374669096099</v>
      </c>
      <c r="X18" s="5">
        <v>59.567349062738792</v>
      </c>
      <c r="Y18" s="5">
        <v>4.70255652556322</v>
      </c>
      <c r="AA18" s="5">
        <v>27.3154481412164</v>
      </c>
      <c r="AB18" s="5">
        <v>283.88353552016201</v>
      </c>
      <c r="AC18" s="5">
        <v>77.030689725537201</v>
      </c>
      <c r="AD18" s="5">
        <v>116.98513621978699</v>
      </c>
      <c r="AE18" s="5">
        <v>0.28283247024409502</v>
      </c>
      <c r="AF18" s="5">
        <v>0.32666961146307599</v>
      </c>
      <c r="AG18" s="5">
        <v>0.95715197750915804</v>
      </c>
      <c r="AH18" s="5">
        <v>0.508123540915842</v>
      </c>
      <c r="AI18" s="5">
        <v>0.55961201497155</v>
      </c>
      <c r="AJ18" s="5">
        <v>1243.7131105552701</v>
      </c>
      <c r="AK18" s="5">
        <v>61.413119864832396</v>
      </c>
      <c r="AL18" s="5">
        <v>4.5623178765562704</v>
      </c>
      <c r="AN18" s="5">
        <v>22.8911605462533</v>
      </c>
      <c r="AO18" s="5">
        <v>281.74430310456501</v>
      </c>
      <c r="AP18" s="5">
        <v>78.369236921284099</v>
      </c>
      <c r="AQ18" s="5">
        <v>0.32685932032533999</v>
      </c>
      <c r="AR18" s="5">
        <v>0.35777338368755801</v>
      </c>
      <c r="AS18" s="5">
        <v>0.945344461570645</v>
      </c>
      <c r="AT18" s="5">
        <v>0.53598582152929597</v>
      </c>
      <c r="AU18" s="5">
        <v>0.51389642821970505</v>
      </c>
      <c r="AV18" s="5">
        <v>1213.06880036044</v>
      </c>
      <c r="AW18" s="5">
        <v>59.160462831588802</v>
      </c>
      <c r="AX18" s="5">
        <v>4.6922083291494197</v>
      </c>
      <c r="AZ18" s="11" t="s">
        <v>48</v>
      </c>
      <c r="BA18" s="10" t="s">
        <v>52</v>
      </c>
    </row>
    <row r="19" spans="1:53" x14ac:dyDescent="0.3">
      <c r="A19" s="5">
        <v>16.692410528511498</v>
      </c>
      <c r="B19" s="5">
        <v>290.64703632906901</v>
      </c>
      <c r="C19" s="5">
        <v>76.645266881959202</v>
      </c>
      <c r="D19" s="5">
        <v>113.767164531885</v>
      </c>
      <c r="E19" s="5">
        <v>0.32997089219436898</v>
      </c>
      <c r="F19" s="5">
        <v>0.35147131106999102</v>
      </c>
      <c r="G19" s="5">
        <v>0.97315610262006003</v>
      </c>
      <c r="H19" s="5">
        <v>0.50804679364267602</v>
      </c>
      <c r="I19" s="5">
        <v>0.58930821849260695</v>
      </c>
      <c r="J19" s="5">
        <v>1160.61642364469</v>
      </c>
      <c r="K19" s="5">
        <v>57.570965752303607</v>
      </c>
      <c r="L19" s="5">
        <v>4.9537259952584396</v>
      </c>
      <c r="N19" s="5">
        <v>21.750816260937601</v>
      </c>
      <c r="O19" s="5">
        <v>299.42244952174701</v>
      </c>
      <c r="P19" s="5">
        <v>76.658937727543602</v>
      </c>
      <c r="Q19" s="5">
        <v>124.02128707629601</v>
      </c>
      <c r="R19" s="5">
        <v>0.32759277750593602</v>
      </c>
      <c r="S19" s="5">
        <v>0.37231229556316098</v>
      </c>
      <c r="T19" s="5">
        <v>0.924341356168495</v>
      </c>
      <c r="U19" s="5">
        <v>0.551246395449283</v>
      </c>
      <c r="V19" s="5">
        <v>0.52021771820644103</v>
      </c>
      <c r="W19" s="5">
        <v>1171.3491036046901</v>
      </c>
      <c r="X19" s="5">
        <v>59.562687040128203</v>
      </c>
      <c r="Y19" s="5">
        <v>4.6944753283716603</v>
      </c>
      <c r="AA19" s="5">
        <v>27.210794600122</v>
      </c>
      <c r="AB19" s="5">
        <v>283.89154858550802</v>
      </c>
      <c r="AC19" s="5">
        <v>77.052080289309302</v>
      </c>
      <c r="AD19" s="5">
        <v>117.003296728941</v>
      </c>
      <c r="AE19" s="5">
        <v>0.28474954110971601</v>
      </c>
      <c r="AF19" s="5">
        <v>0.32973381232960303</v>
      </c>
      <c r="AG19" s="5">
        <v>0.95780172236991201</v>
      </c>
      <c r="AH19" s="5">
        <v>0.50802480447486997</v>
      </c>
      <c r="AI19" s="5">
        <v>0.55967584908081902</v>
      </c>
      <c r="AJ19" s="5">
        <v>1243.7584340063199</v>
      </c>
      <c r="AK19" s="5">
        <v>61.4067706912804</v>
      </c>
      <c r="AL19" s="5">
        <v>4.5541479390193702</v>
      </c>
      <c r="AN19" s="5">
        <v>22.846751690117401</v>
      </c>
      <c r="AO19" s="5">
        <v>277.55781919885601</v>
      </c>
      <c r="AP19" s="5">
        <v>78.399995822526193</v>
      </c>
      <c r="AQ19" s="5">
        <v>0.32104831185580601</v>
      </c>
      <c r="AR19" s="5">
        <v>0.35874493525995699</v>
      </c>
      <c r="AS19" s="5">
        <v>0.95173667108956395</v>
      </c>
      <c r="AT19" s="5">
        <v>0.54319278371037805</v>
      </c>
      <c r="AU19" s="5">
        <v>0.51391460733933103</v>
      </c>
      <c r="AV19" s="5">
        <v>1217.08084124217</v>
      </c>
      <c r="AW19" s="5">
        <v>59.150446064081393</v>
      </c>
      <c r="AX19" s="5">
        <v>4.6815921874365403</v>
      </c>
      <c r="AZ19" s="14" t="s">
        <v>8</v>
      </c>
      <c r="BA19" s="15" t="s">
        <v>39</v>
      </c>
    </row>
    <row r="20" spans="1:53" x14ac:dyDescent="0.3">
      <c r="A20" s="5">
        <v>16.687408080909201</v>
      </c>
      <c r="B20" s="5">
        <v>291.453446175522</v>
      </c>
      <c r="C20" s="5">
        <v>76.737703707416102</v>
      </c>
      <c r="D20" s="5">
        <v>113.625342031819</v>
      </c>
      <c r="E20" s="5">
        <v>0.34055450049792702</v>
      </c>
      <c r="F20" s="5">
        <v>0.36133425712151002</v>
      </c>
      <c r="G20" s="5">
        <v>0.97957737211595497</v>
      </c>
      <c r="H20" s="5">
        <v>0.52930476344015798</v>
      </c>
      <c r="I20" s="5">
        <v>0.56015646281295195</v>
      </c>
      <c r="J20" s="5">
        <v>1157.0665745021399</v>
      </c>
      <c r="K20" s="5">
        <v>57.5486740278673</v>
      </c>
      <c r="L20" s="5">
        <v>4.9472246551025103</v>
      </c>
      <c r="N20" s="5">
        <v>21.795440840006599</v>
      </c>
      <c r="O20" s="5">
        <v>299.97751435891399</v>
      </c>
      <c r="P20" s="5">
        <v>76.543428380509795</v>
      </c>
      <c r="Q20" s="5">
        <v>122.864813352325</v>
      </c>
      <c r="R20" s="5">
        <v>0.32601025181727999</v>
      </c>
      <c r="S20" s="5">
        <v>0.360230568085874</v>
      </c>
      <c r="T20" s="5">
        <v>0.92304810098214596</v>
      </c>
      <c r="U20" s="5">
        <v>0.56144390965194502</v>
      </c>
      <c r="V20" s="5">
        <v>0.52183149967824605</v>
      </c>
      <c r="W20" s="5">
        <v>1174.10892807512</v>
      </c>
      <c r="X20" s="5">
        <v>59.550611511272798</v>
      </c>
      <c r="Y20" s="5">
        <v>4.6812591397393701</v>
      </c>
      <c r="AA20" s="5">
        <v>26.1146065937366</v>
      </c>
      <c r="AB20" s="5">
        <v>291.03691193205401</v>
      </c>
      <c r="AC20" s="5">
        <v>76.8559217390209</v>
      </c>
      <c r="AD20" s="5">
        <v>116.869915428664</v>
      </c>
      <c r="AE20" s="5">
        <v>0.315902482487873</v>
      </c>
      <c r="AF20" s="5">
        <v>0.35797132876306198</v>
      </c>
      <c r="AG20" s="5">
        <v>0.90848955604480197</v>
      </c>
      <c r="AH20" s="5">
        <v>0.54634683282500496</v>
      </c>
      <c r="AI20" s="5">
        <v>0.52431049061900603</v>
      </c>
      <c r="AJ20" s="5">
        <v>1251.6800762661701</v>
      </c>
      <c r="AK20" s="5">
        <v>61.400130850069701</v>
      </c>
      <c r="AL20" s="5">
        <v>4.5383804770989196</v>
      </c>
      <c r="AN20" s="5">
        <v>22.835197278043299</v>
      </c>
      <c r="AO20" s="5">
        <v>277.26699969891501</v>
      </c>
      <c r="AP20" s="5">
        <v>78.371895109968307</v>
      </c>
      <c r="AQ20" s="5">
        <v>0.32116017447943002</v>
      </c>
      <c r="AR20" s="5">
        <v>0.35058547742914098</v>
      </c>
      <c r="AS20" s="5">
        <v>0.95541833103072804</v>
      </c>
      <c r="AT20" s="5">
        <v>0.54520536270405195</v>
      </c>
      <c r="AU20" s="5">
        <v>0.50830089439770099</v>
      </c>
      <c r="AV20" s="5">
        <v>1217.6916795856</v>
      </c>
      <c r="AW20" s="5">
        <v>59.126285754419904</v>
      </c>
      <c r="AX20" s="5">
        <v>4.6586805320140403</v>
      </c>
      <c r="AZ20" s="20" t="s">
        <v>9</v>
      </c>
      <c r="BA20" s="21" t="s">
        <v>33</v>
      </c>
    </row>
    <row r="21" spans="1:53" x14ac:dyDescent="0.3">
      <c r="A21" s="5">
        <v>16.750094349477902</v>
      </c>
      <c r="B21" s="5">
        <v>291.185391688594</v>
      </c>
      <c r="C21" s="5">
        <v>76.649097144613094</v>
      </c>
      <c r="D21" s="5">
        <v>114.843852244784</v>
      </c>
      <c r="E21" s="5">
        <v>0.33027389583869399</v>
      </c>
      <c r="F21" s="5">
        <v>0.355910089375649</v>
      </c>
      <c r="G21" s="5">
        <v>0.97556960558650296</v>
      </c>
      <c r="H21" s="5">
        <v>0.51395023244649496</v>
      </c>
      <c r="I21" s="5">
        <v>0.588387356681912</v>
      </c>
      <c r="J21" s="5">
        <v>1158.91076529321</v>
      </c>
      <c r="K21" s="5">
        <v>57.543471640408704</v>
      </c>
      <c r="L21" s="5">
        <v>4.9307965158776899</v>
      </c>
      <c r="N21" s="5">
        <v>21.927480085976999</v>
      </c>
      <c r="O21" s="5">
        <v>299.68061747320399</v>
      </c>
      <c r="P21" s="5">
        <v>76.678875223478599</v>
      </c>
      <c r="Q21" s="5">
        <v>126.03847492997301</v>
      </c>
      <c r="R21" s="5">
        <v>0.33514501228682497</v>
      </c>
      <c r="S21" s="5">
        <v>0.38108253091083799</v>
      </c>
      <c r="T21" s="5">
        <v>0.93174859374994401</v>
      </c>
      <c r="U21" s="5">
        <v>0.56000249483938302</v>
      </c>
      <c r="V21" s="5">
        <v>0.50967033888126201</v>
      </c>
      <c r="W21" s="5">
        <v>1172.24068773218</v>
      </c>
      <c r="X21" s="5">
        <v>59.522206385116206</v>
      </c>
      <c r="Y21" s="5">
        <v>4.6739542010859303</v>
      </c>
      <c r="AA21" s="5">
        <v>26.273632094254701</v>
      </c>
      <c r="AB21" s="5">
        <v>288.667542491304</v>
      </c>
      <c r="AC21" s="5">
        <v>77.040676262763498</v>
      </c>
      <c r="AD21" s="5">
        <v>124.833596576717</v>
      </c>
      <c r="AE21" s="5">
        <v>0.30549095075079602</v>
      </c>
      <c r="AF21" s="5">
        <v>0.36195827994535401</v>
      </c>
      <c r="AG21" s="5">
        <v>0.90587187515818701</v>
      </c>
      <c r="AH21" s="5">
        <v>0.54899670923227595</v>
      </c>
      <c r="AI21" s="5">
        <v>0.50552825673963198</v>
      </c>
      <c r="AJ21" s="5">
        <v>1253.8585104400199</v>
      </c>
      <c r="AK21" s="5">
        <v>61.352234385215397</v>
      </c>
      <c r="AL21" s="5">
        <v>4.5074191321625099</v>
      </c>
      <c r="AN21" s="5">
        <v>23.193437162677</v>
      </c>
      <c r="AO21" s="5">
        <v>277.94394074745497</v>
      </c>
      <c r="AP21" s="5">
        <v>78.336898165576201</v>
      </c>
      <c r="AQ21" s="5">
        <v>0.33994057276783002</v>
      </c>
      <c r="AR21" s="5">
        <v>0.33083339372168202</v>
      </c>
      <c r="AS21" s="5">
        <v>0.94033404479249005</v>
      </c>
      <c r="AT21" s="5">
        <v>0.55131822664994501</v>
      </c>
      <c r="AU21" s="5">
        <v>0.49902884737745701</v>
      </c>
      <c r="AV21" s="5">
        <v>1212.40572643118</v>
      </c>
      <c r="AW21" s="5">
        <v>59.093095084825201</v>
      </c>
      <c r="AX21" s="5">
        <v>4.6431652122042397</v>
      </c>
    </row>
    <row r="22" spans="1:53" x14ac:dyDescent="0.3">
      <c r="A22" s="5">
        <v>16.745026299420701</v>
      </c>
      <c r="B22" s="5">
        <v>290.70617742940402</v>
      </c>
      <c r="C22" s="5">
        <v>76.657938204347602</v>
      </c>
      <c r="D22" s="5">
        <v>114.768384857276</v>
      </c>
      <c r="E22" s="5">
        <v>0.334787383475454</v>
      </c>
      <c r="F22" s="5">
        <v>0.35488606691309599</v>
      </c>
      <c r="G22" s="5">
        <v>0.97559796544723898</v>
      </c>
      <c r="H22" s="5">
        <v>0.51412612781398703</v>
      </c>
      <c r="I22" s="5">
        <v>0.58874479382751599</v>
      </c>
      <c r="J22" s="5">
        <v>1157.81337264172</v>
      </c>
      <c r="K22" s="5">
        <v>57.529754016100298</v>
      </c>
      <c r="L22" s="5">
        <v>4.9193243517182497</v>
      </c>
      <c r="N22" s="5">
        <v>21.748818417769701</v>
      </c>
      <c r="O22" s="5">
        <v>299.41139209935398</v>
      </c>
      <c r="P22" s="5">
        <v>76.582357873718905</v>
      </c>
      <c r="Q22" s="5">
        <v>122.044044215993</v>
      </c>
      <c r="R22" s="5">
        <v>0.29658143729915298</v>
      </c>
      <c r="S22" s="5">
        <v>0.376149451021218</v>
      </c>
      <c r="T22" s="5">
        <v>0.92307817679037896</v>
      </c>
      <c r="U22" s="5">
        <v>0.56102736760695304</v>
      </c>
      <c r="V22" s="5">
        <v>0.52286995601422903</v>
      </c>
      <c r="W22" s="5">
        <v>1171.7185990678299</v>
      </c>
      <c r="X22" s="5">
        <v>59.517928884737103</v>
      </c>
      <c r="Y22" s="5">
        <v>4.6575159738430303</v>
      </c>
      <c r="AA22" s="5">
        <v>25.9343277389316</v>
      </c>
      <c r="AB22" s="5">
        <v>290.84566880545299</v>
      </c>
      <c r="AC22" s="5">
        <v>76.777041291076003</v>
      </c>
      <c r="AD22" s="5">
        <v>116.766238413254</v>
      </c>
      <c r="AE22" s="5">
        <v>0.31390587897470201</v>
      </c>
      <c r="AF22" s="5">
        <v>0.34957195469151803</v>
      </c>
      <c r="AG22" s="5">
        <v>0.92765808241636405</v>
      </c>
      <c r="AH22" s="5">
        <v>0.54919965750223099</v>
      </c>
      <c r="AI22" s="5">
        <v>0.50453384417743596</v>
      </c>
      <c r="AJ22" s="5">
        <v>1253.96184544382</v>
      </c>
      <c r="AK22" s="5">
        <v>61.3401748758751</v>
      </c>
      <c r="AL22" s="5">
        <v>4.4813368983939297</v>
      </c>
      <c r="AN22" s="5">
        <v>22.950567954472699</v>
      </c>
      <c r="AO22" s="5">
        <v>278.65362066163902</v>
      </c>
      <c r="AP22" s="5">
        <v>78.222432154547604</v>
      </c>
      <c r="AQ22" s="5">
        <v>0.332805841217439</v>
      </c>
      <c r="AR22" s="5">
        <v>0.33217571026322701</v>
      </c>
      <c r="AS22" s="5">
        <v>0.93824964170651703</v>
      </c>
      <c r="AT22" s="5">
        <v>0.558603036693475</v>
      </c>
      <c r="AU22" s="5">
        <v>0.49679194321816</v>
      </c>
      <c r="AV22" s="5">
        <v>1212.52099041683</v>
      </c>
      <c r="AW22" s="5">
        <v>59.081497679293705</v>
      </c>
      <c r="AX22" s="5">
        <v>4.6275854244638301</v>
      </c>
    </row>
    <row r="23" spans="1:53" x14ac:dyDescent="0.3">
      <c r="A23" s="5">
        <v>17.275136368394801</v>
      </c>
      <c r="B23" s="5">
        <v>289.52429514165698</v>
      </c>
      <c r="C23" s="5">
        <v>76.064261727209399</v>
      </c>
      <c r="D23" s="5">
        <v>115.98557978531601</v>
      </c>
      <c r="E23" s="5">
        <v>0.31356254357357899</v>
      </c>
      <c r="F23" s="5">
        <v>0.35716180780211898</v>
      </c>
      <c r="G23" s="5">
        <v>0.95750506945676395</v>
      </c>
      <c r="H23" s="5">
        <v>0.55638899386010698</v>
      </c>
      <c r="I23" s="5">
        <v>0.519764326907737</v>
      </c>
      <c r="J23" s="5">
        <v>1144.8146351025</v>
      </c>
      <c r="K23" s="5">
        <v>57.504380345710302</v>
      </c>
      <c r="L23" s="5">
        <v>4.9132203380383901</v>
      </c>
      <c r="N23" s="5">
        <v>21.953983154202302</v>
      </c>
      <c r="O23" s="5">
        <v>299.99339195822603</v>
      </c>
      <c r="P23" s="5">
        <v>76.526036931846505</v>
      </c>
      <c r="Q23" s="5">
        <v>122.59291515503401</v>
      </c>
      <c r="R23" s="5">
        <v>0.329440589137586</v>
      </c>
      <c r="S23" s="5">
        <v>0.36787490564472303</v>
      </c>
      <c r="T23" s="5">
        <v>0.92592657412797097</v>
      </c>
      <c r="U23" s="5">
        <v>0.57427127696337499</v>
      </c>
      <c r="V23" s="5">
        <v>0.50994265467104805</v>
      </c>
      <c r="W23" s="5">
        <v>1171.15560145828</v>
      </c>
      <c r="X23" s="5">
        <v>59.494116734974</v>
      </c>
      <c r="Y23" s="5">
        <v>4.6399466676934296</v>
      </c>
      <c r="AA23" s="5">
        <v>26.0459212653756</v>
      </c>
      <c r="AB23" s="5">
        <v>289.59228982753598</v>
      </c>
      <c r="AC23" s="5">
        <v>76.771900918529397</v>
      </c>
      <c r="AD23" s="5">
        <v>116.627051285441</v>
      </c>
      <c r="AE23" s="5">
        <v>0.31585099569298902</v>
      </c>
      <c r="AF23" s="5">
        <v>0.34902372439080098</v>
      </c>
      <c r="AG23" s="5">
        <v>0.92758634595409795</v>
      </c>
      <c r="AH23" s="5">
        <v>0.55915083622434802</v>
      </c>
      <c r="AI23" s="5">
        <v>0.499761579531254</v>
      </c>
      <c r="AJ23" s="5">
        <v>1253.6386898795099</v>
      </c>
      <c r="AK23" s="5">
        <v>61.316845157732999</v>
      </c>
      <c r="AL23" s="5">
        <v>4.4681305255345496</v>
      </c>
      <c r="AN23" s="5">
        <v>23.201163980507999</v>
      </c>
      <c r="AO23" s="5">
        <v>277.94167093720301</v>
      </c>
      <c r="AP23" s="5">
        <v>78.348169713581598</v>
      </c>
      <c r="AQ23" s="5">
        <v>0.33302186337749501</v>
      </c>
      <c r="AR23" s="5">
        <v>0.33672748801596297</v>
      </c>
      <c r="AS23" s="5">
        <v>0.94347302053137305</v>
      </c>
      <c r="AT23" s="5">
        <v>0.54834654291438001</v>
      </c>
      <c r="AU23" s="5">
        <v>0.485692610354514</v>
      </c>
      <c r="AV23" s="5">
        <v>1212.5284729694599</v>
      </c>
      <c r="AW23" s="5">
        <v>59.048865096982396</v>
      </c>
      <c r="AX23" s="5">
        <v>4.6077952229983898</v>
      </c>
    </row>
    <row r="24" spans="1:53" x14ac:dyDescent="0.3">
      <c r="A24" s="5">
        <v>17.3800200223594</v>
      </c>
      <c r="B24" s="5">
        <v>288.67753225417903</v>
      </c>
      <c r="C24" s="5">
        <v>76.455045368746099</v>
      </c>
      <c r="D24" s="5">
        <v>115.915151092012</v>
      </c>
      <c r="E24" s="5">
        <v>0.31366167310193199</v>
      </c>
      <c r="F24" s="5">
        <v>0.35672817104561699</v>
      </c>
      <c r="G24" s="5">
        <v>0.95940572701493099</v>
      </c>
      <c r="H24" s="5">
        <v>0.55107294003413998</v>
      </c>
      <c r="I24" s="5">
        <v>0.529768203456353</v>
      </c>
      <c r="J24" s="5">
        <v>1138.6024680360299</v>
      </c>
      <c r="K24" s="5">
        <v>57.502534376169798</v>
      </c>
      <c r="L24" s="5">
        <v>4.8924435708306104</v>
      </c>
      <c r="N24" s="5">
        <v>21.879775772571001</v>
      </c>
      <c r="O24" s="5">
        <v>299.98324388491199</v>
      </c>
      <c r="P24" s="5">
        <v>76.528301468149706</v>
      </c>
      <c r="Q24" s="5">
        <v>122.490517041933</v>
      </c>
      <c r="R24" s="5">
        <v>0.328874802199279</v>
      </c>
      <c r="S24" s="5">
        <v>0.36729407751933901</v>
      </c>
      <c r="T24" s="5">
        <v>0.91541212557618801</v>
      </c>
      <c r="U24" s="5">
        <v>0.57393903232001298</v>
      </c>
      <c r="V24" s="5">
        <v>0.51686269599578605</v>
      </c>
      <c r="W24" s="5">
        <v>1170.7382656101699</v>
      </c>
      <c r="X24" s="5">
        <v>59.492676117293499</v>
      </c>
      <c r="Y24" s="5">
        <v>4.6398005418739698</v>
      </c>
      <c r="AA24" s="5">
        <v>25.669109806337399</v>
      </c>
      <c r="AB24" s="5">
        <v>289.02540273429503</v>
      </c>
      <c r="AC24" s="5">
        <v>76.791772404907704</v>
      </c>
      <c r="AD24" s="5">
        <v>115.524053817835</v>
      </c>
      <c r="AE24" s="5">
        <v>0.310826516195222</v>
      </c>
      <c r="AF24" s="5">
        <v>0.33751743858419597</v>
      </c>
      <c r="AG24" s="5">
        <v>0.94667055759181995</v>
      </c>
      <c r="AH24" s="5">
        <v>0.54747169408590701</v>
      </c>
      <c r="AI24" s="5">
        <v>0.505616079697775</v>
      </c>
      <c r="AJ24" s="5">
        <v>1252.6927914048899</v>
      </c>
      <c r="AK24" s="5">
        <v>61.305402272602208</v>
      </c>
      <c r="AL24" s="5">
        <v>4.4600752667769603</v>
      </c>
      <c r="AN24" s="5">
        <v>22.6833347279299</v>
      </c>
      <c r="AO24" s="5">
        <v>277.84941704809302</v>
      </c>
      <c r="AP24" s="5">
        <v>78.360434035779207</v>
      </c>
      <c r="AQ24" s="5">
        <v>0.33592515761407998</v>
      </c>
      <c r="AR24" s="5">
        <v>0.334556187876274</v>
      </c>
      <c r="AS24" s="5">
        <v>0.93923068843452395</v>
      </c>
      <c r="AT24" s="5">
        <v>0.54905615132820695</v>
      </c>
      <c r="AU24" s="5">
        <v>0.49150031402666999</v>
      </c>
      <c r="AV24" s="5">
        <v>1212.0342165438401</v>
      </c>
      <c r="AW24" s="5">
        <v>59.030228149025902</v>
      </c>
      <c r="AX24" s="5">
        <v>4.5962419757695701</v>
      </c>
    </row>
    <row r="25" spans="1:53" x14ac:dyDescent="0.3">
      <c r="A25" s="5">
        <v>17.3859866973377</v>
      </c>
      <c r="B25" s="5">
        <v>288.87688553285801</v>
      </c>
      <c r="C25" s="5">
        <v>76.455943908634893</v>
      </c>
      <c r="D25" s="5">
        <v>116.097190465606</v>
      </c>
      <c r="E25" s="5">
        <v>0.31382943080026099</v>
      </c>
      <c r="F25" s="5">
        <v>0.35603218603311099</v>
      </c>
      <c r="G25" s="5">
        <v>0.95705671990032504</v>
      </c>
      <c r="H25" s="5">
        <v>0.55339067079108895</v>
      </c>
      <c r="I25" s="5">
        <v>0.52086812967576102</v>
      </c>
      <c r="J25" s="5">
        <v>1139.9662659570399</v>
      </c>
      <c r="K25" s="5">
        <v>57.487431516474999</v>
      </c>
      <c r="L25" s="5">
        <v>4.8788258374632596</v>
      </c>
      <c r="N25" s="5">
        <v>21.421438573503501</v>
      </c>
      <c r="O25" s="5">
        <v>299.40940002249499</v>
      </c>
      <c r="P25" s="5">
        <v>76.583464811470506</v>
      </c>
      <c r="Q25" s="5">
        <v>121.261114747676</v>
      </c>
      <c r="R25" s="5">
        <v>0.295055172163945</v>
      </c>
      <c r="S25" s="5">
        <v>0.37207896887226</v>
      </c>
      <c r="T25" s="5">
        <v>0.93248577647281405</v>
      </c>
      <c r="U25" s="5">
        <v>0.56116555528105005</v>
      </c>
      <c r="V25" s="5">
        <v>0.52261455469412399</v>
      </c>
      <c r="W25" s="5">
        <v>1172.0383618517701</v>
      </c>
      <c r="X25" s="5">
        <v>59.472685192857902</v>
      </c>
      <c r="Y25" s="5">
        <v>4.6214324130888</v>
      </c>
      <c r="AA25" s="5">
        <v>25.746134374674199</v>
      </c>
      <c r="AB25" s="5">
        <v>288.19882113862701</v>
      </c>
      <c r="AC25" s="5">
        <v>76.820161309870898</v>
      </c>
      <c r="AD25" s="5">
        <v>115.47297352055899</v>
      </c>
      <c r="AE25" s="5">
        <v>0.31460095785504599</v>
      </c>
      <c r="AF25" s="5">
        <v>0.348668860785384</v>
      </c>
      <c r="AG25" s="5">
        <v>0.93688463461303095</v>
      </c>
      <c r="AH25" s="5">
        <v>0.53752048128459395</v>
      </c>
      <c r="AI25" s="5">
        <v>0.49952642842898798</v>
      </c>
      <c r="AJ25" s="5">
        <v>1255.3692844088</v>
      </c>
      <c r="AK25" s="5">
        <v>61.287188512242395</v>
      </c>
      <c r="AL25" s="5">
        <v>4.4446826209028298</v>
      </c>
      <c r="AN25" s="5">
        <v>22.764570928098198</v>
      </c>
      <c r="AO25" s="5">
        <v>276.11501678090201</v>
      </c>
      <c r="AP25" s="5">
        <v>78.762459591848</v>
      </c>
      <c r="AQ25" s="5">
        <v>0.32733216504888302</v>
      </c>
      <c r="AR25" s="5">
        <v>0.35556595625578802</v>
      </c>
      <c r="AS25" s="5">
        <v>0.93739137132962402</v>
      </c>
      <c r="AT25" s="5">
        <v>0.55867315052301003</v>
      </c>
      <c r="AU25" s="5">
        <v>0.47508611457413902</v>
      </c>
      <c r="AV25" s="5">
        <v>1224.2248526887699</v>
      </c>
      <c r="AW25" s="5">
        <v>59.004723836162498</v>
      </c>
      <c r="AX25" s="5">
        <v>4.5722317002063102</v>
      </c>
    </row>
    <row r="26" spans="1:53" x14ac:dyDescent="0.3">
      <c r="A26" s="5">
        <v>17.485783969899298</v>
      </c>
      <c r="B26" s="5">
        <v>289.09631991467802</v>
      </c>
      <c r="C26" s="5">
        <v>76.437020870595802</v>
      </c>
      <c r="D26" s="5">
        <v>115.17756872518299</v>
      </c>
      <c r="E26" s="5">
        <v>0.31566142266150399</v>
      </c>
      <c r="F26" s="5">
        <v>0.37151814968842201</v>
      </c>
      <c r="G26" s="5">
        <v>0.95751021041635997</v>
      </c>
      <c r="H26" s="5">
        <v>0.55616882486757002</v>
      </c>
      <c r="I26" s="5">
        <v>0.507188802159241</v>
      </c>
      <c r="J26" s="5">
        <v>1140.8594041958199</v>
      </c>
      <c r="K26" s="5">
        <v>57.460313147450407</v>
      </c>
      <c r="L26" s="5">
        <v>4.8625008040345703</v>
      </c>
      <c r="N26" s="5">
        <v>21.912167760231</v>
      </c>
      <c r="O26" s="5">
        <v>299.45870131962999</v>
      </c>
      <c r="P26" s="5">
        <v>76.633975052980801</v>
      </c>
      <c r="Q26" s="5">
        <v>121.242896478614</v>
      </c>
      <c r="R26" s="5">
        <v>0.28280741208176602</v>
      </c>
      <c r="S26" s="5">
        <v>0.37415862361554703</v>
      </c>
      <c r="T26" s="5">
        <v>0.92878121413463</v>
      </c>
      <c r="U26" s="5">
        <v>0.56855253376800197</v>
      </c>
      <c r="V26" s="5">
        <v>0.49555288787179702</v>
      </c>
      <c r="W26" s="5">
        <v>1169.2249291437799</v>
      </c>
      <c r="X26" s="5">
        <v>59.434358969465592</v>
      </c>
      <c r="Y26" s="5">
        <v>4.5975196572577701</v>
      </c>
      <c r="AA26" s="5">
        <v>25.736814146759802</v>
      </c>
      <c r="AB26" s="5">
        <v>288.14031985320401</v>
      </c>
      <c r="AC26" s="5">
        <v>76.822956165908494</v>
      </c>
      <c r="AD26" s="5">
        <v>117.93126929366299</v>
      </c>
      <c r="AE26" s="5">
        <v>0.31583589383823402</v>
      </c>
      <c r="AF26" s="5">
        <v>0.343813238693567</v>
      </c>
      <c r="AG26" s="5">
        <v>0.92638683110856401</v>
      </c>
      <c r="AH26" s="5">
        <v>0.54759910217362595</v>
      </c>
      <c r="AI26" s="5">
        <v>0.49937486173913798</v>
      </c>
      <c r="AJ26" s="5">
        <v>1255.4506240706301</v>
      </c>
      <c r="AK26" s="5">
        <v>61.285299145022002</v>
      </c>
      <c r="AL26" s="5">
        <v>4.4433687995475397</v>
      </c>
      <c r="AN26" s="5">
        <v>22.3418321921285</v>
      </c>
      <c r="AO26" s="5">
        <v>275.59425332791602</v>
      </c>
      <c r="AP26" s="5">
        <v>78.851365470578898</v>
      </c>
      <c r="AQ26" s="5">
        <v>0.328149339830695</v>
      </c>
      <c r="AR26" s="5">
        <v>0.35151283650283799</v>
      </c>
      <c r="AS26" s="5">
        <v>0.94154561772620704</v>
      </c>
      <c r="AT26" s="5">
        <v>0.558322025443315</v>
      </c>
      <c r="AU26" s="5">
        <v>0.47486625863432202</v>
      </c>
      <c r="AV26" s="5">
        <v>1224.1793820348</v>
      </c>
      <c r="AW26" s="5">
        <v>58.960796655436496</v>
      </c>
      <c r="AX26" s="5">
        <v>4.5528200592671197</v>
      </c>
    </row>
    <row r="27" spans="1:53" x14ac:dyDescent="0.3">
      <c r="A27" s="5">
        <v>17.9403731739798</v>
      </c>
      <c r="B27" s="5">
        <v>286.43827510081798</v>
      </c>
      <c r="C27" s="5">
        <v>76.516866581869607</v>
      </c>
      <c r="D27" s="5">
        <v>114.934137925782</v>
      </c>
      <c r="E27" s="5">
        <v>0.31588891023805199</v>
      </c>
      <c r="F27" s="5">
        <v>0.38300696749287</v>
      </c>
      <c r="G27" s="5">
        <v>0.94787256791400298</v>
      </c>
      <c r="H27" s="5">
        <v>0.57374621885417598</v>
      </c>
      <c r="I27" s="5">
        <v>0.51974969400129301</v>
      </c>
      <c r="J27" s="5">
        <v>1132.1664676015</v>
      </c>
      <c r="K27" s="5">
        <v>57.423391973985801</v>
      </c>
      <c r="L27" s="5">
        <v>4.8372730079598902</v>
      </c>
      <c r="N27" s="5">
        <v>21.615354853717399</v>
      </c>
      <c r="O27" s="5">
        <v>299.58194374541102</v>
      </c>
      <c r="P27" s="5">
        <v>76.685513699264106</v>
      </c>
      <c r="Q27" s="5">
        <v>121.957159131849</v>
      </c>
      <c r="R27" s="5">
        <v>0.28101464066027798</v>
      </c>
      <c r="S27" s="5">
        <v>0.36520322673508798</v>
      </c>
      <c r="T27" s="5">
        <v>0.93599780075801797</v>
      </c>
      <c r="U27" s="5">
        <v>0.56817808224741395</v>
      </c>
      <c r="V27" s="5">
        <v>0.50741601115258494</v>
      </c>
      <c r="W27" s="5">
        <v>1168.5160807427601</v>
      </c>
      <c r="X27" s="5">
        <v>59.418774662211405</v>
      </c>
      <c r="Y27" s="5">
        <v>4.5862832465000398</v>
      </c>
      <c r="AA27" s="5">
        <v>24.569904782815499</v>
      </c>
      <c r="AB27" s="5">
        <v>287.82409679623299</v>
      </c>
      <c r="AC27" s="5">
        <v>76.642584912842594</v>
      </c>
      <c r="AD27" s="5">
        <v>113.019593097483</v>
      </c>
      <c r="AE27" s="5">
        <v>0.31096424141013201</v>
      </c>
      <c r="AF27" s="5">
        <v>0.33667415264084699</v>
      </c>
      <c r="AG27" s="5">
        <v>0.92495587035614202</v>
      </c>
      <c r="AH27" s="5">
        <v>0.54635782335633398</v>
      </c>
      <c r="AI27" s="5">
        <v>0.50436706011013299</v>
      </c>
      <c r="AJ27" s="5">
        <v>1260.9070741944799</v>
      </c>
      <c r="AK27" s="5">
        <v>61.239976141335596</v>
      </c>
      <c r="AL27" s="5">
        <v>4.42684015724367</v>
      </c>
      <c r="AN27" s="5">
        <v>22.965524301764301</v>
      </c>
      <c r="AO27" s="5">
        <v>280.21844894124899</v>
      </c>
      <c r="AP27" s="5">
        <v>78.305217094337095</v>
      </c>
      <c r="AQ27" s="5">
        <v>0.33869704039006299</v>
      </c>
      <c r="AR27" s="5">
        <v>0.35717068594354001</v>
      </c>
      <c r="AS27" s="5">
        <v>0.89833622056497398</v>
      </c>
      <c r="AT27" s="5">
        <v>0.590521524060859</v>
      </c>
      <c r="AU27" s="5">
        <v>0.43783977266011598</v>
      </c>
      <c r="AV27" s="5">
        <v>1210.4440564290301</v>
      </c>
      <c r="AW27" s="5">
        <v>58.914554355406302</v>
      </c>
      <c r="AX27" s="5">
        <v>4.5344433968109197</v>
      </c>
    </row>
    <row r="28" spans="1:53" x14ac:dyDescent="0.3">
      <c r="A28" s="5">
        <v>17.374467014208498</v>
      </c>
      <c r="B28" s="5">
        <v>287.91969798348703</v>
      </c>
      <c r="C28" s="5">
        <v>76.4413883069859</v>
      </c>
      <c r="D28" s="5">
        <v>114.890653634746</v>
      </c>
      <c r="E28" s="5">
        <v>0.31542326360590101</v>
      </c>
      <c r="F28" s="5">
        <v>0.35604748836473199</v>
      </c>
      <c r="G28" s="5">
        <v>0.962548044053395</v>
      </c>
      <c r="H28" s="5">
        <v>0.55554854426275901</v>
      </c>
      <c r="I28" s="5">
        <v>0.50720753645254202</v>
      </c>
      <c r="J28" s="5">
        <v>1136.47902659529</v>
      </c>
      <c r="K28" s="5">
        <v>57.400158677148106</v>
      </c>
      <c r="L28" s="5">
        <v>4.8076163685968698</v>
      </c>
      <c r="N28" s="5">
        <v>21.546213408060499</v>
      </c>
      <c r="O28" s="5">
        <v>299.53880197383398</v>
      </c>
      <c r="P28" s="5">
        <v>76.654577071580903</v>
      </c>
      <c r="Q28" s="5">
        <v>121.99921027537999</v>
      </c>
      <c r="R28" s="5">
        <v>0.283145799269508</v>
      </c>
      <c r="S28" s="5">
        <v>0.36057690562127898</v>
      </c>
      <c r="T28" s="5">
        <v>0.93124982919062405</v>
      </c>
      <c r="U28" s="5">
        <v>0.56607871810976396</v>
      </c>
      <c r="V28" s="5">
        <v>0.498138606710332</v>
      </c>
      <c r="W28" s="5">
        <v>1168.2861963657699</v>
      </c>
      <c r="X28" s="5">
        <v>59.390432311429095</v>
      </c>
      <c r="Y28" s="5">
        <v>4.5699307250027097</v>
      </c>
      <c r="AA28" s="5">
        <v>25.429519830632401</v>
      </c>
      <c r="AB28" s="5">
        <v>289.84776681891401</v>
      </c>
      <c r="AC28" s="5">
        <v>76.682304864158795</v>
      </c>
      <c r="AD28" s="5">
        <v>114.91302413307599</v>
      </c>
      <c r="AE28" s="5">
        <v>0.30969424559191799</v>
      </c>
      <c r="AF28" s="5">
        <v>0.36432764141476198</v>
      </c>
      <c r="AG28" s="5">
        <v>0.91957524983266503</v>
      </c>
      <c r="AH28" s="5">
        <v>0.54439640732561501</v>
      </c>
      <c r="AI28" s="5">
        <v>0.48131382236116599</v>
      </c>
      <c r="AJ28" s="5">
        <v>1255.8649112395301</v>
      </c>
      <c r="AK28" s="5">
        <v>61.231530211531805</v>
      </c>
      <c r="AL28" s="5">
        <v>4.4125104513513396</v>
      </c>
      <c r="AN28" s="5">
        <v>22.9248744066978</v>
      </c>
      <c r="AO28" s="5">
        <v>279.02213777627401</v>
      </c>
      <c r="AP28" s="5">
        <v>78.340166592775205</v>
      </c>
      <c r="AQ28" s="5">
        <v>0.35212813471861298</v>
      </c>
      <c r="AR28" s="5">
        <v>0.36620517639168998</v>
      </c>
      <c r="AS28" s="5">
        <v>0.90421467544270395</v>
      </c>
      <c r="AT28" s="5">
        <v>0.59067856805573304</v>
      </c>
      <c r="AU28" s="5">
        <v>0.43399964746759601</v>
      </c>
      <c r="AV28" s="5">
        <v>1209.8143426148199</v>
      </c>
      <c r="AW28" s="5">
        <v>58.872861530102803</v>
      </c>
      <c r="AX28" s="5">
        <v>4.5240299214861599</v>
      </c>
    </row>
    <row r="29" spans="1:53" x14ac:dyDescent="0.3">
      <c r="A29" s="5">
        <v>17.0385297557687</v>
      </c>
      <c r="B29" s="5">
        <v>289.24895334842699</v>
      </c>
      <c r="C29" s="5">
        <v>76.502279229343102</v>
      </c>
      <c r="D29" s="5">
        <v>114.463166022183</v>
      </c>
      <c r="E29" s="5">
        <v>0.31566055412161398</v>
      </c>
      <c r="F29" s="5">
        <v>0.36453539546230102</v>
      </c>
      <c r="G29" s="5">
        <v>0.95761121252053005</v>
      </c>
      <c r="H29" s="5">
        <v>0.55501300589469804</v>
      </c>
      <c r="I29" s="5">
        <v>0.50388747528325795</v>
      </c>
      <c r="J29" s="5">
        <v>1141.0703128197199</v>
      </c>
      <c r="K29" s="5">
        <v>57.378434481905302</v>
      </c>
      <c r="L29" s="5">
        <v>4.7975963126422796</v>
      </c>
      <c r="N29" s="5">
        <v>21.345182222021599</v>
      </c>
      <c r="O29" s="5">
        <v>299.53290415923101</v>
      </c>
      <c r="P29" s="5">
        <v>76.652733598458994</v>
      </c>
      <c r="Q29" s="5">
        <v>123.65350498106601</v>
      </c>
      <c r="R29" s="5">
        <v>0.283057726120374</v>
      </c>
      <c r="S29" s="5">
        <v>0.36929909095964603</v>
      </c>
      <c r="T29" s="5">
        <v>0.93242041601853298</v>
      </c>
      <c r="U29" s="5">
        <v>0.571533607022642</v>
      </c>
      <c r="V29" s="5">
        <v>0.50164173528545197</v>
      </c>
      <c r="W29" s="5">
        <v>1169.27431640399</v>
      </c>
      <c r="X29" s="5">
        <v>59.374947119908093</v>
      </c>
      <c r="Y29" s="5">
        <v>4.5625749105525699</v>
      </c>
      <c r="AA29" s="5">
        <v>25.481522699770998</v>
      </c>
      <c r="AB29" s="5">
        <v>288.942021840508</v>
      </c>
      <c r="AC29" s="5">
        <v>76.851928743539702</v>
      </c>
      <c r="AD29" s="5">
        <v>118.730235197471</v>
      </c>
      <c r="AE29" s="5">
        <v>0.318441640892142</v>
      </c>
      <c r="AF29" s="5">
        <v>0.34497310078725302</v>
      </c>
      <c r="AG29" s="5">
        <v>0.92125468860450299</v>
      </c>
      <c r="AH29" s="5">
        <v>0.54877917206128701</v>
      </c>
      <c r="AI29" s="5">
        <v>0.48757836879559202</v>
      </c>
      <c r="AJ29" s="5">
        <v>1253.7524943324299</v>
      </c>
      <c r="AK29" s="5">
        <v>61.220090710914199</v>
      </c>
      <c r="AL29" s="5">
        <v>4.4031464235539897</v>
      </c>
      <c r="AN29" s="5">
        <v>22.4148550366459</v>
      </c>
      <c r="AO29" s="5">
        <v>278.77286014788001</v>
      </c>
      <c r="AP29" s="5">
        <v>78.412903829255995</v>
      </c>
      <c r="AQ29" s="5">
        <v>0.34120721563509998</v>
      </c>
      <c r="AR29" s="5">
        <v>0.38246053449214501</v>
      </c>
      <c r="AS29" s="5">
        <v>0.92315654683233905</v>
      </c>
      <c r="AT29" s="5">
        <v>0.60160457235480203</v>
      </c>
      <c r="AU29" s="5">
        <v>0.43867171404433603</v>
      </c>
      <c r="AV29" s="5">
        <v>1206.0405222792299</v>
      </c>
      <c r="AW29" s="5">
        <v>58.817705763944197</v>
      </c>
      <c r="AX29" s="5">
        <v>4.4988542829929399</v>
      </c>
    </row>
    <row r="30" spans="1:53" x14ac:dyDescent="0.3">
      <c r="A30" s="5">
        <v>17.3306365847411</v>
      </c>
      <c r="B30" s="5">
        <v>288.93420444353302</v>
      </c>
      <c r="C30" s="5">
        <v>76.422443618321296</v>
      </c>
      <c r="D30" s="5">
        <v>115.129800445081</v>
      </c>
      <c r="E30" s="5">
        <v>0.31546060882240201</v>
      </c>
      <c r="F30" s="5">
        <v>0.35554199749292997</v>
      </c>
      <c r="G30" s="5">
        <v>0.95599523652032203</v>
      </c>
      <c r="H30" s="5">
        <v>0.55750498511805902</v>
      </c>
      <c r="I30" s="5">
        <v>0.49755092738940898</v>
      </c>
      <c r="J30" s="5">
        <v>1134.7174272058701</v>
      </c>
      <c r="K30" s="5">
        <v>57.352142577863098</v>
      </c>
      <c r="L30" s="5">
        <v>4.7802562412902203</v>
      </c>
      <c r="N30" s="5">
        <v>21.572867533808299</v>
      </c>
      <c r="O30" s="5">
        <v>299.35893057138702</v>
      </c>
      <c r="P30" s="5">
        <v>76.657990934290297</v>
      </c>
      <c r="Q30" s="5">
        <v>121.975153092</v>
      </c>
      <c r="R30" s="5">
        <v>0.28387351169460301</v>
      </c>
      <c r="S30" s="5">
        <v>0.36056693786770799</v>
      </c>
      <c r="T30" s="5">
        <v>0.932758672776269</v>
      </c>
      <c r="U30" s="5">
        <v>0.56514763754957098</v>
      </c>
      <c r="V30" s="5">
        <v>0.489332455003891</v>
      </c>
      <c r="W30" s="5">
        <v>1167.5189987937399</v>
      </c>
      <c r="X30" s="5">
        <v>59.352609801722103</v>
      </c>
      <c r="Y30" s="5">
        <v>4.5480755548345</v>
      </c>
      <c r="AA30" s="5">
        <v>25.605618438379199</v>
      </c>
      <c r="AB30" s="5">
        <v>288.68659944550899</v>
      </c>
      <c r="AC30" s="5">
        <v>76.871498994160703</v>
      </c>
      <c r="AD30" s="5">
        <v>118.439466963657</v>
      </c>
      <c r="AE30" s="5">
        <v>0.31814531113086902</v>
      </c>
      <c r="AF30" s="5">
        <v>0.34483150570243698</v>
      </c>
      <c r="AG30" s="5">
        <v>0.93206560592222598</v>
      </c>
      <c r="AH30" s="5">
        <v>0.549403468579858</v>
      </c>
      <c r="AI30" s="5">
        <v>0.47591889082268501</v>
      </c>
      <c r="AJ30" s="5">
        <v>1255.9152608259201</v>
      </c>
      <c r="AK30" s="5">
        <v>61.185257771580901</v>
      </c>
      <c r="AL30" s="5">
        <v>4.3836242800523797</v>
      </c>
      <c r="AN30" s="5">
        <v>22.266258992424699</v>
      </c>
      <c r="AO30" s="5">
        <v>278.50535524965898</v>
      </c>
      <c r="AP30" s="5">
        <v>78.421352005212896</v>
      </c>
      <c r="AQ30" s="5">
        <v>0.34058571393331699</v>
      </c>
      <c r="AR30" s="5">
        <v>0.38193244988873498</v>
      </c>
      <c r="AS30" s="5">
        <v>0.92217368233601904</v>
      </c>
      <c r="AT30" s="5">
        <v>0.59429118533390402</v>
      </c>
      <c r="AU30" s="5">
        <v>0.44435881888076201</v>
      </c>
      <c r="AV30" s="5">
        <v>1205.78123135338</v>
      </c>
      <c r="AW30" s="5">
        <v>58.814144183864101</v>
      </c>
      <c r="AX30" s="5">
        <v>4.49736516912143</v>
      </c>
    </row>
    <row r="31" spans="1:53" x14ac:dyDescent="0.3">
      <c r="A31" s="5">
        <v>17.288277098523601</v>
      </c>
      <c r="B31" s="5">
        <v>289.45113372006898</v>
      </c>
      <c r="C31" s="5">
        <v>76.419040169481207</v>
      </c>
      <c r="D31" s="5">
        <v>114.21935336345</v>
      </c>
      <c r="E31" s="5">
        <v>0.31301084396048501</v>
      </c>
      <c r="F31" s="5">
        <v>0.36344409566179198</v>
      </c>
      <c r="G31" s="5">
        <v>0.97274744741195796</v>
      </c>
      <c r="H31" s="5">
        <v>0.55697450998952502</v>
      </c>
      <c r="I31" s="5">
        <v>0.49231820025325101</v>
      </c>
      <c r="J31" s="5">
        <v>1135.43469536419</v>
      </c>
      <c r="K31" s="5">
        <v>57.327257678703504</v>
      </c>
      <c r="L31" s="5">
        <v>4.7592792274862399</v>
      </c>
      <c r="N31" s="5">
        <v>22.0409196340857</v>
      </c>
      <c r="O31" s="5">
        <v>299.069778552218</v>
      </c>
      <c r="P31" s="5">
        <v>76.627883901891195</v>
      </c>
      <c r="Q31" s="5">
        <v>121.776761469188</v>
      </c>
      <c r="R31" s="5">
        <v>0.29879966071300101</v>
      </c>
      <c r="S31" s="5">
        <v>0.366161025190677</v>
      </c>
      <c r="T31" s="5">
        <v>0.89470743566452304</v>
      </c>
      <c r="U31" s="5">
        <v>0.60830513742333703</v>
      </c>
      <c r="V31" s="5">
        <v>0.520068411261282</v>
      </c>
      <c r="W31" s="5">
        <v>1162.6207344802201</v>
      </c>
      <c r="X31" s="5">
        <v>59.303739420460602</v>
      </c>
      <c r="Y31" s="5">
        <v>4.5384031567084602</v>
      </c>
      <c r="AA31" s="5">
        <v>24.047886101765101</v>
      </c>
      <c r="AB31" s="5">
        <v>298.51176037796</v>
      </c>
      <c r="AC31" s="5">
        <v>76.735246726860396</v>
      </c>
      <c r="AD31" s="5">
        <v>111.714699896729</v>
      </c>
      <c r="AE31" s="5">
        <v>0.29322428286588698</v>
      </c>
      <c r="AF31" s="5">
        <v>0.36053740829854303</v>
      </c>
      <c r="AG31" s="5">
        <v>0.89129596311934201</v>
      </c>
      <c r="AH31" s="5">
        <v>0.58766549904377596</v>
      </c>
      <c r="AI31" s="5">
        <v>0.463115009870947</v>
      </c>
      <c r="AJ31" s="5">
        <v>1262.1284890694999</v>
      </c>
      <c r="AK31" s="5">
        <v>61.156623455939695</v>
      </c>
      <c r="AL31" s="5">
        <v>4.37106339462383</v>
      </c>
      <c r="AN31" s="5">
        <v>22.156770833891098</v>
      </c>
      <c r="AO31" s="5">
        <v>283.06221282801698</v>
      </c>
      <c r="AP31" s="5">
        <v>78.259096399377697</v>
      </c>
      <c r="AQ31" s="5">
        <v>0.300633185269432</v>
      </c>
      <c r="AR31" s="5">
        <v>0.45335403612667502</v>
      </c>
      <c r="AS31" s="5">
        <v>0.71115159386500804</v>
      </c>
      <c r="AT31" s="5">
        <v>0.64711778473133796</v>
      </c>
      <c r="AU31" s="5">
        <v>0.47090582361268501</v>
      </c>
      <c r="AV31" s="5">
        <v>1212.03176620622</v>
      </c>
      <c r="AW31" s="5">
        <v>58.793881532110404</v>
      </c>
      <c r="AX31" s="5">
        <v>4.4813793267551603</v>
      </c>
    </row>
    <row r="32" spans="1:53" x14ac:dyDescent="0.3">
      <c r="A32" s="5">
        <v>17.300798483952601</v>
      </c>
      <c r="B32" s="5">
        <v>288.87408506654799</v>
      </c>
      <c r="C32" s="5">
        <v>76.232322313846794</v>
      </c>
      <c r="D32" s="5">
        <v>115.29322443060001</v>
      </c>
      <c r="E32" s="5">
        <v>0.294586307360928</v>
      </c>
      <c r="F32" s="5">
        <v>0.37140144213839399</v>
      </c>
      <c r="G32" s="5">
        <v>0.96333026928335697</v>
      </c>
      <c r="H32" s="5">
        <v>0.57530981535200898</v>
      </c>
      <c r="I32" s="5">
        <v>0.48791201754261998</v>
      </c>
      <c r="J32" s="5">
        <v>1137.6082265238699</v>
      </c>
      <c r="K32" s="5">
        <v>57.299185327440604</v>
      </c>
      <c r="L32" s="5">
        <v>4.7469987821101398</v>
      </c>
      <c r="N32" s="5">
        <v>21.9668906425781</v>
      </c>
      <c r="O32" s="5">
        <v>299.325878402157</v>
      </c>
      <c r="P32" s="5">
        <v>76.687631327461801</v>
      </c>
      <c r="Q32" s="5">
        <v>121.408280828716</v>
      </c>
      <c r="R32" s="5">
        <v>0.29789401970434198</v>
      </c>
      <c r="S32" s="5">
        <v>0.36687887021450399</v>
      </c>
      <c r="T32" s="5">
        <v>0.90832461795275998</v>
      </c>
      <c r="U32" s="5">
        <v>0.60181817555999695</v>
      </c>
      <c r="V32" s="5">
        <v>0.51276808598395196</v>
      </c>
      <c r="W32" s="5">
        <v>1161.5631822902001</v>
      </c>
      <c r="X32" s="5">
        <v>59.301426852169904</v>
      </c>
      <c r="Y32" s="5">
        <v>4.5276632154963403</v>
      </c>
      <c r="AA32" s="5">
        <v>23.989599312724799</v>
      </c>
      <c r="AB32" s="5">
        <v>297.78362567681</v>
      </c>
      <c r="AC32" s="5">
        <v>76.489252175871997</v>
      </c>
      <c r="AD32" s="5">
        <v>111.348747578317</v>
      </c>
      <c r="AE32" s="5">
        <v>0.29029993234773299</v>
      </c>
      <c r="AF32" s="5">
        <v>0.36792463416063098</v>
      </c>
      <c r="AG32" s="5">
        <v>0.86169164572374801</v>
      </c>
      <c r="AH32" s="5">
        <v>0.59124750331503995</v>
      </c>
      <c r="AI32" s="5">
        <v>0.48463454928757399</v>
      </c>
      <c r="AJ32" s="5">
        <v>1254.5792512227499</v>
      </c>
      <c r="AK32" s="5">
        <v>61.126137066437799</v>
      </c>
      <c r="AL32" s="5">
        <v>4.3532866393944802</v>
      </c>
      <c r="AN32" s="5">
        <v>22.205344935083101</v>
      </c>
      <c r="AO32" s="5">
        <v>279.02329378047199</v>
      </c>
      <c r="AP32" s="5">
        <v>78.338220795989301</v>
      </c>
      <c r="AQ32" s="5">
        <v>0.35280232096922098</v>
      </c>
      <c r="AR32" s="5">
        <v>0.365940452880886</v>
      </c>
      <c r="AS32" s="5">
        <v>0.91078089258648098</v>
      </c>
      <c r="AT32" s="5">
        <v>0.58960442241906696</v>
      </c>
      <c r="AU32" s="5">
        <v>0.43312575858200703</v>
      </c>
      <c r="AV32" s="5">
        <v>1209.3927384220599</v>
      </c>
      <c r="AW32" s="5">
        <v>58.781281000870202</v>
      </c>
      <c r="AX32" s="5">
        <v>4.4716623488240099</v>
      </c>
    </row>
    <row r="33" spans="1:50" x14ac:dyDescent="0.3">
      <c r="A33" s="5">
        <v>17.251363486975599</v>
      </c>
      <c r="B33" s="5">
        <v>288.71071090543097</v>
      </c>
      <c r="C33" s="5">
        <v>76.222855725636506</v>
      </c>
      <c r="D33" s="5">
        <v>115.288182617085</v>
      </c>
      <c r="E33" s="5">
        <v>0.29421900672740298</v>
      </c>
      <c r="F33" s="5">
        <v>0.36712371085486201</v>
      </c>
      <c r="G33" s="5">
        <v>0.96112727870206605</v>
      </c>
      <c r="H33" s="5">
        <v>0.57515852919597699</v>
      </c>
      <c r="I33" s="5">
        <v>0.48486440461667701</v>
      </c>
      <c r="J33" s="5">
        <v>1137.30919651258</v>
      </c>
      <c r="K33" s="5">
        <v>57.274806029609607</v>
      </c>
      <c r="L33" s="5">
        <v>4.73158277853135</v>
      </c>
      <c r="N33" s="5">
        <v>22.119121526490002</v>
      </c>
      <c r="O33" s="5">
        <v>299.82597636353398</v>
      </c>
      <c r="P33" s="5">
        <v>76.383581916067001</v>
      </c>
      <c r="Q33" s="5">
        <v>113.908740170382</v>
      </c>
      <c r="R33" s="5">
        <v>0.29724450349624199</v>
      </c>
      <c r="S33" s="5">
        <v>0.36563794670970701</v>
      </c>
      <c r="T33" s="5">
        <v>0.88558767500470803</v>
      </c>
      <c r="U33" s="5">
        <v>0.61883988089303898</v>
      </c>
      <c r="V33" s="5">
        <v>0.47566505742668802</v>
      </c>
      <c r="W33" s="5">
        <v>1159.9370475222199</v>
      </c>
      <c r="X33" s="5">
        <v>59.280772839916096</v>
      </c>
      <c r="Y33" s="5">
        <v>4.5141499769985298</v>
      </c>
      <c r="AA33" s="5">
        <v>24.056178775870801</v>
      </c>
      <c r="AB33" s="5">
        <v>297.78623912193302</v>
      </c>
      <c r="AC33" s="5">
        <v>76.502634953933395</v>
      </c>
      <c r="AD33" s="5">
        <v>111.651676429769</v>
      </c>
      <c r="AE33" s="5">
        <v>0.294372764306844</v>
      </c>
      <c r="AF33" s="5">
        <v>0.36142687071459201</v>
      </c>
      <c r="AG33" s="5">
        <v>0.90247393307498602</v>
      </c>
      <c r="AH33" s="5">
        <v>0.59832375183504705</v>
      </c>
      <c r="AI33" s="5">
        <v>0.470966538781317</v>
      </c>
      <c r="AJ33" s="5">
        <v>1258.5480188399399</v>
      </c>
      <c r="AK33" s="5">
        <v>61.104908649669198</v>
      </c>
      <c r="AL33" s="5">
        <v>4.3395342526373204</v>
      </c>
      <c r="AN33" s="5">
        <v>22.1683252459652</v>
      </c>
      <c r="AO33" s="5">
        <v>283.35303232795798</v>
      </c>
      <c r="AP33" s="5">
        <v>78.2595983539195</v>
      </c>
      <c r="AQ33" s="5">
        <v>0.29991644477710999</v>
      </c>
      <c r="AR33" s="5">
        <v>0.46151349395749097</v>
      </c>
      <c r="AS33" s="5">
        <v>0.70746993392384405</v>
      </c>
      <c r="AT33" s="5">
        <v>0.65507223719806695</v>
      </c>
      <c r="AU33" s="5">
        <v>0.476519536554314</v>
      </c>
      <c r="AV33" s="5">
        <v>1211.42092786279</v>
      </c>
      <c r="AW33" s="5">
        <v>58.756570253836202</v>
      </c>
      <c r="AX33" s="5">
        <v>4.4618441748417901</v>
      </c>
    </row>
    <row r="34" spans="1:50" x14ac:dyDescent="0.3">
      <c r="A34" s="5">
        <v>17.230073881271</v>
      </c>
      <c r="B34" s="5">
        <v>289.79144398682701</v>
      </c>
      <c r="C34" s="5">
        <v>76.255197713406702</v>
      </c>
      <c r="D34" s="5">
        <v>114.810129213651</v>
      </c>
      <c r="E34" s="5">
        <v>0.28963990715515098</v>
      </c>
      <c r="F34" s="5">
        <v>0.36672297226372103</v>
      </c>
      <c r="G34" s="5">
        <v>0.95756780155107701</v>
      </c>
      <c r="H34" s="5">
        <v>0.573304933589312</v>
      </c>
      <c r="I34" s="5">
        <v>0.47653280059472403</v>
      </c>
      <c r="J34" s="5">
        <v>1139.21144592122</v>
      </c>
      <c r="K34" s="5">
        <v>57.2498804150827</v>
      </c>
      <c r="L34" s="5">
        <v>4.7203164688813102</v>
      </c>
      <c r="N34" s="5">
        <v>21.9129668328398</v>
      </c>
      <c r="O34" s="5">
        <v>299.74366414669697</v>
      </c>
      <c r="P34" s="5">
        <v>77.379690525409003</v>
      </c>
      <c r="Q34" s="5">
        <v>123.267322505184</v>
      </c>
      <c r="R34" s="5">
        <v>0.27258199538474498</v>
      </c>
      <c r="S34" s="5">
        <v>0.38393406329699098</v>
      </c>
      <c r="T34" s="5">
        <v>0.900043339352945</v>
      </c>
      <c r="U34" s="5">
        <v>0.607741295352903</v>
      </c>
      <c r="V34" s="5">
        <v>0.46002454537630499</v>
      </c>
      <c r="W34" s="5">
        <v>1167.4150795373901</v>
      </c>
      <c r="X34" s="5">
        <v>59.249698428039402</v>
      </c>
      <c r="Y34" s="5">
        <v>4.5124267042999602</v>
      </c>
      <c r="AA34" s="5">
        <v>25.104785842077799</v>
      </c>
      <c r="AB34" s="5">
        <v>298.422224906086</v>
      </c>
      <c r="AC34" s="5">
        <v>76.5376588954487</v>
      </c>
      <c r="AD34" s="5">
        <v>113.366976833219</v>
      </c>
      <c r="AE34" s="5">
        <v>0.29800584578448802</v>
      </c>
      <c r="AF34" s="5">
        <v>0.37590066550840301</v>
      </c>
      <c r="AG34" s="5">
        <v>0.80077295386020098</v>
      </c>
      <c r="AH34" s="5">
        <v>0.66082793535079198</v>
      </c>
      <c r="AI34" s="5">
        <v>0.43352162257590698</v>
      </c>
      <c r="AJ34" s="5">
        <v>1246.1569828445499</v>
      </c>
      <c r="AK34" s="5">
        <v>61.074585458497296</v>
      </c>
      <c r="AL34" s="5">
        <v>4.33215000231929</v>
      </c>
      <c r="AN34" s="5">
        <v>21.428706865566699</v>
      </c>
      <c r="AO34" s="5">
        <v>283.52376177695203</v>
      </c>
      <c r="AP34" s="5">
        <v>77.832207490061805</v>
      </c>
      <c r="AQ34" s="5">
        <v>0.30027487473769898</v>
      </c>
      <c r="AR34" s="5">
        <v>0.45401591753925002</v>
      </c>
      <c r="AS34" s="5">
        <v>0.710481329983363</v>
      </c>
      <c r="AT34" s="5">
        <v>0.63741878647241901</v>
      </c>
      <c r="AU34" s="5">
        <v>0.46610311831333201</v>
      </c>
      <c r="AV34" s="5">
        <v>1216.1055014400899</v>
      </c>
      <c r="AW34" s="5">
        <v>58.727107409151103</v>
      </c>
      <c r="AX34" s="5">
        <v>4.4500410439209102</v>
      </c>
    </row>
    <row r="35" spans="1:50" x14ac:dyDescent="0.3">
      <c r="A35" s="5">
        <v>17.2245637259985</v>
      </c>
      <c r="B35" s="5">
        <v>288.71085467785701</v>
      </c>
      <c r="C35" s="5">
        <v>76.237135158153293</v>
      </c>
      <c r="D35" s="5">
        <v>114.81090973537999</v>
      </c>
      <c r="E35" s="5">
        <v>0.29052282901376297</v>
      </c>
      <c r="F35" s="5">
        <v>0.36631861552936201</v>
      </c>
      <c r="G35" s="5">
        <v>0.96113140254413798</v>
      </c>
      <c r="H35" s="5">
        <v>0.57447943027648896</v>
      </c>
      <c r="I35" s="5">
        <v>0.476431646491557</v>
      </c>
      <c r="J35" s="5">
        <v>1137.32568514068</v>
      </c>
      <c r="K35" s="5">
        <v>57.228886351078003</v>
      </c>
      <c r="L35" s="5">
        <v>4.7067279720409196</v>
      </c>
      <c r="N35" s="5">
        <v>21.510763195132</v>
      </c>
      <c r="O35" s="5">
        <v>299.42968991562998</v>
      </c>
      <c r="P35" s="5">
        <v>77.358934670805098</v>
      </c>
      <c r="Q35" s="5">
        <v>122.768536231325</v>
      </c>
      <c r="R35" s="5">
        <v>0.307148674402761</v>
      </c>
      <c r="S35" s="5">
        <v>0.35594545106077902</v>
      </c>
      <c r="T35" s="5">
        <v>0.90587875081305902</v>
      </c>
      <c r="U35" s="5">
        <v>0.610087393732615</v>
      </c>
      <c r="V35" s="5">
        <v>0.47327145942439702</v>
      </c>
      <c r="W35" s="5">
        <v>1171.4095709545199</v>
      </c>
      <c r="X35" s="5">
        <v>59.240685484801304</v>
      </c>
      <c r="Y35" s="5">
        <v>4.4966425348111203</v>
      </c>
      <c r="AA35" s="5">
        <v>24.002861924948601</v>
      </c>
      <c r="AB35" s="5">
        <v>298.68443138176099</v>
      </c>
      <c r="AC35" s="5">
        <v>76.506782207500294</v>
      </c>
      <c r="AD35" s="5">
        <v>110.623536565867</v>
      </c>
      <c r="AE35" s="5">
        <v>0.28472748162751998</v>
      </c>
      <c r="AF35" s="5">
        <v>0.37056084972810399</v>
      </c>
      <c r="AG35" s="5">
        <v>0.902001441512429</v>
      </c>
      <c r="AH35" s="5">
        <v>0.60354357843037398</v>
      </c>
      <c r="AI35" s="5">
        <v>0.48432928965473598</v>
      </c>
      <c r="AJ35" s="5">
        <v>1254.0598138994901</v>
      </c>
      <c r="AK35" s="5">
        <v>61.043123591824596</v>
      </c>
      <c r="AL35" s="5">
        <v>4.3133279959039301</v>
      </c>
      <c r="AN35" s="5">
        <v>22.119231998814598</v>
      </c>
      <c r="AO35" s="5">
        <v>284.12824289031403</v>
      </c>
      <c r="AP35" s="5">
        <v>78.118269779868399</v>
      </c>
      <c r="AQ35" s="5">
        <v>0.28599351156506198</v>
      </c>
      <c r="AR35" s="5">
        <v>0.45303073670586202</v>
      </c>
      <c r="AS35" s="5">
        <v>0.71158711343742098</v>
      </c>
      <c r="AT35" s="5">
        <v>0.65029584703991905</v>
      </c>
      <c r="AU35" s="5">
        <v>0.46140704203438299</v>
      </c>
      <c r="AV35" s="5">
        <v>1207.9398905706601</v>
      </c>
      <c r="AW35" s="5">
        <v>58.703334762987602</v>
      </c>
      <c r="AX35" s="5">
        <v>4.4409861545709797</v>
      </c>
    </row>
    <row r="36" spans="1:50" x14ac:dyDescent="0.3">
      <c r="A36" s="5">
        <v>17.644832509099999</v>
      </c>
      <c r="B36" s="5">
        <v>294.98795039346101</v>
      </c>
      <c r="C36" s="5">
        <v>77.102480430736705</v>
      </c>
      <c r="D36" s="5">
        <v>114.358931208835</v>
      </c>
      <c r="E36" s="5">
        <v>0.33955862686212201</v>
      </c>
      <c r="F36" s="5">
        <v>0.57614274615919603</v>
      </c>
      <c r="G36" s="5">
        <v>0.97986333428946204</v>
      </c>
      <c r="H36" s="5">
        <v>0.54302286850817905</v>
      </c>
      <c r="I36" s="5">
        <v>0.50581079174761201</v>
      </c>
      <c r="J36" s="5">
        <v>1118.6087923677001</v>
      </c>
      <c r="K36" s="5">
        <v>57.184308887386706</v>
      </c>
      <c r="L36" s="5">
        <v>4.6924425426994096</v>
      </c>
      <c r="N36" s="5">
        <v>21.727878251252498</v>
      </c>
      <c r="O36" s="5">
        <v>299.83564875852898</v>
      </c>
      <c r="P36" s="5">
        <v>76.437347132153505</v>
      </c>
      <c r="Q36" s="5">
        <v>114.29378918945901</v>
      </c>
      <c r="R36" s="5">
        <v>0.30087009473248899</v>
      </c>
      <c r="S36" s="5">
        <v>0.35535394339012599</v>
      </c>
      <c r="T36" s="5">
        <v>0.89324944975537801</v>
      </c>
      <c r="U36" s="5">
        <v>0.62212026196705505</v>
      </c>
      <c r="V36" s="5">
        <v>0.47379657288502902</v>
      </c>
      <c r="W36" s="5">
        <v>1164.22309896207</v>
      </c>
      <c r="X36" s="5">
        <v>59.234997927327107</v>
      </c>
      <c r="Y36" s="5">
        <v>4.4915364733349996</v>
      </c>
      <c r="AA36" s="5">
        <v>25.063624840606799</v>
      </c>
      <c r="AB36" s="5">
        <v>296.41842372042203</v>
      </c>
      <c r="AC36" s="5">
        <v>76.507036314543001</v>
      </c>
      <c r="AD36" s="5">
        <v>113.016339743651</v>
      </c>
      <c r="AE36" s="5">
        <v>0.299636370612818</v>
      </c>
      <c r="AF36" s="5">
        <v>0.38277289240905998</v>
      </c>
      <c r="AG36" s="5">
        <v>0.82645287657977695</v>
      </c>
      <c r="AH36" s="5">
        <v>0.66153010507753796</v>
      </c>
      <c r="AI36" s="5">
        <v>0.43405549148220202</v>
      </c>
      <c r="AJ36" s="5">
        <v>1245.74217193238</v>
      </c>
      <c r="AK36" s="5">
        <v>61.028460894841693</v>
      </c>
      <c r="AL36" s="5">
        <v>4.3012356719669196</v>
      </c>
      <c r="AN36" s="5">
        <v>21.9103555785371</v>
      </c>
      <c r="AO36" s="5">
        <v>283.52444463014803</v>
      </c>
      <c r="AP36" s="5">
        <v>78.092830419562304</v>
      </c>
      <c r="AQ36" s="5">
        <v>0.28851327859902698</v>
      </c>
      <c r="AR36" s="5">
        <v>0.45722662274533299</v>
      </c>
      <c r="AS36" s="5">
        <v>0.709690899737489</v>
      </c>
      <c r="AT36" s="5">
        <v>0.64221841981148797</v>
      </c>
      <c r="AU36" s="5">
        <v>0.45636130815839399</v>
      </c>
      <c r="AV36" s="5">
        <v>1213.5416258181101</v>
      </c>
      <c r="AW36" s="5">
        <v>58.681623759378695</v>
      </c>
      <c r="AX36" s="5">
        <v>4.4297896138278503</v>
      </c>
    </row>
    <row r="37" spans="1:50" x14ac:dyDescent="0.3">
      <c r="A37" s="5">
        <v>17.655595400233601</v>
      </c>
      <c r="B37" s="5">
        <v>293.68781259554697</v>
      </c>
      <c r="C37" s="5">
        <v>77.178689001909902</v>
      </c>
      <c r="D37" s="5">
        <v>115.330667427302</v>
      </c>
      <c r="E37" s="5">
        <v>0.32882724943721597</v>
      </c>
      <c r="F37" s="5">
        <v>0.57531581759344597</v>
      </c>
      <c r="G37" s="5">
        <v>0.97819233759737501</v>
      </c>
      <c r="H37" s="5">
        <v>0.56505932193651298</v>
      </c>
      <c r="I37" s="5">
        <v>0.51472479703844098</v>
      </c>
      <c r="J37" s="5">
        <v>1117.8603678821401</v>
      </c>
      <c r="K37" s="5">
        <v>57.163250128051004</v>
      </c>
      <c r="L37" s="5">
        <v>4.6782790783895098</v>
      </c>
      <c r="N37" s="5">
        <v>21.687838117889399</v>
      </c>
      <c r="O37" s="5">
        <v>299.12388695355202</v>
      </c>
      <c r="P37" s="5">
        <v>77.098807320771698</v>
      </c>
      <c r="Q37" s="5">
        <v>121.535317675325</v>
      </c>
      <c r="R37" s="5">
        <v>0.27159053653686799</v>
      </c>
      <c r="S37" s="5">
        <v>0.355466401694848</v>
      </c>
      <c r="T37" s="5">
        <v>0.95696577722665599</v>
      </c>
      <c r="U37" s="5">
        <v>0.57627323420842402</v>
      </c>
      <c r="V37" s="5">
        <v>0.47477294279025001</v>
      </c>
      <c r="W37" s="5">
        <v>1156.3825765592801</v>
      </c>
      <c r="X37" s="5">
        <v>59.184339836642096</v>
      </c>
      <c r="Y37" s="5">
        <v>4.4687479013665303</v>
      </c>
      <c r="AA37" s="5">
        <v>24.023344927619501</v>
      </c>
      <c r="AB37" s="5">
        <v>297.789699729299</v>
      </c>
      <c r="AC37" s="5">
        <v>76.505217664443293</v>
      </c>
      <c r="AD37" s="5">
        <v>111.352223227255</v>
      </c>
      <c r="AE37" s="5">
        <v>0.28489714719180198</v>
      </c>
      <c r="AF37" s="5">
        <v>0.37291785138170802</v>
      </c>
      <c r="AG37" s="5">
        <v>0.907426083049929</v>
      </c>
      <c r="AH37" s="5">
        <v>0.61716554901001497</v>
      </c>
      <c r="AI37" s="5">
        <v>0.483798439383677</v>
      </c>
      <c r="AJ37" s="5">
        <v>1254.0586031074299</v>
      </c>
      <c r="AK37" s="5">
        <v>60.9737871241812</v>
      </c>
      <c r="AL37" s="5">
        <v>4.2927638793291196</v>
      </c>
      <c r="AN37" s="5">
        <v>21.886713575046901</v>
      </c>
      <c r="AO37" s="5">
        <v>284.61716183064601</v>
      </c>
      <c r="AP37" s="5">
        <v>78.360009184018594</v>
      </c>
      <c r="AQ37" s="5">
        <v>0.28838107096579901</v>
      </c>
      <c r="AR37" s="5">
        <v>0.46253006565069998</v>
      </c>
      <c r="AS37" s="5">
        <v>0.70318761905829896</v>
      </c>
      <c r="AT37" s="5">
        <v>0.65874788752309998</v>
      </c>
      <c r="AU37" s="5">
        <v>0.41987263347593101</v>
      </c>
      <c r="AV37" s="5">
        <v>1208.8058563608399</v>
      </c>
      <c r="AW37" s="5">
        <v>58.650192911068402</v>
      </c>
      <c r="AX37" s="5">
        <v>4.4179138944859</v>
      </c>
    </row>
    <row r="38" spans="1:50" x14ac:dyDescent="0.3">
      <c r="A38" s="5">
        <v>17.488165301941301</v>
      </c>
      <c r="B38" s="5">
        <v>293.28529025973501</v>
      </c>
      <c r="C38" s="5">
        <v>77.043838823390601</v>
      </c>
      <c r="D38" s="5">
        <v>115.23914892258701</v>
      </c>
      <c r="E38" s="5">
        <v>0.32707328344696601</v>
      </c>
      <c r="F38" s="5">
        <v>0.567629037812868</v>
      </c>
      <c r="G38" s="5">
        <v>0.97812295357567103</v>
      </c>
      <c r="H38" s="5">
        <v>0.55216633488366995</v>
      </c>
      <c r="I38" s="5">
        <v>0.51330697907433698</v>
      </c>
      <c r="J38" s="5">
        <v>1118.7181980328301</v>
      </c>
      <c r="K38" s="5">
        <v>57.153913584011093</v>
      </c>
      <c r="L38" s="5">
        <v>4.66821916633715</v>
      </c>
      <c r="N38" s="5">
        <v>21.212288815139601</v>
      </c>
      <c r="O38" s="5">
        <v>299.93523471322402</v>
      </c>
      <c r="P38" s="5">
        <v>77.4052988680845</v>
      </c>
      <c r="Q38" s="5">
        <v>124.471133495888</v>
      </c>
      <c r="R38" s="5">
        <v>0.27427203717326298</v>
      </c>
      <c r="S38" s="5">
        <v>0.36397476057602302</v>
      </c>
      <c r="T38" s="5">
        <v>0.908854149390807</v>
      </c>
      <c r="U38" s="5">
        <v>0.61046279005863002</v>
      </c>
      <c r="V38" s="5">
        <v>0.45631453154797103</v>
      </c>
      <c r="W38" s="5">
        <v>1171.9526901771101</v>
      </c>
      <c r="X38" s="5">
        <v>59.1538952276223</v>
      </c>
      <c r="Y38" s="5">
        <v>4.4669339369712304</v>
      </c>
      <c r="AA38" s="5">
        <v>24.3061532111339</v>
      </c>
      <c r="AB38" s="5">
        <v>297.33511419049898</v>
      </c>
      <c r="AC38" s="5">
        <v>76.347955145987598</v>
      </c>
      <c r="AD38" s="5">
        <v>106.04342872488201</v>
      </c>
      <c r="AE38" s="5">
        <v>0.28505822240794398</v>
      </c>
      <c r="AF38" s="5">
        <v>0.37019765659579501</v>
      </c>
      <c r="AG38" s="5">
        <v>0.83384911538649198</v>
      </c>
      <c r="AH38" s="5">
        <v>0.64781251675921603</v>
      </c>
      <c r="AI38" s="5">
        <v>0.42850773094110101</v>
      </c>
      <c r="AJ38" s="5">
        <v>1250.87327822212</v>
      </c>
      <c r="AK38" s="5">
        <v>60.972052539887301</v>
      </c>
      <c r="AL38" s="5">
        <v>4.2768875796752299</v>
      </c>
      <c r="AN38" s="5">
        <v>21.727329503559901</v>
      </c>
      <c r="AO38" s="5">
        <v>283.89269493049198</v>
      </c>
      <c r="AP38" s="5">
        <v>77.646312975280793</v>
      </c>
      <c r="AQ38" s="5">
        <v>0.29553229265696102</v>
      </c>
      <c r="AR38" s="5">
        <v>0.475099154141149</v>
      </c>
      <c r="AS38" s="5">
        <v>0.714463731606504</v>
      </c>
      <c r="AT38" s="5">
        <v>0.649176573012759</v>
      </c>
      <c r="AU38" s="5">
        <v>0.46063014752268699</v>
      </c>
      <c r="AV38" s="5">
        <v>1213.00401422402</v>
      </c>
      <c r="AW38" s="5">
        <v>58.622861916433102</v>
      </c>
      <c r="AX38" s="5">
        <v>4.4081147055766898</v>
      </c>
    </row>
    <row r="39" spans="1:50" x14ac:dyDescent="0.3">
      <c r="A39" s="5">
        <v>17.440748999636401</v>
      </c>
      <c r="B39" s="5">
        <v>293.57612021916901</v>
      </c>
      <c r="C39" s="5">
        <v>77.187459487874804</v>
      </c>
      <c r="D39" s="5">
        <v>112.75653038813</v>
      </c>
      <c r="E39" s="5">
        <v>0.32926854641935699</v>
      </c>
      <c r="F39" s="5">
        <v>0.57338635065656696</v>
      </c>
      <c r="G39" s="5">
        <v>0.97842312763445605</v>
      </c>
      <c r="H39" s="5">
        <v>0.55301064642970599</v>
      </c>
      <c r="I39" s="5">
        <v>0.51014962349694304</v>
      </c>
      <c r="J39" s="5">
        <v>1118.7464048260899</v>
      </c>
      <c r="K39" s="5">
        <v>57.134281951710797</v>
      </c>
      <c r="L39" s="5">
        <v>4.6574070400238599</v>
      </c>
      <c r="N39" s="5">
        <v>21.208914476400999</v>
      </c>
      <c r="O39" s="5">
        <v>299.39321494068201</v>
      </c>
      <c r="P39" s="5">
        <v>77.486722572506494</v>
      </c>
      <c r="Q39" s="5">
        <v>124.82373077416401</v>
      </c>
      <c r="R39" s="5">
        <v>0.27813799482723101</v>
      </c>
      <c r="S39" s="5">
        <v>0.37199306127779702</v>
      </c>
      <c r="T39" s="5">
        <v>0.90719025900191297</v>
      </c>
      <c r="U39" s="5">
        <v>0.61545646609652005</v>
      </c>
      <c r="V39" s="5">
        <v>0.47265198620577198</v>
      </c>
      <c r="W39" s="5">
        <v>1173.0951220070001</v>
      </c>
      <c r="X39" s="5">
        <v>59.140129497436803</v>
      </c>
      <c r="Y39" s="5">
        <v>4.4512009217387503</v>
      </c>
      <c r="AA39" s="5">
        <v>25.383363037428001</v>
      </c>
      <c r="AB39" s="5">
        <v>299.478712677869</v>
      </c>
      <c r="AC39" s="5">
        <v>76.3860721161507</v>
      </c>
      <c r="AD39" s="5">
        <v>106.235763159385</v>
      </c>
      <c r="AE39" s="5">
        <v>0.28577269632825603</v>
      </c>
      <c r="AF39" s="5">
        <v>0.38764074466559201</v>
      </c>
      <c r="AG39" s="5">
        <v>0.84786452538116197</v>
      </c>
      <c r="AH39" s="5">
        <v>0.67082966027906199</v>
      </c>
      <c r="AI39" s="5">
        <v>0.42721734518835702</v>
      </c>
      <c r="AJ39" s="5">
        <v>1234.1834107887701</v>
      </c>
      <c r="AK39" s="5">
        <v>60.934038096940704</v>
      </c>
      <c r="AL39" s="5">
        <v>4.2633619381924301</v>
      </c>
      <c r="AN39" s="5">
        <v>21.878844591737099</v>
      </c>
      <c r="AO39" s="5">
        <v>282.80023626610398</v>
      </c>
      <c r="AP39" s="5">
        <v>78.318979836808495</v>
      </c>
      <c r="AQ39" s="5">
        <v>0.28081423294200902</v>
      </c>
      <c r="AR39" s="5">
        <v>0.46421023200170097</v>
      </c>
      <c r="AS39" s="5">
        <v>0.71166266579096105</v>
      </c>
      <c r="AT39" s="5">
        <v>0.63908992578673296</v>
      </c>
      <c r="AU39" s="5">
        <v>0.47230719988503</v>
      </c>
      <c r="AV39" s="5">
        <v>1214.09610441986</v>
      </c>
      <c r="AW39" s="5">
        <v>58.599862470516094</v>
      </c>
      <c r="AX39" s="5">
        <v>4.3963265026137197</v>
      </c>
    </row>
    <row r="40" spans="1:50" x14ac:dyDescent="0.3">
      <c r="A40" s="5">
        <v>17.348749512027901</v>
      </c>
      <c r="B40" s="5">
        <v>294.95920949404399</v>
      </c>
      <c r="C40" s="5">
        <v>76.859437163054096</v>
      </c>
      <c r="D40" s="5">
        <v>113.223567519713</v>
      </c>
      <c r="E40" s="5">
        <v>0.337904334546763</v>
      </c>
      <c r="F40" s="5">
        <v>0.59493143760596001</v>
      </c>
      <c r="G40" s="5">
        <v>0.97980818033791595</v>
      </c>
      <c r="H40" s="5">
        <v>0.56194020724543803</v>
      </c>
      <c r="I40" s="5">
        <v>0.50026715534710897</v>
      </c>
      <c r="J40" s="5">
        <v>1118.09620677919</v>
      </c>
      <c r="K40" s="5">
        <v>57.122201953558807</v>
      </c>
      <c r="L40" s="5">
        <v>4.6415230400701102</v>
      </c>
      <c r="N40" s="5">
        <v>21.686279811236499</v>
      </c>
      <c r="O40" s="5">
        <v>299.17145222281499</v>
      </c>
      <c r="P40" s="5">
        <v>77.081950360586205</v>
      </c>
      <c r="Q40" s="5">
        <v>121.61196128901</v>
      </c>
      <c r="R40" s="5">
        <v>0.27400866272107999</v>
      </c>
      <c r="S40" s="5">
        <v>0.355446317483325</v>
      </c>
      <c r="T40" s="5">
        <v>0.95601694343682697</v>
      </c>
      <c r="U40" s="5">
        <v>0.57458846294731403</v>
      </c>
      <c r="V40" s="5">
        <v>0.45059480122009998</v>
      </c>
      <c r="W40" s="5">
        <v>1158.5385339827801</v>
      </c>
      <c r="X40" s="5">
        <v>59.102205794779508</v>
      </c>
      <c r="Y40" s="5">
        <v>4.4377003605741203</v>
      </c>
      <c r="AA40" s="5">
        <v>24.042094946044699</v>
      </c>
      <c r="AB40" s="5">
        <v>297.95772051085902</v>
      </c>
      <c r="AC40" s="5">
        <v>76.419853914991407</v>
      </c>
      <c r="AD40" s="5">
        <v>110.931236438108</v>
      </c>
      <c r="AE40" s="5">
        <v>0.28458380229585101</v>
      </c>
      <c r="AF40" s="5">
        <v>0.34795946728966098</v>
      </c>
      <c r="AG40" s="5">
        <v>0.83877349180401095</v>
      </c>
      <c r="AH40" s="5">
        <v>0.64297973794830898</v>
      </c>
      <c r="AI40" s="5">
        <v>0.44258168392555602</v>
      </c>
      <c r="AJ40" s="5">
        <v>1252.4023132197799</v>
      </c>
      <c r="AK40" s="5">
        <v>60.897929749188492</v>
      </c>
      <c r="AL40" s="5">
        <v>4.2581324232460096</v>
      </c>
      <c r="AN40" s="5">
        <v>21.930481498015901</v>
      </c>
      <c r="AO40" s="5">
        <v>282.49366357025502</v>
      </c>
      <c r="AP40" s="5">
        <v>78.300020780964502</v>
      </c>
      <c r="AQ40" s="5">
        <v>0.28191172906567302</v>
      </c>
      <c r="AR40" s="5">
        <v>0.47285268338625702</v>
      </c>
      <c r="AS40" s="5">
        <v>0.71217453437619505</v>
      </c>
      <c r="AT40" s="5">
        <v>0.64463195259138595</v>
      </c>
      <c r="AU40" s="5">
        <v>0.46994674161484001</v>
      </c>
      <c r="AV40" s="5">
        <v>1213.0207401268201</v>
      </c>
      <c r="AW40" s="5">
        <v>58.5663213693147</v>
      </c>
      <c r="AX40" s="5">
        <v>4.3854679793361404</v>
      </c>
    </row>
    <row r="41" spans="1:50" x14ac:dyDescent="0.3">
      <c r="A41" s="5">
        <v>17.362307243517201</v>
      </c>
      <c r="B41" s="5">
        <v>294.22631626524498</v>
      </c>
      <c r="C41" s="5">
        <v>76.859003221637096</v>
      </c>
      <c r="D41" s="5">
        <v>113.139747537277</v>
      </c>
      <c r="E41" s="5">
        <v>0.33750006827265</v>
      </c>
      <c r="F41" s="5">
        <v>0.59678664915476198</v>
      </c>
      <c r="G41" s="5">
        <v>0.97983289981826305</v>
      </c>
      <c r="H41" s="5">
        <v>0.56277768541950501</v>
      </c>
      <c r="I41" s="5">
        <v>0.49256524734796803</v>
      </c>
      <c r="J41" s="5">
        <v>1118.45560819908</v>
      </c>
      <c r="K41" s="5">
        <v>57.084788103244598</v>
      </c>
      <c r="L41" s="5">
        <v>4.6235813343675503</v>
      </c>
      <c r="N41" s="5">
        <v>21.273061874908102</v>
      </c>
      <c r="O41" s="5">
        <v>299.10153676015699</v>
      </c>
      <c r="P41" s="5">
        <v>77.050156457372097</v>
      </c>
      <c r="Q41" s="5">
        <v>122.420663193168</v>
      </c>
      <c r="R41" s="5">
        <v>0.27570620088613401</v>
      </c>
      <c r="S41" s="5">
        <v>0.36292762602015299</v>
      </c>
      <c r="T41" s="5">
        <v>0.96208516212869499</v>
      </c>
      <c r="U41" s="5">
        <v>0.56972097610276495</v>
      </c>
      <c r="V41" s="5">
        <v>0.44971817739216802</v>
      </c>
      <c r="W41" s="5">
        <v>1158.44782127336</v>
      </c>
      <c r="X41" s="5">
        <v>59.049480075523597</v>
      </c>
      <c r="Y41" s="5">
        <v>4.4168390094555496</v>
      </c>
      <c r="AA41" s="5">
        <v>24.5302194898217</v>
      </c>
      <c r="AB41" s="5">
        <v>297.2648753977</v>
      </c>
      <c r="AC41" s="5">
        <v>76.356380338973196</v>
      </c>
      <c r="AD41" s="5">
        <v>107.88813057633099</v>
      </c>
      <c r="AE41" s="5">
        <v>0.28158240325422401</v>
      </c>
      <c r="AF41" s="5">
        <v>0.37701155436108003</v>
      </c>
      <c r="AG41" s="5">
        <v>0.81744516459068906</v>
      </c>
      <c r="AH41" s="5">
        <v>0.66456661954015706</v>
      </c>
      <c r="AI41" s="5">
        <v>0.41994107719706603</v>
      </c>
      <c r="AJ41" s="5">
        <v>1236.8401925010101</v>
      </c>
      <c r="AK41" s="5">
        <v>60.885550076603998</v>
      </c>
      <c r="AL41" s="5">
        <v>4.2446523805807903</v>
      </c>
      <c r="AN41" s="5">
        <v>22.229081667801399</v>
      </c>
      <c r="AO41" s="5">
        <v>289.66638567912702</v>
      </c>
      <c r="AP41" s="5">
        <v>77.615426867636302</v>
      </c>
      <c r="AQ41" s="5">
        <v>0.272463474474331</v>
      </c>
      <c r="AR41" s="5">
        <v>0.463215149594572</v>
      </c>
      <c r="AS41" s="5">
        <v>0.71099947611582504</v>
      </c>
      <c r="AT41" s="5">
        <v>0.61074445609163097</v>
      </c>
      <c r="AU41" s="5">
        <v>0.48707540381870801</v>
      </c>
      <c r="AV41" s="5">
        <v>1188.94572494555</v>
      </c>
      <c r="AW41" s="5">
        <v>58.495503123194005</v>
      </c>
      <c r="AX41" s="5">
        <v>4.36973925102052</v>
      </c>
    </row>
    <row r="42" spans="1:50" x14ac:dyDescent="0.3">
      <c r="A42" s="5">
        <v>17.361663310152199</v>
      </c>
      <c r="B42" s="5">
        <v>293.53187100516101</v>
      </c>
      <c r="C42" s="5">
        <v>76.904027535314995</v>
      </c>
      <c r="D42" s="5">
        <v>113.419404128422</v>
      </c>
      <c r="E42" s="5">
        <v>0.33381496605445099</v>
      </c>
      <c r="F42" s="5">
        <v>0.57913238201480999</v>
      </c>
      <c r="G42" s="5">
        <v>0.97979608044981503</v>
      </c>
      <c r="H42" s="5">
        <v>0.56468651345919396</v>
      </c>
      <c r="I42" s="5">
        <v>0.492460987397696</v>
      </c>
      <c r="J42" s="5">
        <v>1113.88356731455</v>
      </c>
      <c r="K42" s="5">
        <v>57.065640587909307</v>
      </c>
      <c r="L42" s="5">
        <v>4.61602402095793</v>
      </c>
      <c r="N42" s="5">
        <v>21.618885477346801</v>
      </c>
      <c r="O42" s="5">
        <v>299.807788209894</v>
      </c>
      <c r="P42" s="5">
        <v>76.662647490261904</v>
      </c>
      <c r="Q42" s="5">
        <v>111.708562185415</v>
      </c>
      <c r="R42" s="5">
        <v>0.30156390082976198</v>
      </c>
      <c r="S42" s="5">
        <v>0.48691214714637898</v>
      </c>
      <c r="T42" s="5">
        <v>0.72487059912592</v>
      </c>
      <c r="U42" s="5">
        <v>0.65222069348137002</v>
      </c>
      <c r="V42" s="5">
        <v>0.52640298163756405</v>
      </c>
      <c r="W42" s="5">
        <v>1163.84561319042</v>
      </c>
      <c r="X42" s="5">
        <v>58.995032154928396</v>
      </c>
      <c r="Y42" s="5">
        <v>4.3984669903619098</v>
      </c>
      <c r="AA42" s="5">
        <v>23.4234861110648</v>
      </c>
      <c r="AB42" s="5">
        <v>298.89981224450497</v>
      </c>
      <c r="AC42" s="5">
        <v>76.244114998609902</v>
      </c>
      <c r="AD42" s="5">
        <v>107.55805050773201</v>
      </c>
      <c r="AE42" s="5">
        <v>0.277192735952146</v>
      </c>
      <c r="AF42" s="5">
        <v>0.38781103926423499</v>
      </c>
      <c r="AG42" s="5">
        <v>0.84814971074722201</v>
      </c>
      <c r="AH42" s="5">
        <v>0.63469731305659505</v>
      </c>
      <c r="AI42" s="5">
        <v>0.44102308915454502</v>
      </c>
      <c r="AJ42" s="5">
        <v>1244.27119967919</v>
      </c>
      <c r="AK42" s="5">
        <v>60.845732716886801</v>
      </c>
      <c r="AL42" s="5">
        <v>4.2332240193187998</v>
      </c>
      <c r="AN42" s="5">
        <v>20.952196549949701</v>
      </c>
      <c r="AO42" s="5">
        <v>288.65442049226601</v>
      </c>
      <c r="AP42" s="5">
        <v>77.578582667588506</v>
      </c>
      <c r="AQ42" s="5">
        <v>0.29231418066592602</v>
      </c>
      <c r="AR42" s="5">
        <v>0.47564708511627302</v>
      </c>
      <c r="AS42" s="5">
        <v>0.72788289407992601</v>
      </c>
      <c r="AT42" s="5">
        <v>0.62109092010162203</v>
      </c>
      <c r="AU42" s="5">
        <v>0.502440414239543</v>
      </c>
      <c r="AV42" s="5">
        <v>1195.9736784664201</v>
      </c>
      <c r="AW42" s="5">
        <v>58.473865193695694</v>
      </c>
      <c r="AX42" s="5">
        <v>4.3571273307103997</v>
      </c>
    </row>
    <row r="43" spans="1:50" x14ac:dyDescent="0.3">
      <c r="A43" s="5">
        <v>17.531021312462801</v>
      </c>
      <c r="B43" s="5">
        <v>299.86536134974398</v>
      </c>
      <c r="C43" s="5">
        <v>76.550265118195199</v>
      </c>
      <c r="D43" s="5">
        <v>111.52165464478</v>
      </c>
      <c r="E43" s="5">
        <v>0.32787151118089702</v>
      </c>
      <c r="F43" s="5">
        <v>0.57934810963827499</v>
      </c>
      <c r="G43" s="5">
        <v>0.979879556106659</v>
      </c>
      <c r="H43" s="5">
        <v>0.57334072675780201</v>
      </c>
      <c r="I43" s="5">
        <v>0.48935756772404099</v>
      </c>
      <c r="J43" s="5">
        <v>1109.9882691656801</v>
      </c>
      <c r="K43" s="5">
        <v>57.026155334782899</v>
      </c>
      <c r="L43" s="5">
        <v>4.5974797065109803</v>
      </c>
      <c r="N43" s="5">
        <v>21.5916937195313</v>
      </c>
      <c r="O43" s="5">
        <v>299.81845768417298</v>
      </c>
      <c r="P43" s="5">
        <v>76.662937214931802</v>
      </c>
      <c r="Q43" s="5">
        <v>111.77658896218</v>
      </c>
      <c r="R43" s="5">
        <v>0.301250104058079</v>
      </c>
      <c r="S43" s="5">
        <v>0.49343405873214302</v>
      </c>
      <c r="T43" s="5">
        <v>0.72573772507845602</v>
      </c>
      <c r="U43" s="5">
        <v>0.65225936455146505</v>
      </c>
      <c r="V43" s="5">
        <v>0.51332510176651902</v>
      </c>
      <c r="W43" s="5">
        <v>1165.5000533692701</v>
      </c>
      <c r="X43" s="5">
        <v>58.963886725537193</v>
      </c>
      <c r="Y43" s="5">
        <v>4.3893932863231599</v>
      </c>
      <c r="AA43" s="5">
        <v>24.413681312535399</v>
      </c>
      <c r="AB43" s="5">
        <v>299.46033262135597</v>
      </c>
      <c r="AC43" s="5">
        <v>76.2346941473143</v>
      </c>
      <c r="AD43" s="5">
        <v>106.028523698695</v>
      </c>
      <c r="AE43" s="5">
        <v>0.29231428647048102</v>
      </c>
      <c r="AF43" s="5">
        <v>0.39992377384632699</v>
      </c>
      <c r="AG43" s="5">
        <v>0.83465310497451095</v>
      </c>
      <c r="AH43" s="5">
        <v>0.68120131699826902</v>
      </c>
      <c r="AI43" s="5">
        <v>0.41021083110703999</v>
      </c>
      <c r="AJ43" s="5">
        <v>1234.1179809944099</v>
      </c>
      <c r="AK43" s="5">
        <v>60.833606192046297</v>
      </c>
      <c r="AL43" s="5">
        <v>4.2192441880977203</v>
      </c>
      <c r="AN43" s="5">
        <v>21.9348868660643</v>
      </c>
      <c r="AO43" s="5">
        <v>284.72425847878401</v>
      </c>
      <c r="AP43" s="5">
        <v>77.730142064409506</v>
      </c>
      <c r="AQ43" s="5">
        <v>0.27073407046547399</v>
      </c>
      <c r="AR43" s="5">
        <v>0.48076165607139099</v>
      </c>
      <c r="AS43" s="5">
        <v>0.71215053837626097</v>
      </c>
      <c r="AT43" s="5">
        <v>0.61648645421821302</v>
      </c>
      <c r="AU43" s="5">
        <v>0.499755661423185</v>
      </c>
      <c r="AV43" s="5">
        <v>1213.9434662665601</v>
      </c>
      <c r="AW43" s="5">
        <v>58.440615821277895</v>
      </c>
      <c r="AX43" s="5">
        <v>4.3527327751706499</v>
      </c>
    </row>
    <row r="44" spans="1:50" x14ac:dyDescent="0.3">
      <c r="A44" s="5">
        <v>17.411438073730199</v>
      </c>
      <c r="B44" s="5">
        <v>298.83070480467802</v>
      </c>
      <c r="C44" s="5">
        <v>76.591581303463997</v>
      </c>
      <c r="D44" s="5">
        <v>111.591843753608</v>
      </c>
      <c r="E44" s="5">
        <v>0.32806099636498798</v>
      </c>
      <c r="F44" s="5">
        <v>0.56110534215835095</v>
      </c>
      <c r="G44" s="5">
        <v>0.978652171622302</v>
      </c>
      <c r="H44" s="5">
        <v>0.57688439693399096</v>
      </c>
      <c r="I44" s="5">
        <v>0.48540709827128098</v>
      </c>
      <c r="J44" s="5">
        <v>1106.26287581049</v>
      </c>
      <c r="K44" s="5">
        <v>57.021099743885493</v>
      </c>
      <c r="L44" s="5">
        <v>4.59456262891573</v>
      </c>
      <c r="N44" s="5">
        <v>21.535613836178602</v>
      </c>
      <c r="O44" s="5">
        <v>299.83600308291398</v>
      </c>
      <c r="P44" s="5">
        <v>76.697296007219506</v>
      </c>
      <c r="Q44" s="5">
        <v>110.507970818538</v>
      </c>
      <c r="R44" s="5">
        <v>0.30160713377889298</v>
      </c>
      <c r="S44" s="5">
        <v>0.48916020852942599</v>
      </c>
      <c r="T44" s="5">
        <v>0.72735738633397395</v>
      </c>
      <c r="U44" s="5">
        <v>0.62816271990295802</v>
      </c>
      <c r="V44" s="5">
        <v>0.53103410703818998</v>
      </c>
      <c r="W44" s="5">
        <v>1165.0290912755499</v>
      </c>
      <c r="X44" s="5">
        <v>58.962040392593892</v>
      </c>
      <c r="Y44" s="5">
        <v>4.3821618520632297</v>
      </c>
      <c r="AA44" s="5">
        <v>24.1094576826919</v>
      </c>
      <c r="AB44" s="5">
        <v>298.77756370584098</v>
      </c>
      <c r="AC44" s="5">
        <v>76.2299812854572</v>
      </c>
      <c r="AD44" s="5">
        <v>107.489251209624</v>
      </c>
      <c r="AE44" s="5">
        <v>0.28257134093566999</v>
      </c>
      <c r="AF44" s="5">
        <v>0.37367941252410503</v>
      </c>
      <c r="AG44" s="5">
        <v>0.84593954535827398</v>
      </c>
      <c r="AH44" s="5">
        <v>0.68259230995194897</v>
      </c>
      <c r="AI44" s="5">
        <v>0.41999899568302201</v>
      </c>
      <c r="AJ44" s="5">
        <v>1243.99648084092</v>
      </c>
      <c r="AK44" s="5">
        <v>60.788602515921895</v>
      </c>
      <c r="AL44" s="5">
        <v>4.2054866993432798</v>
      </c>
      <c r="AN44" s="5">
        <v>20.862292743339498</v>
      </c>
      <c r="AO44" s="5">
        <v>285.47337539064898</v>
      </c>
      <c r="AP44" s="5">
        <v>78.009303455927395</v>
      </c>
      <c r="AQ44" s="5">
        <v>0.28929693671150403</v>
      </c>
      <c r="AR44" s="5">
        <v>0.48568768283123498</v>
      </c>
      <c r="AS44" s="5">
        <v>0.71575810706829801</v>
      </c>
      <c r="AT44" s="5">
        <v>0.58852304988187198</v>
      </c>
      <c r="AU44" s="5">
        <v>0.49528254519824899</v>
      </c>
      <c r="AV44" s="5">
        <v>1215.5524836500099</v>
      </c>
      <c r="AW44" s="5">
        <v>58.427601501928805</v>
      </c>
      <c r="AX44" s="5">
        <v>4.3390130818941701</v>
      </c>
    </row>
    <row r="45" spans="1:50" x14ac:dyDescent="0.3">
      <c r="A45" s="5">
        <v>17.368325005629998</v>
      </c>
      <c r="B45" s="5">
        <v>296.37327978461599</v>
      </c>
      <c r="C45" s="5">
        <v>76.748491440678904</v>
      </c>
      <c r="D45" s="5">
        <v>112.60395847464601</v>
      </c>
      <c r="E45" s="5">
        <v>0.33791438400104801</v>
      </c>
      <c r="F45" s="5">
        <v>0.598316034872725</v>
      </c>
      <c r="G45" s="5">
        <v>0.97855354418542195</v>
      </c>
      <c r="H45" s="5">
        <v>0.57989237319503595</v>
      </c>
      <c r="I45" s="5">
        <v>0.47021516534204499</v>
      </c>
      <c r="J45" s="5">
        <v>1114.35609313994</v>
      </c>
      <c r="K45" s="5">
        <v>56.979289722781502</v>
      </c>
      <c r="L45" s="5">
        <v>4.5760986074329999</v>
      </c>
      <c r="N45" s="5">
        <v>21.527073139720201</v>
      </c>
      <c r="O45" s="5">
        <v>299.820172473318</v>
      </c>
      <c r="P45" s="5">
        <v>76.679942139517607</v>
      </c>
      <c r="Q45" s="5">
        <v>111.286156223665</v>
      </c>
      <c r="R45" s="5">
        <v>0.30123094033618297</v>
      </c>
      <c r="S45" s="5">
        <v>0.49801745773772799</v>
      </c>
      <c r="T45" s="5">
        <v>0.72474761061301196</v>
      </c>
      <c r="U45" s="5">
        <v>0.62188263718658099</v>
      </c>
      <c r="V45" s="5">
        <v>0.52151732937366202</v>
      </c>
      <c r="W45" s="5">
        <v>1166.4323008408001</v>
      </c>
      <c r="X45" s="5">
        <v>58.911058459863298</v>
      </c>
      <c r="Y45" s="5">
        <v>4.3652149635677402</v>
      </c>
      <c r="AA45" s="5">
        <v>24.059999961159999</v>
      </c>
      <c r="AB45" s="5">
        <v>299.40242919183402</v>
      </c>
      <c r="AC45" s="5">
        <v>76.425567626398902</v>
      </c>
      <c r="AD45" s="5">
        <v>106.004699887336</v>
      </c>
      <c r="AE45" s="5">
        <v>0.28512726110867997</v>
      </c>
      <c r="AF45" s="5">
        <v>0.38699626169706502</v>
      </c>
      <c r="AG45" s="5">
        <v>0.85501843821529699</v>
      </c>
      <c r="AH45" s="5">
        <v>0.67454999125677095</v>
      </c>
      <c r="AI45" s="5">
        <v>0.42100869250561601</v>
      </c>
      <c r="AJ45" s="5">
        <v>1234.95855532788</v>
      </c>
      <c r="AK45" s="5">
        <v>60.739272342794706</v>
      </c>
      <c r="AL45" s="5">
        <v>4.18959874187978</v>
      </c>
      <c r="AN45" s="5">
        <v>21.1302531493013</v>
      </c>
      <c r="AO45" s="5">
        <v>285.41310173696797</v>
      </c>
      <c r="AP45" s="5">
        <v>77.775150506266499</v>
      </c>
      <c r="AQ45" s="5">
        <v>0.273117128773252</v>
      </c>
      <c r="AR45" s="5">
        <v>0.47941276878571398</v>
      </c>
      <c r="AS45" s="5">
        <v>0.71620270407712605</v>
      </c>
      <c r="AT45" s="5">
        <v>0.60738137026234396</v>
      </c>
      <c r="AU45" s="5">
        <v>0.50158711578000104</v>
      </c>
      <c r="AV45" s="5">
        <v>1213.75271877103</v>
      </c>
      <c r="AW45" s="5">
        <v>58.404916023033103</v>
      </c>
      <c r="AX45" s="5">
        <v>4.3284799367615996</v>
      </c>
    </row>
    <row r="46" spans="1:50" x14ac:dyDescent="0.3">
      <c r="A46" s="5">
        <v>17.366766774807601</v>
      </c>
      <c r="B46" s="5">
        <v>296.321660396639</v>
      </c>
      <c r="C46" s="5">
        <v>76.755880813761493</v>
      </c>
      <c r="D46" s="5">
        <v>112.603886126216</v>
      </c>
      <c r="E46" s="5">
        <v>0.33752860141386698</v>
      </c>
      <c r="F46" s="5">
        <v>0.59830477376742297</v>
      </c>
      <c r="G46" s="5">
        <v>0.97855885227342099</v>
      </c>
      <c r="H46" s="5">
        <v>0.57989082004808301</v>
      </c>
      <c r="I46" s="5">
        <v>0.47036520516830299</v>
      </c>
      <c r="J46" s="5">
        <v>1113.69516460913</v>
      </c>
      <c r="K46" s="5">
        <v>56.9766165776851</v>
      </c>
      <c r="L46" s="5">
        <v>4.5746758361922302</v>
      </c>
      <c r="N46" s="5">
        <v>21.527213910504599</v>
      </c>
      <c r="O46" s="5">
        <v>299.934387261594</v>
      </c>
      <c r="P46" s="5">
        <v>76.707068578284193</v>
      </c>
      <c r="Q46" s="5">
        <v>110.48512973309499</v>
      </c>
      <c r="R46" s="5">
        <v>0.30711726502148601</v>
      </c>
      <c r="S46" s="5">
        <v>0.50481582816257198</v>
      </c>
      <c r="T46" s="5">
        <v>0.72543978146222599</v>
      </c>
      <c r="U46" s="5">
        <v>0.60151790163792196</v>
      </c>
      <c r="V46" s="5">
        <v>0.51348559135296001</v>
      </c>
      <c r="W46" s="5">
        <v>1162.00171513035</v>
      </c>
      <c r="X46" s="5">
        <v>58.873978888524903</v>
      </c>
      <c r="Y46" s="5">
        <v>4.3542482586214204</v>
      </c>
      <c r="AA46" s="5">
        <v>24.0605038594021</v>
      </c>
      <c r="AB46" s="5">
        <v>299.33677107622401</v>
      </c>
      <c r="AC46" s="5">
        <v>76.427923002582702</v>
      </c>
      <c r="AD46" s="5">
        <v>105.67847048781699</v>
      </c>
      <c r="AE46" s="5">
        <v>0.28116439185143599</v>
      </c>
      <c r="AF46" s="5">
        <v>0.387231943822059</v>
      </c>
      <c r="AG46" s="5">
        <v>0.85516523160104396</v>
      </c>
      <c r="AH46" s="5">
        <v>0.68297486414670705</v>
      </c>
      <c r="AI46" s="5">
        <v>0.42025123755330102</v>
      </c>
      <c r="AJ46" s="5">
        <v>1233.95476277442</v>
      </c>
      <c r="AK46" s="5">
        <v>60.696695775521306</v>
      </c>
      <c r="AL46" s="5">
        <v>4.1786451163732901</v>
      </c>
      <c r="AN46" s="5">
        <v>21.012713496775799</v>
      </c>
      <c r="AO46" s="5">
        <v>292.62978072713503</v>
      </c>
      <c r="AP46" s="5">
        <v>77.472814080075693</v>
      </c>
      <c r="AQ46" s="5">
        <v>0.27573798398447902</v>
      </c>
      <c r="AR46" s="5">
        <v>0.481934827212673</v>
      </c>
      <c r="AS46" s="5">
        <v>0.70294681983257001</v>
      </c>
      <c r="AT46" s="5">
        <v>0.61782900701347598</v>
      </c>
      <c r="AU46" s="5">
        <v>0.50945838429375401</v>
      </c>
      <c r="AV46" s="5">
        <v>1205.01360817111</v>
      </c>
      <c r="AW46" s="5">
        <v>58.381840047119802</v>
      </c>
      <c r="AX46" s="5">
        <v>4.3228588750559096</v>
      </c>
    </row>
    <row r="47" spans="1:50" x14ac:dyDescent="0.3">
      <c r="A47" s="5">
        <v>17.460193479191101</v>
      </c>
      <c r="B47" s="5">
        <v>298.60540265782703</v>
      </c>
      <c r="C47" s="5">
        <v>76.697547480321902</v>
      </c>
      <c r="D47" s="5">
        <v>113.20063484413799</v>
      </c>
      <c r="E47" s="5">
        <v>0.329471880816879</v>
      </c>
      <c r="F47" s="5">
        <v>0.59860161041716098</v>
      </c>
      <c r="G47" s="5">
        <v>0.97873732837160299</v>
      </c>
      <c r="H47" s="5">
        <v>0.58081227671445201</v>
      </c>
      <c r="I47" s="5">
        <v>0.47320224618266099</v>
      </c>
      <c r="J47" s="5">
        <v>1106.69877257345</v>
      </c>
      <c r="K47" s="5">
        <v>56.937458193905101</v>
      </c>
      <c r="L47" s="5">
        <v>4.5558778747819497</v>
      </c>
      <c r="N47" s="5">
        <v>20.841548926736799</v>
      </c>
      <c r="O47" s="5">
        <v>299.49177801017299</v>
      </c>
      <c r="P47" s="5">
        <v>76.564204773442697</v>
      </c>
      <c r="Q47" s="5">
        <v>111.372889639493</v>
      </c>
      <c r="R47" s="5">
        <v>0.28094902159607898</v>
      </c>
      <c r="S47" s="5">
        <v>0.48683052472233002</v>
      </c>
      <c r="T47" s="5">
        <v>0.71541969103388203</v>
      </c>
      <c r="U47" s="5">
        <v>0.640395656805411</v>
      </c>
      <c r="V47" s="5">
        <v>0.54438237105337395</v>
      </c>
      <c r="W47" s="5">
        <v>1166.3312348085899</v>
      </c>
      <c r="X47" s="5">
        <v>58.819237875586708</v>
      </c>
      <c r="Y47" s="5">
        <v>4.3351784796534503</v>
      </c>
      <c r="AA47" s="5">
        <v>23.770763201555599</v>
      </c>
      <c r="AB47" s="5">
        <v>296.63962455030003</v>
      </c>
      <c r="AC47" s="5">
        <v>76.438269297191596</v>
      </c>
      <c r="AD47" s="5">
        <v>106.217301352267</v>
      </c>
      <c r="AE47" s="5">
        <v>0.28188022078473202</v>
      </c>
      <c r="AF47" s="5">
        <v>0.37841347887841797</v>
      </c>
      <c r="AG47" s="5">
        <v>0.85987075965503401</v>
      </c>
      <c r="AH47" s="5">
        <v>0.67276404103471199</v>
      </c>
      <c r="AI47" s="5">
        <v>0.41104303675003001</v>
      </c>
      <c r="AJ47" s="5">
        <v>1236.72911075907</v>
      </c>
      <c r="AK47" s="5">
        <v>60.659541276653904</v>
      </c>
      <c r="AL47" s="5">
        <v>4.1683450266167696</v>
      </c>
      <c r="AN47" s="5">
        <v>21.446633979530301</v>
      </c>
      <c r="AO47" s="5">
        <v>292.10307248037901</v>
      </c>
      <c r="AP47" s="5">
        <v>77.5194292477006</v>
      </c>
      <c r="AQ47" s="5">
        <v>0.25882350033593698</v>
      </c>
      <c r="AR47" s="5">
        <v>0.47496293005465701</v>
      </c>
      <c r="AS47" s="5">
        <v>0.70534106846911004</v>
      </c>
      <c r="AT47" s="5">
        <v>0.63003959787753205</v>
      </c>
      <c r="AU47" s="5">
        <v>0.50159687144001097</v>
      </c>
      <c r="AV47" s="5">
        <v>1189.2286732371799</v>
      </c>
      <c r="AW47" s="5">
        <v>58.332777585424999</v>
      </c>
      <c r="AX47" s="5">
        <v>4.3067468749916697</v>
      </c>
    </row>
    <row r="48" spans="1:50" x14ac:dyDescent="0.3">
      <c r="A48" s="5">
        <v>17.033424886579599</v>
      </c>
      <c r="B48" s="5">
        <v>298.25933712772002</v>
      </c>
      <c r="C48" s="5">
        <v>76.908927262635203</v>
      </c>
      <c r="D48" s="5">
        <v>113.698252682616</v>
      </c>
      <c r="E48" s="5">
        <v>0.33081611219392498</v>
      </c>
      <c r="F48" s="5">
        <v>0.59910046186935895</v>
      </c>
      <c r="G48" s="5">
        <v>0.97943459496719498</v>
      </c>
      <c r="H48" s="5">
        <v>0.58993429960050103</v>
      </c>
      <c r="I48" s="5">
        <v>0.47676345116657398</v>
      </c>
      <c r="J48" s="5">
        <v>1105.6157234053601</v>
      </c>
      <c r="K48" s="5">
        <v>56.915232008953296</v>
      </c>
      <c r="L48" s="5">
        <v>4.5544124002946198</v>
      </c>
      <c r="N48" s="5">
        <v>21.533804465867401</v>
      </c>
      <c r="O48" s="5">
        <v>299.007173887097</v>
      </c>
      <c r="P48" s="5">
        <v>77.030995243968803</v>
      </c>
      <c r="Q48" s="5">
        <v>108.726062116585</v>
      </c>
      <c r="R48" s="5">
        <v>0.29679629668893298</v>
      </c>
      <c r="S48" s="5">
        <v>0.507292152067507</v>
      </c>
      <c r="T48" s="5">
        <v>0.70384726335595904</v>
      </c>
      <c r="U48" s="5">
        <v>0.61070337026441202</v>
      </c>
      <c r="V48" s="5">
        <v>0.51670275278030098</v>
      </c>
      <c r="W48" s="5">
        <v>1165.5594266401099</v>
      </c>
      <c r="X48" s="5">
        <v>58.793918943257694</v>
      </c>
      <c r="Y48" s="5">
        <v>4.3272598496445296</v>
      </c>
      <c r="AA48" s="5">
        <v>23.198433435376199</v>
      </c>
      <c r="AB48" s="5">
        <v>297.61501699100899</v>
      </c>
      <c r="AC48" s="5">
        <v>76.466313082659099</v>
      </c>
      <c r="AD48" s="5">
        <v>105.690075329462</v>
      </c>
      <c r="AE48" s="5">
        <v>0.29275900942564198</v>
      </c>
      <c r="AF48" s="5">
        <v>0.37588505094032398</v>
      </c>
      <c r="AG48" s="5">
        <v>0.83511078500899805</v>
      </c>
      <c r="AH48" s="5">
        <v>0.69416839572165101</v>
      </c>
      <c r="AI48" s="5">
        <v>0.41797625845977598</v>
      </c>
      <c r="AJ48" s="5">
        <v>1246.1038961761701</v>
      </c>
      <c r="AK48" s="5">
        <v>60.647903344758106</v>
      </c>
      <c r="AL48" s="5">
        <v>4.16349730425783</v>
      </c>
      <c r="AN48" s="5">
        <v>21.306299485211898</v>
      </c>
      <c r="AO48" s="5">
        <v>292.01707106108898</v>
      </c>
      <c r="AP48" s="5">
        <v>77.514718601776096</v>
      </c>
      <c r="AQ48" s="5">
        <v>0.25838342045874102</v>
      </c>
      <c r="AR48" s="5">
        <v>0.48042229557751998</v>
      </c>
      <c r="AS48" s="5">
        <v>0.70530535051856902</v>
      </c>
      <c r="AT48" s="5">
        <v>0.62566210669469202</v>
      </c>
      <c r="AU48" s="5">
        <v>0.50538226906497896</v>
      </c>
      <c r="AV48" s="5">
        <v>1189.02411219191</v>
      </c>
      <c r="AW48" s="5">
        <v>58.284457275816003</v>
      </c>
      <c r="AX48" s="5">
        <v>4.29156819376679</v>
      </c>
    </row>
    <row r="49" spans="1:50" x14ac:dyDescent="0.3">
      <c r="A49" s="5">
        <v>17.276151837421398</v>
      </c>
      <c r="B49" s="5">
        <v>298.74029802135999</v>
      </c>
      <c r="C49" s="5">
        <v>76.615515158916097</v>
      </c>
      <c r="D49" s="5">
        <v>111.23930665706</v>
      </c>
      <c r="E49" s="5">
        <v>0.32907596197372702</v>
      </c>
      <c r="F49" s="5">
        <v>0.598585211305948</v>
      </c>
      <c r="G49" s="5">
        <v>0.97851825808163695</v>
      </c>
      <c r="H49" s="5">
        <v>0.59223830953489998</v>
      </c>
      <c r="I49" s="5">
        <v>0.47063243982333702</v>
      </c>
      <c r="J49" s="5">
        <v>1101.3166741596399</v>
      </c>
      <c r="K49" s="5">
        <v>56.897651404507101</v>
      </c>
      <c r="L49" s="5">
        <v>4.5407278579450203</v>
      </c>
      <c r="N49" s="5">
        <v>21.220635055239601</v>
      </c>
      <c r="O49" s="5">
        <v>299.68545489041401</v>
      </c>
      <c r="P49" s="5">
        <v>76.671258518340196</v>
      </c>
      <c r="Q49" s="5">
        <v>112.08428646931699</v>
      </c>
      <c r="R49" s="5">
        <v>0.29962183971877299</v>
      </c>
      <c r="S49" s="5">
        <v>0.50840877336990797</v>
      </c>
      <c r="T49" s="5">
        <v>0.70199877403348399</v>
      </c>
      <c r="U49" s="5">
        <v>0.60998904184852398</v>
      </c>
      <c r="V49" s="5">
        <v>0.51267171377983001</v>
      </c>
      <c r="W49" s="5">
        <v>1162.75683578958</v>
      </c>
      <c r="X49" s="5">
        <v>58.778858771758102</v>
      </c>
      <c r="Y49" s="5">
        <v>4.3184214305968496</v>
      </c>
      <c r="AA49" s="5">
        <v>23.765049636185601</v>
      </c>
      <c r="AB49" s="5">
        <v>296.95301286727602</v>
      </c>
      <c r="AC49" s="5">
        <v>76.437972209940597</v>
      </c>
      <c r="AD49" s="5">
        <v>106.247774924415</v>
      </c>
      <c r="AE49" s="5">
        <v>0.28109039989525098</v>
      </c>
      <c r="AF49" s="5">
        <v>0.36833185697461102</v>
      </c>
      <c r="AG49" s="5">
        <v>0.858629232801149</v>
      </c>
      <c r="AH49" s="5">
        <v>0.68980724506721003</v>
      </c>
      <c r="AI49" s="5">
        <v>0.42131794036270098</v>
      </c>
      <c r="AJ49" s="5">
        <v>1236.07243572215</v>
      </c>
      <c r="AK49" s="5">
        <v>60.597308528131798</v>
      </c>
      <c r="AL49" s="5">
        <v>4.1540107912966899</v>
      </c>
      <c r="AN49" s="5">
        <v>21.124049476339401</v>
      </c>
      <c r="AO49" s="5">
        <v>293.23633581203899</v>
      </c>
      <c r="AP49" s="5">
        <v>77.435163937599697</v>
      </c>
      <c r="AQ49" s="5">
        <v>0.25716135120739098</v>
      </c>
      <c r="AR49" s="5">
        <v>0.49181206464938998</v>
      </c>
      <c r="AS49" s="5">
        <v>0.73639697852918795</v>
      </c>
      <c r="AT49" s="5">
        <v>0.61729556803574903</v>
      </c>
      <c r="AU49" s="5">
        <v>0.50717207367251205</v>
      </c>
      <c r="AV49" s="5">
        <v>1189.13428350445</v>
      </c>
      <c r="AW49" s="5">
        <v>58.232303821475796</v>
      </c>
      <c r="AX49" s="5">
        <v>4.2865457140529299</v>
      </c>
    </row>
    <row r="50" spans="1:50" x14ac:dyDescent="0.3">
      <c r="A50" s="5">
        <v>17.168557903111999</v>
      </c>
      <c r="B50" s="5">
        <v>298.97983830313302</v>
      </c>
      <c r="C50" s="5">
        <v>76.856015094933497</v>
      </c>
      <c r="D50" s="5">
        <v>112.858035437392</v>
      </c>
      <c r="E50" s="5">
        <v>0.32936018580197501</v>
      </c>
      <c r="F50" s="5">
        <v>0.59388972819336205</v>
      </c>
      <c r="G50" s="5">
        <v>0.97923488723891905</v>
      </c>
      <c r="H50" s="5">
        <v>0.58974726556086898</v>
      </c>
      <c r="I50" s="5">
        <v>0.46315669731641901</v>
      </c>
      <c r="J50" s="5">
        <v>1104.14263402758</v>
      </c>
      <c r="K50" s="5">
        <v>56.868252268188201</v>
      </c>
      <c r="L50" s="5">
        <v>4.5323067664230399</v>
      </c>
      <c r="N50" s="5">
        <v>21.1934432974241</v>
      </c>
      <c r="O50" s="5">
        <v>299.69612436469203</v>
      </c>
      <c r="P50" s="5">
        <v>76.671548243010093</v>
      </c>
      <c r="Q50" s="5">
        <v>112.152313246082</v>
      </c>
      <c r="R50" s="5">
        <v>0.299632356606574</v>
      </c>
      <c r="S50" s="5">
        <v>0.51493068495567196</v>
      </c>
      <c r="T50" s="5">
        <v>0.702865899986021</v>
      </c>
      <c r="U50" s="5">
        <v>0.61002771291861901</v>
      </c>
      <c r="V50" s="5">
        <v>0.515131983267337</v>
      </c>
      <c r="W50" s="5">
        <v>1162.76766065524</v>
      </c>
      <c r="X50" s="5">
        <v>58.749128729197196</v>
      </c>
      <c r="Y50" s="5">
        <v>4.3098252681492299</v>
      </c>
      <c r="AA50" s="5">
        <v>23.2197236896486</v>
      </c>
      <c r="AB50" s="5">
        <v>299.49682965686299</v>
      </c>
      <c r="AC50" s="5">
        <v>76.387968009974998</v>
      </c>
      <c r="AD50" s="5">
        <v>107.38080075294199</v>
      </c>
      <c r="AE50" s="5">
        <v>0.27973568113942798</v>
      </c>
      <c r="AF50" s="5">
        <v>0.39029885767846301</v>
      </c>
      <c r="AG50" s="5">
        <v>0.83614263008036704</v>
      </c>
      <c r="AH50" s="5">
        <v>0.68559996776459198</v>
      </c>
      <c r="AI50" s="5">
        <v>0.42858391376522498</v>
      </c>
      <c r="AJ50" s="5">
        <v>1221.3257413235499</v>
      </c>
      <c r="AK50" s="5">
        <v>60.513090303854199</v>
      </c>
      <c r="AL50" s="5">
        <v>4.1396498356020697</v>
      </c>
      <c r="AN50" s="5">
        <v>21.112977158296999</v>
      </c>
      <c r="AO50" s="5">
        <v>291.72819958268701</v>
      </c>
      <c r="AP50" s="5">
        <v>77.501905420979099</v>
      </c>
      <c r="AQ50" s="5">
        <v>0.26127529657165499</v>
      </c>
      <c r="AR50" s="5">
        <v>0.49729740503780201</v>
      </c>
      <c r="AS50" s="5">
        <v>0.71555401394206297</v>
      </c>
      <c r="AT50" s="5">
        <v>0.61391744019634198</v>
      </c>
      <c r="AU50" s="5">
        <v>0.50191215398128997</v>
      </c>
      <c r="AV50" s="5">
        <v>1194.2590705846201</v>
      </c>
      <c r="AW50" s="5">
        <v>58.207385489119105</v>
      </c>
      <c r="AX50" s="5">
        <v>4.2743933402132699</v>
      </c>
    </row>
    <row r="51" spans="1:50" x14ac:dyDescent="0.3">
      <c r="A51" s="5">
        <v>17.030358456280599</v>
      </c>
      <c r="B51" s="5">
        <v>298.30769983378599</v>
      </c>
      <c r="C51" s="5">
        <v>76.859980707462498</v>
      </c>
      <c r="D51" s="5">
        <v>113.876754093759</v>
      </c>
      <c r="E51" s="5">
        <v>0.33173971263847502</v>
      </c>
      <c r="F51" s="5">
        <v>0.59185427638528898</v>
      </c>
      <c r="G51" s="5">
        <v>0.97953771360678299</v>
      </c>
      <c r="H51" s="5">
        <v>0.58614412094489998</v>
      </c>
      <c r="I51" s="5">
        <v>0.45007431118926799</v>
      </c>
      <c r="J51" s="5">
        <v>1105.6183765590999</v>
      </c>
      <c r="K51" s="5">
        <v>56.821219034595508</v>
      </c>
      <c r="L51" s="5">
        <v>4.5202955548736803</v>
      </c>
      <c r="N51" s="5">
        <v>21.0546410254303</v>
      </c>
      <c r="O51" s="5">
        <v>299.67201038525701</v>
      </c>
      <c r="P51" s="5">
        <v>76.6622398245147</v>
      </c>
      <c r="Q51" s="5">
        <v>113.336474288782</v>
      </c>
      <c r="R51" s="5">
        <v>0.305781055368954</v>
      </c>
      <c r="S51" s="5">
        <v>0.52510813699856695</v>
      </c>
      <c r="T51" s="5">
        <v>0.70364820926493699</v>
      </c>
      <c r="U51" s="5">
        <v>0.59545559357172895</v>
      </c>
      <c r="V51" s="5">
        <v>0.50920983141280896</v>
      </c>
      <c r="W51" s="5">
        <v>1163.64663989211</v>
      </c>
      <c r="X51" s="5">
        <v>58.715257018839594</v>
      </c>
      <c r="Y51" s="5">
        <v>4.3058252422286403</v>
      </c>
      <c r="AA51" s="5">
        <v>24.286654455319098</v>
      </c>
      <c r="AB51" s="5">
        <v>297.18631863382302</v>
      </c>
      <c r="AC51" s="5">
        <v>76.280172175431801</v>
      </c>
      <c r="AD51" s="5">
        <v>109.391670623208</v>
      </c>
      <c r="AE51" s="5">
        <v>0.25872689738322202</v>
      </c>
      <c r="AF51" s="5">
        <v>0.36388718750357502</v>
      </c>
      <c r="AG51" s="5">
        <v>0.87548378343809297</v>
      </c>
      <c r="AH51" s="5">
        <v>0.67745149262276305</v>
      </c>
      <c r="AI51" s="5">
        <v>0.39918719886645498</v>
      </c>
      <c r="AJ51" s="5">
        <v>1210.58722435594</v>
      </c>
      <c r="AK51" s="5">
        <v>60.485505474432301</v>
      </c>
      <c r="AL51" s="5">
        <v>4.1370585088593099</v>
      </c>
      <c r="AN51" s="5">
        <v>21.5572672175592</v>
      </c>
      <c r="AO51" s="5">
        <v>293.177063995195</v>
      </c>
      <c r="AP51" s="5">
        <v>77.886769793320298</v>
      </c>
      <c r="AQ51" s="5">
        <v>0.235254592476764</v>
      </c>
      <c r="AR51" s="5">
        <v>0.472925002473573</v>
      </c>
      <c r="AS51" s="5">
        <v>0.70839229097165302</v>
      </c>
      <c r="AT51" s="5">
        <v>0.62466936633993997</v>
      </c>
      <c r="AU51" s="5">
        <v>0.53061526528654301</v>
      </c>
      <c r="AV51" s="5">
        <v>1160.64365647042</v>
      </c>
      <c r="AW51" s="5">
        <v>58.175721023746995</v>
      </c>
      <c r="AX51" s="5">
        <v>4.2712443961017303</v>
      </c>
    </row>
    <row r="52" spans="1:50" x14ac:dyDescent="0.3">
      <c r="A52" s="5">
        <v>16.865232152192299</v>
      </c>
      <c r="B52" s="5">
        <v>291.56524324620699</v>
      </c>
      <c r="C52" s="5">
        <v>76.473588001577298</v>
      </c>
      <c r="D52" s="5">
        <v>109.27934268945199</v>
      </c>
      <c r="E52" s="5">
        <v>0.34018299679250502</v>
      </c>
      <c r="F52" s="5">
        <v>0.59559137218555203</v>
      </c>
      <c r="G52" s="5">
        <v>0.97877095077600895</v>
      </c>
      <c r="H52" s="5">
        <v>0.60750307011653604</v>
      </c>
      <c r="I52" s="5">
        <v>0.465319410394476</v>
      </c>
      <c r="J52" s="5">
        <v>1103.63912469925</v>
      </c>
      <c r="K52" s="5">
        <v>56.788486765645594</v>
      </c>
      <c r="L52" s="5">
        <v>4.51515362729294</v>
      </c>
      <c r="N52" s="5">
        <v>21.0579982040781</v>
      </c>
      <c r="O52" s="5">
        <v>299.27820563045702</v>
      </c>
      <c r="P52" s="5">
        <v>76.518905103392399</v>
      </c>
      <c r="Q52" s="5">
        <v>118.831964941542</v>
      </c>
      <c r="R52" s="5">
        <v>0.29151913945769897</v>
      </c>
      <c r="S52" s="5">
        <v>0.52369278321782897</v>
      </c>
      <c r="T52" s="5">
        <v>0.70737670744843395</v>
      </c>
      <c r="U52" s="5">
        <v>0.63216909601182403</v>
      </c>
      <c r="V52" s="5">
        <v>0.51179759712973505</v>
      </c>
      <c r="W52" s="5">
        <v>1163.55717657067</v>
      </c>
      <c r="X52" s="5">
        <v>58.675692059975702</v>
      </c>
      <c r="Y52" s="5">
        <v>4.2959995076988102</v>
      </c>
      <c r="AA52" s="5">
        <v>24.329454638749102</v>
      </c>
      <c r="AB52" s="5">
        <v>297.297528337237</v>
      </c>
      <c r="AC52" s="5">
        <v>76.270941085162207</v>
      </c>
      <c r="AD52" s="5">
        <v>109.46167831395501</v>
      </c>
      <c r="AE52" s="5">
        <v>0.25715961840657697</v>
      </c>
      <c r="AF52" s="5">
        <v>0.36849017994217098</v>
      </c>
      <c r="AG52" s="5">
        <v>0.89833271263130898</v>
      </c>
      <c r="AH52" s="5">
        <v>0.68852766435245305</v>
      </c>
      <c r="AI52" s="5">
        <v>0.396174839720627</v>
      </c>
      <c r="AJ52" s="5">
        <v>1209.9590361974899</v>
      </c>
      <c r="AK52" s="5">
        <v>60.414590390254197</v>
      </c>
      <c r="AL52" s="5">
        <v>4.1177327163166897</v>
      </c>
      <c r="AN52" s="5">
        <v>21.559056089879899</v>
      </c>
      <c r="AO52" s="5">
        <v>295.414144354153</v>
      </c>
      <c r="AP52" s="5">
        <v>77.678583002998707</v>
      </c>
      <c r="AQ52" s="5">
        <v>0.234531382169099</v>
      </c>
      <c r="AR52" s="5">
        <v>0.48260497766344101</v>
      </c>
      <c r="AS52" s="5">
        <v>0.70024808413277795</v>
      </c>
      <c r="AT52" s="5">
        <v>0.63005332428498695</v>
      </c>
      <c r="AU52" s="5">
        <v>0.51672653390055301</v>
      </c>
      <c r="AV52" s="5">
        <v>1175.95770369976</v>
      </c>
      <c r="AW52" s="5">
        <v>58.160319181641093</v>
      </c>
      <c r="AX52" s="5">
        <v>4.2627221518609399</v>
      </c>
    </row>
    <row r="53" spans="1:50" x14ac:dyDescent="0.3">
      <c r="A53" s="5">
        <v>17.208323641613902</v>
      </c>
      <c r="B53" s="5">
        <v>291.17315766196299</v>
      </c>
      <c r="C53" s="5">
        <v>76.537319182864906</v>
      </c>
      <c r="D53" s="5">
        <v>110.388787737801</v>
      </c>
      <c r="E53" s="5">
        <v>0.34232969114772299</v>
      </c>
      <c r="F53" s="5">
        <v>0.58340296544464298</v>
      </c>
      <c r="G53" s="5">
        <v>0.97746591477254496</v>
      </c>
      <c r="H53" s="5">
        <v>0.59452310391344099</v>
      </c>
      <c r="I53" s="5">
        <v>0.429514339161918</v>
      </c>
      <c r="J53" s="5">
        <v>1109.5937325346599</v>
      </c>
      <c r="K53" s="5">
        <v>56.762813289338695</v>
      </c>
      <c r="L53" s="5">
        <v>4.5019763628286098</v>
      </c>
      <c r="N53" s="5">
        <v>21.320394801323399</v>
      </c>
      <c r="O53" s="5">
        <v>299.08542532063001</v>
      </c>
      <c r="P53" s="5">
        <v>76.835662890519401</v>
      </c>
      <c r="Q53" s="5">
        <v>110.91907229576201</v>
      </c>
      <c r="R53" s="5">
        <v>0.28140437488925601</v>
      </c>
      <c r="S53" s="5">
        <v>0.52554070271910502</v>
      </c>
      <c r="T53" s="5">
        <v>0.70157555420162998</v>
      </c>
      <c r="U53" s="5">
        <v>0.653423498414055</v>
      </c>
      <c r="V53" s="5">
        <v>0.51214588508075598</v>
      </c>
      <c r="W53" s="5">
        <v>1160.5515118764899</v>
      </c>
      <c r="X53" s="5">
        <v>58.633558396580099</v>
      </c>
      <c r="Y53" s="5">
        <v>4.2893388991605796</v>
      </c>
      <c r="AA53" s="5">
        <v>23.938115569302202</v>
      </c>
      <c r="AB53" s="5">
        <v>296.14078445414202</v>
      </c>
      <c r="AC53" s="5">
        <v>76.259257887686204</v>
      </c>
      <c r="AD53" s="5">
        <v>109.163460949016</v>
      </c>
      <c r="AE53" s="5">
        <v>0.26502738969675799</v>
      </c>
      <c r="AF53" s="5">
        <v>0.373838657373886</v>
      </c>
      <c r="AG53" s="5">
        <v>0.90163287260999503</v>
      </c>
      <c r="AH53" s="5">
        <v>0.69813784520529099</v>
      </c>
      <c r="AI53" s="5">
        <v>0.39604718222039997</v>
      </c>
      <c r="AJ53" s="5">
        <v>1217.51763393393</v>
      </c>
      <c r="AK53" s="5">
        <v>60.368352182880905</v>
      </c>
      <c r="AL53" s="5">
        <v>4.10688336450366</v>
      </c>
      <c r="AN53" s="5">
        <v>21.5473738438873</v>
      </c>
      <c r="AO53" s="5">
        <v>296.05134902100701</v>
      </c>
      <c r="AP53" s="5">
        <v>77.530200397014696</v>
      </c>
      <c r="AQ53" s="5">
        <v>0.22775136693099399</v>
      </c>
      <c r="AR53" s="5">
        <v>0.481611823593322</v>
      </c>
      <c r="AS53" s="5">
        <v>0.70066133180351597</v>
      </c>
      <c r="AT53" s="5">
        <v>0.63118963561252595</v>
      </c>
      <c r="AU53" s="5">
        <v>0.52300325161485495</v>
      </c>
      <c r="AV53" s="5">
        <v>1170.2896295066801</v>
      </c>
      <c r="AW53" s="5">
        <v>58.123644764313198</v>
      </c>
      <c r="AX53" s="5">
        <v>4.2531680506923797</v>
      </c>
    </row>
    <row r="54" spans="1:50" x14ac:dyDescent="0.3">
      <c r="A54" s="5">
        <v>17.104047310969602</v>
      </c>
      <c r="B54" s="5">
        <v>291.55937606386698</v>
      </c>
      <c r="C54" s="5">
        <v>76.483874406587702</v>
      </c>
      <c r="D54" s="5">
        <v>109.67429918875899</v>
      </c>
      <c r="E54" s="5">
        <v>0.34022891567950703</v>
      </c>
      <c r="F54" s="5">
        <v>0.59556896393940595</v>
      </c>
      <c r="G54" s="5">
        <v>0.97550560648819096</v>
      </c>
      <c r="H54" s="5">
        <v>0.60336550090012697</v>
      </c>
      <c r="I54" s="5">
        <v>0.43330814235391901</v>
      </c>
      <c r="J54" s="5">
        <v>1107.5029251722599</v>
      </c>
      <c r="K54" s="5">
        <v>56.742381858897296</v>
      </c>
      <c r="L54" s="5">
        <v>4.49001464685416</v>
      </c>
      <c r="N54" s="5">
        <v>21.3042155530859</v>
      </c>
      <c r="O54" s="5">
        <v>299.15957293723602</v>
      </c>
      <c r="P54" s="5">
        <v>76.804235878642103</v>
      </c>
      <c r="Q54" s="5">
        <v>110.835415629134</v>
      </c>
      <c r="R54" s="5">
        <v>0.28154849696888701</v>
      </c>
      <c r="S54" s="5">
        <v>0.52600184980513098</v>
      </c>
      <c r="T54" s="5">
        <v>0.70564613508637597</v>
      </c>
      <c r="U54" s="5">
        <v>0.620461269161242</v>
      </c>
      <c r="V54" s="5">
        <v>0.50569920943146895</v>
      </c>
      <c r="W54" s="5">
        <v>1158.6442763355701</v>
      </c>
      <c r="X54" s="5">
        <v>58.5964873696417</v>
      </c>
      <c r="Y54" s="5">
        <v>4.27663342022871</v>
      </c>
      <c r="AA54" s="5">
        <v>23.937732935256101</v>
      </c>
      <c r="AB54" s="5">
        <v>296.65434189813902</v>
      </c>
      <c r="AC54" s="5">
        <v>76.304879481086502</v>
      </c>
      <c r="AD54" s="5">
        <v>109.312233975008</v>
      </c>
      <c r="AE54" s="5">
        <v>0.261144862277852</v>
      </c>
      <c r="AF54" s="5">
        <v>0.37222868143691701</v>
      </c>
      <c r="AG54" s="5">
        <v>0.89911101239508995</v>
      </c>
      <c r="AH54" s="5">
        <v>0.69888208925477302</v>
      </c>
      <c r="AI54" s="5">
        <v>0.39626378813142799</v>
      </c>
      <c r="AJ54" s="5">
        <v>1206.92025450395</v>
      </c>
      <c r="AK54" s="5">
        <v>60.294918724692906</v>
      </c>
      <c r="AL54" s="5">
        <v>4.09318520315108</v>
      </c>
      <c r="AN54" s="5">
        <v>21.065299018005401</v>
      </c>
      <c r="AO54" s="5">
        <v>292.99733522503402</v>
      </c>
      <c r="AP54" s="5">
        <v>77.496542696890401</v>
      </c>
      <c r="AQ54" s="5">
        <v>0.25734889666135302</v>
      </c>
      <c r="AR54" s="5">
        <v>0.51939103497275796</v>
      </c>
      <c r="AS54" s="5">
        <v>0.70276127173624403</v>
      </c>
      <c r="AT54" s="5">
        <v>0.61437436912727905</v>
      </c>
      <c r="AU54" s="5">
        <v>0.502354108794271</v>
      </c>
      <c r="AV54" s="5">
        <v>1193.2353885387199</v>
      </c>
      <c r="AW54" s="5">
        <v>58.055597846988803</v>
      </c>
      <c r="AX54" s="5">
        <v>4.2410374120777803</v>
      </c>
    </row>
    <row r="55" spans="1:50" x14ac:dyDescent="0.3">
      <c r="A55" s="5">
        <v>16.8071280091132</v>
      </c>
      <c r="B55" s="5">
        <v>293.20241291377602</v>
      </c>
      <c r="C55" s="5">
        <v>76.555028021145404</v>
      </c>
      <c r="D55" s="5">
        <v>111.147068879768</v>
      </c>
      <c r="E55" s="5">
        <v>0.33696730191136898</v>
      </c>
      <c r="F55" s="5">
        <v>0.59964572548783501</v>
      </c>
      <c r="G55" s="5">
        <v>0.97432335609384801</v>
      </c>
      <c r="H55" s="5">
        <v>0.60939885457004295</v>
      </c>
      <c r="I55" s="5">
        <v>0.42309320630052399</v>
      </c>
      <c r="J55" s="5">
        <v>1114.3022735690599</v>
      </c>
      <c r="K55" s="5">
        <v>56.693519299104501</v>
      </c>
      <c r="L55" s="5">
        <v>4.47559082102154</v>
      </c>
      <c r="N55" s="5">
        <v>21.403913381306001</v>
      </c>
      <c r="O55" s="5">
        <v>299.15271833448901</v>
      </c>
      <c r="P55" s="5">
        <v>76.796578161853006</v>
      </c>
      <c r="Q55" s="5">
        <v>112.683886979188</v>
      </c>
      <c r="R55" s="5">
        <v>0.26263190226531402</v>
      </c>
      <c r="S55" s="5">
        <v>0.52625349596149396</v>
      </c>
      <c r="T55" s="5">
        <v>0.70017349956751496</v>
      </c>
      <c r="U55" s="5">
        <v>0.61555762308833595</v>
      </c>
      <c r="V55" s="5">
        <v>0.50618350827775505</v>
      </c>
      <c r="W55" s="5">
        <v>1163.3031387037199</v>
      </c>
      <c r="X55" s="5">
        <v>58.500747016307997</v>
      </c>
      <c r="Y55" s="5">
        <v>4.2648539100528904</v>
      </c>
      <c r="AA55" s="5">
        <v>21.9391425303604</v>
      </c>
      <c r="AB55" s="5">
        <v>298.492359230624</v>
      </c>
      <c r="AC55" s="5">
        <v>76.951120035893894</v>
      </c>
      <c r="AD55" s="5">
        <v>112.626233453865</v>
      </c>
      <c r="AE55" s="5">
        <v>0.263115603877836</v>
      </c>
      <c r="AF55" s="5">
        <v>0.482213894742194</v>
      </c>
      <c r="AG55" s="5">
        <v>0.70916914209275295</v>
      </c>
      <c r="AH55" s="5">
        <v>0.50277212534884397</v>
      </c>
      <c r="AI55" s="5">
        <v>0.444760268064537</v>
      </c>
      <c r="AJ55" s="5">
        <v>1274.54827940057</v>
      </c>
      <c r="AK55" s="5">
        <v>60.152314895854197</v>
      </c>
      <c r="AL55" s="5">
        <v>4.0741968748710002</v>
      </c>
      <c r="AN55" s="5">
        <v>20.075316360945301</v>
      </c>
      <c r="AO55" s="5">
        <v>296.407772699399</v>
      </c>
      <c r="AP55" s="5">
        <v>76.937936316134497</v>
      </c>
      <c r="AQ55" s="5">
        <v>0.26266961554368701</v>
      </c>
      <c r="AR55" s="5">
        <v>0.50399064802848503</v>
      </c>
      <c r="AS55" s="5">
        <v>0.71090206073712003</v>
      </c>
      <c r="AT55" s="5">
        <v>0.60820187397756797</v>
      </c>
      <c r="AU55" s="5">
        <v>0.52620012605884703</v>
      </c>
      <c r="AV55" s="5">
        <v>1175.9929593880299</v>
      </c>
      <c r="AW55" s="5">
        <v>58.005054160223303</v>
      </c>
      <c r="AX55" s="5">
        <v>4.2264803606895196</v>
      </c>
    </row>
    <row r="56" spans="1:50" x14ac:dyDescent="0.3">
      <c r="A56" s="5">
        <v>17.235837567011199</v>
      </c>
      <c r="B56" s="5">
        <v>292.10645256752099</v>
      </c>
      <c r="C56" s="5">
        <v>76.498984974468897</v>
      </c>
      <c r="D56" s="5">
        <v>109.136242346396</v>
      </c>
      <c r="E56" s="5">
        <v>0.33666531288324097</v>
      </c>
      <c r="F56" s="5">
        <v>0.59020618479354603</v>
      </c>
      <c r="G56" s="5">
        <v>0.97667211997224501</v>
      </c>
      <c r="H56" s="5">
        <v>0.63195967417302101</v>
      </c>
      <c r="I56" s="5">
        <v>0.41617274627159401</v>
      </c>
      <c r="J56" s="5">
        <v>1100.0536971330901</v>
      </c>
      <c r="K56" s="5">
        <v>56.665032272726101</v>
      </c>
      <c r="L56" s="5">
        <v>4.4717455294660997</v>
      </c>
      <c r="N56" s="5">
        <v>20.3880226613283</v>
      </c>
      <c r="O56" s="5">
        <v>298.50349732667098</v>
      </c>
      <c r="P56" s="5">
        <v>76.7268460002811</v>
      </c>
      <c r="Q56" s="5">
        <v>126.433018817312</v>
      </c>
      <c r="R56" s="5">
        <v>0.28669472553764402</v>
      </c>
      <c r="S56" s="5">
        <v>0.55279274287600899</v>
      </c>
      <c r="T56" s="5">
        <v>0.73563687549413803</v>
      </c>
      <c r="U56" s="5">
        <v>0.58341769305428703</v>
      </c>
      <c r="V56" s="5">
        <v>0.525756285532887</v>
      </c>
      <c r="W56" s="5">
        <v>1160.2545370712301</v>
      </c>
      <c r="X56" s="5">
        <v>58.441125347564501</v>
      </c>
      <c r="Y56" s="5">
        <v>4.2583774131781</v>
      </c>
      <c r="AA56" s="5">
        <v>22.4529113536138</v>
      </c>
      <c r="AB56" s="5">
        <v>297.225011577266</v>
      </c>
      <c r="AC56" s="5">
        <v>76.993362071997097</v>
      </c>
      <c r="AD56" s="5">
        <v>108.39202590441199</v>
      </c>
      <c r="AE56" s="5">
        <v>0.28064675599702099</v>
      </c>
      <c r="AF56" s="5">
        <v>0.52557441373707603</v>
      </c>
      <c r="AG56" s="5">
        <v>0.71004565264129604</v>
      </c>
      <c r="AH56" s="5">
        <v>0.493860891255124</v>
      </c>
      <c r="AI56" s="5">
        <v>0.459850300628659</v>
      </c>
      <c r="AJ56" s="5">
        <v>1271.12218223067</v>
      </c>
      <c r="AK56" s="5">
        <v>60.111672804445703</v>
      </c>
      <c r="AL56" s="5">
        <v>4.0606818757256704</v>
      </c>
      <c r="AN56" s="5">
        <v>20.075781253549501</v>
      </c>
      <c r="AO56" s="5">
        <v>297.02294031160102</v>
      </c>
      <c r="AP56" s="5">
        <v>77.020943229874007</v>
      </c>
      <c r="AQ56" s="5">
        <v>0.25242432141399301</v>
      </c>
      <c r="AR56" s="5">
        <v>0.50174234209957702</v>
      </c>
      <c r="AS56" s="5">
        <v>0.71000005974170699</v>
      </c>
      <c r="AT56" s="5">
        <v>0.62076427500421105</v>
      </c>
      <c r="AU56" s="5">
        <v>0.52148131834465805</v>
      </c>
      <c r="AV56" s="5">
        <v>1177.3232056394399</v>
      </c>
      <c r="AW56" s="5">
        <v>57.987176993221603</v>
      </c>
      <c r="AX56" s="5">
        <v>4.2201680668172301</v>
      </c>
    </row>
    <row r="57" spans="1:50" x14ac:dyDescent="0.3">
      <c r="A57" s="5">
        <v>17.2264144941993</v>
      </c>
      <c r="B57" s="5">
        <v>291.90323214566098</v>
      </c>
      <c r="C57" s="5">
        <v>76.504531561088299</v>
      </c>
      <c r="D57" s="5">
        <v>110.302397255692</v>
      </c>
      <c r="E57" s="5">
        <v>0.33697582560526201</v>
      </c>
      <c r="F57" s="5">
        <v>0.59106045717163802</v>
      </c>
      <c r="G57" s="5">
        <v>0.97660461224884798</v>
      </c>
      <c r="H57" s="5">
        <v>0.62091687026755005</v>
      </c>
      <c r="I57" s="5">
        <v>0.41415611186968698</v>
      </c>
      <c r="J57" s="5">
        <v>1099.1422308445201</v>
      </c>
      <c r="K57" s="5">
        <v>56.648936651302392</v>
      </c>
      <c r="L57" s="5">
        <v>4.4640231634826204</v>
      </c>
      <c r="N57" s="5">
        <v>20.380193462029698</v>
      </c>
      <c r="O57" s="5">
        <v>298.486228708748</v>
      </c>
      <c r="P57" s="5">
        <v>76.7319890632062</v>
      </c>
      <c r="Q57" s="5">
        <v>129.22883002728301</v>
      </c>
      <c r="R57" s="5">
        <v>0.287326819307333</v>
      </c>
      <c r="S57" s="5">
        <v>0.54941735937788705</v>
      </c>
      <c r="T57" s="5">
        <v>0.71557292386044002</v>
      </c>
      <c r="U57" s="5">
        <v>0.578613280675638</v>
      </c>
      <c r="V57" s="5">
        <v>0.53034058767868297</v>
      </c>
      <c r="W57" s="5">
        <v>1159.06406205232</v>
      </c>
      <c r="X57" s="5">
        <v>58.412726734295596</v>
      </c>
      <c r="Y57" s="5">
        <v>4.2495862579884403</v>
      </c>
      <c r="AA57" s="5">
        <v>22.201825006882402</v>
      </c>
      <c r="AB57" s="5">
        <v>298.94717872026598</v>
      </c>
      <c r="AC57" s="5">
        <v>76.441337723722896</v>
      </c>
      <c r="AD57" s="5">
        <v>108.3948990085</v>
      </c>
      <c r="AE57" s="5">
        <v>0.30971723619881802</v>
      </c>
      <c r="AF57" s="5">
        <v>0.53446996280222503</v>
      </c>
      <c r="AG57" s="5">
        <v>0.72275758064325302</v>
      </c>
      <c r="AH57" s="5">
        <v>0.44713028297940099</v>
      </c>
      <c r="AI57" s="5">
        <v>0.44468364486966999</v>
      </c>
      <c r="AJ57" s="5">
        <v>1243.1650108195099</v>
      </c>
      <c r="AK57" s="5">
        <v>60.032364843085098</v>
      </c>
      <c r="AL57" s="5">
        <v>4.05614907829563</v>
      </c>
      <c r="AN57" s="5">
        <v>20.091160351471899</v>
      </c>
      <c r="AO57" s="5">
        <v>297.65943840311701</v>
      </c>
      <c r="AP57" s="5">
        <v>76.936658666865696</v>
      </c>
      <c r="AQ57" s="5">
        <v>0.23837775238035</v>
      </c>
      <c r="AR57" s="5">
        <v>0.50340193625645602</v>
      </c>
      <c r="AS57" s="5">
        <v>0.70606908738763097</v>
      </c>
      <c r="AT57" s="5">
        <v>0.60621031286559202</v>
      </c>
      <c r="AU57" s="5">
        <v>0.55094817817464303</v>
      </c>
      <c r="AV57" s="5">
        <v>1175.5759921194499</v>
      </c>
      <c r="AW57" s="5">
        <v>57.904422542607705</v>
      </c>
      <c r="AX57" s="5">
        <v>4.2018448344607</v>
      </c>
    </row>
    <row r="58" spans="1:50" x14ac:dyDescent="0.3">
      <c r="A58" s="5">
        <v>16.943953477566598</v>
      </c>
      <c r="B58" s="5">
        <v>292.05420353045201</v>
      </c>
      <c r="C58" s="5">
        <v>76.420501093591099</v>
      </c>
      <c r="D58" s="5">
        <v>110.81944786638699</v>
      </c>
      <c r="E58" s="5">
        <v>0.33821752757623502</v>
      </c>
      <c r="F58" s="5">
        <v>0.59100236509682402</v>
      </c>
      <c r="G58" s="5">
        <v>0.97654494691440596</v>
      </c>
      <c r="H58" s="5">
        <v>0.62919441491779904</v>
      </c>
      <c r="I58" s="5">
        <v>0.41206868717213002</v>
      </c>
      <c r="J58" s="5">
        <v>1099.95191604463</v>
      </c>
      <c r="K58" s="5">
        <v>56.603460744289706</v>
      </c>
      <c r="L58" s="5">
        <v>4.4531227969292297</v>
      </c>
      <c r="N58" s="5">
        <v>20.2350843550295</v>
      </c>
      <c r="O58" s="5">
        <v>298.83550398904703</v>
      </c>
      <c r="P58" s="5">
        <v>76.558701614006495</v>
      </c>
      <c r="Q58" s="5">
        <v>116.447493771078</v>
      </c>
      <c r="R58" s="5">
        <v>0.37657057542726202</v>
      </c>
      <c r="S58" s="5">
        <v>0.51517368184941603</v>
      </c>
      <c r="T58" s="5">
        <v>0.83562761104940997</v>
      </c>
      <c r="U58" s="5">
        <v>0.45653050193540001</v>
      </c>
      <c r="V58" s="5">
        <v>0.49114341434347902</v>
      </c>
      <c r="W58" s="5">
        <v>1151.63787931813</v>
      </c>
      <c r="X58" s="5">
        <v>58.347796513596492</v>
      </c>
      <c r="Y58" s="5">
        <v>4.2384305713632502</v>
      </c>
      <c r="AA58" s="5">
        <v>22.340979417233498</v>
      </c>
      <c r="AB58" s="5">
        <v>297.68736675999799</v>
      </c>
      <c r="AC58" s="5">
        <v>76.676621152918301</v>
      </c>
      <c r="AD58" s="5">
        <v>110.367257938585</v>
      </c>
      <c r="AE58" s="5">
        <v>0.30102589681373798</v>
      </c>
      <c r="AF58" s="5">
        <v>0.54337164110436598</v>
      </c>
      <c r="AG58" s="5">
        <v>0.72490673528751404</v>
      </c>
      <c r="AH58" s="5">
        <v>0.47871580288743798</v>
      </c>
      <c r="AI58" s="5">
        <v>0.434224297157499</v>
      </c>
      <c r="AJ58" s="5">
        <v>1244.7744442962801</v>
      </c>
      <c r="AK58" s="5">
        <v>59.996676790366102</v>
      </c>
      <c r="AL58" s="5">
        <v>4.0437189196843404</v>
      </c>
      <c r="AN58" s="5">
        <v>19.950827521065101</v>
      </c>
      <c r="AO58" s="5">
        <v>299.35889628132003</v>
      </c>
      <c r="AP58" s="5">
        <v>76.873273237338594</v>
      </c>
      <c r="AQ58" s="5">
        <v>0.23699394593745099</v>
      </c>
      <c r="AR58" s="5">
        <v>0.50823005955699796</v>
      </c>
      <c r="AS58" s="5">
        <v>0.70610780948089202</v>
      </c>
      <c r="AT58" s="5">
        <v>0.61207518080332601</v>
      </c>
      <c r="AU58" s="5">
        <v>0.558394881406994</v>
      </c>
      <c r="AV58" s="5">
        <v>1175.6154114752301</v>
      </c>
      <c r="AW58" s="5">
        <v>57.867681387994097</v>
      </c>
      <c r="AX58" s="5">
        <v>4.1970627819523898</v>
      </c>
    </row>
    <row r="59" spans="1:50" x14ac:dyDescent="0.3">
      <c r="A59" s="5">
        <v>16.9936537513973</v>
      </c>
      <c r="B59" s="5">
        <v>291.82741264786199</v>
      </c>
      <c r="C59" s="5">
        <v>76.474807175051495</v>
      </c>
      <c r="D59" s="5">
        <v>111.515387640021</v>
      </c>
      <c r="E59" s="5">
        <v>0.33146022599142999</v>
      </c>
      <c r="F59" s="5">
        <v>0.59325950896423696</v>
      </c>
      <c r="G59" s="5">
        <v>0.97588464023719201</v>
      </c>
      <c r="H59" s="5">
        <v>0.62931618960464197</v>
      </c>
      <c r="I59" s="5">
        <v>0.39640591188281099</v>
      </c>
      <c r="J59" s="5">
        <v>1107.5145172069599</v>
      </c>
      <c r="K59" s="5">
        <v>56.585908749594807</v>
      </c>
      <c r="L59" s="5">
        <v>4.4507611595675201</v>
      </c>
      <c r="N59" s="5">
        <v>20.371573601699499</v>
      </c>
      <c r="O59" s="5">
        <v>298.79847498070097</v>
      </c>
      <c r="P59" s="5">
        <v>76.556468184462901</v>
      </c>
      <c r="Q59" s="5">
        <v>116.18452500260599</v>
      </c>
      <c r="R59" s="5">
        <v>0.37719192302025001</v>
      </c>
      <c r="S59" s="5">
        <v>0.53804467766005004</v>
      </c>
      <c r="T59" s="5">
        <v>0.84994937889106403</v>
      </c>
      <c r="U59" s="5">
        <v>0.46514975006632903</v>
      </c>
      <c r="V59" s="5">
        <v>0.48873204990347702</v>
      </c>
      <c r="W59" s="5">
        <v>1150.3855053254899</v>
      </c>
      <c r="X59" s="5">
        <v>58.3238649336378</v>
      </c>
      <c r="Y59" s="5">
        <v>4.2281988878469399</v>
      </c>
      <c r="AA59" s="5">
        <v>21.640284568306701</v>
      </c>
      <c r="AB59" s="5">
        <v>296.82509343684501</v>
      </c>
      <c r="AC59" s="5">
        <v>76.9932047827036</v>
      </c>
      <c r="AD59" s="5">
        <v>108.23327009368499</v>
      </c>
      <c r="AE59" s="5">
        <v>0.28063316833746299</v>
      </c>
      <c r="AF59" s="5">
        <v>0.53372477603096902</v>
      </c>
      <c r="AG59" s="5">
        <v>0.70681078788625995</v>
      </c>
      <c r="AH59" s="5">
        <v>0.49723227333335102</v>
      </c>
      <c r="AI59" s="5">
        <v>0.43805807050237999</v>
      </c>
      <c r="AJ59" s="5">
        <v>1271.2544991406601</v>
      </c>
      <c r="AK59" s="5">
        <v>59.938725613796294</v>
      </c>
      <c r="AL59" s="5">
        <v>4.0307719278469403</v>
      </c>
      <c r="AN59" s="5">
        <v>19.998310513161101</v>
      </c>
      <c r="AO59" s="5">
        <v>299.294951564928</v>
      </c>
      <c r="AP59" s="5">
        <v>76.850568259757793</v>
      </c>
      <c r="AQ59" s="5">
        <v>0.23589868920146101</v>
      </c>
      <c r="AR59" s="5">
        <v>0.51005311641239603</v>
      </c>
      <c r="AS59" s="5">
        <v>0.70115757338617501</v>
      </c>
      <c r="AT59" s="5">
        <v>0.60724760209703599</v>
      </c>
      <c r="AU59" s="5">
        <v>0.53285858918074203</v>
      </c>
      <c r="AV59" s="5">
        <v>1175.7826657445401</v>
      </c>
      <c r="AW59" s="5">
        <v>57.8318450184656</v>
      </c>
      <c r="AX59" s="5">
        <v>4.1864620429092296</v>
      </c>
    </row>
    <row r="60" spans="1:50" x14ac:dyDescent="0.3">
      <c r="A60" s="5">
        <v>16.868874755040199</v>
      </c>
      <c r="B60" s="5">
        <v>292.303082486552</v>
      </c>
      <c r="C60" s="5">
        <v>76.416079779911001</v>
      </c>
      <c r="D60" s="5">
        <v>110.806438194419</v>
      </c>
      <c r="E60" s="5">
        <v>0.33946375258315697</v>
      </c>
      <c r="F60" s="5">
        <v>0.58769741338797199</v>
      </c>
      <c r="G60" s="5">
        <v>0.97621304366541095</v>
      </c>
      <c r="H60" s="5">
        <v>0.63469865050433105</v>
      </c>
      <c r="I60" s="5">
        <v>0.40094810481937798</v>
      </c>
      <c r="J60" s="5">
        <v>1101.49102136492</v>
      </c>
      <c r="K60" s="5">
        <v>56.562078660437699</v>
      </c>
      <c r="L60" s="5">
        <v>4.4418669461083704</v>
      </c>
      <c r="N60" s="5">
        <v>19.884345627502999</v>
      </c>
      <c r="O60" s="5">
        <v>298.77522664839199</v>
      </c>
      <c r="P60" s="5">
        <v>76.664605013384303</v>
      </c>
      <c r="Q60" s="5">
        <v>117.516939747439</v>
      </c>
      <c r="R60" s="5">
        <v>0.37670291311506199</v>
      </c>
      <c r="S60" s="5">
        <v>0.51806065707742599</v>
      </c>
      <c r="T60" s="5">
        <v>0.82813720048353101</v>
      </c>
      <c r="U60" s="5">
        <v>0.46070041727155597</v>
      </c>
      <c r="V60" s="5">
        <v>0.48504231759206101</v>
      </c>
      <c r="W60" s="5">
        <v>1151.3798604338201</v>
      </c>
      <c r="X60" s="5">
        <v>58.262248202316002</v>
      </c>
      <c r="Y60" s="5">
        <v>4.2252082418698196</v>
      </c>
      <c r="AA60" s="5">
        <v>22.4268902384933</v>
      </c>
      <c r="AB60" s="5">
        <v>297.17068249005303</v>
      </c>
      <c r="AC60" s="5">
        <v>75.995090819270501</v>
      </c>
      <c r="AD60" s="5">
        <v>108.947202725832</v>
      </c>
      <c r="AE60" s="5">
        <v>0.254279989207853</v>
      </c>
      <c r="AF60" s="5">
        <v>0.51471315719001898</v>
      </c>
      <c r="AG60" s="5">
        <v>0.70562595949676099</v>
      </c>
      <c r="AH60" s="5">
        <v>0.546603498351803</v>
      </c>
      <c r="AI60" s="5">
        <v>0.42091545159796001</v>
      </c>
      <c r="AJ60" s="5">
        <v>1235.55658489404</v>
      </c>
      <c r="AK60" s="5">
        <v>59.899926259663104</v>
      </c>
      <c r="AL60" s="5">
        <v>4.0238486282952</v>
      </c>
      <c r="AN60" s="5">
        <v>20.014135087452299</v>
      </c>
      <c r="AO60" s="5">
        <v>299.535172001798</v>
      </c>
      <c r="AP60" s="5">
        <v>76.849595889291507</v>
      </c>
      <c r="AQ60" s="5">
        <v>0.23474913593411001</v>
      </c>
      <c r="AR60" s="5">
        <v>0.51375928738486398</v>
      </c>
      <c r="AS60" s="5">
        <v>0.70191595796171402</v>
      </c>
      <c r="AT60" s="5">
        <v>0.60078099789594097</v>
      </c>
      <c r="AU60" s="5">
        <v>0.54368290924547402</v>
      </c>
      <c r="AV60" s="5">
        <v>1175.73914606518</v>
      </c>
      <c r="AW60" s="5">
        <v>57.811228553599307</v>
      </c>
      <c r="AX60" s="5">
        <v>4.18353313356572</v>
      </c>
    </row>
    <row r="61" spans="1:50" x14ac:dyDescent="0.3">
      <c r="A61" s="5">
        <v>16.920475650944901</v>
      </c>
      <c r="B61" s="5">
        <v>291.20847374427598</v>
      </c>
      <c r="C61" s="5">
        <v>76.533410141540202</v>
      </c>
      <c r="D61" s="5">
        <v>110.693536013478</v>
      </c>
      <c r="E61" s="5">
        <v>0.34090655275397103</v>
      </c>
      <c r="F61" s="5">
        <v>0.59558746887723801</v>
      </c>
      <c r="G61" s="5">
        <v>0.976974305487465</v>
      </c>
      <c r="H61" s="5">
        <v>0.62168628655895397</v>
      </c>
      <c r="I61" s="5">
        <v>0.388908760852266</v>
      </c>
      <c r="J61" s="5">
        <v>1107.9364739984401</v>
      </c>
      <c r="K61" s="5">
        <v>56.532894798124701</v>
      </c>
      <c r="L61" s="5">
        <v>4.4327833016413898</v>
      </c>
      <c r="N61" s="5">
        <v>20.742793633914498</v>
      </c>
      <c r="O61" s="5">
        <v>298.86769438198098</v>
      </c>
      <c r="P61" s="5">
        <v>76.437759121196706</v>
      </c>
      <c r="Q61" s="5">
        <v>109.714377860464</v>
      </c>
      <c r="R61" s="5">
        <v>0.373234954806279</v>
      </c>
      <c r="S61" s="5">
        <v>0.52617297985171396</v>
      </c>
      <c r="T61" s="5">
        <v>0.78894714647073305</v>
      </c>
      <c r="U61" s="5">
        <v>0.47827113184806602</v>
      </c>
      <c r="V61" s="5">
        <v>0.422565881895688</v>
      </c>
      <c r="W61" s="5">
        <v>1162.9474072906301</v>
      </c>
      <c r="X61" s="5">
        <v>58.245042442660001</v>
      </c>
      <c r="Y61" s="5">
        <v>4.21025357903748</v>
      </c>
      <c r="AA61" s="5">
        <v>22.665737656793599</v>
      </c>
      <c r="AB61" s="5">
        <v>296.217658944942</v>
      </c>
      <c r="AC61" s="5">
        <v>76.041170071058303</v>
      </c>
      <c r="AD61" s="5">
        <v>109.696376082036</v>
      </c>
      <c r="AE61" s="5">
        <v>0.25662517359229597</v>
      </c>
      <c r="AF61" s="5">
        <v>0.53231109403866395</v>
      </c>
      <c r="AG61" s="5">
        <v>0.71518419184942394</v>
      </c>
      <c r="AH61" s="5">
        <v>0.51786930924971397</v>
      </c>
      <c r="AI61" s="5">
        <v>0.44481201791708103</v>
      </c>
      <c r="AJ61" s="5">
        <v>1227.9891575950901</v>
      </c>
      <c r="AK61" s="5">
        <v>59.812633046038201</v>
      </c>
      <c r="AL61" s="5">
        <v>4.0125031696471902</v>
      </c>
      <c r="AN61" s="5">
        <v>19.801810487570499</v>
      </c>
      <c r="AO61" s="5">
        <v>280.80124782757503</v>
      </c>
      <c r="AP61" s="5">
        <v>78.073357517236303</v>
      </c>
      <c r="AQ61" s="5">
        <v>0.35453211544777402</v>
      </c>
      <c r="AR61" s="5">
        <v>0.56663613292481796</v>
      </c>
      <c r="AS61" s="5">
        <v>0.70355917310488103</v>
      </c>
      <c r="AT61" s="5">
        <v>0.48148555051429898</v>
      </c>
      <c r="AU61" s="5">
        <v>0.46390353913271898</v>
      </c>
      <c r="AV61" s="5">
        <v>1222.58237251785</v>
      </c>
      <c r="AW61" s="5">
        <v>57.755568258389104</v>
      </c>
      <c r="AX61" s="5">
        <v>4.1752577586312798</v>
      </c>
    </row>
    <row r="62" spans="1:50" x14ac:dyDescent="0.3">
      <c r="A62" s="5">
        <v>16.587990312380001</v>
      </c>
      <c r="B62" s="5">
        <v>291.79126846785499</v>
      </c>
      <c r="C62" s="5">
        <v>76.4803330683404</v>
      </c>
      <c r="D62" s="5">
        <v>109.674700679436</v>
      </c>
      <c r="E62" s="5">
        <v>0.33686495919718501</v>
      </c>
      <c r="F62" s="5">
        <v>0.59986269121486802</v>
      </c>
      <c r="G62" s="5">
        <v>0.97596971679383804</v>
      </c>
      <c r="H62" s="5">
        <v>0.62818579023981702</v>
      </c>
      <c r="I62" s="5">
        <v>0.387758561034239</v>
      </c>
      <c r="J62" s="5">
        <v>1106.15976956803</v>
      </c>
      <c r="K62" s="5">
        <v>56.463861689278701</v>
      </c>
      <c r="L62" s="5">
        <v>4.4145266116530397</v>
      </c>
      <c r="N62" s="5">
        <v>20.3484997353934</v>
      </c>
      <c r="O62" s="5">
        <v>297.606707853312</v>
      </c>
      <c r="P62" s="5">
        <v>76.470507230711803</v>
      </c>
      <c r="Q62" s="5">
        <v>110.962201527755</v>
      </c>
      <c r="R62" s="5">
        <v>0.374318664877415</v>
      </c>
      <c r="S62" s="5">
        <v>0.54740566535477397</v>
      </c>
      <c r="T62" s="5">
        <v>0.77481057914411999</v>
      </c>
      <c r="U62" s="5">
        <v>0.52287956360795795</v>
      </c>
      <c r="V62" s="5">
        <v>0.43336295747154402</v>
      </c>
      <c r="W62" s="5">
        <v>1155.61316853787</v>
      </c>
      <c r="X62" s="5">
        <v>58.212961603719606</v>
      </c>
      <c r="Y62" s="5">
        <v>4.19680941903456</v>
      </c>
      <c r="AA62" s="5">
        <v>21.6518420323276</v>
      </c>
      <c r="AB62" s="5">
        <v>295.66360664200499</v>
      </c>
      <c r="AC62" s="5">
        <v>76.980938265580605</v>
      </c>
      <c r="AD62" s="5">
        <v>113.72456254543501</v>
      </c>
      <c r="AE62" s="5">
        <v>0.27839618808388999</v>
      </c>
      <c r="AF62" s="5">
        <v>0.57045897090902897</v>
      </c>
      <c r="AG62" s="5">
        <v>0.70136312944827095</v>
      </c>
      <c r="AH62" s="5">
        <v>0.48635097755670398</v>
      </c>
      <c r="AI62" s="5">
        <v>0.43903073282732202</v>
      </c>
      <c r="AJ62" s="5">
        <v>1274.0315158701501</v>
      </c>
      <c r="AK62" s="5">
        <v>59.7642922842318</v>
      </c>
      <c r="AL62" s="5">
        <v>4.0073360140760101</v>
      </c>
      <c r="AN62" s="5">
        <v>19.8230937146188</v>
      </c>
      <c r="AO62" s="5">
        <v>278.898379600846</v>
      </c>
      <c r="AP62" s="5">
        <v>78.094549362877103</v>
      </c>
      <c r="AQ62" s="5">
        <v>0.35799257027567899</v>
      </c>
      <c r="AR62" s="5">
        <v>0.56012441355988696</v>
      </c>
      <c r="AS62" s="5">
        <v>0.71205438692435497</v>
      </c>
      <c r="AT62" s="5">
        <v>0.45422589675632002</v>
      </c>
      <c r="AU62" s="5">
        <v>0.47442331207390898</v>
      </c>
      <c r="AV62" s="5">
        <v>1220.1667216027899</v>
      </c>
      <c r="AW62" s="5">
        <v>57.706481226010496</v>
      </c>
      <c r="AX62" s="5">
        <v>4.1688282819159301</v>
      </c>
    </row>
    <row r="63" spans="1:50" x14ac:dyDescent="0.3">
      <c r="A63" s="5">
        <v>16.584239616164499</v>
      </c>
      <c r="B63" s="5">
        <v>291.97583296693898</v>
      </c>
      <c r="C63" s="5">
        <v>76.4974157180676</v>
      </c>
      <c r="D63" s="5">
        <v>110.439114617778</v>
      </c>
      <c r="E63" s="5">
        <v>0.33681003988046498</v>
      </c>
      <c r="F63" s="5">
        <v>0.59996659142179998</v>
      </c>
      <c r="G63" s="5">
        <v>0.97638421208110004</v>
      </c>
      <c r="H63" s="5">
        <v>0.62570141227565801</v>
      </c>
      <c r="I63" s="5">
        <v>0.38087050784578202</v>
      </c>
      <c r="J63" s="5">
        <v>1106.21795645472</v>
      </c>
      <c r="K63" s="5">
        <v>56.437421826770994</v>
      </c>
      <c r="L63" s="5">
        <v>4.4097687640167296</v>
      </c>
      <c r="N63" s="5">
        <v>20.379069987462199</v>
      </c>
      <c r="O63" s="5">
        <v>297.61388141851</v>
      </c>
      <c r="P63" s="5">
        <v>76.437915163994504</v>
      </c>
      <c r="Q63" s="5">
        <v>113.059113920586</v>
      </c>
      <c r="R63" s="5">
        <v>0.37593905514808601</v>
      </c>
      <c r="S63" s="5">
        <v>0.55662338501731401</v>
      </c>
      <c r="T63" s="5">
        <v>0.77987079634961698</v>
      </c>
      <c r="U63" s="5">
        <v>0.51597143672805101</v>
      </c>
      <c r="V63" s="5">
        <v>0.43246494655943002</v>
      </c>
      <c r="W63" s="5">
        <v>1154.6209844314501</v>
      </c>
      <c r="X63" s="5">
        <v>58.154338434294395</v>
      </c>
      <c r="Y63" s="5">
        <v>4.1870229345381</v>
      </c>
      <c r="AA63" s="5">
        <v>22.079440166854202</v>
      </c>
      <c r="AB63" s="5">
        <v>295.33975573534599</v>
      </c>
      <c r="AC63" s="5">
        <v>75.997661391794395</v>
      </c>
      <c r="AD63" s="5">
        <v>107.869530230221</v>
      </c>
      <c r="AE63" s="5">
        <v>0.245804694610673</v>
      </c>
      <c r="AF63" s="5">
        <v>0.51580794351347004</v>
      </c>
      <c r="AG63" s="5">
        <v>0.70749439088112098</v>
      </c>
      <c r="AH63" s="5">
        <v>0.50207222556869202</v>
      </c>
      <c r="AI63" s="5">
        <v>0.42053895072611902</v>
      </c>
      <c r="AJ63" s="5">
        <v>1245.20632436603</v>
      </c>
      <c r="AK63" s="5">
        <v>59.724349412244507</v>
      </c>
      <c r="AL63" s="5">
        <v>4.0004177213972598</v>
      </c>
      <c r="AN63" s="5">
        <v>19.936669461235301</v>
      </c>
      <c r="AO63" s="5">
        <v>280.58295703807403</v>
      </c>
      <c r="AP63" s="5">
        <v>78.3112139148338</v>
      </c>
      <c r="AQ63" s="5">
        <v>0.34691903576694599</v>
      </c>
      <c r="AR63" s="5">
        <v>0.58549799183164697</v>
      </c>
      <c r="AS63" s="5">
        <v>0.70257002374534705</v>
      </c>
      <c r="AT63" s="5">
        <v>0.44418365643421198</v>
      </c>
      <c r="AU63" s="5">
        <v>0.44173166859308199</v>
      </c>
      <c r="AV63" s="5">
        <v>1236.25688782162</v>
      </c>
      <c r="AW63" s="5">
        <v>57.690990101910401</v>
      </c>
      <c r="AX63" s="5">
        <v>4.1659425247678499</v>
      </c>
    </row>
    <row r="64" spans="1:50" x14ac:dyDescent="0.3">
      <c r="A64" s="5">
        <v>16.5812452097143</v>
      </c>
      <c r="B64" s="5">
        <v>293.08109917659601</v>
      </c>
      <c r="C64" s="5">
        <v>76.491448398538296</v>
      </c>
      <c r="D64" s="5">
        <v>110.497130001109</v>
      </c>
      <c r="E64" s="5">
        <v>0.33745520033103299</v>
      </c>
      <c r="F64" s="5">
        <v>0.59889830368476404</v>
      </c>
      <c r="G64" s="5">
        <v>0.97990417239441097</v>
      </c>
      <c r="H64" s="5">
        <v>0.62790786447582003</v>
      </c>
      <c r="I64" s="5">
        <v>0.37415757568029301</v>
      </c>
      <c r="J64" s="5">
        <v>1106.2183849487999</v>
      </c>
      <c r="K64" s="5">
        <v>56.419454046180597</v>
      </c>
      <c r="L64" s="5">
        <v>4.4029060973200398</v>
      </c>
      <c r="N64" s="5">
        <v>20.502388027818899</v>
      </c>
      <c r="O64" s="5">
        <v>299.39286311517498</v>
      </c>
      <c r="P64" s="5">
        <v>76.545289985740197</v>
      </c>
      <c r="Q64" s="5">
        <v>108.08197675715</v>
      </c>
      <c r="R64" s="5">
        <v>0.37250186610594499</v>
      </c>
      <c r="S64" s="5">
        <v>0.55485410273271596</v>
      </c>
      <c r="T64" s="5">
        <v>0.78549050156960198</v>
      </c>
      <c r="U64" s="5">
        <v>0.47967300573524102</v>
      </c>
      <c r="V64" s="5">
        <v>0.42076259846070402</v>
      </c>
      <c r="W64" s="5">
        <v>1139.64409701669</v>
      </c>
      <c r="X64" s="5">
        <v>58.073464898635699</v>
      </c>
      <c r="Y64" s="5">
        <v>4.1788398184256899</v>
      </c>
      <c r="AA64" s="5">
        <v>22.1102195573954</v>
      </c>
      <c r="AB64" s="5">
        <v>295.686350196994</v>
      </c>
      <c r="AC64" s="5">
        <v>76.007010020796798</v>
      </c>
      <c r="AD64" s="5">
        <v>106.975704187719</v>
      </c>
      <c r="AE64" s="5">
        <v>0.254058934683982</v>
      </c>
      <c r="AF64" s="5">
        <v>0.539430561990349</v>
      </c>
      <c r="AG64" s="5">
        <v>0.700416099470758</v>
      </c>
      <c r="AH64" s="5">
        <v>0.51520514653794003</v>
      </c>
      <c r="AI64" s="5">
        <v>0.40328534107653102</v>
      </c>
      <c r="AJ64" s="5">
        <v>1250.43079014519</v>
      </c>
      <c r="AK64" s="5">
        <v>59.6742358251567</v>
      </c>
      <c r="AL64" s="5">
        <v>3.9897556911452901</v>
      </c>
      <c r="AN64" s="5">
        <v>19.916853152977499</v>
      </c>
      <c r="AO64" s="5">
        <v>279.64656461608303</v>
      </c>
      <c r="AP64" s="5">
        <v>78.077141967903898</v>
      </c>
      <c r="AQ64" s="5">
        <v>0.356216111360312</v>
      </c>
      <c r="AR64" s="5">
        <v>0.58296589369846996</v>
      </c>
      <c r="AS64" s="5">
        <v>0.71108097463473297</v>
      </c>
      <c r="AT64" s="5">
        <v>0.45612931866690098</v>
      </c>
      <c r="AU64" s="5">
        <v>0.459561415479387</v>
      </c>
      <c r="AV64" s="5">
        <v>1226.49922974885</v>
      </c>
      <c r="AW64" s="5">
        <v>57.655411430356395</v>
      </c>
      <c r="AX64" s="5">
        <v>4.1577013633803803</v>
      </c>
    </row>
    <row r="65" spans="1:50" x14ac:dyDescent="0.3">
      <c r="A65" s="5">
        <v>16.000963591518101</v>
      </c>
      <c r="B65" s="5">
        <v>291.43851544259297</v>
      </c>
      <c r="C65" s="5">
        <v>76.083541079789001</v>
      </c>
      <c r="D65" s="5">
        <v>107.111310468268</v>
      </c>
      <c r="E65" s="5">
        <v>0.33961301289906698</v>
      </c>
      <c r="F65" s="5">
        <v>0.59659700694711404</v>
      </c>
      <c r="G65" s="5">
        <v>0.97802285913734399</v>
      </c>
      <c r="H65" s="5">
        <v>0.63016904529127105</v>
      </c>
      <c r="I65" s="5">
        <v>0.36488627348112501</v>
      </c>
      <c r="J65" s="5">
        <v>1123.83170442186</v>
      </c>
      <c r="K65" s="5">
        <v>56.368712825977596</v>
      </c>
      <c r="L65" s="5">
        <v>4.39650698099154</v>
      </c>
      <c r="N65" s="5">
        <v>20.6443302479436</v>
      </c>
      <c r="O65" s="5">
        <v>299.39278086060102</v>
      </c>
      <c r="P65" s="5">
        <v>76.611220531323099</v>
      </c>
      <c r="Q65" s="5">
        <v>109.176454268707</v>
      </c>
      <c r="R65" s="5">
        <v>0.37686408603655802</v>
      </c>
      <c r="S65" s="5">
        <v>0.55375763139646805</v>
      </c>
      <c r="T65" s="5">
        <v>0.789780139039717</v>
      </c>
      <c r="U65" s="5">
        <v>0.48309349690942499</v>
      </c>
      <c r="V65" s="5">
        <v>0.42157658134966602</v>
      </c>
      <c r="W65" s="5">
        <v>1140.1985239657499</v>
      </c>
      <c r="X65" s="5">
        <v>58.071934973456798</v>
      </c>
      <c r="Y65" s="5">
        <v>4.1757769819120503</v>
      </c>
      <c r="AA65" s="5">
        <v>22.1609297484944</v>
      </c>
      <c r="AB65" s="5">
        <v>295.21975695840302</v>
      </c>
      <c r="AC65" s="5">
        <v>75.946433644141095</v>
      </c>
      <c r="AD65" s="5">
        <v>107.843161801859</v>
      </c>
      <c r="AE65" s="5">
        <v>0.25384411791675199</v>
      </c>
      <c r="AF65" s="5">
        <v>0.54706678076190896</v>
      </c>
      <c r="AG65" s="5">
        <v>0.70710135926572404</v>
      </c>
      <c r="AH65" s="5">
        <v>0.51306605907309799</v>
      </c>
      <c r="AI65" s="5">
        <v>0.421591996100811</v>
      </c>
      <c r="AJ65" s="5">
        <v>1229.8922233907899</v>
      </c>
      <c r="AK65" s="5">
        <v>59.602273613930699</v>
      </c>
      <c r="AL65" s="5">
        <v>3.9833429049299101</v>
      </c>
      <c r="AN65" s="5">
        <v>19.7468842237347</v>
      </c>
      <c r="AO65" s="5">
        <v>282.01890899971801</v>
      </c>
      <c r="AP65" s="5">
        <v>77.915512205332405</v>
      </c>
      <c r="AQ65" s="5">
        <v>0.36285361543909</v>
      </c>
      <c r="AR65" s="5">
        <v>0.59000913364072405</v>
      </c>
      <c r="AS65" s="5">
        <v>0.70573222225075505</v>
      </c>
      <c r="AT65" s="5">
        <v>0.45056218362991801</v>
      </c>
      <c r="AU65" s="5">
        <v>0.45307667082879799</v>
      </c>
      <c r="AV65" s="5">
        <v>1225.43466624453</v>
      </c>
      <c r="AW65" s="5">
        <v>57.538423782437796</v>
      </c>
      <c r="AX65" s="5">
        <v>4.1379657789506199</v>
      </c>
    </row>
    <row r="66" spans="1:50" x14ac:dyDescent="0.3">
      <c r="A66" s="5">
        <v>16.029849285611</v>
      </c>
      <c r="B66" s="5">
        <v>290.95151072149599</v>
      </c>
      <c r="C66" s="5">
        <v>76.096366980278901</v>
      </c>
      <c r="D66" s="5">
        <v>107.582660762961</v>
      </c>
      <c r="E66" s="5">
        <v>0.33758537819831402</v>
      </c>
      <c r="F66" s="5">
        <v>0.59674300229516497</v>
      </c>
      <c r="G66" s="5">
        <v>0.97987885139612696</v>
      </c>
      <c r="H66" s="5">
        <v>0.64055691767011502</v>
      </c>
      <c r="I66" s="5">
        <v>0.35903503183401098</v>
      </c>
      <c r="J66" s="5">
        <v>1121.73389756958</v>
      </c>
      <c r="K66" s="5">
        <v>56.335800061077201</v>
      </c>
      <c r="L66" s="5">
        <v>4.3870301462380201</v>
      </c>
      <c r="N66" s="5">
        <v>20.663122881564</v>
      </c>
      <c r="O66" s="5">
        <v>297.889429825457</v>
      </c>
      <c r="P66" s="5">
        <v>77.019151990539299</v>
      </c>
      <c r="Q66" s="5">
        <v>107.050507031989</v>
      </c>
      <c r="R66" s="5">
        <v>0.37789124069636598</v>
      </c>
      <c r="S66" s="5">
        <v>0.557734943302297</v>
      </c>
      <c r="T66" s="5">
        <v>0.76324907932263797</v>
      </c>
      <c r="U66" s="5">
        <v>0.48134265602533399</v>
      </c>
      <c r="V66" s="5">
        <v>0.418190368996609</v>
      </c>
      <c r="W66" s="5">
        <v>1140.7432329721501</v>
      </c>
      <c r="X66" s="5">
        <v>57.987384626683301</v>
      </c>
      <c r="Y66" s="5">
        <v>4.1624023112043398</v>
      </c>
      <c r="AA66" s="5">
        <v>22.7871179061672</v>
      </c>
      <c r="AB66" s="5">
        <v>295.69096965167</v>
      </c>
      <c r="AC66" s="5">
        <v>75.921206609874503</v>
      </c>
      <c r="AD66" s="5">
        <v>114.26472617360299</v>
      </c>
      <c r="AE66" s="5">
        <v>0.26247041895037398</v>
      </c>
      <c r="AF66" s="5">
        <v>0.56971470389732204</v>
      </c>
      <c r="AG66" s="5">
        <v>0.72677553274467399</v>
      </c>
      <c r="AH66" s="5">
        <v>0.451414962530791</v>
      </c>
      <c r="AI66" s="5">
        <v>0.42864545070094001</v>
      </c>
      <c r="AJ66" s="5">
        <v>1230.8793036012</v>
      </c>
      <c r="AK66" s="5">
        <v>59.544335597814701</v>
      </c>
      <c r="AL66" s="5">
        <v>3.9779504100913599</v>
      </c>
      <c r="AN66" s="5">
        <v>19.773034317720999</v>
      </c>
      <c r="AO66" s="5">
        <v>280.31945112151499</v>
      </c>
      <c r="AP66" s="5">
        <v>77.981421364003396</v>
      </c>
      <c r="AQ66" s="5">
        <v>0.36423742188198799</v>
      </c>
      <c r="AR66" s="5">
        <v>0.585181010340182</v>
      </c>
      <c r="AS66" s="5">
        <v>0.70569350015749399</v>
      </c>
      <c r="AT66" s="5">
        <v>0.44469731569218501</v>
      </c>
      <c r="AU66" s="5">
        <v>0.44562996759644802</v>
      </c>
      <c r="AV66" s="5">
        <v>1225.3952468887501</v>
      </c>
      <c r="AW66" s="5">
        <v>57.504134257682907</v>
      </c>
      <c r="AX66" s="5">
        <v>4.1325415077427197</v>
      </c>
    </row>
    <row r="67" spans="1:50" x14ac:dyDescent="0.3">
      <c r="A67" s="5">
        <v>16.4337290808311</v>
      </c>
      <c r="B67" s="5">
        <v>290.76856377671101</v>
      </c>
      <c r="C67" s="5">
        <v>76.018577134208201</v>
      </c>
      <c r="D67" s="5">
        <v>107.940712814704</v>
      </c>
      <c r="E67" s="5">
        <v>0.33858437705773298</v>
      </c>
      <c r="F67" s="5">
        <v>0.59250138547445397</v>
      </c>
      <c r="G67" s="5">
        <v>0.97959013883013901</v>
      </c>
      <c r="H67" s="5">
        <v>0.63776790828333196</v>
      </c>
      <c r="I67" s="5">
        <v>0.32546952546804497</v>
      </c>
      <c r="J67" s="5">
        <v>1116.01351906024</v>
      </c>
      <c r="K67" s="5">
        <v>56.259561616091602</v>
      </c>
      <c r="L67" s="5">
        <v>4.3803593121812101</v>
      </c>
      <c r="N67" s="5">
        <v>20.403987842625298</v>
      </c>
      <c r="O67" s="5">
        <v>297.63517656933402</v>
      </c>
      <c r="P67" s="5">
        <v>76.448485898562396</v>
      </c>
      <c r="Q67" s="5">
        <v>109.95118685344301</v>
      </c>
      <c r="R67" s="5">
        <v>0.381526334285062</v>
      </c>
      <c r="S67" s="5">
        <v>0.57054259352474901</v>
      </c>
      <c r="T67" s="5">
        <v>0.77896119296424104</v>
      </c>
      <c r="U67" s="5">
        <v>0.49128472395877099</v>
      </c>
      <c r="V67" s="5">
        <v>0.42335346405753499</v>
      </c>
      <c r="W67" s="5">
        <v>1148.78463428904</v>
      </c>
      <c r="X67" s="5">
        <v>57.972502655824101</v>
      </c>
      <c r="Y67" s="5">
        <v>4.1545004353872796</v>
      </c>
      <c r="AA67" s="5">
        <v>22.065499447415</v>
      </c>
      <c r="AB67" s="5">
        <v>295.25162120500602</v>
      </c>
      <c r="AC67" s="5">
        <v>75.949974044159902</v>
      </c>
      <c r="AD67" s="5">
        <v>107.86650800845599</v>
      </c>
      <c r="AE67" s="5">
        <v>0.25507259246279002</v>
      </c>
      <c r="AF67" s="5">
        <v>0.55958840730382298</v>
      </c>
      <c r="AG67" s="5">
        <v>0.70401492040799296</v>
      </c>
      <c r="AH67" s="5">
        <v>0.50704089036123801</v>
      </c>
      <c r="AI67" s="5">
        <v>0.42124083919375499</v>
      </c>
      <c r="AJ67" s="5">
        <v>1230.32934604303</v>
      </c>
      <c r="AK67" s="5">
        <v>59.530411278577901</v>
      </c>
      <c r="AL67" s="5">
        <v>3.9738258131332298</v>
      </c>
      <c r="AN67" s="5">
        <v>19.4929585906842</v>
      </c>
      <c r="AO67" s="5">
        <v>280.241312700327</v>
      </c>
      <c r="AP67" s="5">
        <v>77.941808383070693</v>
      </c>
      <c r="AQ67" s="5">
        <v>0.36507231096007697</v>
      </c>
      <c r="AR67" s="5">
        <v>0.58667479018520297</v>
      </c>
      <c r="AS67" s="5">
        <v>0.70001709241241195</v>
      </c>
      <c r="AT67" s="5">
        <v>0.43907717183640499</v>
      </c>
      <c r="AU67" s="5">
        <v>0.44875698587037099</v>
      </c>
      <c r="AV67" s="5">
        <v>1222.5995121681201</v>
      </c>
      <c r="AW67" s="5">
        <v>57.4386337896551</v>
      </c>
      <c r="AX67" s="5">
        <v>4.1222824348273699</v>
      </c>
    </row>
    <row r="68" spans="1:50" x14ac:dyDescent="0.3">
      <c r="A68" s="5">
        <v>15.951436419890699</v>
      </c>
      <c r="B68" s="5">
        <v>292.47533416442201</v>
      </c>
      <c r="C68" s="5">
        <v>76.161432008563807</v>
      </c>
      <c r="D68" s="5">
        <v>105.563568722798</v>
      </c>
      <c r="E68" s="5">
        <v>0.33429779591542902</v>
      </c>
      <c r="F68" s="5">
        <v>0.59373345995290705</v>
      </c>
      <c r="G68" s="5">
        <v>0.97586103748422504</v>
      </c>
      <c r="H68" s="5">
        <v>0.65578848064367501</v>
      </c>
      <c r="I68" s="5">
        <v>0.35135946190256701</v>
      </c>
      <c r="J68" s="5">
        <v>1112.00619166408</v>
      </c>
      <c r="K68" s="5">
        <v>56.258158998712503</v>
      </c>
      <c r="L68" s="5">
        <v>4.3719611079183496</v>
      </c>
      <c r="N68" s="5">
        <v>20.2918470980132</v>
      </c>
      <c r="O68" s="5">
        <v>297.85120110864</v>
      </c>
      <c r="P68" s="5">
        <v>76.902442628251293</v>
      </c>
      <c r="Q68" s="5">
        <v>106.269350623216</v>
      </c>
      <c r="R68" s="5">
        <v>0.37995624661167898</v>
      </c>
      <c r="S68" s="5">
        <v>0.56049651579975002</v>
      </c>
      <c r="T68" s="5">
        <v>0.76929454658236096</v>
      </c>
      <c r="U68" s="5">
        <v>0.46515345558793397</v>
      </c>
      <c r="V68" s="5">
        <v>0.42104927926115998</v>
      </c>
      <c r="W68" s="5">
        <v>1146.1011161913</v>
      </c>
      <c r="X68" s="5">
        <v>57.910539539547202</v>
      </c>
      <c r="Y68" s="5">
        <v>4.1481623604047604</v>
      </c>
      <c r="AA68" s="5">
        <v>22.0974176493628</v>
      </c>
      <c r="AB68" s="5">
        <v>295.13639712880502</v>
      </c>
      <c r="AC68" s="5">
        <v>75.975625623139805</v>
      </c>
      <c r="AD68" s="5">
        <v>108.521573347181</v>
      </c>
      <c r="AE68" s="5">
        <v>0.25227011412653799</v>
      </c>
      <c r="AF68" s="5">
        <v>0.558295189781435</v>
      </c>
      <c r="AG68" s="5">
        <v>0.70717577784405505</v>
      </c>
      <c r="AH68" s="5">
        <v>0.48663127948740897</v>
      </c>
      <c r="AI68" s="5">
        <v>0.41537987151213301</v>
      </c>
      <c r="AJ68" s="5">
        <v>1232.7394875049399</v>
      </c>
      <c r="AK68" s="5">
        <v>59.479123936717706</v>
      </c>
      <c r="AL68" s="5">
        <v>3.9678839754853499</v>
      </c>
      <c r="AN68" s="5">
        <v>19.248343969584401</v>
      </c>
      <c r="AO68" s="5">
        <v>279.65880819933199</v>
      </c>
      <c r="AP68" s="5">
        <v>77.796235944607005</v>
      </c>
      <c r="AQ68" s="5">
        <v>0.37785160598751999</v>
      </c>
      <c r="AR68" s="5">
        <v>0.55914535964466205</v>
      </c>
      <c r="AS68" s="5">
        <v>0.71215104047445799</v>
      </c>
      <c r="AT68" s="5">
        <v>0.43428173739963999</v>
      </c>
      <c r="AU68" s="5">
        <v>0.44320243843644203</v>
      </c>
      <c r="AV68" s="5">
        <v>1228.3223266234399</v>
      </c>
      <c r="AW68" s="5">
        <v>57.391522665255103</v>
      </c>
      <c r="AX68" s="5">
        <v>4.1189087541308398</v>
      </c>
    </row>
    <row r="69" spans="1:50" x14ac:dyDescent="0.3">
      <c r="A69" s="5">
        <v>15.819495518997901</v>
      </c>
      <c r="B69" s="5">
        <v>295.27984233461001</v>
      </c>
      <c r="C69" s="5">
        <v>76.309147090580893</v>
      </c>
      <c r="D69" s="5">
        <v>106.841941976364</v>
      </c>
      <c r="E69" s="5">
        <v>0.33538964097801399</v>
      </c>
      <c r="F69" s="5">
        <v>0.59872961499633903</v>
      </c>
      <c r="G69" s="5">
        <v>0.97972100236783399</v>
      </c>
      <c r="H69" s="5">
        <v>0.66210397713232105</v>
      </c>
      <c r="I69" s="5">
        <v>0.34739635077324299</v>
      </c>
      <c r="J69" s="5">
        <v>1107.4109443058301</v>
      </c>
      <c r="K69" s="5">
        <v>56.199289559526697</v>
      </c>
      <c r="L69" s="5">
        <v>4.3571821223124303</v>
      </c>
      <c r="N69" s="5">
        <v>19.6865743647109</v>
      </c>
      <c r="O69" s="5">
        <v>299.44376003968699</v>
      </c>
      <c r="P69" s="5">
        <v>76.749686224101197</v>
      </c>
      <c r="Q69" s="5">
        <v>108.375563384652</v>
      </c>
      <c r="R69" s="5">
        <v>0.377507092423845</v>
      </c>
      <c r="S69" s="5">
        <v>0.55818325420996995</v>
      </c>
      <c r="T69" s="5">
        <v>0.71176366068975405</v>
      </c>
      <c r="U69" s="5">
        <v>0.43176062945822002</v>
      </c>
      <c r="V69" s="5">
        <v>0.43902117180463601</v>
      </c>
      <c r="W69" s="5">
        <v>1177.10663906527</v>
      </c>
      <c r="X69" s="5">
        <v>57.8738568853583</v>
      </c>
      <c r="Y69" s="5">
        <v>4.1375101352128203</v>
      </c>
      <c r="AA69" s="5">
        <v>22.119021923345201</v>
      </c>
      <c r="AB69" s="5">
        <v>295.11049282682598</v>
      </c>
      <c r="AC69" s="5">
        <v>75.959761434140603</v>
      </c>
      <c r="AD69" s="5">
        <v>108.51521715949799</v>
      </c>
      <c r="AE69" s="5">
        <v>0.25347864598131797</v>
      </c>
      <c r="AF69" s="5">
        <v>0.57281935151962704</v>
      </c>
      <c r="AG69" s="5">
        <v>0.70531152339429104</v>
      </c>
      <c r="AH69" s="5">
        <v>0.485535032081087</v>
      </c>
      <c r="AI69" s="5">
        <v>0.41672549085197202</v>
      </c>
      <c r="AJ69" s="5">
        <v>1230.27960339889</v>
      </c>
      <c r="AK69" s="5">
        <v>59.418660957469406</v>
      </c>
      <c r="AL69" s="5">
        <v>3.9606741949433202</v>
      </c>
      <c r="AN69" s="5">
        <v>19.327063175507401</v>
      </c>
      <c r="AO69" s="5">
        <v>292.71975428555902</v>
      </c>
      <c r="AP69" s="5">
        <v>77.238838888387605</v>
      </c>
      <c r="AQ69" s="5">
        <v>0.26819485759267803</v>
      </c>
      <c r="AR69" s="5">
        <v>0.54384051085574503</v>
      </c>
      <c r="AS69" s="5">
        <v>0.72520484697391996</v>
      </c>
      <c r="AT69" s="5">
        <v>0.41147250074473002</v>
      </c>
      <c r="AU69" s="5">
        <v>0.43803490215702001</v>
      </c>
      <c r="AV69" s="5">
        <v>1187.3456507763599</v>
      </c>
      <c r="AW69" s="5">
        <v>57.338133978935105</v>
      </c>
      <c r="AX69" s="5">
        <v>4.1171996441926497</v>
      </c>
    </row>
    <row r="70" spans="1:50" x14ac:dyDescent="0.3">
      <c r="A70" s="5">
        <v>15.769744394148301</v>
      </c>
      <c r="B70" s="5">
        <v>295.02101005784903</v>
      </c>
      <c r="C70" s="5">
        <v>76.285965268830395</v>
      </c>
      <c r="D70" s="5">
        <v>106.098953625552</v>
      </c>
      <c r="E70" s="5">
        <v>0.33484934058311699</v>
      </c>
      <c r="F70" s="5">
        <v>0.59664783529135501</v>
      </c>
      <c r="G70" s="5">
        <v>0.97996887010568201</v>
      </c>
      <c r="H70" s="5">
        <v>0.66579704934543205</v>
      </c>
      <c r="I70" s="5">
        <v>0.33262352899810099</v>
      </c>
      <c r="J70" s="5">
        <v>1114.39888210255</v>
      </c>
      <c r="K70" s="5">
        <v>56.169941989133797</v>
      </c>
      <c r="L70" s="5">
        <v>4.3523668969014899</v>
      </c>
      <c r="N70" s="5">
        <v>19.572163108095101</v>
      </c>
      <c r="O70" s="5">
        <v>298.37550600107397</v>
      </c>
      <c r="P70" s="5">
        <v>76.301675835243003</v>
      </c>
      <c r="Q70" s="5">
        <v>107.436832655148</v>
      </c>
      <c r="R70" s="5">
        <v>0.37436256080869201</v>
      </c>
      <c r="S70" s="5">
        <v>0.56633628780134204</v>
      </c>
      <c r="T70" s="5">
        <v>0.72150317531266395</v>
      </c>
      <c r="U70" s="5">
        <v>0.42194879459158102</v>
      </c>
      <c r="V70" s="5">
        <v>0.43788184377227701</v>
      </c>
      <c r="W70" s="5">
        <v>1146.82199394905</v>
      </c>
      <c r="X70" s="5">
        <v>57.803216976874609</v>
      </c>
      <c r="Y70" s="5">
        <v>4.1296372785128002</v>
      </c>
      <c r="AA70" s="5">
        <v>22.4000492211064</v>
      </c>
      <c r="AB70" s="5">
        <v>294.24883292137503</v>
      </c>
      <c r="AC70" s="5">
        <v>75.928263273224104</v>
      </c>
      <c r="AD70" s="5">
        <v>110.704618350039</v>
      </c>
      <c r="AE70" s="5">
        <v>0.242571745965772</v>
      </c>
      <c r="AF70" s="5">
        <v>0.57449182876603999</v>
      </c>
      <c r="AG70" s="5">
        <v>0.70864039441090798</v>
      </c>
      <c r="AH70" s="5">
        <v>0.42947486295952902</v>
      </c>
      <c r="AI70" s="5">
        <v>0.43685636577971398</v>
      </c>
      <c r="AJ70" s="5">
        <v>1231.1425346901201</v>
      </c>
      <c r="AK70" s="5">
        <v>59.304059332305506</v>
      </c>
      <c r="AL70" s="5">
        <v>3.9520559004462101</v>
      </c>
      <c r="AN70" s="5">
        <v>20.426179276500498</v>
      </c>
      <c r="AO70" s="5">
        <v>295.82111413350498</v>
      </c>
      <c r="AP70" s="5">
        <v>77.439433095125096</v>
      </c>
      <c r="AQ70" s="5">
        <v>0.22990372402400999</v>
      </c>
      <c r="AR70" s="5">
        <v>0.54714147560957704</v>
      </c>
      <c r="AS70" s="5">
        <v>0.747900922576622</v>
      </c>
      <c r="AT70" s="5">
        <v>0.43962649614662502</v>
      </c>
      <c r="AU70" s="5">
        <v>0.46428185080392798</v>
      </c>
      <c r="AV70" s="5">
        <v>1172.79633615393</v>
      </c>
      <c r="AW70" s="5">
        <v>57.330549545890996</v>
      </c>
      <c r="AX70" s="5">
        <v>4.1087494900255397</v>
      </c>
    </row>
    <row r="71" spans="1:50" x14ac:dyDescent="0.3">
      <c r="A71" s="5">
        <v>15.794705946237</v>
      </c>
      <c r="B71" s="5">
        <v>295.06267506717501</v>
      </c>
      <c r="C71" s="5">
        <v>76.312128551369497</v>
      </c>
      <c r="D71" s="5">
        <v>107.18090689173999</v>
      </c>
      <c r="E71" s="5">
        <v>0.33535463517078301</v>
      </c>
      <c r="F71" s="5">
        <v>0.59969457868289899</v>
      </c>
      <c r="G71" s="5">
        <v>0.97854839602613497</v>
      </c>
      <c r="H71" s="5">
        <v>0.664515169812669</v>
      </c>
      <c r="I71" s="5">
        <v>0.33350317115983702</v>
      </c>
      <c r="J71" s="5">
        <v>1106.83152690671</v>
      </c>
      <c r="K71" s="5">
        <v>56.136740443776503</v>
      </c>
      <c r="L71" s="5">
        <v>4.3467543848866503</v>
      </c>
      <c r="N71" s="5">
        <v>19.5561097709287</v>
      </c>
      <c r="O71" s="5">
        <v>299.07029388552701</v>
      </c>
      <c r="P71" s="5">
        <v>76.3338035435671</v>
      </c>
      <c r="Q71" s="5">
        <v>107.28659097474601</v>
      </c>
      <c r="R71" s="5">
        <v>0.37397052830390098</v>
      </c>
      <c r="S71" s="5">
        <v>0.59969829369293104</v>
      </c>
      <c r="T71" s="5">
        <v>0.72885126447460802</v>
      </c>
      <c r="U71" s="5">
        <v>0.431769473177325</v>
      </c>
      <c r="V71" s="5">
        <v>0.43577707475390798</v>
      </c>
      <c r="W71" s="5">
        <v>1163.36565095999</v>
      </c>
      <c r="X71" s="5">
        <v>57.751122130530398</v>
      </c>
      <c r="Y71" s="5">
        <v>4.1140170701763097</v>
      </c>
      <c r="AA71" s="5">
        <v>22.401517155529799</v>
      </c>
      <c r="AB71" s="5">
        <v>295.286163332966</v>
      </c>
      <c r="AC71" s="5">
        <v>75.941390256359298</v>
      </c>
      <c r="AD71" s="5">
        <v>110.996425223458</v>
      </c>
      <c r="AE71" s="5">
        <v>0.23759336293512001</v>
      </c>
      <c r="AF71" s="5">
        <v>0.580519871576749</v>
      </c>
      <c r="AG71" s="5">
        <v>0.71837229820396697</v>
      </c>
      <c r="AH71" s="5">
        <v>0.43581521381090099</v>
      </c>
      <c r="AI71" s="5">
        <v>0.414721315797978</v>
      </c>
      <c r="AJ71" s="5">
        <v>1226.9455594196099</v>
      </c>
      <c r="AK71" s="5">
        <v>59.209895888761501</v>
      </c>
      <c r="AL71" s="5">
        <v>3.9437598004240999</v>
      </c>
      <c r="AN71" s="5">
        <v>18.580718102373002</v>
      </c>
      <c r="AO71" s="5">
        <v>280.29089226454698</v>
      </c>
      <c r="AP71" s="5">
        <v>77.974996658835494</v>
      </c>
      <c r="AQ71" s="5">
        <v>0.37301421462753998</v>
      </c>
      <c r="AR71" s="5">
        <v>0.57608987617652496</v>
      </c>
      <c r="AS71" s="5">
        <v>0.700511902919698</v>
      </c>
      <c r="AT71" s="5">
        <v>0.42076347103811701</v>
      </c>
      <c r="AU71" s="5">
        <v>0.45013534592746601</v>
      </c>
      <c r="AV71" s="5">
        <v>1225.1156501579801</v>
      </c>
      <c r="AW71" s="5">
        <v>57.233485294731899</v>
      </c>
      <c r="AX71" s="5">
        <v>4.0997120330703796</v>
      </c>
    </row>
    <row r="72" spans="1:50" x14ac:dyDescent="0.3">
      <c r="A72" s="5">
        <v>15.617184628216201</v>
      </c>
      <c r="B72" s="5">
        <v>295.000656932043</v>
      </c>
      <c r="C72" s="5">
        <v>76.278140528195706</v>
      </c>
      <c r="D72" s="5">
        <v>105.127676464141</v>
      </c>
      <c r="E72" s="5">
        <v>0.336274411913428</v>
      </c>
      <c r="F72" s="5">
        <v>0.59801611693864998</v>
      </c>
      <c r="G72" s="5">
        <v>0.97939109152000703</v>
      </c>
      <c r="H72" s="5">
        <v>0.66344364929877597</v>
      </c>
      <c r="I72" s="5">
        <v>0.32330266599051399</v>
      </c>
      <c r="J72" s="5">
        <v>1113.4500358364301</v>
      </c>
      <c r="K72" s="5">
        <v>56.095335436727403</v>
      </c>
      <c r="L72" s="5">
        <v>4.3400264880857202</v>
      </c>
      <c r="N72" s="5">
        <v>19.448943696734599</v>
      </c>
      <c r="O72" s="5">
        <v>297.884104952212</v>
      </c>
      <c r="P72" s="5">
        <v>76.373800760609896</v>
      </c>
      <c r="Q72" s="5">
        <v>108.89474226418299</v>
      </c>
      <c r="R72" s="5">
        <v>0.38818148123330798</v>
      </c>
      <c r="S72" s="5">
        <v>0.57468687759042003</v>
      </c>
      <c r="T72" s="5">
        <v>0.72135507048516401</v>
      </c>
      <c r="U72" s="5">
        <v>0.40461387227974999</v>
      </c>
      <c r="V72" s="5">
        <v>0.44854533371317401</v>
      </c>
      <c r="W72" s="5">
        <v>1154.92542996614</v>
      </c>
      <c r="X72" s="5">
        <v>57.639310327987303</v>
      </c>
      <c r="Y72" s="5">
        <v>4.1017112522838302</v>
      </c>
      <c r="AA72" s="5">
        <v>20.817110769267501</v>
      </c>
      <c r="AB72" s="5">
        <v>298.39292874339202</v>
      </c>
      <c r="AC72" s="5">
        <v>75.826083622885307</v>
      </c>
      <c r="AD72" s="5">
        <v>111.920414738787</v>
      </c>
      <c r="AE72" s="5">
        <v>0.28518785150804199</v>
      </c>
      <c r="AF72" s="5">
        <v>0.58938512599112103</v>
      </c>
      <c r="AG72" s="5">
        <v>0.70741365915778098</v>
      </c>
      <c r="AH72" s="5">
        <v>0.42821493006968803</v>
      </c>
      <c r="AI72" s="5">
        <v>0.34426365783291601</v>
      </c>
      <c r="AJ72" s="5">
        <v>1221.58949629227</v>
      </c>
      <c r="AK72" s="5">
        <v>59.118016288275697</v>
      </c>
      <c r="AL72" s="5">
        <v>3.9386801654387198</v>
      </c>
      <c r="AN72" s="5">
        <v>19.2069379143385</v>
      </c>
      <c r="AO72" s="5">
        <v>279.82628062486299</v>
      </c>
      <c r="AP72" s="5">
        <v>77.838169470280604</v>
      </c>
      <c r="AQ72" s="5">
        <v>0.37544992451970299</v>
      </c>
      <c r="AR72" s="5">
        <v>0.58933830315966595</v>
      </c>
      <c r="AS72" s="5">
        <v>0.70942828427767701</v>
      </c>
      <c r="AT72" s="5">
        <v>0.41655235205688301</v>
      </c>
      <c r="AU72" s="5">
        <v>0.41715553940663003</v>
      </c>
      <c r="AV72" s="5">
        <v>1223.6657402759799</v>
      </c>
      <c r="AW72" s="5">
        <v>57.191894720448602</v>
      </c>
      <c r="AX72" s="5">
        <v>4.0912856482468198</v>
      </c>
    </row>
    <row r="73" spans="1:50" x14ac:dyDescent="0.3">
      <c r="A73" s="5">
        <v>15.279037063551099</v>
      </c>
      <c r="B73" s="5">
        <v>296.96465424615798</v>
      </c>
      <c r="C73" s="5">
        <v>76.268012414295896</v>
      </c>
      <c r="D73" s="5">
        <v>107.40372628033199</v>
      </c>
      <c r="E73" s="5">
        <v>0.33455448583702102</v>
      </c>
      <c r="F73" s="5">
        <v>0.59786792375012998</v>
      </c>
      <c r="G73" s="5">
        <v>0.97969134229772004</v>
      </c>
      <c r="H73" s="5">
        <v>0.67843003751796005</v>
      </c>
      <c r="I73" s="5">
        <v>0.33056097401544299</v>
      </c>
      <c r="J73" s="5">
        <v>1107.57672541392</v>
      </c>
      <c r="K73" s="5">
        <v>56.035911279627904</v>
      </c>
      <c r="L73" s="5">
        <v>4.3328082561304102</v>
      </c>
      <c r="N73" s="5">
        <v>19.657793878510301</v>
      </c>
      <c r="O73" s="5">
        <v>297.65615824622301</v>
      </c>
      <c r="P73" s="5">
        <v>76.413465444371198</v>
      </c>
      <c r="Q73" s="5">
        <v>109.30164075304</v>
      </c>
      <c r="R73" s="5">
        <v>0.38438188552283398</v>
      </c>
      <c r="S73" s="5">
        <v>0.59819627325722902</v>
      </c>
      <c r="T73" s="5">
        <v>0.73482325820358396</v>
      </c>
      <c r="U73" s="5">
        <v>0.39915316536133599</v>
      </c>
      <c r="V73" s="5">
        <v>0.437811804211162</v>
      </c>
      <c r="W73" s="5">
        <v>1153.0083520084499</v>
      </c>
      <c r="X73" s="5">
        <v>57.591445380506002</v>
      </c>
      <c r="Y73" s="5">
        <v>4.09557613211941</v>
      </c>
      <c r="AA73" s="5">
        <v>21.643892825521199</v>
      </c>
      <c r="AB73" s="5">
        <v>299.66939751823401</v>
      </c>
      <c r="AC73" s="5">
        <v>76.080389814707303</v>
      </c>
      <c r="AD73" s="5">
        <v>109.937318363351</v>
      </c>
      <c r="AE73" s="5">
        <v>0.25372213824619499</v>
      </c>
      <c r="AF73" s="5">
        <v>0.58441736413109102</v>
      </c>
      <c r="AG73" s="5">
        <v>0.71814177068292795</v>
      </c>
      <c r="AH73" s="5">
        <v>0.42524227047382901</v>
      </c>
      <c r="AI73" s="5">
        <v>0.35611461279171902</v>
      </c>
      <c r="AJ73" s="5">
        <v>1230.9301184311601</v>
      </c>
      <c r="AK73" s="5">
        <v>59.106570632157897</v>
      </c>
      <c r="AL73" s="5">
        <v>3.9298116945929902</v>
      </c>
      <c r="AN73" s="5">
        <v>19.336541843629799</v>
      </c>
      <c r="AO73" s="5">
        <v>293.47939706020901</v>
      </c>
      <c r="AP73" s="5">
        <v>77.307592626559497</v>
      </c>
      <c r="AQ73" s="5">
        <v>0.229899188327302</v>
      </c>
      <c r="AR73" s="5">
        <v>0.54418173719183505</v>
      </c>
      <c r="AS73" s="5">
        <v>0.72331655316582</v>
      </c>
      <c r="AT73" s="5">
        <v>0.41069708505135699</v>
      </c>
      <c r="AU73" s="5">
        <v>0.44683864577260102</v>
      </c>
      <c r="AV73" s="5">
        <v>1193.28874962738</v>
      </c>
      <c r="AW73" s="5">
        <v>57.142091152046007</v>
      </c>
      <c r="AX73" s="5">
        <v>4.0836206780604396</v>
      </c>
    </row>
    <row r="74" spans="1:50" x14ac:dyDescent="0.3">
      <c r="A74" s="5">
        <v>14.8651272889759</v>
      </c>
      <c r="B74" s="5">
        <v>299.74625511634798</v>
      </c>
      <c r="C74" s="5">
        <v>77.395330479871603</v>
      </c>
      <c r="D74" s="5">
        <v>121.325054904886</v>
      </c>
      <c r="E74" s="5">
        <v>0.33359673847288002</v>
      </c>
      <c r="F74" s="5">
        <v>0.59914527458036904</v>
      </c>
      <c r="G74" s="5">
        <v>0.97365744556899803</v>
      </c>
      <c r="H74" s="5">
        <v>0.68970128367588401</v>
      </c>
      <c r="I74" s="5">
        <v>0.31985060838627499</v>
      </c>
      <c r="J74" s="5">
        <v>1123.35786545664</v>
      </c>
      <c r="K74" s="5">
        <v>55.944476114380507</v>
      </c>
      <c r="L74" s="5">
        <v>4.3319419637493297</v>
      </c>
      <c r="N74" s="5">
        <v>19.509078414862199</v>
      </c>
      <c r="O74" s="5">
        <v>297.793592217087</v>
      </c>
      <c r="P74" s="5">
        <v>76.352910090633898</v>
      </c>
      <c r="Q74" s="5">
        <v>109.302106123678</v>
      </c>
      <c r="R74" s="5">
        <v>0.38583154996684099</v>
      </c>
      <c r="S74" s="5">
        <v>0.59989184098399295</v>
      </c>
      <c r="T74" s="5">
        <v>0.71802224727459296</v>
      </c>
      <c r="U74" s="5">
        <v>0.41218327552601902</v>
      </c>
      <c r="V74" s="5">
        <v>0.44278107036953401</v>
      </c>
      <c r="W74" s="5">
        <v>1155.0295184996901</v>
      </c>
      <c r="X74" s="5">
        <v>57.576356699686301</v>
      </c>
      <c r="Y74" s="5">
        <v>4.0917433410272999</v>
      </c>
      <c r="AA74" s="5">
        <v>21.408443869796098</v>
      </c>
      <c r="AB74" s="5">
        <v>299.06479990129901</v>
      </c>
      <c r="AC74" s="5">
        <v>75.827473751907306</v>
      </c>
      <c r="AD74" s="5">
        <v>106.098990934025</v>
      </c>
      <c r="AE74" s="5">
        <v>0.24123283489681399</v>
      </c>
      <c r="AF74" s="5">
        <v>0.57805622396286904</v>
      </c>
      <c r="AG74" s="5">
        <v>0.70901885525874397</v>
      </c>
      <c r="AH74" s="5">
        <v>0.42750298642059797</v>
      </c>
      <c r="AI74" s="5">
        <v>0.364234468006366</v>
      </c>
      <c r="AJ74" s="5">
        <v>1239.7729465940399</v>
      </c>
      <c r="AK74" s="5">
        <v>59.042009426563204</v>
      </c>
      <c r="AL74" s="5">
        <v>3.9247334156533298</v>
      </c>
      <c r="AN74" s="5">
        <v>20.0170402239279</v>
      </c>
      <c r="AO74" s="5">
        <v>292.54503940987797</v>
      </c>
      <c r="AP74" s="5">
        <v>77.310246710889999</v>
      </c>
      <c r="AQ74" s="5">
        <v>0.22276393101536199</v>
      </c>
      <c r="AR74" s="5">
        <v>0.56584059563070999</v>
      </c>
      <c r="AS74" s="5">
        <v>0.74350039051633099</v>
      </c>
      <c r="AT74" s="5">
        <v>0.42286539933894102</v>
      </c>
      <c r="AU74" s="5">
        <v>0.454426210507689</v>
      </c>
      <c r="AV74" s="5">
        <v>1175.5692656328699</v>
      </c>
      <c r="AW74" s="5">
        <v>57.099848002043096</v>
      </c>
      <c r="AX74" s="5">
        <v>4.0778852531335303</v>
      </c>
    </row>
    <row r="75" spans="1:50" x14ac:dyDescent="0.3">
      <c r="A75" s="5">
        <v>14.937010994300101</v>
      </c>
      <c r="B75" s="5">
        <v>298.60082128415002</v>
      </c>
      <c r="C75" s="5">
        <v>77.186335371915703</v>
      </c>
      <c r="D75" s="5">
        <v>119.288533157736</v>
      </c>
      <c r="E75" s="5">
        <v>0.33912540115238499</v>
      </c>
      <c r="F75" s="5">
        <v>0.59509759287765696</v>
      </c>
      <c r="G75" s="5">
        <v>0.97963546000197299</v>
      </c>
      <c r="H75" s="5">
        <v>0.68642661237962099</v>
      </c>
      <c r="I75" s="5">
        <v>0.30704147475218502</v>
      </c>
      <c r="J75" s="5">
        <v>1121.66518913458</v>
      </c>
      <c r="K75" s="5">
        <v>55.908798182474897</v>
      </c>
      <c r="L75" s="5">
        <v>4.3227046774825899</v>
      </c>
      <c r="N75" s="5">
        <v>19.3634862385044</v>
      </c>
      <c r="O75" s="5">
        <v>297.76897666448798</v>
      </c>
      <c r="P75" s="5">
        <v>76.420179923264101</v>
      </c>
      <c r="Q75" s="5">
        <v>109.30805700757099</v>
      </c>
      <c r="R75" s="5">
        <v>0.38557282418212202</v>
      </c>
      <c r="S75" s="5">
        <v>0.59023190679245496</v>
      </c>
      <c r="T75" s="5">
        <v>0.71771534366959</v>
      </c>
      <c r="U75" s="5">
        <v>0.39306033439023003</v>
      </c>
      <c r="V75" s="5">
        <v>0.42131397061806303</v>
      </c>
      <c r="W75" s="5">
        <v>1155.6868814852801</v>
      </c>
      <c r="X75" s="5">
        <v>57.515480393186103</v>
      </c>
      <c r="Y75" s="5">
        <v>4.0858978215293398</v>
      </c>
      <c r="AA75" s="5">
        <v>21.050898327048198</v>
      </c>
      <c r="AB75" s="5">
        <v>299.68895771818899</v>
      </c>
      <c r="AC75" s="5">
        <v>75.625164743037303</v>
      </c>
      <c r="AD75" s="5">
        <v>106.195864460875</v>
      </c>
      <c r="AE75" s="5">
        <v>0.243133215296887</v>
      </c>
      <c r="AF75" s="5">
        <v>0.59037850999826302</v>
      </c>
      <c r="AG75" s="5">
        <v>0.71163982199246201</v>
      </c>
      <c r="AH75" s="5">
        <v>0.43216537778937703</v>
      </c>
      <c r="AI75" s="5">
        <v>0.36579724238212602</v>
      </c>
      <c r="AJ75" s="5">
        <v>1235.9788885646601</v>
      </c>
      <c r="AK75" s="5">
        <v>58.926076128844699</v>
      </c>
      <c r="AL75" s="5">
        <v>3.9157884822497402</v>
      </c>
      <c r="AN75" s="5">
        <v>19.433639794694798</v>
      </c>
      <c r="AO75" s="5">
        <v>295.82109972089199</v>
      </c>
      <c r="AP75" s="5">
        <v>77.268719302760303</v>
      </c>
      <c r="AQ75" s="5">
        <v>0.222365513208684</v>
      </c>
      <c r="AR75" s="5">
        <v>0.57734731147914897</v>
      </c>
      <c r="AS75" s="5">
        <v>0.73301751489079603</v>
      </c>
      <c r="AT75" s="5">
        <v>0.42142057484168299</v>
      </c>
      <c r="AU75" s="5">
        <v>0.45872245498751202</v>
      </c>
      <c r="AV75" s="5">
        <v>1187.2159440310199</v>
      </c>
      <c r="AW75" s="5">
        <v>57.015054392784506</v>
      </c>
      <c r="AX75" s="5">
        <v>4.0683708569374</v>
      </c>
    </row>
    <row r="76" spans="1:50" x14ac:dyDescent="0.3">
      <c r="A76" s="5">
        <v>14.573090438195001</v>
      </c>
      <c r="B76" s="5">
        <v>298.83611110110098</v>
      </c>
      <c r="C76" s="5">
        <v>77.211970771317198</v>
      </c>
      <c r="D76" s="5">
        <v>118.92178473816</v>
      </c>
      <c r="E76" s="5">
        <v>0.33025874555949503</v>
      </c>
      <c r="F76" s="5">
        <v>0.59838989756652095</v>
      </c>
      <c r="G76" s="5">
        <v>0.97803786410526405</v>
      </c>
      <c r="H76" s="5">
        <v>0.68657100032260798</v>
      </c>
      <c r="I76" s="5">
        <v>0.32029928241967898</v>
      </c>
      <c r="J76" s="5">
        <v>1120.8325225742601</v>
      </c>
      <c r="K76" s="5">
        <v>55.861313409930005</v>
      </c>
      <c r="L76" s="5">
        <v>4.32179222407997</v>
      </c>
      <c r="N76" s="5">
        <v>19.261420727440498</v>
      </c>
      <c r="O76" s="5">
        <v>298.31367557094097</v>
      </c>
      <c r="P76" s="5">
        <v>76.181732878256497</v>
      </c>
      <c r="Q76" s="5">
        <v>107.867420253048</v>
      </c>
      <c r="R76" s="5">
        <v>0.40657836477464199</v>
      </c>
      <c r="S76" s="5">
        <v>0.58136428783162397</v>
      </c>
      <c r="T76" s="5">
        <v>0.72172354890934798</v>
      </c>
      <c r="U76" s="5">
        <v>0.43372407363827897</v>
      </c>
      <c r="V76" s="5">
        <v>0.41716107032232602</v>
      </c>
      <c r="W76" s="5">
        <v>1136.53289791883</v>
      </c>
      <c r="X76" s="5">
        <v>57.379658509996403</v>
      </c>
      <c r="Y76" s="5">
        <v>4.0717882933618599</v>
      </c>
      <c r="AA76" s="5">
        <v>20.574166942946</v>
      </c>
      <c r="AB76" s="5">
        <v>298.39986701926802</v>
      </c>
      <c r="AC76" s="5">
        <v>75.624691399735696</v>
      </c>
      <c r="AD76" s="5">
        <v>105.94947453716</v>
      </c>
      <c r="AE76" s="5">
        <v>0.24466437884103001</v>
      </c>
      <c r="AF76" s="5">
        <v>0.58203194015958204</v>
      </c>
      <c r="AG76" s="5">
        <v>0.70152323720615795</v>
      </c>
      <c r="AH76" s="5">
        <v>0.42510148519848101</v>
      </c>
      <c r="AI76" s="5">
        <v>0.34579033177787299</v>
      </c>
      <c r="AJ76" s="5">
        <v>1237.7989824431399</v>
      </c>
      <c r="AK76" s="5">
        <v>58.837804750785509</v>
      </c>
      <c r="AL76" s="5">
        <v>3.9086851703483401</v>
      </c>
      <c r="AN76" s="5">
        <v>19.681161581058099</v>
      </c>
      <c r="AO76" s="5">
        <v>293.43091386135802</v>
      </c>
      <c r="AP76" s="5">
        <v>76.875243079227801</v>
      </c>
      <c r="AQ76" s="5">
        <v>0.204289827109255</v>
      </c>
      <c r="AR76" s="5">
        <v>0.53831225902899105</v>
      </c>
      <c r="AS76" s="5">
        <v>0.73625894438890305</v>
      </c>
      <c r="AT76" s="5">
        <v>0.40695708118145402</v>
      </c>
      <c r="AU76" s="5">
        <v>0.42855667399302899</v>
      </c>
      <c r="AV76" s="5">
        <v>1179.47965490511</v>
      </c>
      <c r="AW76" s="5">
        <v>56.966286596433704</v>
      </c>
      <c r="AX76" s="5">
        <v>4.0617109091319499</v>
      </c>
    </row>
    <row r="77" spans="1:50" x14ac:dyDescent="0.3">
      <c r="A77" s="5">
        <v>14.625224737877</v>
      </c>
      <c r="B77" s="5">
        <v>298.83315184898402</v>
      </c>
      <c r="C77" s="5">
        <v>77.256199434914905</v>
      </c>
      <c r="D77" s="5">
        <v>121.28704707986699</v>
      </c>
      <c r="E77" s="5">
        <v>0.33436633453366998</v>
      </c>
      <c r="F77" s="5">
        <v>0.59979798427606401</v>
      </c>
      <c r="G77" s="5">
        <v>0.97560434932354301</v>
      </c>
      <c r="H77" s="5">
        <v>0.69419060652567</v>
      </c>
      <c r="I77" s="5">
        <v>0.30689376952110597</v>
      </c>
      <c r="J77" s="5">
        <v>1122.5915821050401</v>
      </c>
      <c r="K77" s="5">
        <v>55.832311452573705</v>
      </c>
      <c r="L77" s="5">
        <v>4.3154918513607701</v>
      </c>
      <c r="N77" s="5">
        <v>18.8806848768943</v>
      </c>
      <c r="O77" s="5">
        <v>298.37657204503398</v>
      </c>
      <c r="P77" s="5">
        <v>76.307861165234598</v>
      </c>
      <c r="Q77" s="5">
        <v>108.876887554061</v>
      </c>
      <c r="R77" s="5">
        <v>0.40877773965908798</v>
      </c>
      <c r="S77" s="5">
        <v>0.59354091083421301</v>
      </c>
      <c r="T77" s="5">
        <v>0.72348381325958799</v>
      </c>
      <c r="U77" s="5">
        <v>0.43177671061431</v>
      </c>
      <c r="V77" s="5">
        <v>0.44532208530773598</v>
      </c>
      <c r="W77" s="5">
        <v>1136.7528634668099</v>
      </c>
      <c r="X77" s="5">
        <v>57.304405668441902</v>
      </c>
      <c r="Y77" s="5">
        <v>4.0661359897776599</v>
      </c>
      <c r="AA77" s="5">
        <v>20.564530677406701</v>
      </c>
      <c r="AB77" s="5">
        <v>298.42675808121101</v>
      </c>
      <c r="AC77" s="5">
        <v>75.601703687688698</v>
      </c>
      <c r="AD77" s="5">
        <v>105.96174288436301</v>
      </c>
      <c r="AE77" s="5">
        <v>0.24368844868464301</v>
      </c>
      <c r="AF77" s="5">
        <v>0.58851255487210197</v>
      </c>
      <c r="AG77" s="5">
        <v>0.71573864985217694</v>
      </c>
      <c r="AH77" s="5">
        <v>0.44435119441620802</v>
      </c>
      <c r="AI77" s="5">
        <v>0.34674901885783399</v>
      </c>
      <c r="AJ77" s="5">
        <v>1233.53550063644</v>
      </c>
      <c r="AK77" s="5">
        <v>58.824971059355406</v>
      </c>
      <c r="AL77" s="5">
        <v>3.9084168549225899</v>
      </c>
      <c r="AN77" s="5">
        <v>20.470740461135598</v>
      </c>
      <c r="AO77" s="5">
        <v>297.34854654237898</v>
      </c>
      <c r="AP77" s="5">
        <v>78.1976033956972</v>
      </c>
      <c r="AQ77" s="5">
        <v>0.20874761815634099</v>
      </c>
      <c r="AR77" s="5">
        <v>0.59294846322818595</v>
      </c>
      <c r="AS77" s="5">
        <v>0.73489390978179703</v>
      </c>
      <c r="AT77" s="5">
        <v>0.48535887414109402</v>
      </c>
      <c r="AU77" s="5">
        <v>0.38050912458123298</v>
      </c>
      <c r="AV77" s="5">
        <v>1163.7723376223801</v>
      </c>
      <c r="AW77" s="5">
        <v>56.893386838739005</v>
      </c>
      <c r="AX77" s="5">
        <v>4.0608644102484996</v>
      </c>
    </row>
    <row r="78" spans="1:50" x14ac:dyDescent="0.3">
      <c r="A78" s="5">
        <v>14.4291190720436</v>
      </c>
      <c r="B78" s="5">
        <v>297.69088404874901</v>
      </c>
      <c r="C78" s="5">
        <v>77.198499673534599</v>
      </c>
      <c r="D78" s="5">
        <v>116.23366279535</v>
      </c>
      <c r="E78" s="5">
        <v>0.33610978043376299</v>
      </c>
      <c r="F78" s="5">
        <v>0.599820431386343</v>
      </c>
      <c r="G78" s="5">
        <v>0.97275641830114501</v>
      </c>
      <c r="H78" s="5">
        <v>0.67630757865772395</v>
      </c>
      <c r="I78" s="5">
        <v>0.30279023218611101</v>
      </c>
      <c r="J78" s="5">
        <v>1121.50971750535</v>
      </c>
      <c r="K78" s="5">
        <v>55.751143828530999</v>
      </c>
      <c r="L78" s="5">
        <v>4.3093004967805602</v>
      </c>
      <c r="N78" s="5">
        <v>18.986166955343201</v>
      </c>
      <c r="O78" s="5">
        <v>298.28253360723102</v>
      </c>
      <c r="P78" s="5">
        <v>75.637177807432195</v>
      </c>
      <c r="Q78" s="5">
        <v>105.319118691048</v>
      </c>
      <c r="R78" s="5">
        <v>0.412250584274228</v>
      </c>
      <c r="S78" s="5">
        <v>0.58639469442238801</v>
      </c>
      <c r="T78" s="5">
        <v>0.70169521632888798</v>
      </c>
      <c r="U78" s="5">
        <v>0.40352110105961098</v>
      </c>
      <c r="V78" s="5">
        <v>0.41354722004387601</v>
      </c>
      <c r="W78" s="5">
        <v>1147.53929697078</v>
      </c>
      <c r="X78" s="5">
        <v>57.182476373718607</v>
      </c>
      <c r="Y78" s="5">
        <v>4.0515742208774403</v>
      </c>
      <c r="AA78" s="5">
        <v>20.486515564523799</v>
      </c>
      <c r="AB78" s="5">
        <v>298.31938480846401</v>
      </c>
      <c r="AC78" s="5">
        <v>75.625495330115299</v>
      </c>
      <c r="AD78" s="5">
        <v>105.05309405472499</v>
      </c>
      <c r="AE78" s="5">
        <v>0.23647094729238199</v>
      </c>
      <c r="AF78" s="5">
        <v>0.58176954115606105</v>
      </c>
      <c r="AG78" s="5">
        <v>0.70010116163009395</v>
      </c>
      <c r="AH78" s="5">
        <v>0.41664653515733302</v>
      </c>
      <c r="AI78" s="5">
        <v>0.34387719079429901</v>
      </c>
      <c r="AJ78" s="5">
        <v>1239.26721961409</v>
      </c>
      <c r="AK78" s="5">
        <v>58.748070873800295</v>
      </c>
      <c r="AL78" s="5">
        <v>3.9011814743170099</v>
      </c>
      <c r="AN78" s="5">
        <v>19.327360383073199</v>
      </c>
      <c r="AO78" s="5">
        <v>295.33024784740599</v>
      </c>
      <c r="AP78" s="5">
        <v>77.355004885177095</v>
      </c>
      <c r="AQ78" s="5">
        <v>0.22316966536968999</v>
      </c>
      <c r="AR78" s="5">
        <v>0.591836746195882</v>
      </c>
      <c r="AS78" s="5">
        <v>0.72447734212572001</v>
      </c>
      <c r="AT78" s="5">
        <v>0.413557834153364</v>
      </c>
      <c r="AU78" s="5">
        <v>0.45046519435940902</v>
      </c>
      <c r="AV78" s="5">
        <v>1179.5103021253601</v>
      </c>
      <c r="AW78" s="5">
        <v>56.886481627045605</v>
      </c>
      <c r="AX78" s="5">
        <v>4.0532549421752702</v>
      </c>
    </row>
    <row r="79" spans="1:50" x14ac:dyDescent="0.3">
      <c r="A79" s="5">
        <v>14.2581318745827</v>
      </c>
      <c r="B79" s="5">
        <v>297.73941244121897</v>
      </c>
      <c r="C79" s="5">
        <v>77.198478308203804</v>
      </c>
      <c r="D79" s="5">
        <v>117.104253887252</v>
      </c>
      <c r="E79" s="5">
        <v>0.33608701422625997</v>
      </c>
      <c r="F79" s="5">
        <v>0.599815109008902</v>
      </c>
      <c r="G79" s="5">
        <v>0.97276746648105406</v>
      </c>
      <c r="H79" s="5">
        <v>0.67713912770971696</v>
      </c>
      <c r="I79" s="5">
        <v>0.30064179067920699</v>
      </c>
      <c r="J79" s="5">
        <v>1121.4733886394399</v>
      </c>
      <c r="K79" s="5">
        <v>55.695937449327403</v>
      </c>
      <c r="L79" s="5">
        <v>4.3049989548837404</v>
      </c>
      <c r="N79" s="5">
        <v>18.621432409263999</v>
      </c>
      <c r="O79" s="5">
        <v>298.61640261552998</v>
      </c>
      <c r="P79" s="5">
        <v>76.288221901427704</v>
      </c>
      <c r="Q79" s="5">
        <v>108.665638532665</v>
      </c>
      <c r="R79" s="5">
        <v>0.40313243467558002</v>
      </c>
      <c r="S79" s="5">
        <v>0.59602696209081496</v>
      </c>
      <c r="T79" s="5">
        <v>0.71836891492621102</v>
      </c>
      <c r="U79" s="5">
        <v>0.36806663734732697</v>
      </c>
      <c r="V79" s="5">
        <v>0.40347243492081097</v>
      </c>
      <c r="W79" s="5">
        <v>1144.97612701854</v>
      </c>
      <c r="X79" s="5">
        <v>57.130985145005198</v>
      </c>
      <c r="Y79" s="5">
        <v>4.0476787046478</v>
      </c>
      <c r="AA79" s="5">
        <v>20.4124555361261</v>
      </c>
      <c r="AB79" s="5">
        <v>296.27448355637102</v>
      </c>
      <c r="AC79" s="5">
        <v>75.963958874690405</v>
      </c>
      <c r="AD79" s="5">
        <v>108.31301385204701</v>
      </c>
      <c r="AE79" s="5">
        <v>0.21971283088898999</v>
      </c>
      <c r="AF79" s="5">
        <v>0.58383332749525596</v>
      </c>
      <c r="AG79" s="5">
        <v>0.70677509553440399</v>
      </c>
      <c r="AH79" s="5">
        <v>0.46466133688268801</v>
      </c>
      <c r="AI79" s="5">
        <v>0.308248300834703</v>
      </c>
      <c r="AJ79" s="5">
        <v>1220.9722968834999</v>
      </c>
      <c r="AK79" s="5">
        <v>58.602583404914498</v>
      </c>
      <c r="AL79" s="5">
        <v>3.893079066876</v>
      </c>
      <c r="AN79" s="5">
        <v>19.4867654442027</v>
      </c>
      <c r="AO79" s="5">
        <v>294.85348544255601</v>
      </c>
      <c r="AP79" s="5">
        <v>77.275660435382804</v>
      </c>
      <c r="AQ79" s="5">
        <v>0.203270590981078</v>
      </c>
      <c r="AR79" s="5">
        <v>0.55803164086294998</v>
      </c>
      <c r="AS79" s="5">
        <v>0.717749752932625</v>
      </c>
      <c r="AT79" s="5">
        <v>0.40579324383138399</v>
      </c>
      <c r="AU79" s="5">
        <v>0.42806017049606698</v>
      </c>
      <c r="AV79" s="5">
        <v>1171.3316437262399</v>
      </c>
      <c r="AW79" s="5">
        <v>56.832665362987797</v>
      </c>
      <c r="AX79" s="5">
        <v>4.0461118178966498</v>
      </c>
    </row>
    <row r="80" spans="1:50" x14ac:dyDescent="0.3">
      <c r="A80" s="5">
        <v>15.4212709607937</v>
      </c>
      <c r="B80" s="5">
        <v>282.53538162409097</v>
      </c>
      <c r="C80" s="5">
        <v>75.825675901376897</v>
      </c>
      <c r="D80" s="5">
        <v>105.43976623529601</v>
      </c>
      <c r="E80" s="5">
        <v>0.38411448237659901</v>
      </c>
      <c r="F80" s="5">
        <v>0.59903896514966604</v>
      </c>
      <c r="G80" s="5">
        <v>0.80007683524221196</v>
      </c>
      <c r="H80" s="5">
        <v>0.41320958718893103</v>
      </c>
      <c r="I80" s="5">
        <v>0.46224824756609101</v>
      </c>
      <c r="J80" s="5">
        <v>1142.6831898331</v>
      </c>
      <c r="K80" s="5">
        <v>55.628899428090094</v>
      </c>
      <c r="L80" s="5">
        <v>4.2950136537800399</v>
      </c>
      <c r="N80" s="5">
        <v>18.585303871524001</v>
      </c>
      <c r="O80" s="5">
        <v>298.78442275451101</v>
      </c>
      <c r="P80" s="5">
        <v>75.627366074740706</v>
      </c>
      <c r="Q80" s="5">
        <v>111.221730710093</v>
      </c>
      <c r="R80" s="5">
        <v>0.402167792020725</v>
      </c>
      <c r="S80" s="5">
        <v>0.59443132655590902</v>
      </c>
      <c r="T80" s="5">
        <v>0.71616999564832096</v>
      </c>
      <c r="U80" s="5">
        <v>0.364871289909042</v>
      </c>
      <c r="V80" s="5">
        <v>0.40050454897066001</v>
      </c>
      <c r="W80" s="5">
        <v>1131.5654585279899</v>
      </c>
      <c r="X80" s="5">
        <v>57.049511331279405</v>
      </c>
      <c r="Y80" s="5">
        <v>4.0472065463129203</v>
      </c>
      <c r="AA80" s="5">
        <v>20.270231062295402</v>
      </c>
      <c r="AB80" s="5">
        <v>297.84336604869901</v>
      </c>
      <c r="AC80" s="5">
        <v>76.198413173298107</v>
      </c>
      <c r="AD80" s="5">
        <v>106.92622855858301</v>
      </c>
      <c r="AE80" s="5">
        <v>0.21773524718232301</v>
      </c>
      <c r="AF80" s="5">
        <v>0.59821651839009804</v>
      </c>
      <c r="AG80" s="5">
        <v>0.71076120589773795</v>
      </c>
      <c r="AH80" s="5">
        <v>0.40464600349764202</v>
      </c>
      <c r="AI80" s="5">
        <v>0.33755590276219899</v>
      </c>
      <c r="AJ80" s="5">
        <v>1235.99784916004</v>
      </c>
      <c r="AK80" s="5">
        <v>58.516468176325297</v>
      </c>
      <c r="AL80" s="5">
        <v>3.88658463766465</v>
      </c>
      <c r="AN80" s="5">
        <v>18.908358319792899</v>
      </c>
      <c r="AO80" s="5">
        <v>292.645305413725</v>
      </c>
      <c r="AP80" s="5">
        <v>77.070017785151506</v>
      </c>
      <c r="AQ80" s="5">
        <v>0.23770466635182499</v>
      </c>
      <c r="AR80" s="5">
        <v>0.59645251652220499</v>
      </c>
      <c r="AS80" s="5">
        <v>0.71927808365183799</v>
      </c>
      <c r="AT80" s="5">
        <v>0.42112738606933697</v>
      </c>
      <c r="AU80" s="5">
        <v>0.40937692068708598</v>
      </c>
      <c r="AV80" s="5">
        <v>1164.8928735038101</v>
      </c>
      <c r="AW80" s="5">
        <v>56.742300666403899</v>
      </c>
      <c r="AX80" s="5">
        <v>4.0402401117926203</v>
      </c>
    </row>
    <row r="81" spans="1:50" x14ac:dyDescent="0.3">
      <c r="A81" s="5">
        <v>15.837160546889001</v>
      </c>
      <c r="B81" s="5">
        <v>281.22942877250898</v>
      </c>
      <c r="C81" s="5">
        <v>75.872765968432503</v>
      </c>
      <c r="D81" s="5">
        <v>105.51504415254099</v>
      </c>
      <c r="E81" s="5">
        <v>0.38432083734287098</v>
      </c>
      <c r="F81" s="5">
        <v>0.57669730008484599</v>
      </c>
      <c r="G81" s="5">
        <v>0.78638044641904503</v>
      </c>
      <c r="H81" s="5">
        <v>0.37114078800789602</v>
      </c>
      <c r="I81" s="5">
        <v>0.42640961872008798</v>
      </c>
      <c r="J81" s="5">
        <v>1145.2298819371199</v>
      </c>
      <c r="K81" s="5">
        <v>55.579919225315898</v>
      </c>
      <c r="L81" s="5">
        <v>4.2894339607727296</v>
      </c>
      <c r="N81" s="5">
        <v>18.9232811279951</v>
      </c>
      <c r="O81" s="5">
        <v>298.652877590478</v>
      </c>
      <c r="P81" s="5">
        <v>76.160433999726294</v>
      </c>
      <c r="Q81" s="5">
        <v>106.610443989826</v>
      </c>
      <c r="R81" s="5">
        <v>0.43214311425111002</v>
      </c>
      <c r="S81" s="5">
        <v>0.57997935187379701</v>
      </c>
      <c r="T81" s="5">
        <v>0.71705740673735696</v>
      </c>
      <c r="U81" s="5">
        <v>0.36269756498342198</v>
      </c>
      <c r="V81" s="5">
        <v>0.40409190813943702</v>
      </c>
      <c r="W81" s="5">
        <v>1143.29057596606</v>
      </c>
      <c r="X81" s="5">
        <v>56.978958178515107</v>
      </c>
      <c r="Y81" s="5">
        <v>4.0359200692998396</v>
      </c>
      <c r="AA81" s="5">
        <v>20.100223638107799</v>
      </c>
      <c r="AB81" s="5">
        <v>297.84044848748403</v>
      </c>
      <c r="AC81" s="5">
        <v>76.166175056779906</v>
      </c>
      <c r="AD81" s="5">
        <v>106.899562065933</v>
      </c>
      <c r="AE81" s="5">
        <v>0.216738781190524</v>
      </c>
      <c r="AF81" s="5">
        <v>0.59695348029165696</v>
      </c>
      <c r="AG81" s="5">
        <v>0.71074611160146905</v>
      </c>
      <c r="AH81" s="5">
        <v>0.40541034825958699</v>
      </c>
      <c r="AI81" s="5">
        <v>0.33630697735410298</v>
      </c>
      <c r="AJ81" s="5">
        <v>1236.4397092730201</v>
      </c>
      <c r="AK81" s="5">
        <v>58.484647157469105</v>
      </c>
      <c r="AL81" s="5">
        <v>3.8849702348160302</v>
      </c>
      <c r="AN81" s="5">
        <v>19.209820943503999</v>
      </c>
      <c r="AO81" s="5">
        <v>296.24121514931801</v>
      </c>
      <c r="AP81" s="5">
        <v>76.653845233375804</v>
      </c>
      <c r="AQ81" s="5">
        <v>0.21429038904561701</v>
      </c>
      <c r="AR81" s="5">
        <v>0.59693268176337599</v>
      </c>
      <c r="AS81" s="5">
        <v>0.71224226661788004</v>
      </c>
      <c r="AT81" s="5">
        <v>0.40220769485533803</v>
      </c>
      <c r="AU81" s="5">
        <v>0.42620935377308999</v>
      </c>
      <c r="AV81" s="5">
        <v>1183.6501024976901</v>
      </c>
      <c r="AW81" s="5">
        <v>56.663302648072303</v>
      </c>
      <c r="AX81" s="5">
        <v>4.0304943630501198</v>
      </c>
    </row>
    <row r="82" spans="1:50" x14ac:dyDescent="0.3">
      <c r="A82" s="5">
        <v>15.8239452765597</v>
      </c>
      <c r="B82" s="5">
        <v>281.40836686760599</v>
      </c>
      <c r="C82" s="5">
        <v>75.874218274704901</v>
      </c>
      <c r="D82" s="5">
        <v>106.118284144537</v>
      </c>
      <c r="E82" s="5">
        <v>0.38860247861195601</v>
      </c>
      <c r="F82" s="5">
        <v>0.57717040329695002</v>
      </c>
      <c r="G82" s="5">
        <v>0.78200261375339297</v>
      </c>
      <c r="H82" s="5">
        <v>0.37085921259525501</v>
      </c>
      <c r="I82" s="5">
        <v>0.43378408510370597</v>
      </c>
      <c r="J82" s="5">
        <v>1146.2177764338801</v>
      </c>
      <c r="K82" s="5">
        <v>55.550624475707302</v>
      </c>
      <c r="L82" s="5">
        <v>4.2857758766860803</v>
      </c>
      <c r="N82" s="5">
        <v>18.808983851734801</v>
      </c>
      <c r="O82" s="5">
        <v>298.72276407462999</v>
      </c>
      <c r="P82" s="5">
        <v>76.185904842691102</v>
      </c>
      <c r="Q82" s="5">
        <v>106.60917411260699</v>
      </c>
      <c r="R82" s="5">
        <v>0.42574828751308802</v>
      </c>
      <c r="S82" s="5">
        <v>0.58763144997208605</v>
      </c>
      <c r="T82" s="5">
        <v>0.715443496709816</v>
      </c>
      <c r="U82" s="5">
        <v>0.32023409945560699</v>
      </c>
      <c r="V82" s="5">
        <v>0.39644272055997698</v>
      </c>
      <c r="W82" s="5">
        <v>1146.07944788846</v>
      </c>
      <c r="X82" s="5">
        <v>56.904101059175403</v>
      </c>
      <c r="Y82" s="5">
        <v>4.0297477097272596</v>
      </c>
      <c r="AA82" s="5">
        <v>19.641117377107999</v>
      </c>
      <c r="AB82" s="5">
        <v>296.89364442052602</v>
      </c>
      <c r="AC82" s="5">
        <v>75.976858937396003</v>
      </c>
      <c r="AD82" s="5">
        <v>105.120764883435</v>
      </c>
      <c r="AE82" s="5">
        <v>0.217120586476092</v>
      </c>
      <c r="AF82" s="5">
        <v>0.59485017373043003</v>
      </c>
      <c r="AG82" s="5">
        <v>0.78993717978097999</v>
      </c>
      <c r="AH82" s="5">
        <v>0.36182589116902703</v>
      </c>
      <c r="AI82" s="5">
        <v>0.33376401866165001</v>
      </c>
      <c r="AJ82" s="5">
        <v>1234.00094361796</v>
      </c>
      <c r="AK82" s="5">
        <v>58.354107169637601</v>
      </c>
      <c r="AL82" s="5">
        <v>3.8834900341454599</v>
      </c>
      <c r="AN82" s="5">
        <v>18.914639053714399</v>
      </c>
      <c r="AO82" s="5">
        <v>296.87677736596999</v>
      </c>
      <c r="AP82" s="5">
        <v>76.531784818606795</v>
      </c>
      <c r="AQ82" s="5">
        <v>0.20716017481830601</v>
      </c>
      <c r="AR82" s="5">
        <v>0.58674497293438799</v>
      </c>
      <c r="AS82" s="5">
        <v>0.70815351912784896</v>
      </c>
      <c r="AT82" s="5">
        <v>0.41538215904047299</v>
      </c>
      <c r="AU82" s="5">
        <v>0.42654446087007902</v>
      </c>
      <c r="AV82" s="5">
        <v>1183.3637929292199</v>
      </c>
      <c r="AW82" s="5">
        <v>56.638607407666299</v>
      </c>
      <c r="AX82" s="5">
        <v>4.0267421672976296</v>
      </c>
    </row>
    <row r="83" spans="1:50" x14ac:dyDescent="0.3">
      <c r="A83" s="5">
        <v>15.279039061180599</v>
      </c>
      <c r="B83" s="5">
        <v>280.62267199055799</v>
      </c>
      <c r="C83" s="5">
        <v>75.844535363265905</v>
      </c>
      <c r="D83" s="5">
        <v>106.18813958277499</v>
      </c>
      <c r="E83" s="5">
        <v>0.38800885504932497</v>
      </c>
      <c r="F83" s="5">
        <v>0.57685808250585502</v>
      </c>
      <c r="G83" s="5">
        <v>0.77961208869745602</v>
      </c>
      <c r="H83" s="5">
        <v>0.36691937728020002</v>
      </c>
      <c r="I83" s="5">
        <v>0.45622072660987101</v>
      </c>
      <c r="J83" s="5">
        <v>1146.0866463796999</v>
      </c>
      <c r="K83" s="5">
        <v>55.503805591602998</v>
      </c>
      <c r="L83" s="5">
        <v>4.2808157839365499</v>
      </c>
      <c r="N83" s="5">
        <v>18.8062499701247</v>
      </c>
      <c r="O83" s="5">
        <v>298.67387085022398</v>
      </c>
      <c r="P83" s="5">
        <v>76.086066532208207</v>
      </c>
      <c r="Q83" s="5">
        <v>106.506570062507</v>
      </c>
      <c r="R83" s="5">
        <v>0.43261972235058399</v>
      </c>
      <c r="S83" s="5">
        <v>0.58814221651733201</v>
      </c>
      <c r="T83" s="5">
        <v>0.71538917310638805</v>
      </c>
      <c r="U83" s="5">
        <v>0.32740643021759902</v>
      </c>
      <c r="V83" s="5">
        <v>0.39418737309831903</v>
      </c>
      <c r="W83" s="5">
        <v>1145.4257136199101</v>
      </c>
      <c r="X83" s="5">
        <v>56.843719912158498</v>
      </c>
      <c r="Y83" s="5">
        <v>4.0253821752595904</v>
      </c>
      <c r="AA83" s="5">
        <v>19.736690349723901</v>
      </c>
      <c r="AB83" s="5">
        <v>296.96884427267702</v>
      </c>
      <c r="AC83" s="5">
        <v>75.571302932319398</v>
      </c>
      <c r="AD83" s="5">
        <v>108.61658550752399</v>
      </c>
      <c r="AE83" s="5">
        <v>0.216891472924406</v>
      </c>
      <c r="AF83" s="5">
        <v>0.59275032593827703</v>
      </c>
      <c r="AG83" s="5">
        <v>0.70951679068830398</v>
      </c>
      <c r="AH83" s="5">
        <v>0.41233100968801201</v>
      </c>
      <c r="AI83" s="5">
        <v>0.32963582371428402</v>
      </c>
      <c r="AJ83" s="5">
        <v>1224.5638314339899</v>
      </c>
      <c r="AK83" s="5">
        <v>58.312521617857108</v>
      </c>
      <c r="AL83" s="5">
        <v>3.8779071931168398</v>
      </c>
      <c r="AN83" s="5">
        <v>18.8995368915919</v>
      </c>
      <c r="AO83" s="5">
        <v>296.38454396737899</v>
      </c>
      <c r="AP83" s="5">
        <v>76.608761518799199</v>
      </c>
      <c r="AQ83" s="5">
        <v>0.211441187812342</v>
      </c>
      <c r="AR83" s="5">
        <v>0.58935741635087002</v>
      </c>
      <c r="AS83" s="5">
        <v>0.70824570136148102</v>
      </c>
      <c r="AT83" s="5">
        <v>0.41601431669550598</v>
      </c>
      <c r="AU83" s="5">
        <v>0.40999820702259898</v>
      </c>
      <c r="AV83" s="5">
        <v>1170.90972695248</v>
      </c>
      <c r="AW83" s="5">
        <v>56.593948835461504</v>
      </c>
      <c r="AX83" s="5">
        <v>4.0211662068852396</v>
      </c>
    </row>
    <row r="84" spans="1:50" x14ac:dyDescent="0.3">
      <c r="A84" s="5">
        <v>15.4168684035377</v>
      </c>
      <c r="B84" s="5">
        <v>279.96702397742098</v>
      </c>
      <c r="C84" s="5">
        <v>75.830692705966797</v>
      </c>
      <c r="D84" s="5">
        <v>105.53776533377599</v>
      </c>
      <c r="E84" s="5">
        <v>0.38288064419178902</v>
      </c>
      <c r="F84" s="5">
        <v>0.59923039472677897</v>
      </c>
      <c r="G84" s="5">
        <v>0.79968566896159499</v>
      </c>
      <c r="H84" s="5">
        <v>0.357521265964035</v>
      </c>
      <c r="I84" s="5">
        <v>0.44580235128574502</v>
      </c>
      <c r="J84" s="5">
        <v>1142.58084309936</v>
      </c>
      <c r="K84" s="5">
        <v>55.470995976648297</v>
      </c>
      <c r="L84" s="5">
        <v>4.2749567253956098</v>
      </c>
      <c r="N84" s="5">
        <v>18.8037972789582</v>
      </c>
      <c r="O84" s="5">
        <v>296.98874931695502</v>
      </c>
      <c r="P84" s="5">
        <v>75.987707726698702</v>
      </c>
      <c r="Q84" s="5">
        <v>113.08793965248501</v>
      </c>
      <c r="R84" s="5">
        <v>0.42718644210467299</v>
      </c>
      <c r="S84" s="5">
        <v>0.59805075897224302</v>
      </c>
      <c r="T84" s="5">
        <v>0.71766484335777203</v>
      </c>
      <c r="U84" s="5">
        <v>0.32547607067540202</v>
      </c>
      <c r="V84" s="5">
        <v>0.37645214823421003</v>
      </c>
      <c r="W84" s="5">
        <v>1124.83823297043</v>
      </c>
      <c r="X84" s="5">
        <v>56.763970444635206</v>
      </c>
      <c r="Y84" s="5">
        <v>4.0212711110827604</v>
      </c>
      <c r="AA84" s="5">
        <v>20.856324618058199</v>
      </c>
      <c r="AB84" s="5">
        <v>298.41596190234702</v>
      </c>
      <c r="AC84" s="5">
        <v>75.888581624427403</v>
      </c>
      <c r="AD84" s="5">
        <v>112.60567840712601</v>
      </c>
      <c r="AE84" s="5">
        <v>0.212133743416212</v>
      </c>
      <c r="AF84" s="5">
        <v>0.59896467865567804</v>
      </c>
      <c r="AG84" s="5">
        <v>0.73748244857632295</v>
      </c>
      <c r="AH84" s="5">
        <v>0.31092069412710499</v>
      </c>
      <c r="AI84" s="5">
        <v>0.33156049627157103</v>
      </c>
      <c r="AJ84" s="5">
        <v>1188.18936554844</v>
      </c>
      <c r="AK84" s="5">
        <v>58.228348039540599</v>
      </c>
      <c r="AL84" s="5">
        <v>3.8719950158110801</v>
      </c>
      <c r="AN84" s="5">
        <v>18.4595909344972</v>
      </c>
      <c r="AO84" s="5">
        <v>296.144492236811</v>
      </c>
      <c r="AP84" s="5">
        <v>76.327716526828198</v>
      </c>
      <c r="AQ84" s="5">
        <v>0.20388365105105599</v>
      </c>
      <c r="AR84" s="5">
        <v>0.58467180987123502</v>
      </c>
      <c r="AS84" s="5">
        <v>0.70747992608231103</v>
      </c>
      <c r="AT84" s="5">
        <v>0.40724508236628199</v>
      </c>
      <c r="AU84" s="5">
        <v>0.43452890381759801</v>
      </c>
      <c r="AV84" s="5">
        <v>1184.3182220527999</v>
      </c>
      <c r="AW84" s="5">
        <v>56.549635715494396</v>
      </c>
      <c r="AX84" s="5">
        <v>4.0192932598129198</v>
      </c>
    </row>
    <row r="85" spans="1:50" x14ac:dyDescent="0.3">
      <c r="A85" s="5">
        <v>16.5305751123886</v>
      </c>
      <c r="B85" s="5">
        <v>282.55467774116403</v>
      </c>
      <c r="C85" s="5">
        <v>76.414028913461195</v>
      </c>
      <c r="D85" s="5">
        <v>106.060289357786</v>
      </c>
      <c r="E85" s="5">
        <v>0.38624831833000101</v>
      </c>
      <c r="F85" s="5">
        <v>0.59865869745155098</v>
      </c>
      <c r="G85" s="5">
        <v>0.79741263722331102</v>
      </c>
      <c r="H85" s="5">
        <v>0.36141479137391902</v>
      </c>
      <c r="I85" s="5">
        <v>0.36662078970030898</v>
      </c>
      <c r="J85" s="5">
        <v>1129.9140322365699</v>
      </c>
      <c r="K85" s="5">
        <v>55.425077252756608</v>
      </c>
      <c r="L85" s="5">
        <v>4.2700666351938503</v>
      </c>
      <c r="N85" s="5">
        <v>18.835159418095198</v>
      </c>
      <c r="O85" s="5">
        <v>297.79142143275999</v>
      </c>
      <c r="P85" s="5">
        <v>75.984464213278898</v>
      </c>
      <c r="Q85" s="5">
        <v>109.771943912719</v>
      </c>
      <c r="R85" s="5">
        <v>0.448157953424769</v>
      </c>
      <c r="S85" s="5">
        <v>0.59236037583180801</v>
      </c>
      <c r="T85" s="5">
        <v>0.70777068054792303</v>
      </c>
      <c r="U85" s="5">
        <v>0.30408287341074902</v>
      </c>
      <c r="V85" s="5">
        <v>0.401466921888461</v>
      </c>
      <c r="W85" s="5">
        <v>1130.97664603303</v>
      </c>
      <c r="X85" s="5">
        <v>56.650232850904104</v>
      </c>
      <c r="Y85" s="5">
        <v>4.0130006869225197</v>
      </c>
      <c r="AA85" s="5">
        <v>20.833928325798801</v>
      </c>
      <c r="AB85" s="5">
        <v>298.39459474591001</v>
      </c>
      <c r="AC85" s="5">
        <v>75.891922561706707</v>
      </c>
      <c r="AD85" s="5">
        <v>112.618479609769</v>
      </c>
      <c r="AE85" s="5">
        <v>0.212258191644704</v>
      </c>
      <c r="AF85" s="5">
        <v>0.59838620547215005</v>
      </c>
      <c r="AG85" s="5">
        <v>0.73763295028520504</v>
      </c>
      <c r="AH85" s="5">
        <v>0.30144928526264197</v>
      </c>
      <c r="AI85" s="5">
        <v>0.32603962706513001</v>
      </c>
      <c r="AJ85" s="5">
        <v>1183.9678228621201</v>
      </c>
      <c r="AK85" s="5">
        <v>58.184802205600093</v>
      </c>
      <c r="AL85" s="5">
        <v>3.8701164436458599</v>
      </c>
      <c r="AN85" s="5">
        <v>18.296034980209601</v>
      </c>
      <c r="AO85" s="5">
        <v>295.35856716504099</v>
      </c>
      <c r="AP85" s="5">
        <v>78.448442839027393</v>
      </c>
      <c r="AQ85" s="5">
        <v>0.210426865306483</v>
      </c>
      <c r="AR85" s="5">
        <v>0.59629620474244605</v>
      </c>
      <c r="AS85" s="5">
        <v>0.72753145373094696</v>
      </c>
      <c r="AT85" s="5">
        <v>0.36517854988436699</v>
      </c>
      <c r="AU85" s="5">
        <v>0.40124217415612801</v>
      </c>
      <c r="AV85" s="5">
        <v>1169.8779338070001</v>
      </c>
      <c r="AW85" s="5">
        <v>56.415216972031899</v>
      </c>
      <c r="AX85" s="5">
        <v>4.0189882387005804</v>
      </c>
    </row>
    <row r="86" spans="1:50" x14ac:dyDescent="0.3">
      <c r="A86" s="5">
        <v>15.710695584559</v>
      </c>
      <c r="B86" s="5">
        <v>281.70977282976702</v>
      </c>
      <c r="C86" s="5">
        <v>76.630528639480701</v>
      </c>
      <c r="D86" s="5">
        <v>106.740235791887</v>
      </c>
      <c r="E86" s="5">
        <v>0.38634334976943402</v>
      </c>
      <c r="F86" s="5">
        <v>0.59566109693312597</v>
      </c>
      <c r="G86" s="5">
        <v>0.75087559897269096</v>
      </c>
      <c r="H86" s="5">
        <v>0.45470352322270102</v>
      </c>
      <c r="I86" s="5">
        <v>0.32177031372527198</v>
      </c>
      <c r="J86" s="5">
        <v>1137.42856285329</v>
      </c>
      <c r="K86" s="5">
        <v>55.353705216377001</v>
      </c>
      <c r="L86" s="5">
        <v>4.2559680343513504</v>
      </c>
      <c r="N86" s="5">
        <v>18.463664696947198</v>
      </c>
      <c r="O86" s="5">
        <v>297.27856368185098</v>
      </c>
      <c r="P86" s="5">
        <v>76.096211977381401</v>
      </c>
      <c r="Q86" s="5">
        <v>107.67009660071599</v>
      </c>
      <c r="R86" s="5">
        <v>0.447942204307477</v>
      </c>
      <c r="S86" s="5">
        <v>0.59881421165469995</v>
      </c>
      <c r="T86" s="5">
        <v>0.73163118201958799</v>
      </c>
      <c r="U86" s="5">
        <v>0.316296715907805</v>
      </c>
      <c r="V86" s="5">
        <v>0.39246345167558999</v>
      </c>
      <c r="W86" s="5">
        <v>1117.0486511065201</v>
      </c>
      <c r="X86" s="5">
        <v>56.549567566247305</v>
      </c>
      <c r="Y86" s="5">
        <v>4.0083754072993303</v>
      </c>
      <c r="AA86" s="5">
        <v>19.8606442787387</v>
      </c>
      <c r="AB86" s="5">
        <v>298.53040600376403</v>
      </c>
      <c r="AC86" s="5">
        <v>75.783392239372702</v>
      </c>
      <c r="AD86" s="5">
        <v>113.13681023637299</v>
      </c>
      <c r="AE86" s="5">
        <v>0.202809862965314</v>
      </c>
      <c r="AF86" s="5">
        <v>0.59062521004688895</v>
      </c>
      <c r="AG86" s="5">
        <v>0.73574286879775297</v>
      </c>
      <c r="AH86" s="5">
        <v>0.36290078695751798</v>
      </c>
      <c r="AI86" s="5">
        <v>0.304029908395615</v>
      </c>
      <c r="AJ86" s="5">
        <v>1188.4967972536599</v>
      </c>
      <c r="AK86" s="5">
        <v>58.048409037968</v>
      </c>
      <c r="AL86" s="5">
        <v>3.86600247037671</v>
      </c>
      <c r="AN86" s="5">
        <v>18.2948125092753</v>
      </c>
      <c r="AO86" s="5">
        <v>294.99041627919502</v>
      </c>
      <c r="AP86" s="5">
        <v>78.442422487046301</v>
      </c>
      <c r="AQ86" s="5">
        <v>0.205941742861216</v>
      </c>
      <c r="AR86" s="5">
        <v>0.59985556767160797</v>
      </c>
      <c r="AS86" s="5">
        <v>0.72768230569480097</v>
      </c>
      <c r="AT86" s="5">
        <v>0.352435237026058</v>
      </c>
      <c r="AU86" s="5">
        <v>0.39816272877784398</v>
      </c>
      <c r="AV86" s="5">
        <v>1175.3682174445801</v>
      </c>
      <c r="AW86" s="5">
        <v>56.359817517687503</v>
      </c>
      <c r="AX86" s="5">
        <v>4.01393211256529</v>
      </c>
    </row>
    <row r="87" spans="1:50" x14ac:dyDescent="0.3">
      <c r="A87" s="5">
        <v>16.120086278865202</v>
      </c>
      <c r="B87" s="5">
        <v>281.43522025076197</v>
      </c>
      <c r="C87" s="5">
        <v>76.533918957292002</v>
      </c>
      <c r="D87" s="5">
        <v>106.36945926696499</v>
      </c>
      <c r="E87" s="5">
        <v>0.40187887735631</v>
      </c>
      <c r="F87" s="5">
        <v>0.59577187352050598</v>
      </c>
      <c r="G87" s="5">
        <v>0.76745097900283998</v>
      </c>
      <c r="H87" s="5">
        <v>0.41543511943961903</v>
      </c>
      <c r="I87" s="5">
        <v>0.38232087782775298</v>
      </c>
      <c r="J87" s="5">
        <v>1110.84576302716</v>
      </c>
      <c r="K87" s="5">
        <v>55.291637182492202</v>
      </c>
      <c r="L87" s="5">
        <v>4.2499217625592101</v>
      </c>
      <c r="N87" s="5">
        <v>18.346395775392601</v>
      </c>
      <c r="O87" s="5">
        <v>297.83341057678302</v>
      </c>
      <c r="P87" s="5">
        <v>76.034615429078102</v>
      </c>
      <c r="Q87" s="5">
        <v>108.884658450111</v>
      </c>
      <c r="R87" s="5">
        <v>0.44448420907281699</v>
      </c>
      <c r="S87" s="5">
        <v>0.59448900187383902</v>
      </c>
      <c r="T87" s="5">
        <v>0.70993939325397604</v>
      </c>
      <c r="U87" s="5">
        <v>0.30484424512851699</v>
      </c>
      <c r="V87" s="5">
        <v>0.38720629102058002</v>
      </c>
      <c r="W87" s="5">
        <v>1116.87593157129</v>
      </c>
      <c r="X87" s="5">
        <v>56.546282578724401</v>
      </c>
      <c r="Y87" s="5">
        <v>4.0072986224654299</v>
      </c>
      <c r="AA87" s="5">
        <v>19.311965911832502</v>
      </c>
      <c r="AB87" s="5">
        <v>299.11456322053999</v>
      </c>
      <c r="AC87" s="5">
        <v>75.895830488588302</v>
      </c>
      <c r="AD87" s="5">
        <v>113.11464672405199</v>
      </c>
      <c r="AE87" s="5">
        <v>0.21516682167236401</v>
      </c>
      <c r="AF87" s="5">
        <v>0.592818225357024</v>
      </c>
      <c r="AG87" s="5">
        <v>0.71325114296704795</v>
      </c>
      <c r="AH87" s="5">
        <v>0.31696078093150798</v>
      </c>
      <c r="AI87" s="5">
        <v>0.30019666064667599</v>
      </c>
      <c r="AJ87" s="5">
        <v>1187.5856944223999</v>
      </c>
      <c r="AK87" s="5">
        <v>57.936174675484096</v>
      </c>
      <c r="AL87" s="5">
        <v>3.86376867889431</v>
      </c>
      <c r="AN87" s="5">
        <v>17.4652779017086</v>
      </c>
      <c r="AO87" s="5">
        <v>289.205002779974</v>
      </c>
      <c r="AP87" s="5">
        <v>76.932640563079403</v>
      </c>
      <c r="AQ87" s="5">
        <v>0.42244505655921699</v>
      </c>
      <c r="AR87" s="5">
        <v>0.58691091543833596</v>
      </c>
      <c r="AS87" s="5">
        <v>0.71011998458918202</v>
      </c>
      <c r="AT87" s="5">
        <v>0.34195794158579401</v>
      </c>
      <c r="AU87" s="5">
        <v>0.360632003131166</v>
      </c>
      <c r="AV87" s="5">
        <v>1196.3238324766501</v>
      </c>
      <c r="AW87" s="5">
        <v>56.281874906133403</v>
      </c>
      <c r="AX87" s="5">
        <v>4.0133856762153899</v>
      </c>
    </row>
    <row r="88" spans="1:50" x14ac:dyDescent="0.3">
      <c r="A88" s="5">
        <v>16.0013409913789</v>
      </c>
      <c r="B88" s="5">
        <v>282.18608840243201</v>
      </c>
      <c r="C88" s="5">
        <v>76.620048529965899</v>
      </c>
      <c r="D88" s="5">
        <v>105.63389380388899</v>
      </c>
      <c r="E88" s="5">
        <v>0.40186308741233301</v>
      </c>
      <c r="F88" s="5">
        <v>0.58850993255352102</v>
      </c>
      <c r="G88" s="5">
        <v>0.765065772112975</v>
      </c>
      <c r="H88" s="5">
        <v>0.41454453092002402</v>
      </c>
      <c r="I88" s="5">
        <v>0.33977935398431902</v>
      </c>
      <c r="J88" s="5">
        <v>1125.3052063474599</v>
      </c>
      <c r="K88" s="5">
        <v>55.229072117794196</v>
      </c>
      <c r="L88" s="5">
        <v>4.2434781028295703</v>
      </c>
      <c r="N88" s="5">
        <v>17.628448273142698</v>
      </c>
      <c r="O88" s="5">
        <v>296.98684095769102</v>
      </c>
      <c r="P88" s="5">
        <v>76.009600422244304</v>
      </c>
      <c r="Q88" s="5">
        <v>106.744609863959</v>
      </c>
      <c r="R88" s="5">
        <v>0.44099152285341597</v>
      </c>
      <c r="S88" s="5">
        <v>0.59685645907776996</v>
      </c>
      <c r="T88" s="5">
        <v>0.71305119368048797</v>
      </c>
      <c r="U88" s="5">
        <v>0.306309875100785</v>
      </c>
      <c r="V88" s="5">
        <v>0.39267630535315801</v>
      </c>
      <c r="W88" s="5">
        <v>1115.3357589104701</v>
      </c>
      <c r="X88" s="5">
        <v>56.423941340527698</v>
      </c>
      <c r="Y88" s="5">
        <v>4.0051051413582899</v>
      </c>
      <c r="AA88" s="5">
        <v>19.9136360549494</v>
      </c>
      <c r="AB88" s="5">
        <v>298.46405199756703</v>
      </c>
      <c r="AC88" s="5">
        <v>75.814406704789306</v>
      </c>
      <c r="AD88" s="5">
        <v>113.05639866752701</v>
      </c>
      <c r="AE88" s="5">
        <v>0.20101384045564799</v>
      </c>
      <c r="AF88" s="5">
        <v>0.59224614582260204</v>
      </c>
      <c r="AG88" s="5">
        <v>0.73701170739808597</v>
      </c>
      <c r="AH88" s="5">
        <v>0.31169769916898998</v>
      </c>
      <c r="AI88" s="5">
        <v>0.30263791454730199</v>
      </c>
      <c r="AJ88" s="5">
        <v>1180.17537784924</v>
      </c>
      <c r="AK88" s="5">
        <v>57.9240214900437</v>
      </c>
      <c r="AL88" s="5">
        <v>3.86081706638315</v>
      </c>
      <c r="AN88" s="5">
        <v>17.954195410072199</v>
      </c>
      <c r="AO88" s="5">
        <v>294.77473715078401</v>
      </c>
      <c r="AP88" s="5">
        <v>78.381468533371205</v>
      </c>
      <c r="AQ88" s="5">
        <v>0.20596002005625599</v>
      </c>
      <c r="AR88" s="5">
        <v>0.596235230835925</v>
      </c>
      <c r="AS88" s="5">
        <v>0.73040443176541703</v>
      </c>
      <c r="AT88" s="5">
        <v>0.31497473942218301</v>
      </c>
      <c r="AU88" s="5">
        <v>0.38457810906365603</v>
      </c>
      <c r="AV88" s="5">
        <v>1182.56973740537</v>
      </c>
      <c r="AW88" s="5">
        <v>56.242918114902594</v>
      </c>
      <c r="AX88" s="5">
        <v>4.0075532891794099</v>
      </c>
    </row>
    <row r="89" spans="1:50" x14ac:dyDescent="0.3">
      <c r="A89" s="5">
        <v>16.127785656395101</v>
      </c>
      <c r="B89" s="5">
        <v>281.54790050883901</v>
      </c>
      <c r="C89" s="5">
        <v>76.532074785432698</v>
      </c>
      <c r="D89" s="5">
        <v>105.907626316787</v>
      </c>
      <c r="E89" s="5">
        <v>0.40600364523728699</v>
      </c>
      <c r="F89" s="5">
        <v>0.59394780585263596</v>
      </c>
      <c r="G89" s="5">
        <v>0.76567767417885102</v>
      </c>
      <c r="H89" s="5">
        <v>0.41264366832273802</v>
      </c>
      <c r="I89" s="5">
        <v>0.34966890175881798</v>
      </c>
      <c r="J89" s="5">
        <v>1111.89586727244</v>
      </c>
      <c r="K89" s="5">
        <v>55.191728835567901</v>
      </c>
      <c r="L89" s="5">
        <v>4.2388652436096104</v>
      </c>
      <c r="N89" s="5">
        <v>17.816317100919399</v>
      </c>
      <c r="O89" s="5">
        <v>296.94854363072102</v>
      </c>
      <c r="P89" s="5">
        <v>76.021827277394195</v>
      </c>
      <c r="Q89" s="5">
        <v>108.482658821321</v>
      </c>
      <c r="R89" s="5">
        <v>0.44644418677476</v>
      </c>
      <c r="S89" s="5">
        <v>0.59925109143330202</v>
      </c>
      <c r="T89" s="5">
        <v>0.71231655279723904</v>
      </c>
      <c r="U89" s="5">
        <v>0.307928779695752</v>
      </c>
      <c r="V89" s="5">
        <v>0.39133529510677001</v>
      </c>
      <c r="W89" s="5">
        <v>1118.44291013869</v>
      </c>
      <c r="X89" s="5">
        <v>56.412791087426292</v>
      </c>
      <c r="Y89" s="5">
        <v>4.00157230719143</v>
      </c>
      <c r="AA89" s="5">
        <v>19.385095877576799</v>
      </c>
      <c r="AB89" s="5">
        <v>298.52931764769801</v>
      </c>
      <c r="AC89" s="5">
        <v>75.735405813960298</v>
      </c>
      <c r="AD89" s="5">
        <v>113.111485955885</v>
      </c>
      <c r="AE89" s="5">
        <v>0.20076800275207901</v>
      </c>
      <c r="AF89" s="5">
        <v>0.59979596338817898</v>
      </c>
      <c r="AG89" s="5">
        <v>0.73738843775599805</v>
      </c>
      <c r="AH89" s="5">
        <v>0.32075270768742598</v>
      </c>
      <c r="AI89" s="5">
        <v>0.30198052447880602</v>
      </c>
      <c r="AJ89" s="5">
        <v>1190.07105979882</v>
      </c>
      <c r="AK89" s="5">
        <v>57.828936448411405</v>
      </c>
      <c r="AL89" s="5">
        <v>3.8560705726170399</v>
      </c>
      <c r="AN89" s="5">
        <v>17.992926523439301</v>
      </c>
      <c r="AO89" s="5">
        <v>295.00120052267999</v>
      </c>
      <c r="AP89" s="5">
        <v>78.390286802679697</v>
      </c>
      <c r="AQ89" s="5">
        <v>0.201115420081871</v>
      </c>
      <c r="AR89" s="5">
        <v>0.597907252824466</v>
      </c>
      <c r="AS89" s="5">
        <v>0.72968853902071396</v>
      </c>
      <c r="AT89" s="5">
        <v>0.32254091123628997</v>
      </c>
      <c r="AU89" s="5">
        <v>0.381449438971741</v>
      </c>
      <c r="AV89" s="5">
        <v>1175.81565787403</v>
      </c>
      <c r="AW89" s="5">
        <v>56.197832310676198</v>
      </c>
      <c r="AX89" s="5">
        <v>4.0034185744881503</v>
      </c>
    </row>
    <row r="90" spans="1:50" x14ac:dyDescent="0.3">
      <c r="A90" s="5">
        <v>15.743038707266299</v>
      </c>
      <c r="B90" s="5">
        <v>282.01548692691</v>
      </c>
      <c r="C90" s="5">
        <v>76.540391421645793</v>
      </c>
      <c r="D90" s="5">
        <v>105.243720947293</v>
      </c>
      <c r="E90" s="5">
        <v>0.39338009495320803</v>
      </c>
      <c r="F90" s="5">
        <v>0.593138129639318</v>
      </c>
      <c r="G90" s="5">
        <v>0.75133086403822003</v>
      </c>
      <c r="H90" s="5">
        <v>0.37776605653837397</v>
      </c>
      <c r="I90" s="5">
        <v>0.32888856822594698</v>
      </c>
      <c r="J90" s="5">
        <v>1135.6713605673799</v>
      </c>
      <c r="K90" s="5">
        <v>55.177013186215895</v>
      </c>
      <c r="L90" s="5">
        <v>4.2374948585795602</v>
      </c>
      <c r="N90" s="5">
        <v>17.381811343996802</v>
      </c>
      <c r="O90" s="5">
        <v>297.05176084478597</v>
      </c>
      <c r="P90" s="5">
        <v>76.054326213590699</v>
      </c>
      <c r="Q90" s="5">
        <v>107.658380918376</v>
      </c>
      <c r="R90" s="5">
        <v>0.44684020158651999</v>
      </c>
      <c r="S90" s="5">
        <v>0.59848499934308497</v>
      </c>
      <c r="T90" s="5">
        <v>0.70682050541335695</v>
      </c>
      <c r="U90" s="5">
        <v>0.307365710705234</v>
      </c>
      <c r="V90" s="5">
        <v>0.39036926418242801</v>
      </c>
      <c r="W90" s="5">
        <v>1119.24787825463</v>
      </c>
      <c r="X90" s="5">
        <v>56.323404219772698</v>
      </c>
      <c r="Y90" s="5">
        <v>3.9986685046058001</v>
      </c>
      <c r="AA90" s="5">
        <v>18.652430053098701</v>
      </c>
      <c r="AB90" s="5">
        <v>299.61337594859799</v>
      </c>
      <c r="AC90" s="5">
        <v>75.720092007577605</v>
      </c>
      <c r="AD90" s="5">
        <v>113.69383115845901</v>
      </c>
      <c r="AE90" s="5">
        <v>0.20145299833667599</v>
      </c>
      <c r="AF90" s="5">
        <v>0.59949988491873896</v>
      </c>
      <c r="AG90" s="5">
        <v>0.71393376991859503</v>
      </c>
      <c r="AH90" s="5">
        <v>0.32722319409504302</v>
      </c>
      <c r="AI90" s="5">
        <v>0.32054949150568601</v>
      </c>
      <c r="AJ90" s="5">
        <v>1193.70670747945</v>
      </c>
      <c r="AK90" s="5">
        <v>57.750933177235197</v>
      </c>
      <c r="AL90" s="5">
        <v>3.8554378270140601</v>
      </c>
      <c r="AN90" s="5">
        <v>17.535448771122098</v>
      </c>
      <c r="AO90" s="5">
        <v>294.196980580625</v>
      </c>
      <c r="AP90" s="5">
        <v>78.379530250108701</v>
      </c>
      <c r="AQ90" s="5">
        <v>0.20693481786221701</v>
      </c>
      <c r="AR90" s="5">
        <v>0.59829222257232395</v>
      </c>
      <c r="AS90" s="5">
        <v>0.72988329144257402</v>
      </c>
      <c r="AT90" s="5">
        <v>0.32487722969230698</v>
      </c>
      <c r="AU90" s="5">
        <v>0.35841684601610801</v>
      </c>
      <c r="AV90" s="5">
        <v>1180.90659210021</v>
      </c>
      <c r="AW90" s="5">
        <v>56.111305378595098</v>
      </c>
      <c r="AX90" s="5">
        <v>4.0008274896468503</v>
      </c>
    </row>
    <row r="91" spans="1:50" x14ac:dyDescent="0.3">
      <c r="A91" s="5">
        <v>15.620227773852401</v>
      </c>
      <c r="B91" s="5">
        <v>282.19985838301102</v>
      </c>
      <c r="C91" s="5">
        <v>76.600283783621805</v>
      </c>
      <c r="D91" s="5">
        <v>105.358900136426</v>
      </c>
      <c r="E91" s="5">
        <v>0.39314663257055898</v>
      </c>
      <c r="F91" s="5">
        <v>0.59545564481215296</v>
      </c>
      <c r="G91" s="5">
        <v>0.75064371808364405</v>
      </c>
      <c r="H91" s="5">
        <v>0.36628453876276301</v>
      </c>
      <c r="I91" s="5">
        <v>0.31424149733609202</v>
      </c>
      <c r="J91" s="5">
        <v>1135.0389054662901</v>
      </c>
      <c r="K91" s="5">
        <v>55.0994604435204</v>
      </c>
      <c r="L91" s="5">
        <v>4.2302029655310696</v>
      </c>
      <c r="N91" s="5">
        <v>17.243930297583098</v>
      </c>
      <c r="O91" s="5">
        <v>297.112497626069</v>
      </c>
      <c r="P91" s="5">
        <v>76.053936852693298</v>
      </c>
      <c r="Q91" s="5">
        <v>107.46197830842701</v>
      </c>
      <c r="R91" s="5">
        <v>0.44773771892233899</v>
      </c>
      <c r="S91" s="5">
        <v>0.59810970918138795</v>
      </c>
      <c r="T91" s="5">
        <v>0.70687646471689702</v>
      </c>
      <c r="U91" s="5">
        <v>0.31891769829019501</v>
      </c>
      <c r="V91" s="5">
        <v>0.385746512273689</v>
      </c>
      <c r="W91" s="5">
        <v>1119.4307966490601</v>
      </c>
      <c r="X91" s="5">
        <v>56.296818193953705</v>
      </c>
      <c r="Y91" s="5">
        <v>3.9979969273170202</v>
      </c>
      <c r="AA91" s="5">
        <v>18.817314681568899</v>
      </c>
      <c r="AB91" s="5">
        <v>298.48543369766298</v>
      </c>
      <c r="AC91" s="5">
        <v>75.621917343726807</v>
      </c>
      <c r="AD91" s="5">
        <v>114.19914102628501</v>
      </c>
      <c r="AE91" s="5">
        <v>0.20044416112680999</v>
      </c>
      <c r="AF91" s="5">
        <v>0.596460369923145</v>
      </c>
      <c r="AG91" s="5">
        <v>0.74036786650818598</v>
      </c>
      <c r="AH91" s="5">
        <v>0.30200242202480898</v>
      </c>
      <c r="AI91" s="5">
        <v>0.30073296678294398</v>
      </c>
      <c r="AJ91" s="5">
        <v>1182.9269632872899</v>
      </c>
      <c r="AK91" s="5">
        <v>57.625515019188498</v>
      </c>
      <c r="AL91" s="5">
        <v>3.8546286954153102</v>
      </c>
      <c r="AN91" s="5">
        <v>16.990718023606401</v>
      </c>
      <c r="AO91" s="5">
        <v>295.29930687633498</v>
      </c>
      <c r="AP91" s="5">
        <v>78.378620067063196</v>
      </c>
      <c r="AQ91" s="5">
        <v>0.20025398206053199</v>
      </c>
      <c r="AR91" s="5">
        <v>0.59480674932619504</v>
      </c>
      <c r="AS91" s="5">
        <v>0.72540825542361798</v>
      </c>
      <c r="AT91" s="5">
        <v>0.34040591055187602</v>
      </c>
      <c r="AU91" s="5">
        <v>0.36933995717164497</v>
      </c>
      <c r="AV91" s="5">
        <v>1181.8042389530999</v>
      </c>
      <c r="AW91" s="5">
        <v>56.043453435458005</v>
      </c>
      <c r="AX91" s="5">
        <v>3.99796180088408</v>
      </c>
    </row>
    <row r="92" spans="1:50" x14ac:dyDescent="0.3">
      <c r="A92" s="5">
        <v>15.626619744357599</v>
      </c>
      <c r="B92" s="5">
        <v>282.193492096581</v>
      </c>
      <c r="C92" s="5">
        <v>76.614003938367105</v>
      </c>
      <c r="D92" s="5">
        <v>105.293121740583</v>
      </c>
      <c r="E92" s="5">
        <v>0.39785093302652702</v>
      </c>
      <c r="F92" s="5">
        <v>0.59550753612306395</v>
      </c>
      <c r="G92" s="5">
        <v>0.750919913308425</v>
      </c>
      <c r="H92" s="5">
        <v>0.36709259964818802</v>
      </c>
      <c r="I92" s="5">
        <v>0.31486563816502899</v>
      </c>
      <c r="J92" s="5">
        <v>1136.2018262455399</v>
      </c>
      <c r="K92" s="5">
        <v>55.051571248388299</v>
      </c>
      <c r="L92" s="5">
        <v>4.2259850497653799</v>
      </c>
      <c r="N92" s="5">
        <v>20.107189114392298</v>
      </c>
      <c r="O92" s="5">
        <v>292.66396257540401</v>
      </c>
      <c r="P92" s="5">
        <v>78.458056670676001</v>
      </c>
      <c r="Q92" s="5">
        <v>134.42295831143599</v>
      </c>
      <c r="R92" s="5">
        <v>0.39078967139357002</v>
      </c>
      <c r="S92" s="5">
        <v>0.21153770708645001</v>
      </c>
      <c r="T92" s="5">
        <v>0.82632263270915496</v>
      </c>
      <c r="U92" s="5">
        <v>0.40222578234968998</v>
      </c>
      <c r="V92" s="5">
        <v>0.39765273592862099</v>
      </c>
      <c r="W92" s="5">
        <v>1091.1775397122899</v>
      </c>
      <c r="X92" s="5">
        <v>56.165235955166807</v>
      </c>
      <c r="Y92" s="5">
        <v>3.9919503497957001</v>
      </c>
      <c r="AA92" s="5">
        <v>19.352790403316401</v>
      </c>
      <c r="AB92" s="5">
        <v>299.13393833561997</v>
      </c>
      <c r="AC92" s="5">
        <v>75.234904618035799</v>
      </c>
      <c r="AD92" s="5">
        <v>113.051575244755</v>
      </c>
      <c r="AE92" s="5">
        <v>0.20104456382385599</v>
      </c>
      <c r="AF92" s="5">
        <v>0.59984253511375896</v>
      </c>
      <c r="AG92" s="5">
        <v>0.73459771740948998</v>
      </c>
      <c r="AH92" s="5">
        <v>0.317151940987838</v>
      </c>
      <c r="AI92" s="5">
        <v>0.30170692700273199</v>
      </c>
      <c r="AJ92" s="5">
        <v>1190.09855200724</v>
      </c>
      <c r="AK92" s="5">
        <v>57.543859018165598</v>
      </c>
      <c r="AL92" s="5">
        <v>3.8533838900717701</v>
      </c>
      <c r="AN92" s="5">
        <v>16.653993479176599</v>
      </c>
      <c r="AO92" s="5">
        <v>295.17527862761199</v>
      </c>
      <c r="AP92" s="5">
        <v>78.339935425769397</v>
      </c>
      <c r="AQ92" s="5">
        <v>0.20179437315929299</v>
      </c>
      <c r="AR92" s="5">
        <v>0.59579536051822701</v>
      </c>
      <c r="AS92" s="5">
        <v>0.71991276249271696</v>
      </c>
      <c r="AT92" s="5">
        <v>0.33958080068223101</v>
      </c>
      <c r="AU92" s="5">
        <v>0.36648107024314203</v>
      </c>
      <c r="AV92" s="5">
        <v>1178.8555213782299</v>
      </c>
      <c r="AW92" s="5">
        <v>55.959189702737596</v>
      </c>
      <c r="AX92" s="5">
        <v>3.9955932885560701</v>
      </c>
    </row>
    <row r="93" spans="1:50" x14ac:dyDescent="0.3">
      <c r="A93" s="5">
        <v>15.409338081095701</v>
      </c>
      <c r="B93" s="5">
        <v>281.25056871765003</v>
      </c>
      <c r="C93" s="5">
        <v>76.614136338360495</v>
      </c>
      <c r="D93" s="5">
        <v>105.95360123131201</v>
      </c>
      <c r="E93" s="5">
        <v>0.40028805265041101</v>
      </c>
      <c r="F93" s="5">
        <v>0.595816240585199</v>
      </c>
      <c r="G93" s="5">
        <v>0.78393555970192996</v>
      </c>
      <c r="H93" s="5">
        <v>0.35918096741713101</v>
      </c>
      <c r="I93" s="5">
        <v>0.31344048677882103</v>
      </c>
      <c r="J93" s="5">
        <v>1134.68023359834</v>
      </c>
      <c r="K93" s="5">
        <v>54.961336170430997</v>
      </c>
      <c r="L93" s="5">
        <v>4.2222114870717302</v>
      </c>
      <c r="N93" s="5">
        <v>20.241238375146899</v>
      </c>
      <c r="O93" s="5">
        <v>293.39141677333703</v>
      </c>
      <c r="P93" s="5">
        <v>78.545257755826498</v>
      </c>
      <c r="Q93" s="5">
        <v>133.98743556697499</v>
      </c>
      <c r="R93" s="5">
        <v>0.39068675950499598</v>
      </c>
      <c r="S93" s="5">
        <v>0.20236632612564401</v>
      </c>
      <c r="T93" s="5">
        <v>0.82291676326919405</v>
      </c>
      <c r="U93" s="5">
        <v>0.41344992128651598</v>
      </c>
      <c r="V93" s="5">
        <v>0.39267451799680297</v>
      </c>
      <c r="W93" s="5">
        <v>1081.2452511688</v>
      </c>
      <c r="X93" s="5">
        <v>56.085308855418404</v>
      </c>
      <c r="Y93" s="5">
        <v>3.98527690259517</v>
      </c>
      <c r="AA93" s="5">
        <v>23.977307775880298</v>
      </c>
      <c r="AB93" s="5">
        <v>287.28091183866201</v>
      </c>
      <c r="AC93" s="5">
        <v>78.546834294405599</v>
      </c>
      <c r="AD93" s="5">
        <v>134.53920473823101</v>
      </c>
      <c r="AE93" s="5">
        <v>0.37586203717162497</v>
      </c>
      <c r="AF93" s="5">
        <v>0.223227265210895</v>
      </c>
      <c r="AG93" s="5">
        <v>0.75423150192208299</v>
      </c>
      <c r="AH93" s="5">
        <v>0.36135787665472402</v>
      </c>
      <c r="AI93" s="5">
        <v>0.36622283073678302</v>
      </c>
      <c r="AJ93" s="5">
        <v>1135.9001561248699</v>
      </c>
      <c r="AK93" s="5">
        <v>57.418419784674398</v>
      </c>
      <c r="AL93" s="5">
        <v>3.8483065976613098</v>
      </c>
      <c r="AN93" s="5">
        <v>16.981087152862401</v>
      </c>
      <c r="AO93" s="5">
        <v>285.47691850240602</v>
      </c>
      <c r="AP93" s="5">
        <v>76.830705086333197</v>
      </c>
      <c r="AQ93" s="5">
        <v>0.44047089275307999</v>
      </c>
      <c r="AR93" s="5">
        <v>0.59014548026783498</v>
      </c>
      <c r="AS93" s="5">
        <v>0.70604665037924697</v>
      </c>
      <c r="AT93" s="5">
        <v>0.30827356888984297</v>
      </c>
      <c r="AU93" s="5">
        <v>0.34004001067628098</v>
      </c>
      <c r="AV93" s="5">
        <v>1196.65641730834</v>
      </c>
      <c r="AW93" s="5">
        <v>55.894058989950004</v>
      </c>
      <c r="AX93" s="5">
        <v>3.9934783500697502</v>
      </c>
    </row>
    <row r="94" spans="1:50" x14ac:dyDescent="0.3">
      <c r="A94" s="5">
        <v>16.039229126995298</v>
      </c>
      <c r="B94" s="5">
        <v>281.28374700945</v>
      </c>
      <c r="C94" s="5">
        <v>76.686420036885906</v>
      </c>
      <c r="D94" s="5">
        <v>105.230514964242</v>
      </c>
      <c r="E94" s="5">
        <v>0.41320369298745802</v>
      </c>
      <c r="F94" s="5">
        <v>0.59553340982440295</v>
      </c>
      <c r="G94" s="5">
        <v>0.74867310388596298</v>
      </c>
      <c r="H94" s="5">
        <v>0.37307150271406597</v>
      </c>
      <c r="I94" s="5">
        <v>0.30875088800189898</v>
      </c>
      <c r="J94" s="5">
        <v>1131.37898000837</v>
      </c>
      <c r="K94" s="5">
        <v>54.940908274767899</v>
      </c>
      <c r="L94" s="5">
        <v>4.2176604705623699</v>
      </c>
      <c r="N94" s="5">
        <v>20.244935310469501</v>
      </c>
      <c r="O94" s="5">
        <v>293.42539645394402</v>
      </c>
      <c r="P94" s="5">
        <v>78.568363982532304</v>
      </c>
      <c r="Q94" s="5">
        <v>133.88660660547501</v>
      </c>
      <c r="R94" s="5">
        <v>0.38525477875352898</v>
      </c>
      <c r="S94" s="5">
        <v>0.200429071338972</v>
      </c>
      <c r="T94" s="5">
        <v>0.81066279191733503</v>
      </c>
      <c r="U94" s="5">
        <v>0.40894897589954299</v>
      </c>
      <c r="V94" s="5">
        <v>0.39241811286851702</v>
      </c>
      <c r="W94" s="5">
        <v>1081.88401333159</v>
      </c>
      <c r="X94" s="5">
        <v>56.006586747113793</v>
      </c>
      <c r="Y94" s="5">
        <v>3.9830815404322299</v>
      </c>
      <c r="AA94" s="5">
        <v>23.717465035359002</v>
      </c>
      <c r="AB94" s="5">
        <v>284.99572521919703</v>
      </c>
      <c r="AC94" s="5">
        <v>78.359178300923304</v>
      </c>
      <c r="AD94" s="5">
        <v>138.032459696952</v>
      </c>
      <c r="AE94" s="5">
        <v>0.37818072580727202</v>
      </c>
      <c r="AF94" s="5">
        <v>0.20406095472047001</v>
      </c>
      <c r="AG94" s="5">
        <v>0.771989320157628</v>
      </c>
      <c r="AH94" s="5">
        <v>0.39072635456544003</v>
      </c>
      <c r="AI94" s="5">
        <v>0.378766050374851</v>
      </c>
      <c r="AJ94" s="5">
        <v>1105.98350518149</v>
      </c>
      <c r="AK94" s="5">
        <v>57.2183454750854</v>
      </c>
      <c r="AL94" s="5">
        <v>3.8387322035593301</v>
      </c>
      <c r="AN94" s="5">
        <v>17.163809397270999</v>
      </c>
      <c r="AO94" s="5">
        <v>289.52701943326798</v>
      </c>
      <c r="AP94" s="5">
        <v>77.026336086018006</v>
      </c>
      <c r="AQ94" s="5">
        <v>0.44641185144113599</v>
      </c>
      <c r="AR94" s="5">
        <v>0.59162413627056598</v>
      </c>
      <c r="AS94" s="5">
        <v>0.70750780403396696</v>
      </c>
      <c r="AT94" s="5">
        <v>0.31325710579308502</v>
      </c>
      <c r="AU94" s="5">
        <v>0.31503119366810201</v>
      </c>
      <c r="AV94" s="5">
        <v>1195.95443043415</v>
      </c>
      <c r="AW94" s="5">
        <v>55.8560685617879</v>
      </c>
      <c r="AX94" s="5">
        <v>3.9893346188203398</v>
      </c>
    </row>
    <row r="95" spans="1:50" x14ac:dyDescent="0.3">
      <c r="A95" s="5">
        <v>15.316042203063899</v>
      </c>
      <c r="B95" s="5">
        <v>275.41722702130301</v>
      </c>
      <c r="C95" s="5">
        <v>76.822887241533806</v>
      </c>
      <c r="D95" s="5">
        <v>106.610577285193</v>
      </c>
      <c r="E95" s="5">
        <v>0.402023481678702</v>
      </c>
      <c r="F95" s="5">
        <v>0.59994634148071802</v>
      </c>
      <c r="G95" s="5">
        <v>0.71637161251430104</v>
      </c>
      <c r="H95" s="5">
        <v>0.357936927901295</v>
      </c>
      <c r="I95" s="5">
        <v>0.332562284079641</v>
      </c>
      <c r="J95" s="5">
        <v>1149.1241502323701</v>
      </c>
      <c r="K95" s="5">
        <v>54.888560388007903</v>
      </c>
      <c r="L95" s="5">
        <v>4.2125652224291601</v>
      </c>
      <c r="N95" s="5">
        <v>20.5069483723723</v>
      </c>
      <c r="O95" s="5">
        <v>291.892233959679</v>
      </c>
      <c r="P95" s="5">
        <v>78.176665331162297</v>
      </c>
      <c r="Q95" s="5">
        <v>133.80798762760901</v>
      </c>
      <c r="R95" s="5">
        <v>0.39091622868561299</v>
      </c>
      <c r="S95" s="5">
        <v>0.22853532769742499</v>
      </c>
      <c r="T95" s="5">
        <v>0.77965178466836005</v>
      </c>
      <c r="U95" s="5">
        <v>0.38162431602362601</v>
      </c>
      <c r="V95" s="5">
        <v>0.37883378228631298</v>
      </c>
      <c r="W95" s="5">
        <v>1087.82852007919</v>
      </c>
      <c r="X95" s="5">
        <v>55.9190912146003</v>
      </c>
      <c r="Y95" s="5">
        <v>3.9804570369293799</v>
      </c>
      <c r="AA95" s="5">
        <v>23.8971998072521</v>
      </c>
      <c r="AB95" s="5">
        <v>288.37830581313801</v>
      </c>
      <c r="AC95" s="5">
        <v>78.077243330888393</v>
      </c>
      <c r="AD95" s="5">
        <v>138.18769217577699</v>
      </c>
      <c r="AE95" s="5">
        <v>0.37969802863583002</v>
      </c>
      <c r="AF95" s="5">
        <v>0.21519793594581599</v>
      </c>
      <c r="AG95" s="5">
        <v>0.75758622818573795</v>
      </c>
      <c r="AH95" s="5">
        <v>0.392406096125335</v>
      </c>
      <c r="AI95" s="5">
        <v>0.36572023151149902</v>
      </c>
      <c r="AJ95" s="5">
        <v>1093.12947072206</v>
      </c>
      <c r="AK95" s="5">
        <v>57.126016296562895</v>
      </c>
      <c r="AL95" s="5">
        <v>3.8329668672173698</v>
      </c>
      <c r="AN95" s="5">
        <v>20.5693648447795</v>
      </c>
      <c r="AO95" s="5">
        <v>284.67995559682498</v>
      </c>
      <c r="AP95" s="5">
        <v>79.5539985833679</v>
      </c>
      <c r="AQ95" s="5">
        <v>0.38243029976085202</v>
      </c>
      <c r="AR95" s="5">
        <v>0.27900800025914402</v>
      </c>
      <c r="AS95" s="5">
        <v>0.82769098079145098</v>
      </c>
      <c r="AT95" s="5">
        <v>0.355701906231288</v>
      </c>
      <c r="AU95" s="5">
        <v>0.38510589236419501</v>
      </c>
      <c r="AV95" s="5">
        <v>1102.6130815321801</v>
      </c>
      <c r="AW95" s="5">
        <v>55.7778621709924</v>
      </c>
      <c r="AX95" s="5">
        <v>3.9889746816216101</v>
      </c>
    </row>
    <row r="96" spans="1:50" x14ac:dyDescent="0.3">
      <c r="A96" s="5">
        <v>15.3211890881235</v>
      </c>
      <c r="B96" s="5">
        <v>275.63113463684999</v>
      </c>
      <c r="C96" s="5">
        <v>76.847252006084702</v>
      </c>
      <c r="D96" s="5">
        <v>106.553465634022</v>
      </c>
      <c r="E96" s="5">
        <v>0.40303990278452001</v>
      </c>
      <c r="F96" s="5">
        <v>0.59953992403294698</v>
      </c>
      <c r="G96" s="5">
        <v>0.71538974722048798</v>
      </c>
      <c r="H96" s="5">
        <v>0.35735071312696798</v>
      </c>
      <c r="I96" s="5">
        <v>0.33585801920581698</v>
      </c>
      <c r="J96" s="5">
        <v>1149.2380868036901</v>
      </c>
      <c r="K96" s="5">
        <v>54.886427628136204</v>
      </c>
      <c r="L96" s="5">
        <v>4.2124317536529698</v>
      </c>
      <c r="N96" s="5">
        <v>19.905942705595301</v>
      </c>
      <c r="O96" s="5">
        <v>292.39004933995602</v>
      </c>
      <c r="P96" s="5">
        <v>78.249256861934001</v>
      </c>
      <c r="Q96" s="5">
        <v>132.49629278134401</v>
      </c>
      <c r="R96" s="5">
        <v>0.39253895410178502</v>
      </c>
      <c r="S96" s="5">
        <v>0.21283757024623401</v>
      </c>
      <c r="T96" s="5">
        <v>0.78846905548592505</v>
      </c>
      <c r="U96" s="5">
        <v>0.39763948980882802</v>
      </c>
      <c r="V96" s="5">
        <v>0.39184052321511698</v>
      </c>
      <c r="W96" s="5">
        <v>1085.1274108339101</v>
      </c>
      <c r="X96" s="5">
        <v>55.885611071910702</v>
      </c>
      <c r="Y96" s="5">
        <v>3.9760292032452198</v>
      </c>
      <c r="AA96" s="5">
        <v>23.902295749883599</v>
      </c>
      <c r="AB96" s="5">
        <v>288.04811845851998</v>
      </c>
      <c r="AC96" s="5">
        <v>78.122960907151494</v>
      </c>
      <c r="AD96" s="5">
        <v>138.13200838026501</v>
      </c>
      <c r="AE96" s="5">
        <v>0.38237295102684199</v>
      </c>
      <c r="AF96" s="5">
        <v>0.21480105669336999</v>
      </c>
      <c r="AG96" s="5">
        <v>0.75531085502263995</v>
      </c>
      <c r="AH96" s="5">
        <v>0.39496518844975798</v>
      </c>
      <c r="AI96" s="5">
        <v>0.36382679186123301</v>
      </c>
      <c r="AJ96" s="5">
        <v>1093.31948740288</v>
      </c>
      <c r="AK96" s="5">
        <v>57.1224775687771</v>
      </c>
      <c r="AL96" s="5">
        <v>3.8323839147885299</v>
      </c>
      <c r="AN96" s="5">
        <v>20.1595157080693</v>
      </c>
      <c r="AO96" s="5">
        <v>283.28793393464298</v>
      </c>
      <c r="AP96" s="5">
        <v>79.565792742590304</v>
      </c>
      <c r="AQ96" s="5">
        <v>0.39022854085387199</v>
      </c>
      <c r="AR96" s="5">
        <v>0.28847373890344502</v>
      </c>
      <c r="AS96" s="5">
        <v>0.827984660195205</v>
      </c>
      <c r="AT96" s="5">
        <v>0.355661317110404</v>
      </c>
      <c r="AU96" s="5">
        <v>0.38497577606845201</v>
      </c>
      <c r="AV96" s="5">
        <v>1096.9130162645799</v>
      </c>
      <c r="AW96" s="5">
        <v>55.652112869541504</v>
      </c>
      <c r="AX96" s="5">
        <v>3.9833521496243698</v>
      </c>
    </row>
    <row r="97" spans="1:50" x14ac:dyDescent="0.3">
      <c r="A97" s="5">
        <v>14.629719119259599</v>
      </c>
      <c r="B97" s="5">
        <v>287.03716106853801</v>
      </c>
      <c r="C97" s="5">
        <v>76.298200470801305</v>
      </c>
      <c r="D97" s="5">
        <v>109.12634576435499</v>
      </c>
      <c r="E97" s="5">
        <v>0.41927450019319101</v>
      </c>
      <c r="F97" s="5">
        <v>0.59345864261092796</v>
      </c>
      <c r="G97" s="5">
        <v>0.74973589634349802</v>
      </c>
      <c r="H97" s="5">
        <v>0.37924235966050701</v>
      </c>
      <c r="I97" s="5">
        <v>0.350142335230332</v>
      </c>
      <c r="J97" s="5">
        <v>1146.5727984278101</v>
      </c>
      <c r="K97" s="5">
        <v>54.784173397081304</v>
      </c>
      <c r="L97" s="5">
        <v>4.2075275586647001</v>
      </c>
      <c r="N97" s="5">
        <v>20.199754562009002</v>
      </c>
      <c r="O97" s="5">
        <v>291.70665148236799</v>
      </c>
      <c r="P97" s="5">
        <v>78.339077275142202</v>
      </c>
      <c r="Q97" s="5">
        <v>132.13082177674499</v>
      </c>
      <c r="R97" s="5">
        <v>0.39323382512538202</v>
      </c>
      <c r="S97" s="5">
        <v>0.220323918437485</v>
      </c>
      <c r="T97" s="5">
        <v>0.77190032067926395</v>
      </c>
      <c r="U97" s="5">
        <v>0.39353647467209901</v>
      </c>
      <c r="V97" s="5">
        <v>0.37890373652965897</v>
      </c>
      <c r="W97" s="5">
        <v>1085.1895024919399</v>
      </c>
      <c r="X97" s="5">
        <v>55.826764236523296</v>
      </c>
      <c r="Y97" s="5">
        <v>3.9760272987226899</v>
      </c>
      <c r="AA97" s="5">
        <v>22.919420205817602</v>
      </c>
      <c r="AB97" s="5">
        <v>288.701699963929</v>
      </c>
      <c r="AC97" s="5">
        <v>78.055933934232002</v>
      </c>
      <c r="AD97" s="5">
        <v>139.839835753496</v>
      </c>
      <c r="AE97" s="5">
        <v>0.37406853282487601</v>
      </c>
      <c r="AF97" s="5">
        <v>0.213875909134776</v>
      </c>
      <c r="AG97" s="5">
        <v>0.76364374274903102</v>
      </c>
      <c r="AH97" s="5">
        <v>0.39744961594993999</v>
      </c>
      <c r="AI97" s="5">
        <v>0.36158495960630199</v>
      </c>
      <c r="AJ97" s="5">
        <v>1098.2836326945201</v>
      </c>
      <c r="AK97" s="5">
        <v>57.006822325801295</v>
      </c>
      <c r="AL97" s="5">
        <v>3.8295389617958802</v>
      </c>
      <c r="AN97" s="5">
        <v>20.507230061043298</v>
      </c>
      <c r="AO97" s="5">
        <v>285.43586120700201</v>
      </c>
      <c r="AP97" s="5">
        <v>79.019442923156703</v>
      </c>
      <c r="AQ97" s="5">
        <v>0.400848660474454</v>
      </c>
      <c r="AR97" s="5">
        <v>0.23129018876091001</v>
      </c>
      <c r="AS97" s="5">
        <v>0.83214417933379103</v>
      </c>
      <c r="AT97" s="5">
        <v>0.42600060607624801</v>
      </c>
      <c r="AU97" s="5">
        <v>0.375295542938893</v>
      </c>
      <c r="AV97" s="5">
        <v>1071.1622375951399</v>
      </c>
      <c r="AW97" s="5">
        <v>55.638797821461509</v>
      </c>
      <c r="AX97" s="5">
        <v>3.9719251326310601</v>
      </c>
    </row>
    <row r="98" spans="1:50" x14ac:dyDescent="0.3">
      <c r="A98" s="5">
        <v>15.5536266028789</v>
      </c>
      <c r="B98" s="5">
        <v>283.78690423624602</v>
      </c>
      <c r="C98" s="5">
        <v>76.538898923321995</v>
      </c>
      <c r="D98" s="5">
        <v>105.587827270924</v>
      </c>
      <c r="E98" s="5">
        <v>0.42832823415658899</v>
      </c>
      <c r="F98" s="5">
        <v>0.57429440819977495</v>
      </c>
      <c r="G98" s="5">
        <v>0.75683349538011802</v>
      </c>
      <c r="H98" s="5">
        <v>0.323504958665427</v>
      </c>
      <c r="I98" s="5">
        <v>0.31979906702074901</v>
      </c>
      <c r="J98" s="5">
        <v>1124.4304968901199</v>
      </c>
      <c r="K98" s="5">
        <v>54.769791323365801</v>
      </c>
      <c r="L98" s="5">
        <v>4.2066673161705896</v>
      </c>
      <c r="N98" s="5">
        <v>20.5204987449189</v>
      </c>
      <c r="O98" s="5">
        <v>291.536887679046</v>
      </c>
      <c r="P98" s="5">
        <v>79.092222031959594</v>
      </c>
      <c r="Q98" s="5">
        <v>133.89408717328001</v>
      </c>
      <c r="R98" s="5">
        <v>0.38626932675174003</v>
      </c>
      <c r="S98" s="5">
        <v>0.20605392110083201</v>
      </c>
      <c r="T98" s="5">
        <v>0.78948823099899201</v>
      </c>
      <c r="U98" s="5">
        <v>0.39733972345466001</v>
      </c>
      <c r="V98" s="5">
        <v>0.39501658540140999</v>
      </c>
      <c r="W98" s="5">
        <v>1064.6771086963299</v>
      </c>
      <c r="X98" s="5">
        <v>55.702319948578804</v>
      </c>
      <c r="Y98" s="5">
        <v>3.9683555949593301</v>
      </c>
      <c r="AA98" s="5">
        <v>22.983725797430399</v>
      </c>
      <c r="AB98" s="5">
        <v>288.14576452856102</v>
      </c>
      <c r="AC98" s="5">
        <v>77.964304177540299</v>
      </c>
      <c r="AD98" s="5">
        <v>137.02801962406701</v>
      </c>
      <c r="AE98" s="5">
        <v>0.37939496671998901</v>
      </c>
      <c r="AF98" s="5">
        <v>0.214033067349089</v>
      </c>
      <c r="AG98" s="5">
        <v>0.75604385064783297</v>
      </c>
      <c r="AH98" s="5">
        <v>0.39655102698984601</v>
      </c>
      <c r="AI98" s="5">
        <v>0.36175211821843101</v>
      </c>
      <c r="AJ98" s="5">
        <v>1097.6968098401801</v>
      </c>
      <c r="AK98" s="5">
        <v>56.996264101072704</v>
      </c>
      <c r="AL98" s="5">
        <v>3.8260489056960898</v>
      </c>
      <c r="AN98" s="5">
        <v>20.5066618095744</v>
      </c>
      <c r="AO98" s="5">
        <v>284.10761877154602</v>
      </c>
      <c r="AP98" s="5">
        <v>79.516260584988004</v>
      </c>
      <c r="AQ98" s="5">
        <v>0.37965825831586603</v>
      </c>
      <c r="AR98" s="5">
        <v>0.26761320802534899</v>
      </c>
      <c r="AS98" s="5">
        <v>0.77616866084133396</v>
      </c>
      <c r="AT98" s="5">
        <v>0.33198074876935602</v>
      </c>
      <c r="AU98" s="5">
        <v>0.389917655786921</v>
      </c>
      <c r="AV98" s="5">
        <v>1101.32902499129</v>
      </c>
      <c r="AW98" s="5">
        <v>55.478319387907405</v>
      </c>
      <c r="AX98" s="5">
        <v>3.97167676250803</v>
      </c>
    </row>
    <row r="99" spans="1:50" x14ac:dyDescent="0.3">
      <c r="A99" s="5">
        <v>14.624224818978201</v>
      </c>
      <c r="B99" s="5">
        <v>286.97936204126302</v>
      </c>
      <c r="C99" s="5">
        <v>76.311351199013004</v>
      </c>
      <c r="D99" s="5">
        <v>108.40659221467</v>
      </c>
      <c r="E99" s="5">
        <v>0.42664066546211699</v>
      </c>
      <c r="F99" s="5">
        <v>0.59234489599764795</v>
      </c>
      <c r="G99" s="5">
        <v>0.75066061678085905</v>
      </c>
      <c r="H99" s="5">
        <v>0.35612831760272801</v>
      </c>
      <c r="I99" s="5">
        <v>0.35170266575040798</v>
      </c>
      <c r="J99" s="5">
        <v>1144.59438035631</v>
      </c>
      <c r="K99" s="5">
        <v>54.678823717265203</v>
      </c>
      <c r="L99" s="5">
        <v>4.1993184546201698</v>
      </c>
      <c r="N99" s="5">
        <v>19.938253945358401</v>
      </c>
      <c r="O99" s="5">
        <v>291.92218580060899</v>
      </c>
      <c r="P99" s="5">
        <v>78.788742384569801</v>
      </c>
      <c r="Q99" s="5">
        <v>134.09844887272499</v>
      </c>
      <c r="R99" s="5">
        <v>0.39016209903716398</v>
      </c>
      <c r="S99" s="5">
        <v>0.22416453054733601</v>
      </c>
      <c r="T99" s="5">
        <v>0.76982252785011995</v>
      </c>
      <c r="U99" s="5">
        <v>0.38886056160959698</v>
      </c>
      <c r="V99" s="5">
        <v>0.366927386798996</v>
      </c>
      <c r="W99" s="5">
        <v>1082.61162475075</v>
      </c>
      <c r="X99" s="5">
        <v>55.629833393616302</v>
      </c>
      <c r="Y99" s="5">
        <v>3.9650952889980799</v>
      </c>
      <c r="AA99" s="5">
        <v>22.293366194138802</v>
      </c>
      <c r="AB99" s="5">
        <v>284.82304852488102</v>
      </c>
      <c r="AC99" s="5">
        <v>78.386880866667099</v>
      </c>
      <c r="AD99" s="5">
        <v>140.36017919873299</v>
      </c>
      <c r="AE99" s="5">
        <v>0.39099977630709698</v>
      </c>
      <c r="AF99" s="5">
        <v>0.20315579423576499</v>
      </c>
      <c r="AG99" s="5">
        <v>0.75659123159674402</v>
      </c>
      <c r="AH99" s="5">
        <v>0.43536017560053603</v>
      </c>
      <c r="AI99" s="5">
        <v>0.33707384532484602</v>
      </c>
      <c r="AJ99" s="5">
        <v>1092.98086553034</v>
      </c>
      <c r="AK99" s="5">
        <v>56.794018770862401</v>
      </c>
      <c r="AL99" s="5">
        <v>3.8245559721615101</v>
      </c>
      <c r="AN99" s="5">
        <v>20.199901607587002</v>
      </c>
      <c r="AO99" s="5">
        <v>285.98704901144703</v>
      </c>
      <c r="AP99" s="5">
        <v>78.661671287116505</v>
      </c>
      <c r="AQ99" s="5">
        <v>0.39310484032647403</v>
      </c>
      <c r="AR99" s="5">
        <v>0.22962394297494801</v>
      </c>
      <c r="AS99" s="5">
        <v>0.82788800874058899</v>
      </c>
      <c r="AT99" s="5">
        <v>0.435277077980466</v>
      </c>
      <c r="AU99" s="5">
        <v>0.36112796815534398</v>
      </c>
      <c r="AV99" s="5">
        <v>1060.8868187425901</v>
      </c>
      <c r="AW99" s="5">
        <v>55.444287046395701</v>
      </c>
      <c r="AX99" s="5">
        <v>3.9606352060204402</v>
      </c>
    </row>
    <row r="100" spans="1:50" x14ac:dyDescent="0.3">
      <c r="A100" s="5">
        <v>15.078247679024001</v>
      </c>
      <c r="B100" s="5">
        <v>277.88965354796602</v>
      </c>
      <c r="C100" s="5">
        <v>76.751577992744799</v>
      </c>
      <c r="D100" s="5">
        <v>106.312441645866</v>
      </c>
      <c r="E100" s="5">
        <v>0.43353505425913302</v>
      </c>
      <c r="F100" s="5">
        <v>0.59353301668051095</v>
      </c>
      <c r="G100" s="5">
        <v>0.73630720227573199</v>
      </c>
      <c r="H100" s="5">
        <v>0.38672971063763301</v>
      </c>
      <c r="I100" s="5">
        <v>0.33826554448728302</v>
      </c>
      <c r="J100" s="5">
        <v>1139.5515354505101</v>
      </c>
      <c r="K100" s="5">
        <v>54.629135484805403</v>
      </c>
      <c r="L100" s="5">
        <v>4.1962124060389101</v>
      </c>
      <c r="N100" s="5">
        <v>19.9716141472001</v>
      </c>
      <c r="O100" s="5">
        <v>291.65464631126702</v>
      </c>
      <c r="P100" s="5">
        <v>78.875948298817903</v>
      </c>
      <c r="Q100" s="5">
        <v>134.76250831634201</v>
      </c>
      <c r="R100" s="5">
        <v>0.39014182631576799</v>
      </c>
      <c r="S100" s="5">
        <v>0.237594404391336</v>
      </c>
      <c r="T100" s="5">
        <v>0.77264128275417099</v>
      </c>
      <c r="U100" s="5">
        <v>0.38842773405075298</v>
      </c>
      <c r="V100" s="5">
        <v>0.354813508531727</v>
      </c>
      <c r="W100" s="5">
        <v>1076.9708329708701</v>
      </c>
      <c r="X100" s="5">
        <v>55.569252997441701</v>
      </c>
      <c r="Y100" s="5">
        <v>3.9631569814494001</v>
      </c>
      <c r="AA100" s="5">
        <v>23.045712731673699</v>
      </c>
      <c r="AB100" s="5">
        <v>288.96563180024401</v>
      </c>
      <c r="AC100" s="5">
        <v>78.017962645286104</v>
      </c>
      <c r="AD100" s="5">
        <v>135.51497172799699</v>
      </c>
      <c r="AE100" s="5">
        <v>0.37280301660474302</v>
      </c>
      <c r="AF100" s="5">
        <v>0.20300086653896501</v>
      </c>
      <c r="AG100" s="5">
        <v>0.75308600801030401</v>
      </c>
      <c r="AH100" s="5">
        <v>0.40004617385291702</v>
      </c>
      <c r="AI100" s="5">
        <v>0.36048051072325199</v>
      </c>
      <c r="AJ100" s="5">
        <v>1077.1337400546599</v>
      </c>
      <c r="AK100" s="5">
        <v>56.738892106800002</v>
      </c>
      <c r="AL100" s="5">
        <v>3.8171492064075099</v>
      </c>
      <c r="AN100" s="5">
        <v>20.043554116669501</v>
      </c>
      <c r="AO100" s="5">
        <v>286.01297733711101</v>
      </c>
      <c r="AP100" s="5">
        <v>78.660991806162698</v>
      </c>
      <c r="AQ100" s="5">
        <v>0.39346704591252002</v>
      </c>
      <c r="AR100" s="5">
        <v>0.22718177043878299</v>
      </c>
      <c r="AS100" s="5">
        <v>0.82455070470173597</v>
      </c>
      <c r="AT100" s="5">
        <v>0.43287733765671399</v>
      </c>
      <c r="AU100" s="5">
        <v>0.36346067925381598</v>
      </c>
      <c r="AV100" s="5">
        <v>1057.46111006565</v>
      </c>
      <c r="AW100" s="5">
        <v>55.346666957606807</v>
      </c>
      <c r="AX100" s="5">
        <v>3.9534272312630701</v>
      </c>
    </row>
    <row r="101" spans="1:50" x14ac:dyDescent="0.3">
      <c r="A101" s="5">
        <v>15.132691971921901</v>
      </c>
      <c r="B101" s="5">
        <v>277.41063997655101</v>
      </c>
      <c r="C101" s="5">
        <v>76.480803514191194</v>
      </c>
      <c r="D101" s="5">
        <v>106.38431214975201</v>
      </c>
      <c r="E101" s="5">
        <v>0.44033625554751898</v>
      </c>
      <c r="F101" s="5">
        <v>0.59499044661075695</v>
      </c>
      <c r="G101" s="5">
        <v>0.73560248343461598</v>
      </c>
      <c r="H101" s="5">
        <v>0.38312639829737999</v>
      </c>
      <c r="I101" s="5">
        <v>0.35179839525897999</v>
      </c>
      <c r="J101" s="5">
        <v>1139.99654639913</v>
      </c>
      <c r="K101" s="5">
        <v>54.599904240184102</v>
      </c>
      <c r="L101" s="5">
        <v>4.1943472945836202</v>
      </c>
      <c r="N101" s="5">
        <v>20.4511314015277</v>
      </c>
      <c r="O101" s="5">
        <v>291.86550685694198</v>
      </c>
      <c r="P101" s="5">
        <v>78.572039955169004</v>
      </c>
      <c r="Q101" s="5">
        <v>138.88646660935501</v>
      </c>
      <c r="R101" s="5">
        <v>0.39398401098053498</v>
      </c>
      <c r="S101" s="5">
        <v>0.22132147267988</v>
      </c>
      <c r="T101" s="5">
        <v>0.78600777061554605</v>
      </c>
      <c r="U101" s="5">
        <v>0.42980633095606902</v>
      </c>
      <c r="V101" s="5">
        <v>0.33479530250474798</v>
      </c>
      <c r="W101" s="5">
        <v>1048.41450430032</v>
      </c>
      <c r="X101" s="5">
        <v>55.507597043501903</v>
      </c>
      <c r="Y101" s="5">
        <v>3.9585839581723001</v>
      </c>
      <c r="AA101" s="5">
        <v>21.916309060863998</v>
      </c>
      <c r="AB101" s="5">
        <v>285.38387140653703</v>
      </c>
      <c r="AC101" s="5">
        <v>78.058426706871302</v>
      </c>
      <c r="AD101" s="5">
        <v>138.02541381752999</v>
      </c>
      <c r="AE101" s="5">
        <v>0.38499857276093502</v>
      </c>
      <c r="AF101" s="5">
        <v>0.20917715660979599</v>
      </c>
      <c r="AG101" s="5">
        <v>0.75861748844871402</v>
      </c>
      <c r="AH101" s="5">
        <v>0.421471046924281</v>
      </c>
      <c r="AI101" s="5">
        <v>0.33798503859934698</v>
      </c>
      <c r="AJ101" s="5">
        <v>1081.3712065263901</v>
      </c>
      <c r="AK101" s="5">
        <v>56.5567209951354</v>
      </c>
      <c r="AL101" s="5">
        <v>3.8121892909952</v>
      </c>
      <c r="AN101" s="5">
        <v>19.750850018244101</v>
      </c>
      <c r="AO101" s="5">
        <v>283.72398703711201</v>
      </c>
      <c r="AP101" s="5">
        <v>78.983028093718801</v>
      </c>
      <c r="AQ101" s="5">
        <v>0.39053978990550098</v>
      </c>
      <c r="AR101" s="5">
        <v>0.20670635651960101</v>
      </c>
      <c r="AS101" s="5">
        <v>0.79515850392322096</v>
      </c>
      <c r="AT101" s="5">
        <v>0.43389409512686999</v>
      </c>
      <c r="AU101" s="5">
        <v>0.35543243875762298</v>
      </c>
      <c r="AV101" s="5">
        <v>1065.67251895049</v>
      </c>
      <c r="AW101" s="5">
        <v>55.143369422867096</v>
      </c>
      <c r="AX101" s="5">
        <v>3.9477530453363299</v>
      </c>
    </row>
    <row r="102" spans="1:50" x14ac:dyDescent="0.3">
      <c r="A102" s="5">
        <v>14.351694512979099</v>
      </c>
      <c r="B102" s="5">
        <v>284.04039493728499</v>
      </c>
      <c r="C102" s="5">
        <v>76.306501358920798</v>
      </c>
      <c r="D102" s="5">
        <v>109.145869477994</v>
      </c>
      <c r="E102" s="5">
        <v>0.42675396239660501</v>
      </c>
      <c r="F102" s="5">
        <v>0.59271784701437702</v>
      </c>
      <c r="G102" s="5">
        <v>0.72548899512454801</v>
      </c>
      <c r="H102" s="5">
        <v>0.34751453292232498</v>
      </c>
      <c r="I102" s="5">
        <v>0.33861821187024099</v>
      </c>
      <c r="J102" s="5">
        <v>1144.0989374078599</v>
      </c>
      <c r="K102" s="5">
        <v>54.548587976465399</v>
      </c>
      <c r="L102" s="5">
        <v>4.1898146482384604</v>
      </c>
      <c r="N102" s="5">
        <v>19.765721367632398</v>
      </c>
      <c r="O102" s="5">
        <v>291.88544242025398</v>
      </c>
      <c r="P102" s="5">
        <v>78.525352250152395</v>
      </c>
      <c r="Q102" s="5">
        <v>142.07589083510999</v>
      </c>
      <c r="R102" s="5">
        <v>0.39662366312407099</v>
      </c>
      <c r="S102" s="5">
        <v>0.21990653315403599</v>
      </c>
      <c r="T102" s="5">
        <v>0.79075815752441503</v>
      </c>
      <c r="U102" s="5">
        <v>0.43464572957684799</v>
      </c>
      <c r="V102" s="5">
        <v>0.33388009628508403</v>
      </c>
      <c r="W102" s="5">
        <v>1049.12919482968</v>
      </c>
      <c r="X102" s="5">
        <v>55.3953409679538</v>
      </c>
      <c r="Y102" s="5">
        <v>3.95255609439391</v>
      </c>
      <c r="AA102" s="5">
        <v>20.6583499101562</v>
      </c>
      <c r="AB102" s="5">
        <v>297.80747437995802</v>
      </c>
      <c r="AC102" s="5">
        <v>78.153187111264401</v>
      </c>
      <c r="AD102" s="5">
        <v>132.498240616922</v>
      </c>
      <c r="AE102" s="5">
        <v>0.35799321958354802</v>
      </c>
      <c r="AF102" s="5">
        <v>0.23098034881943399</v>
      </c>
      <c r="AG102" s="5">
        <v>0.74277853997047205</v>
      </c>
      <c r="AH102" s="5">
        <v>0.36203983523057198</v>
      </c>
      <c r="AI102" s="5">
        <v>0.34317765370262399</v>
      </c>
      <c r="AJ102" s="5">
        <v>1107.47489175498</v>
      </c>
      <c r="AK102" s="5">
        <v>56.429185002566093</v>
      </c>
      <c r="AL102" s="5">
        <v>3.8086523771941398</v>
      </c>
      <c r="AN102" s="5">
        <v>19.361924569990201</v>
      </c>
      <c r="AO102" s="5">
        <v>283.64939764189</v>
      </c>
      <c r="AP102" s="5">
        <v>79.055149999008805</v>
      </c>
      <c r="AQ102" s="5">
        <v>0.39636644351385603</v>
      </c>
      <c r="AR102" s="5">
        <v>0.244107011473644</v>
      </c>
      <c r="AS102" s="5">
        <v>0.80147961873396001</v>
      </c>
      <c r="AT102" s="5">
        <v>0.41998233831858001</v>
      </c>
      <c r="AU102" s="5">
        <v>0.353677184073039</v>
      </c>
      <c r="AV102" s="5">
        <v>1062.0051177119999</v>
      </c>
      <c r="AW102" s="5">
        <v>55.056637571894896</v>
      </c>
      <c r="AX102" s="5">
        <v>3.9468283791335699</v>
      </c>
    </row>
    <row r="103" spans="1:50" x14ac:dyDescent="0.3">
      <c r="A103" s="5">
        <v>14.5091214402505</v>
      </c>
      <c r="B103" s="5">
        <v>282.192662949387</v>
      </c>
      <c r="C103" s="5">
        <v>76.192049246948002</v>
      </c>
      <c r="D103" s="5">
        <v>106.92716176948601</v>
      </c>
      <c r="E103" s="5">
        <v>0.43385164284543198</v>
      </c>
      <c r="F103" s="5">
        <v>0.58667630210416899</v>
      </c>
      <c r="G103" s="5">
        <v>0.717256192940811</v>
      </c>
      <c r="H103" s="5">
        <v>0.31597269363022901</v>
      </c>
      <c r="I103" s="5">
        <v>0.35118560215011102</v>
      </c>
      <c r="J103" s="5">
        <v>1144.2396803409299</v>
      </c>
      <c r="K103" s="5">
        <v>54.510545808958902</v>
      </c>
      <c r="L103" s="5">
        <v>4.1873351036877597</v>
      </c>
      <c r="N103" s="5">
        <v>20.434663036912401</v>
      </c>
      <c r="O103" s="5">
        <v>291.95192785099601</v>
      </c>
      <c r="P103" s="5">
        <v>78.854990022558098</v>
      </c>
      <c r="Q103" s="5">
        <v>144.62535049049799</v>
      </c>
      <c r="R103" s="5">
        <v>0.39296643519014501</v>
      </c>
      <c r="S103" s="5">
        <v>0.221459585449513</v>
      </c>
      <c r="T103" s="5">
        <v>0.77950547503979795</v>
      </c>
      <c r="U103" s="5">
        <v>0.43024693577237599</v>
      </c>
      <c r="V103" s="5">
        <v>0.331609622878351</v>
      </c>
      <c r="W103" s="5">
        <v>1037.54041866381</v>
      </c>
      <c r="X103" s="5">
        <v>55.320820943736805</v>
      </c>
      <c r="Y103" s="5">
        <v>3.9519472192301301</v>
      </c>
      <c r="AA103" s="5">
        <v>20.6487084980822</v>
      </c>
      <c r="AB103" s="5">
        <v>297.800114269679</v>
      </c>
      <c r="AC103" s="5">
        <v>78.152126489137103</v>
      </c>
      <c r="AD103" s="5">
        <v>132.39116857193801</v>
      </c>
      <c r="AE103" s="5">
        <v>0.35806054902212098</v>
      </c>
      <c r="AF103" s="5">
        <v>0.23101539945747099</v>
      </c>
      <c r="AG103" s="5">
        <v>0.74272771925967296</v>
      </c>
      <c r="AH103" s="5">
        <v>0.36229722043579599</v>
      </c>
      <c r="AI103" s="5">
        <v>0.34317663800012099</v>
      </c>
      <c r="AJ103" s="5">
        <v>1106.1294822923201</v>
      </c>
      <c r="AK103" s="5">
        <v>56.413336579743998</v>
      </c>
      <c r="AL103" s="5">
        <v>3.80805360802509</v>
      </c>
      <c r="AN103" s="5">
        <v>19.080682882285</v>
      </c>
      <c r="AO103" s="5">
        <v>284.61031671205097</v>
      </c>
      <c r="AP103" s="5">
        <v>78.6520920763937</v>
      </c>
      <c r="AQ103" s="5">
        <v>0.39091388793030202</v>
      </c>
      <c r="AR103" s="5">
        <v>0.20712245696159801</v>
      </c>
      <c r="AS103" s="5">
        <v>0.78754196183200698</v>
      </c>
      <c r="AT103" s="5">
        <v>0.43468552802629001</v>
      </c>
      <c r="AU103" s="5">
        <v>0.35327524371855501</v>
      </c>
      <c r="AV103" s="5">
        <v>1063.07298486897</v>
      </c>
      <c r="AW103" s="5">
        <v>54.943638250524295</v>
      </c>
      <c r="AX103" s="5">
        <v>3.9383171244492901</v>
      </c>
    </row>
    <row r="104" spans="1:50" x14ac:dyDescent="0.3">
      <c r="A104" s="5">
        <v>14.2732096423646</v>
      </c>
      <c r="B104" s="5">
        <v>283.48862098100898</v>
      </c>
      <c r="C104" s="5">
        <v>76.295152031682207</v>
      </c>
      <c r="D104" s="5">
        <v>111.41192030355499</v>
      </c>
      <c r="E104" s="5">
        <v>0.428098792717929</v>
      </c>
      <c r="F104" s="5">
        <v>0.59541030973618603</v>
      </c>
      <c r="G104" s="5">
        <v>0.71138844371816101</v>
      </c>
      <c r="H104" s="5">
        <v>0.358045310699108</v>
      </c>
      <c r="I104" s="5">
        <v>0.32789809166126099</v>
      </c>
      <c r="J104" s="5">
        <v>1141.2300128074701</v>
      </c>
      <c r="K104" s="5">
        <v>54.488056926579794</v>
      </c>
      <c r="L104" s="5">
        <v>4.1854361766362702</v>
      </c>
      <c r="N104" s="5">
        <v>20.393626366792802</v>
      </c>
      <c r="O104" s="5">
        <v>292.04139214902801</v>
      </c>
      <c r="P104" s="5">
        <v>78.843401117208103</v>
      </c>
      <c r="Q104" s="5">
        <v>146.24563219656801</v>
      </c>
      <c r="R104" s="5">
        <v>0.39205684413221997</v>
      </c>
      <c r="S104" s="5">
        <v>0.220466694226017</v>
      </c>
      <c r="T104" s="5">
        <v>0.77865563732848897</v>
      </c>
      <c r="U104" s="5">
        <v>0.43298518744514303</v>
      </c>
      <c r="V104" s="5">
        <v>0.33277192870889899</v>
      </c>
      <c r="W104" s="5">
        <v>1032.7224638678499</v>
      </c>
      <c r="X104" s="5">
        <v>55.268809341295096</v>
      </c>
      <c r="Y104" s="5">
        <v>3.95100382662423</v>
      </c>
      <c r="AA104" s="5">
        <v>20.5842762603335</v>
      </c>
      <c r="AB104" s="5">
        <v>297.70401212959501</v>
      </c>
      <c r="AC104" s="5">
        <v>78.651953492715705</v>
      </c>
      <c r="AD104" s="5">
        <v>133.32092738660799</v>
      </c>
      <c r="AE104" s="5">
        <v>0.352972834289287</v>
      </c>
      <c r="AF104" s="5">
        <v>0.234237855910849</v>
      </c>
      <c r="AG104" s="5">
        <v>0.74446718701779602</v>
      </c>
      <c r="AH104" s="5">
        <v>0.358713536574994</v>
      </c>
      <c r="AI104" s="5">
        <v>0.33332979583482503</v>
      </c>
      <c r="AJ104" s="5">
        <v>1100.18619304649</v>
      </c>
      <c r="AK104" s="5">
        <v>56.239284170954697</v>
      </c>
      <c r="AL104" s="5">
        <v>3.8070194168609</v>
      </c>
      <c r="AN104" s="5">
        <v>19.0690208820136</v>
      </c>
      <c r="AO104" s="5">
        <v>285.20255058545803</v>
      </c>
      <c r="AP104" s="5">
        <v>78.644857619986297</v>
      </c>
      <c r="AQ104" s="5">
        <v>0.38452154869402699</v>
      </c>
      <c r="AR104" s="5">
        <v>0.21206408458618101</v>
      </c>
      <c r="AS104" s="5">
        <v>0.79233386809999296</v>
      </c>
      <c r="AT104" s="5">
        <v>0.43532750854644697</v>
      </c>
      <c r="AU104" s="5">
        <v>0.36562744246421403</v>
      </c>
      <c r="AV104" s="5">
        <v>1043.5903087261299</v>
      </c>
      <c r="AW104" s="5">
        <v>54.798626166721398</v>
      </c>
      <c r="AX104" s="5">
        <v>3.9370711873547699</v>
      </c>
    </row>
    <row r="105" spans="1:50" x14ac:dyDescent="0.3">
      <c r="A105" s="5">
        <v>14.185428146699399</v>
      </c>
      <c r="B105" s="5">
        <v>283.66755907610599</v>
      </c>
      <c r="C105" s="5">
        <v>76.296604337954705</v>
      </c>
      <c r="D105" s="5">
        <v>112.015160295551</v>
      </c>
      <c r="E105" s="5">
        <v>0.43238043398701398</v>
      </c>
      <c r="F105" s="5">
        <v>0.59588341294828895</v>
      </c>
      <c r="G105" s="5">
        <v>0.70701061105250895</v>
      </c>
      <c r="H105" s="5">
        <v>0.35661505020653</v>
      </c>
      <c r="I105" s="5">
        <v>0.33343817337076698</v>
      </c>
      <c r="J105" s="5">
        <v>1142.21790730423</v>
      </c>
      <c r="K105" s="5">
        <v>54.430526814137004</v>
      </c>
      <c r="L105" s="5">
        <v>4.1826629018672898</v>
      </c>
      <c r="N105" s="5">
        <v>19.791016137165801</v>
      </c>
      <c r="O105" s="5">
        <v>291.47523692865298</v>
      </c>
      <c r="P105" s="5">
        <v>78.702913207734994</v>
      </c>
      <c r="Q105" s="5">
        <v>143.44250232432901</v>
      </c>
      <c r="R105" s="5">
        <v>0.39224274488000599</v>
      </c>
      <c r="S105" s="5">
        <v>0.21412622791362301</v>
      </c>
      <c r="T105" s="5">
        <v>0.79170893448214597</v>
      </c>
      <c r="U105" s="5">
        <v>0.43761388692623998</v>
      </c>
      <c r="V105" s="5">
        <v>0.33039297861501499</v>
      </c>
      <c r="W105" s="5">
        <v>1034.06994761651</v>
      </c>
      <c r="X105" s="5">
        <v>55.186431030099001</v>
      </c>
      <c r="Y105" s="5">
        <v>3.9425131652060599</v>
      </c>
      <c r="AA105" s="5">
        <v>19.827603787969501</v>
      </c>
      <c r="AB105" s="5">
        <v>296.59038337047502</v>
      </c>
      <c r="AC105" s="5">
        <v>78.157450997944295</v>
      </c>
      <c r="AD105" s="5">
        <v>133.303938050478</v>
      </c>
      <c r="AE105" s="5">
        <v>0.35717394899267302</v>
      </c>
      <c r="AF105" s="5">
        <v>0.23139594196985799</v>
      </c>
      <c r="AG105" s="5">
        <v>0.74317176532132201</v>
      </c>
      <c r="AH105" s="5">
        <v>0.36454350762012999</v>
      </c>
      <c r="AI105" s="5">
        <v>0.34319625372182599</v>
      </c>
      <c r="AJ105" s="5">
        <v>1103.648827317</v>
      </c>
      <c r="AK105" s="5">
        <v>56.170524539851897</v>
      </c>
      <c r="AL105" s="5">
        <v>3.80574817725994</v>
      </c>
      <c r="AN105" s="5">
        <v>18.668187035208</v>
      </c>
      <c r="AO105" s="5">
        <v>285.04337372621501</v>
      </c>
      <c r="AP105" s="5">
        <v>78.637354305860995</v>
      </c>
      <c r="AQ105" s="5">
        <v>0.38390018916291901</v>
      </c>
      <c r="AR105" s="5">
        <v>0.20901161628605999</v>
      </c>
      <c r="AS105" s="5">
        <v>0.78431908906373904</v>
      </c>
      <c r="AT105" s="5">
        <v>0.43903715276213601</v>
      </c>
      <c r="AU105" s="5">
        <v>0.32921726146393399</v>
      </c>
      <c r="AV105" s="5">
        <v>1059.5107040729199</v>
      </c>
      <c r="AW105" s="5">
        <v>54.713072610041301</v>
      </c>
      <c r="AX105" s="5">
        <v>3.9322525019946299</v>
      </c>
    </row>
    <row r="106" spans="1:50" x14ac:dyDescent="0.3">
      <c r="A106" s="5">
        <v>14.391010738970399</v>
      </c>
      <c r="B106" s="5">
        <v>281.02773891960499</v>
      </c>
      <c r="C106" s="5">
        <v>76.287473697720301</v>
      </c>
      <c r="D106" s="5">
        <v>106.213162093882</v>
      </c>
      <c r="E106" s="5">
        <v>0.43880569008239301</v>
      </c>
      <c r="F106" s="5">
        <v>0.59148483495641602</v>
      </c>
      <c r="G106" s="5">
        <v>0.71883758632938799</v>
      </c>
      <c r="H106" s="5">
        <v>0.32955764288291201</v>
      </c>
      <c r="I106" s="5">
        <v>0.33899225352239498</v>
      </c>
      <c r="J106" s="5">
        <v>1144.0167387530801</v>
      </c>
      <c r="K106" s="5">
        <v>54.395704067900695</v>
      </c>
      <c r="L106" s="5">
        <v>4.18042226471115</v>
      </c>
      <c r="N106" s="5">
        <v>19.7872040556896</v>
      </c>
      <c r="O106" s="5">
        <v>291.45216298917802</v>
      </c>
      <c r="P106" s="5">
        <v>78.760060322527806</v>
      </c>
      <c r="Q106" s="5">
        <v>143.322358986002</v>
      </c>
      <c r="R106" s="5">
        <v>0.39243803423623702</v>
      </c>
      <c r="S106" s="5">
        <v>0.21164398738988</v>
      </c>
      <c r="T106" s="5">
        <v>0.78792590647150995</v>
      </c>
      <c r="U106" s="5">
        <v>0.43804816389448298</v>
      </c>
      <c r="V106" s="5">
        <v>0.33139093001726</v>
      </c>
      <c r="W106" s="5">
        <v>1033.50873200664</v>
      </c>
      <c r="X106" s="5">
        <v>55.161114211112903</v>
      </c>
      <c r="Y106" s="5">
        <v>3.9418726909992601</v>
      </c>
      <c r="AA106" s="5">
        <v>20.2557459310685</v>
      </c>
      <c r="AB106" s="5">
        <v>297.378326542411</v>
      </c>
      <c r="AC106" s="5">
        <v>79.526047725624494</v>
      </c>
      <c r="AD106" s="5">
        <v>127.60346183420199</v>
      </c>
      <c r="AE106" s="5">
        <v>0.348583025442465</v>
      </c>
      <c r="AF106" s="5">
        <v>0.23403469897923601</v>
      </c>
      <c r="AG106" s="5">
        <v>0.72924756697454596</v>
      </c>
      <c r="AH106" s="5">
        <v>0.35080426331061898</v>
      </c>
      <c r="AI106" s="5">
        <v>0.33591221381887398</v>
      </c>
      <c r="AJ106" s="5">
        <v>1094.6310985653899</v>
      </c>
      <c r="AK106" s="5">
        <v>55.9425109890229</v>
      </c>
      <c r="AL106" s="5">
        <v>3.8056746131487298</v>
      </c>
      <c r="AN106" s="5">
        <v>18.983150564359601</v>
      </c>
      <c r="AO106" s="5">
        <v>283.801820107857</v>
      </c>
      <c r="AP106" s="5">
        <v>78.645304126896306</v>
      </c>
      <c r="AQ106" s="5">
        <v>0.38147395883032098</v>
      </c>
      <c r="AR106" s="5">
        <v>0.206780424916709</v>
      </c>
      <c r="AS106" s="5">
        <v>0.79631157153446197</v>
      </c>
      <c r="AT106" s="5">
        <v>0.44935836967032999</v>
      </c>
      <c r="AU106" s="5">
        <v>0.32743161219258199</v>
      </c>
      <c r="AV106" s="5">
        <v>1039.8606491855001</v>
      </c>
      <c r="AW106" s="5">
        <v>54.635176345425094</v>
      </c>
      <c r="AX106" s="5">
        <v>3.9308190731431498</v>
      </c>
    </row>
    <row r="107" spans="1:50" x14ac:dyDescent="0.3">
      <c r="A107" s="5">
        <v>14.5832077719324</v>
      </c>
      <c r="B107" s="5">
        <v>282.24534810521499</v>
      </c>
      <c r="C107" s="5">
        <v>76.462644576534203</v>
      </c>
      <c r="D107" s="5">
        <v>107.311364794094</v>
      </c>
      <c r="E107" s="5">
        <v>0.44099245011205701</v>
      </c>
      <c r="F107" s="5">
        <v>0.59837587989855401</v>
      </c>
      <c r="G107" s="5">
        <v>0.72755990925531999</v>
      </c>
      <c r="H107" s="5">
        <v>0.34881299753738398</v>
      </c>
      <c r="I107" s="5">
        <v>0.31603019583647901</v>
      </c>
      <c r="J107" s="5">
        <v>1136.51946334077</v>
      </c>
      <c r="K107" s="5">
        <v>54.363884248334806</v>
      </c>
      <c r="L107" s="5">
        <v>4.1768480674959196</v>
      </c>
      <c r="N107" s="5">
        <v>19.2406963220397</v>
      </c>
      <c r="O107" s="5">
        <v>294.45684989263299</v>
      </c>
      <c r="P107" s="5">
        <v>79.853956799429795</v>
      </c>
      <c r="Q107" s="5">
        <v>140.38878925050901</v>
      </c>
      <c r="R107" s="5">
        <v>0.393284046818896</v>
      </c>
      <c r="S107" s="5">
        <v>0.23324266325949899</v>
      </c>
      <c r="T107" s="5">
        <v>0.80508181894474196</v>
      </c>
      <c r="U107" s="5">
        <v>0.43645032901932501</v>
      </c>
      <c r="V107" s="5">
        <v>0.32379997280920603</v>
      </c>
      <c r="W107" s="5">
        <v>1034.2608142066499</v>
      </c>
      <c r="X107" s="5">
        <v>55.073935951141891</v>
      </c>
      <c r="Y107" s="5">
        <v>3.9415679458600001</v>
      </c>
      <c r="AA107" s="5">
        <v>20.174752469953901</v>
      </c>
      <c r="AB107" s="5">
        <v>290.24862330362703</v>
      </c>
      <c r="AC107" s="5">
        <v>78.553971958217105</v>
      </c>
      <c r="AD107" s="5">
        <v>133.93739138187701</v>
      </c>
      <c r="AE107" s="5">
        <v>0.374206416754436</v>
      </c>
      <c r="AF107" s="5">
        <v>0.27469310728068103</v>
      </c>
      <c r="AG107" s="5">
        <v>0.71647148976604103</v>
      </c>
      <c r="AH107" s="5">
        <v>0.32980126103964802</v>
      </c>
      <c r="AI107" s="5">
        <v>0.320635705620268</v>
      </c>
      <c r="AJ107" s="5">
        <v>1088.01664784381</v>
      </c>
      <c r="AK107" s="5">
        <v>55.878734120995198</v>
      </c>
      <c r="AL107" s="5">
        <v>3.79049668773659</v>
      </c>
      <c r="AN107" s="5">
        <v>18.978410832137602</v>
      </c>
      <c r="AO107" s="5">
        <v>285.51268810089499</v>
      </c>
      <c r="AP107" s="5">
        <v>78.623534839284005</v>
      </c>
      <c r="AQ107" s="5">
        <v>0.38709912382364198</v>
      </c>
      <c r="AR107" s="5">
        <v>0.214559960653289</v>
      </c>
      <c r="AS107" s="5">
        <v>0.78282923038355101</v>
      </c>
      <c r="AT107" s="5">
        <v>0.44609198288839802</v>
      </c>
      <c r="AU107" s="5">
        <v>0.35552164305830503</v>
      </c>
      <c r="AV107" s="5">
        <v>1023.32085083895</v>
      </c>
      <c r="AW107" s="5">
        <v>54.536671264080006</v>
      </c>
      <c r="AX107" s="5">
        <v>3.9288619979827</v>
      </c>
    </row>
    <row r="108" spans="1:50" x14ac:dyDescent="0.3">
      <c r="A108" s="5">
        <v>14.481044834585999</v>
      </c>
      <c r="B108" s="5">
        <v>282.76180942484899</v>
      </c>
      <c r="C108" s="5">
        <v>76.459252456782494</v>
      </c>
      <c r="D108" s="5">
        <v>107.280728605782</v>
      </c>
      <c r="E108" s="5">
        <v>0.440926617975477</v>
      </c>
      <c r="F108" s="5">
        <v>0.59982440506358603</v>
      </c>
      <c r="G108" s="5">
        <v>0.72881450451866103</v>
      </c>
      <c r="H108" s="5">
        <v>0.3536550394438</v>
      </c>
      <c r="I108" s="5">
        <v>0.31304072915544601</v>
      </c>
      <c r="J108" s="5">
        <v>1137.3793401642399</v>
      </c>
      <c r="K108" s="5">
        <v>54.341387238523396</v>
      </c>
      <c r="L108" s="5">
        <v>4.17570554139217</v>
      </c>
      <c r="N108" s="5">
        <v>19.1483951099205</v>
      </c>
      <c r="O108" s="5">
        <v>293.98672454750402</v>
      </c>
      <c r="P108" s="5">
        <v>79.814755511413594</v>
      </c>
      <c r="Q108" s="5">
        <v>141.31456621700701</v>
      </c>
      <c r="R108" s="5">
        <v>0.39333449914181701</v>
      </c>
      <c r="S108" s="5">
        <v>0.22654191427044601</v>
      </c>
      <c r="T108" s="5">
        <v>0.80477989794746396</v>
      </c>
      <c r="U108" s="5">
        <v>0.43900653583128602</v>
      </c>
      <c r="V108" s="5">
        <v>0.32968568214883298</v>
      </c>
      <c r="W108" s="5">
        <v>1031.33660574944</v>
      </c>
      <c r="X108" s="5">
        <v>55.026796501807596</v>
      </c>
      <c r="Y108" s="5">
        <v>3.9398618384714599</v>
      </c>
      <c r="AA108" s="5">
        <v>19.4837470946831</v>
      </c>
      <c r="AB108" s="5">
        <v>291.22831475115299</v>
      </c>
      <c r="AC108" s="5">
        <v>79.277049963974207</v>
      </c>
      <c r="AD108" s="5">
        <v>133.370395127216</v>
      </c>
      <c r="AE108" s="5">
        <v>0.34734851239785097</v>
      </c>
      <c r="AF108" s="5">
        <v>0.247560149249936</v>
      </c>
      <c r="AG108" s="5">
        <v>0.72536271739814295</v>
      </c>
      <c r="AH108" s="5">
        <v>0.32469226942488599</v>
      </c>
      <c r="AI108" s="5">
        <v>0.30873283035058102</v>
      </c>
      <c r="AJ108" s="5">
        <v>1081.6369802551701</v>
      </c>
      <c r="AK108" s="5">
        <v>55.322562373721198</v>
      </c>
      <c r="AL108" s="5">
        <v>3.7887196114793098</v>
      </c>
      <c r="AN108" s="5">
        <v>19.052930542052099</v>
      </c>
      <c r="AO108" s="5">
        <v>282.69053570779698</v>
      </c>
      <c r="AP108" s="5">
        <v>79.6192187219103</v>
      </c>
      <c r="AQ108" s="5">
        <v>0.38541763596877898</v>
      </c>
      <c r="AR108" s="5">
        <v>0.221251908499116</v>
      </c>
      <c r="AS108" s="5">
        <v>0.73742704956343297</v>
      </c>
      <c r="AT108" s="5">
        <v>0.43483116148988099</v>
      </c>
      <c r="AU108" s="5">
        <v>0.327466936554759</v>
      </c>
      <c r="AV108" s="5">
        <v>1032.1284887951699</v>
      </c>
      <c r="AW108" s="5">
        <v>54.292680932637502</v>
      </c>
      <c r="AX108" s="5">
        <v>3.9276802682085998</v>
      </c>
    </row>
    <row r="109" spans="1:50" x14ac:dyDescent="0.3">
      <c r="A109" s="5">
        <v>14.5341678690788</v>
      </c>
      <c r="B109" s="5">
        <v>282.590892200415</v>
      </c>
      <c r="C109" s="5">
        <v>76.430709778699097</v>
      </c>
      <c r="D109" s="5">
        <v>106.02265956068</v>
      </c>
      <c r="E109" s="5">
        <v>0.44124035105439302</v>
      </c>
      <c r="F109" s="5">
        <v>0.59938513443929797</v>
      </c>
      <c r="G109" s="5">
        <v>0.72878501995034095</v>
      </c>
      <c r="H109" s="5">
        <v>0.32392484592236198</v>
      </c>
      <c r="I109" s="5">
        <v>0.31163231815818698</v>
      </c>
      <c r="J109" s="5">
        <v>1139.6712205885301</v>
      </c>
      <c r="K109" s="5">
        <v>54.301536370830291</v>
      </c>
      <c r="L109" s="5">
        <v>4.1733021173234999</v>
      </c>
      <c r="N109" s="5">
        <v>19.393202110223701</v>
      </c>
      <c r="O109" s="5">
        <v>292.683037515021</v>
      </c>
      <c r="P109" s="5">
        <v>79.044177281618403</v>
      </c>
      <c r="Q109" s="5">
        <v>144.43537138106899</v>
      </c>
      <c r="R109" s="5">
        <v>0.38769938731478898</v>
      </c>
      <c r="S109" s="5">
        <v>0.23005267191053</v>
      </c>
      <c r="T109" s="5">
        <v>0.81832910101378498</v>
      </c>
      <c r="U109" s="5">
        <v>0.43993373474389902</v>
      </c>
      <c r="V109" s="5">
        <v>0.34473432800003301</v>
      </c>
      <c r="W109" s="5">
        <v>1006.2453299772</v>
      </c>
      <c r="X109" s="5">
        <v>54.939130655131393</v>
      </c>
      <c r="Y109" s="5">
        <v>3.93579155343288</v>
      </c>
      <c r="AA109" s="5">
        <v>20.153064319071301</v>
      </c>
      <c r="AB109" s="5">
        <v>290.09833138408101</v>
      </c>
      <c r="AC109" s="5">
        <v>78.530290806884494</v>
      </c>
      <c r="AD109" s="5">
        <v>135.069389194</v>
      </c>
      <c r="AE109" s="5">
        <v>0.36190433358854002</v>
      </c>
      <c r="AF109" s="5">
        <v>0.28396947908175302</v>
      </c>
      <c r="AG109" s="5">
        <v>0.71630556721129901</v>
      </c>
      <c r="AH109" s="5">
        <v>0.33407816493360498</v>
      </c>
      <c r="AI109" s="5">
        <v>0.316527139955814</v>
      </c>
      <c r="AJ109" s="5">
        <v>1029.5555493726199</v>
      </c>
      <c r="AK109" s="5">
        <v>55.221309735669301</v>
      </c>
      <c r="AL109" s="5">
        <v>3.7853441851351199</v>
      </c>
      <c r="AN109" s="5">
        <v>18.558972595892801</v>
      </c>
      <c r="AO109" s="5">
        <v>283.28402895420697</v>
      </c>
      <c r="AP109" s="5">
        <v>79.719380358528397</v>
      </c>
      <c r="AQ109" s="5">
        <v>0.38442125183773701</v>
      </c>
      <c r="AR109" s="5">
        <v>0.22085879739369199</v>
      </c>
      <c r="AS109" s="5">
        <v>0.73433999880376399</v>
      </c>
      <c r="AT109" s="5">
        <v>0.42922431457965898</v>
      </c>
      <c r="AU109" s="5">
        <v>0.32949243664492001</v>
      </c>
      <c r="AV109" s="5">
        <v>1042.2434260810301</v>
      </c>
      <c r="AW109" s="5">
        <v>54.240706966716999</v>
      </c>
      <c r="AX109" s="5">
        <v>3.9271955845603599</v>
      </c>
    </row>
    <row r="110" spans="1:50" x14ac:dyDescent="0.3">
      <c r="A110" s="5">
        <v>14.362725800598399</v>
      </c>
      <c r="B110" s="5">
        <v>282.58811574503397</v>
      </c>
      <c r="C110" s="5">
        <v>76.446334668993799</v>
      </c>
      <c r="D110" s="5">
        <v>106.015004997833</v>
      </c>
      <c r="E110" s="5">
        <v>0.441462901863511</v>
      </c>
      <c r="F110" s="5">
        <v>0.59962423564983902</v>
      </c>
      <c r="G110" s="5">
        <v>0.72058913334576702</v>
      </c>
      <c r="H110" s="5">
        <v>0.32458978889690099</v>
      </c>
      <c r="I110" s="5">
        <v>0.31427865981297598</v>
      </c>
      <c r="J110" s="5">
        <v>1137.2141429373501</v>
      </c>
      <c r="K110" s="5">
        <v>54.2691256043029</v>
      </c>
      <c r="L110" s="5">
        <v>4.1709048576327001</v>
      </c>
      <c r="N110" s="5">
        <v>19.391326534129298</v>
      </c>
      <c r="O110" s="5">
        <v>292.02993624579898</v>
      </c>
      <c r="P110" s="5">
        <v>78.945559726307096</v>
      </c>
      <c r="Q110" s="5">
        <v>144.537305839814</v>
      </c>
      <c r="R110" s="5">
        <v>0.38791978703405</v>
      </c>
      <c r="S110" s="5">
        <v>0.23033825602218699</v>
      </c>
      <c r="T110" s="5">
        <v>0.81781266550645704</v>
      </c>
      <c r="U110" s="5">
        <v>0.43978514053138301</v>
      </c>
      <c r="V110" s="5">
        <v>0.34073304109125002</v>
      </c>
      <c r="W110" s="5">
        <v>1005.98471260907</v>
      </c>
      <c r="X110" s="5">
        <v>54.916048396763294</v>
      </c>
      <c r="Y110" s="5">
        <v>3.93419838440939</v>
      </c>
      <c r="AA110" s="5">
        <v>19.457336646973399</v>
      </c>
      <c r="AB110" s="5">
        <v>288.95659761843802</v>
      </c>
      <c r="AC110" s="5">
        <v>78.771287847858304</v>
      </c>
      <c r="AD110" s="5">
        <v>134.89013556343201</v>
      </c>
      <c r="AE110" s="5">
        <v>0.357967631165024</v>
      </c>
      <c r="AF110" s="5">
        <v>0.25727339261779197</v>
      </c>
      <c r="AG110" s="5">
        <v>0.70794370272106599</v>
      </c>
      <c r="AH110" s="5">
        <v>0.33640627760577002</v>
      </c>
      <c r="AI110" s="5">
        <v>0.30661026830739602</v>
      </c>
      <c r="AJ110" s="5">
        <v>1061.8246510715001</v>
      </c>
      <c r="AK110" s="5">
        <v>55.173141501688804</v>
      </c>
      <c r="AL110" s="5">
        <v>3.7852050399091302</v>
      </c>
      <c r="AN110" s="5">
        <v>18.942104120523599</v>
      </c>
      <c r="AO110" s="5">
        <v>283.60817307712102</v>
      </c>
      <c r="AP110" s="5">
        <v>79.373703830783896</v>
      </c>
      <c r="AQ110" s="5">
        <v>0.37955004596708303</v>
      </c>
      <c r="AR110" s="5">
        <v>0.22101717954427899</v>
      </c>
      <c r="AS110" s="5">
        <v>0.71216981229878595</v>
      </c>
      <c r="AT110" s="5">
        <v>0.42953840655315101</v>
      </c>
      <c r="AU110" s="5">
        <v>0.31863060560412998</v>
      </c>
      <c r="AV110" s="5">
        <v>1033.8667057476</v>
      </c>
      <c r="AW110" s="5">
        <v>54.166585709058999</v>
      </c>
      <c r="AX110" s="5">
        <v>3.9266511495811698</v>
      </c>
    </row>
    <row r="111" spans="1:50" x14ac:dyDescent="0.3">
      <c r="A111" s="5">
        <v>14.245220445209601</v>
      </c>
      <c r="B111" s="5">
        <v>276.92629246429601</v>
      </c>
      <c r="C111" s="5">
        <v>76.258989325700298</v>
      </c>
      <c r="D111" s="5">
        <v>106.763247839282</v>
      </c>
      <c r="E111" s="5">
        <v>0.44866553855878899</v>
      </c>
      <c r="F111" s="5">
        <v>0.59812261131938804</v>
      </c>
      <c r="G111" s="5">
        <v>0.71739826883094904</v>
      </c>
      <c r="H111" s="5">
        <v>0.341356614382265</v>
      </c>
      <c r="I111" s="5">
        <v>0.32623692809890098</v>
      </c>
      <c r="J111" s="5">
        <v>1144.2504901372799</v>
      </c>
      <c r="K111" s="5">
        <v>54.184120787478093</v>
      </c>
      <c r="L111" s="5">
        <v>4.1706386755220599</v>
      </c>
      <c r="N111" s="5">
        <v>19.283429763422099</v>
      </c>
      <c r="O111" s="5">
        <v>292.69945823192501</v>
      </c>
      <c r="P111" s="5">
        <v>79.092038872763197</v>
      </c>
      <c r="Q111" s="5">
        <v>144.62607497640499</v>
      </c>
      <c r="R111" s="5">
        <v>0.38768440829225398</v>
      </c>
      <c r="S111" s="5">
        <v>0.22983058507464499</v>
      </c>
      <c r="T111" s="5">
        <v>0.80241899509834103</v>
      </c>
      <c r="U111" s="5">
        <v>0.43894048701627802</v>
      </c>
      <c r="V111" s="5">
        <v>0.34103289352946897</v>
      </c>
      <c r="W111" s="5">
        <v>1003.57209261533</v>
      </c>
      <c r="X111" s="5">
        <v>54.803960312980003</v>
      </c>
      <c r="Y111" s="5">
        <v>3.93286900371228</v>
      </c>
      <c r="AA111" s="5">
        <v>19.7607092165727</v>
      </c>
      <c r="AB111" s="5">
        <v>289.08942322783201</v>
      </c>
      <c r="AC111" s="5">
        <v>78.808213644366106</v>
      </c>
      <c r="AD111" s="5">
        <v>134.62791806071499</v>
      </c>
      <c r="AE111" s="5">
        <v>0.35852466855509102</v>
      </c>
      <c r="AF111" s="5">
        <v>0.25749338659875198</v>
      </c>
      <c r="AG111" s="5">
        <v>0.70998943238357604</v>
      </c>
      <c r="AH111" s="5">
        <v>0.333802331025432</v>
      </c>
      <c r="AI111" s="5">
        <v>0.32220929979261698</v>
      </c>
      <c r="AJ111" s="5">
        <v>1040.38050279702</v>
      </c>
      <c r="AK111" s="5">
        <v>55.068497096919202</v>
      </c>
      <c r="AL111" s="5">
        <v>3.78204540613409</v>
      </c>
      <c r="AN111" s="5">
        <v>18.533385801939001</v>
      </c>
      <c r="AO111" s="5">
        <v>283.549943625597</v>
      </c>
      <c r="AP111" s="5">
        <v>79.3563302384444</v>
      </c>
      <c r="AQ111" s="5">
        <v>0.37838136369555297</v>
      </c>
      <c r="AR111" s="5">
        <v>0.22057644495983</v>
      </c>
      <c r="AS111" s="5">
        <v>0.72332606632031105</v>
      </c>
      <c r="AT111" s="5">
        <v>0.43127289815720798</v>
      </c>
      <c r="AU111" s="5">
        <v>0.31923619503066702</v>
      </c>
      <c r="AV111" s="5">
        <v>1032.9121122582401</v>
      </c>
      <c r="AW111" s="5">
        <v>54.080821461031803</v>
      </c>
      <c r="AX111" s="5">
        <v>3.9248863173145501</v>
      </c>
    </row>
    <row r="112" spans="1:50" x14ac:dyDescent="0.3">
      <c r="A112" s="5">
        <v>14.256585342440699</v>
      </c>
      <c r="B112" s="5">
        <v>278.30233406616901</v>
      </c>
      <c r="C112" s="5">
        <v>76.393673452505794</v>
      </c>
      <c r="D112" s="5">
        <v>107.44420171662</v>
      </c>
      <c r="E112" s="5">
        <v>0.446794704708324</v>
      </c>
      <c r="F112" s="5">
        <v>0.59797680443787504</v>
      </c>
      <c r="G112" s="5">
        <v>0.71104331957579603</v>
      </c>
      <c r="H112" s="5">
        <v>0.313871127860331</v>
      </c>
      <c r="I112" s="5">
        <v>0.30740202084516</v>
      </c>
      <c r="J112" s="5">
        <v>1142.9486900197701</v>
      </c>
      <c r="K112" s="5">
        <v>54.128905270819203</v>
      </c>
      <c r="L112" s="5">
        <v>4.16683190502693</v>
      </c>
      <c r="N112" s="5">
        <v>18.6626730595578</v>
      </c>
      <c r="O112" s="5">
        <v>292.68361309025198</v>
      </c>
      <c r="P112" s="5">
        <v>79.054582937977102</v>
      </c>
      <c r="Q112" s="5">
        <v>144.445119425933</v>
      </c>
      <c r="R112" s="5">
        <v>0.38770068353516601</v>
      </c>
      <c r="S112" s="5">
        <v>0.23003738653509301</v>
      </c>
      <c r="T112" s="5">
        <v>0.81751202216972196</v>
      </c>
      <c r="U112" s="5">
        <v>0.44008795455932798</v>
      </c>
      <c r="V112" s="5">
        <v>0.34469814238464702</v>
      </c>
      <c r="W112" s="5">
        <v>1006.07326711895</v>
      </c>
      <c r="X112" s="5">
        <v>54.733187116606295</v>
      </c>
      <c r="Y112" s="5">
        <v>3.93062606457333</v>
      </c>
      <c r="AA112" s="5">
        <v>18.607490994262701</v>
      </c>
      <c r="AB112" s="5">
        <v>289.08438594229199</v>
      </c>
      <c r="AC112" s="5">
        <v>79.023572187023404</v>
      </c>
      <c r="AD112" s="5">
        <v>133.48694736140399</v>
      </c>
      <c r="AE112" s="5">
        <v>0.36052365708602702</v>
      </c>
      <c r="AF112" s="5">
        <v>0.25938763683648902</v>
      </c>
      <c r="AG112" s="5">
        <v>0.70860685379479804</v>
      </c>
      <c r="AH112" s="5">
        <v>0.32997181158126498</v>
      </c>
      <c r="AI112" s="5">
        <v>0.33963987737665002</v>
      </c>
      <c r="AJ112" s="5">
        <v>1019.8239242946599</v>
      </c>
      <c r="AK112" s="5">
        <v>54.510415874388293</v>
      </c>
      <c r="AL112" s="5">
        <v>3.7812145782484801</v>
      </c>
      <c r="AN112" s="5">
        <v>17.660538915323599</v>
      </c>
      <c r="AO112" s="5">
        <v>283.35596990397499</v>
      </c>
      <c r="AP112" s="5">
        <v>79.502297460954694</v>
      </c>
      <c r="AQ112" s="5">
        <v>0.38551935936176102</v>
      </c>
      <c r="AR112" s="5">
        <v>0.20009447860426899</v>
      </c>
      <c r="AS112" s="5">
        <v>0.72458066084712902</v>
      </c>
      <c r="AT112" s="5">
        <v>0.45272643938399398</v>
      </c>
      <c r="AU112" s="5">
        <v>0.32166348503759401</v>
      </c>
      <c r="AV112" s="5">
        <v>1036.64434321523</v>
      </c>
      <c r="AW112" s="5">
        <v>53.911908479244097</v>
      </c>
      <c r="AX112" s="5">
        <v>3.9230010048865802</v>
      </c>
    </row>
  </sheetData>
  <mergeCells count="4">
    <mergeCell ref="A1:L1"/>
    <mergeCell ref="N1:Y1"/>
    <mergeCell ref="AA1:AL1"/>
    <mergeCell ref="AN1:AX1"/>
  </mergeCells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85"/>
  <sheetViews>
    <sheetView zoomScale="55" zoomScaleNormal="55" workbookViewId="0">
      <selection activeCell="W6" sqref="W6:AE85"/>
    </sheetView>
  </sheetViews>
  <sheetFormatPr defaultRowHeight="14.4" x14ac:dyDescent="0.3"/>
  <cols>
    <col min="2" max="19" width="7.77734375" customWidth="1"/>
    <col min="20" max="20" width="8.77734375" bestFit="1" customWidth="1"/>
    <col min="21" max="37" width="7.77734375" customWidth="1"/>
    <col min="38" max="38" width="14.6640625" bestFit="1" customWidth="1"/>
    <col min="39" max="40" width="7.77734375" customWidth="1"/>
    <col min="41" max="41" width="12.44140625" bestFit="1" customWidth="1"/>
    <col min="42" max="42" width="14.6640625" bestFit="1" customWidth="1"/>
    <col min="43" max="43" width="10.44140625" bestFit="1" customWidth="1"/>
    <col min="44" max="61" width="7.77734375" customWidth="1"/>
    <col min="62" max="62" width="8.77734375" bestFit="1" customWidth="1"/>
    <col min="63" max="63" width="7.77734375" customWidth="1"/>
  </cols>
  <sheetData>
    <row r="1" spans="1:63" x14ac:dyDescent="0.3">
      <c r="B1" s="13" t="s">
        <v>31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W1" s="12" t="s">
        <v>30</v>
      </c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R1" s="13" t="s">
        <v>32</v>
      </c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</row>
    <row r="2" spans="1:63" x14ac:dyDescent="0.3">
      <c r="B2" s="4" t="s">
        <v>20</v>
      </c>
      <c r="C2" s="4" t="s">
        <v>21</v>
      </c>
      <c r="D2" s="4" t="s">
        <v>22</v>
      </c>
      <c r="E2" s="4" t="s">
        <v>23</v>
      </c>
      <c r="F2" s="4" t="s">
        <v>24</v>
      </c>
      <c r="G2" s="4" t="s">
        <v>25</v>
      </c>
      <c r="H2" s="4" t="s">
        <v>26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W2" s="4" t="s">
        <v>20</v>
      </c>
      <c r="X2" s="4" t="s">
        <v>21</v>
      </c>
      <c r="Y2" s="4" t="s">
        <v>22</v>
      </c>
      <c r="Z2" s="4" t="s">
        <v>23</v>
      </c>
      <c r="AA2" s="4" t="s">
        <v>24</v>
      </c>
      <c r="AB2" s="4" t="s">
        <v>25</v>
      </c>
      <c r="AC2" s="4" t="s">
        <v>26</v>
      </c>
      <c r="AD2">
        <v>8</v>
      </c>
      <c r="AE2">
        <v>9</v>
      </c>
      <c r="AF2">
        <v>10</v>
      </c>
      <c r="AG2">
        <v>11</v>
      </c>
      <c r="AH2">
        <v>12</v>
      </c>
      <c r="AI2">
        <v>13</v>
      </c>
      <c r="AJ2">
        <v>14</v>
      </c>
      <c r="AK2">
        <v>15</v>
      </c>
      <c r="AL2">
        <v>16</v>
      </c>
      <c r="AM2">
        <v>17</v>
      </c>
      <c r="AN2">
        <v>18</v>
      </c>
      <c r="AO2">
        <v>19</v>
      </c>
      <c r="AP2">
        <v>20</v>
      </c>
      <c r="AR2" s="4" t="s">
        <v>20</v>
      </c>
      <c r="AS2" s="4" t="s">
        <v>21</v>
      </c>
      <c r="AT2" s="4" t="s">
        <v>22</v>
      </c>
      <c r="AU2" s="4" t="s">
        <v>23</v>
      </c>
      <c r="AV2" s="4" t="s">
        <v>24</v>
      </c>
      <c r="AW2" s="4" t="s">
        <v>25</v>
      </c>
      <c r="AX2" s="4" t="s">
        <v>26</v>
      </c>
      <c r="AY2">
        <v>8</v>
      </c>
      <c r="AZ2">
        <v>9</v>
      </c>
      <c r="BA2">
        <v>10</v>
      </c>
      <c r="BB2">
        <v>11</v>
      </c>
      <c r="BC2">
        <v>12</v>
      </c>
      <c r="BD2">
        <v>13</v>
      </c>
      <c r="BE2">
        <v>14</v>
      </c>
      <c r="BF2">
        <v>15</v>
      </c>
      <c r="BG2">
        <v>16</v>
      </c>
      <c r="BH2">
        <v>17</v>
      </c>
      <c r="BI2">
        <v>18</v>
      </c>
      <c r="BJ2">
        <v>19</v>
      </c>
      <c r="BK2">
        <v>20</v>
      </c>
    </row>
    <row r="3" spans="1:63" x14ac:dyDescent="0.3">
      <c r="H3">
        <f>SUM(K6:K85)</f>
        <v>268454.53436043358</v>
      </c>
      <c r="I3">
        <f>SUM(L6:L85)</f>
        <v>14045426.157508885</v>
      </c>
      <c r="L3">
        <f>MAX(I6:I85)</f>
        <v>58.135370405932299</v>
      </c>
      <c r="M3">
        <f>MAX(J6:J85)</f>
        <v>423.425545531701</v>
      </c>
      <c r="O3">
        <f>MIN(O6:O85)</f>
        <v>5.1916439496989029E-8</v>
      </c>
      <c r="P3" s="1" t="s">
        <v>0</v>
      </c>
      <c r="Q3" s="2">
        <v>40</v>
      </c>
      <c r="R3" s="2">
        <f>R4</f>
        <v>423.425545531701</v>
      </c>
      <c r="AC3">
        <f>SUM(AF6:AF85)</f>
        <v>0</v>
      </c>
      <c r="AD3">
        <f>SUM(AG6:AG85)</f>
        <v>0</v>
      </c>
      <c r="AG3">
        <f>MAX(AD6:AD85)</f>
        <v>0</v>
      </c>
      <c r="AH3">
        <f>MIN(AE6:AE85)</f>
        <v>0</v>
      </c>
      <c r="AJ3" t="e">
        <f>MIN(AJ6:AJ85)</f>
        <v>#DIV/0!</v>
      </c>
      <c r="AK3" s="1" t="s">
        <v>0</v>
      </c>
      <c r="AL3" s="2">
        <v>40</v>
      </c>
      <c r="AM3" s="2">
        <f>AM4</f>
        <v>0</v>
      </c>
      <c r="AX3">
        <f>SUM(BA6:BA85)</f>
        <v>0</v>
      </c>
      <c r="AY3">
        <f>SUM(BB6:BB85)</f>
        <v>0</v>
      </c>
      <c r="BB3">
        <f>MAX(AY6:AY85)</f>
        <v>0</v>
      </c>
      <c r="BC3">
        <f>MAX(AZ6:AZ85)</f>
        <v>0</v>
      </c>
      <c r="BE3" t="e">
        <f>MIN(BE6:BE85)</f>
        <v>#DIV/0!</v>
      </c>
      <c r="BF3" s="1" t="s">
        <v>0</v>
      </c>
      <c r="BG3" s="2">
        <v>40</v>
      </c>
      <c r="BH3" s="2">
        <f>BH4</f>
        <v>0</v>
      </c>
    </row>
    <row r="4" spans="1:63" x14ac:dyDescent="0.3">
      <c r="A4" t="s">
        <v>29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K4">
        <v>0.25</v>
      </c>
      <c r="L4">
        <f>1-K4</f>
        <v>0.75</v>
      </c>
      <c r="N4" s="1" t="s">
        <v>10</v>
      </c>
      <c r="O4">
        <f>MATCH(O3,O6:O85,0)+4</f>
        <v>71</v>
      </c>
      <c r="P4" s="1" t="s">
        <v>11</v>
      </c>
      <c r="Q4" s="2">
        <f>MAX(I6:I85)</f>
        <v>58.135370405932299</v>
      </c>
      <c r="R4" s="2">
        <f>MAX(J6:J85)</f>
        <v>423.425545531701</v>
      </c>
      <c r="S4" s="6">
        <f>MATCH(Q4,I:I,0)-5</f>
        <v>1</v>
      </c>
      <c r="T4" s="6">
        <f>INDEX(C6:C85,S4)</f>
        <v>20.6873653723035</v>
      </c>
      <c r="V4" t="s">
        <v>29</v>
      </c>
      <c r="W4" t="s">
        <v>1</v>
      </c>
      <c r="X4" t="s">
        <v>2</v>
      </c>
      <c r="Y4" t="s">
        <v>3</v>
      </c>
      <c r="Z4" t="s">
        <v>4</v>
      </c>
      <c r="AA4" t="s">
        <v>5</v>
      </c>
      <c r="AB4" t="s">
        <v>6</v>
      </c>
      <c r="AC4" t="s">
        <v>7</v>
      </c>
      <c r="AD4" t="s">
        <v>8</v>
      </c>
      <c r="AE4" t="s">
        <v>9</v>
      </c>
      <c r="AI4" s="1" t="s">
        <v>10</v>
      </c>
      <c r="AJ4" t="e">
        <f>MATCH(AJ3,AJ6:AJ85,0)+4</f>
        <v>#DIV/0!</v>
      </c>
      <c r="AK4" s="1" t="s">
        <v>11</v>
      </c>
      <c r="AL4" s="2">
        <f>MAX(AD6:AD85)</f>
        <v>0</v>
      </c>
      <c r="AM4" s="2">
        <f>MAX(AE6:AE85)</f>
        <v>0</v>
      </c>
      <c r="AN4" s="6">
        <f>MATCH(AL4,AD:AD,0)-5</f>
        <v>-2</v>
      </c>
      <c r="AO4" s="6" t="e">
        <f>INDEX(X6:X85,AN4)</f>
        <v>#VALUE!</v>
      </c>
      <c r="AP4">
        <f>MAX(W6:W85)</f>
        <v>0</v>
      </c>
      <c r="AQ4" t="s">
        <v>29</v>
      </c>
      <c r="AR4" t="s">
        <v>1</v>
      </c>
      <c r="AS4" t="s">
        <v>2</v>
      </c>
      <c r="AT4" t="s">
        <v>3</v>
      </c>
      <c r="AU4" t="s">
        <v>4</v>
      </c>
      <c r="AV4" t="s">
        <v>5</v>
      </c>
      <c r="AW4" t="s">
        <v>6</v>
      </c>
      <c r="AX4" t="s">
        <v>7</v>
      </c>
      <c r="AY4" t="s">
        <v>8</v>
      </c>
      <c r="AZ4" t="s">
        <v>9</v>
      </c>
      <c r="BD4" s="1" t="s">
        <v>10</v>
      </c>
      <c r="BE4" t="e">
        <f>MATCH(BE3,BE6:BE85,0)+4</f>
        <v>#DIV/0!</v>
      </c>
      <c r="BF4" s="1" t="s">
        <v>11</v>
      </c>
      <c r="BG4" s="2">
        <f>MAX(AY6:AY85)</f>
        <v>0</v>
      </c>
      <c r="BH4" s="2">
        <f>MAX(AZ6:AZ85)</f>
        <v>0</v>
      </c>
      <c r="BI4" s="6">
        <f>MATCH(BG4,AY:AY,0)-5</f>
        <v>-2</v>
      </c>
      <c r="BJ4" s="6" t="e">
        <f>INDEX(AS6:AS85,BI4)</f>
        <v>#VALUE!</v>
      </c>
    </row>
    <row r="5" spans="1:63" x14ac:dyDescent="0.3">
      <c r="B5" t="s">
        <v>12</v>
      </c>
      <c r="M5" s="1" t="s">
        <v>13</v>
      </c>
      <c r="N5" s="1" t="s">
        <v>14</v>
      </c>
      <c r="O5" s="1" t="s">
        <v>15</v>
      </c>
      <c r="P5" s="1" t="s">
        <v>16</v>
      </c>
      <c r="Q5" s="2">
        <f>Q4</f>
        <v>58.135370405932299</v>
      </c>
      <c r="R5" s="2">
        <v>0.51</v>
      </c>
      <c r="W5" t="s">
        <v>12</v>
      </c>
      <c r="AH5" s="1" t="s">
        <v>13</v>
      </c>
      <c r="AI5" s="1" t="s">
        <v>14</v>
      </c>
      <c r="AJ5" s="1" t="s">
        <v>15</v>
      </c>
      <c r="AK5" s="1" t="s">
        <v>16</v>
      </c>
      <c r="AL5" s="2">
        <f>AL4</f>
        <v>0</v>
      </c>
      <c r="AM5" s="2">
        <v>0.51</v>
      </c>
      <c r="AP5">
        <f>MIN(W6:W85)</f>
        <v>0</v>
      </c>
      <c r="AR5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2">
        <f>BG4</f>
        <v>0</v>
      </c>
      <c r="BH5" s="2">
        <v>0.51</v>
      </c>
    </row>
    <row r="6" spans="1:63" x14ac:dyDescent="0.3">
      <c r="B6">
        <v>20.6873653723035</v>
      </c>
      <c r="C6">
        <v>20.6873653723035</v>
      </c>
      <c r="D6">
        <v>274.88467901131702</v>
      </c>
      <c r="E6">
        <v>77.470576630714902</v>
      </c>
      <c r="F6">
        <v>109.01707985166</v>
      </c>
      <c r="G6">
        <v>0.36719291603082699</v>
      </c>
      <c r="H6">
        <v>1237.2138877933101</v>
      </c>
      <c r="I6">
        <v>58.135370405932299</v>
      </c>
      <c r="J6">
        <v>410.38381820036102</v>
      </c>
      <c r="K6">
        <f>I6^2</f>
        <v>3379.721292234949</v>
      </c>
      <c r="L6">
        <f>J6^2</f>
        <v>168414.87824070695</v>
      </c>
      <c r="M6">
        <f>$K$4*(I6^2/$H$3)^0.5</f>
        <v>2.8050788950216982E-2</v>
      </c>
      <c r="N6">
        <f>$L$4*(J6^2/$I$3)^0.5</f>
        <v>8.2126635395365424E-2</v>
      </c>
      <c r="O6">
        <f>(MAX($M$6:$M$85)-M6)^2+(MAX($N$6:$N$85)-N6)^2</f>
        <v>6.811736472511749E-6</v>
      </c>
      <c r="P6" s="1" t="s">
        <v>17</v>
      </c>
      <c r="T6" s="5">
        <f>J6-$Q$13</f>
        <v>-13.041727331339985</v>
      </c>
      <c r="AF6">
        <f>AD6^2</f>
        <v>0</v>
      </c>
      <c r="AG6">
        <f>AE6^2</f>
        <v>0</v>
      </c>
      <c r="AH6" t="e">
        <f>(AD6^2/$AC$3)^0.5</f>
        <v>#DIV/0!</v>
      </c>
      <c r="AI6" t="e">
        <f>(AE6^2/$AD$3)^0.5</f>
        <v>#DIV/0!</v>
      </c>
      <c r="AJ6" t="e">
        <f>(MAX($AH$6:$AH$85)-AH6)^2+(MIN($AI$6:$AI$85)-AI6)^2</f>
        <v>#DIV/0!</v>
      </c>
      <c r="AK6" s="1" t="s">
        <v>17</v>
      </c>
      <c r="AL6" s="2">
        <f>MIN(AD6:AD85)</f>
        <v>0</v>
      </c>
      <c r="AM6" s="2">
        <f>MAX(AE6:AE85)</f>
        <v>0</v>
      </c>
      <c r="AN6" s="6">
        <f>MATCH(AL6,AD:AD,0)-5</f>
        <v>-2</v>
      </c>
      <c r="AO6" s="6" t="e">
        <f>INDEX(X6:X85,AN6)</f>
        <v>#VALUE!</v>
      </c>
      <c r="BA6">
        <f>AY6^2</f>
        <v>0</v>
      </c>
      <c r="BB6">
        <f>AZ6^2</f>
        <v>0</v>
      </c>
      <c r="BC6" t="e">
        <f>(AY6^2/$AX$3)^0.5</f>
        <v>#DIV/0!</v>
      </c>
      <c r="BD6" t="e">
        <f>(AZ6^2/$AY$3)^0.5</f>
        <v>#DIV/0!</v>
      </c>
      <c r="BE6" t="e">
        <f>(MAX($BC$6:$BC$85)-BC6)^2+(MIN($BD$6:$BD$85)-BD6)^2</f>
        <v>#DIV/0!</v>
      </c>
      <c r="BF6" s="1" t="s">
        <v>17</v>
      </c>
    </row>
    <row r="7" spans="1:63" x14ac:dyDescent="0.3">
      <c r="B7">
        <v>20.525720416056298</v>
      </c>
      <c r="C7">
        <v>20.525720416056298</v>
      </c>
      <c r="D7">
        <v>274.763378852404</v>
      </c>
      <c r="E7">
        <v>77.64756120026</v>
      </c>
      <c r="F7">
        <v>108.749168262244</v>
      </c>
      <c r="G7">
        <v>0.36670381550157799</v>
      </c>
      <c r="H7">
        <v>1240.22794289593</v>
      </c>
      <c r="I7">
        <v>58.132586596823799</v>
      </c>
      <c r="J7">
        <v>411.061081853676</v>
      </c>
      <c r="K7">
        <f t="shared" ref="K7:L22" si="0">I7^2</f>
        <v>3379.3976244372179</v>
      </c>
      <c r="L7">
        <f t="shared" si="0"/>
        <v>168971.21301471451</v>
      </c>
      <c r="M7">
        <f t="shared" ref="M7:M70" si="1">$K$4*(I7^2/$H$3)^0.5</f>
        <v>2.804944573968551E-2</v>
      </c>
      <c r="N7">
        <f t="shared" ref="N7:N70" si="2">$L$4*(J7^2/$I$3)^0.5</f>
        <v>8.2262170430265791E-2</v>
      </c>
      <c r="O7">
        <f t="shared" ref="O7:O70" si="3">(MAX($M$6:$M$85)-M7)^2+(MAX($N$6:$N$85)-N7)^2</f>
        <v>6.1226340181506456E-6</v>
      </c>
      <c r="P7" s="1" t="s">
        <v>18</v>
      </c>
      <c r="Q7">
        <f>INDEX(I2:I85,O4)</f>
        <v>57.716903980495999</v>
      </c>
      <c r="R7">
        <f>INDEX(J2:J85,O4)</f>
        <v>422.897959934921</v>
      </c>
      <c r="S7">
        <f>MATCH(Q7,I:I,0)-5</f>
        <v>67</v>
      </c>
      <c r="T7" s="5">
        <f>INDEX(C6:C85,S7)</f>
        <v>18.938406125894701</v>
      </c>
      <c r="U7" s="5" t="e">
        <f>INDEX(#REF!,S7)</f>
        <v>#REF!</v>
      </c>
      <c r="AF7">
        <f t="shared" ref="AF7:AG33" si="4">AD7^2</f>
        <v>0</v>
      </c>
      <c r="AG7">
        <f t="shared" si="4"/>
        <v>0</v>
      </c>
      <c r="AH7" t="e">
        <f t="shared" ref="AH7:AH70" si="5">(AD7^2/$AC$3)^0.5</f>
        <v>#DIV/0!</v>
      </c>
      <c r="AI7" t="e">
        <f t="shared" ref="AI7:AI70" si="6">(AE7^2/$AD$3)^0.5</f>
        <v>#DIV/0!</v>
      </c>
      <c r="AJ7" t="e">
        <f t="shared" ref="AJ7:AJ70" si="7">(MAX($AH$6:$AH$85)-AH7)^2+(MIN($AI$6:$AI$85)-AI7)^2</f>
        <v>#DIV/0!</v>
      </c>
      <c r="AK7" s="1" t="s">
        <v>18</v>
      </c>
      <c r="AL7" t="e">
        <f>INDEX(AD2:AD85,AJ4)</f>
        <v>#DIV/0!</v>
      </c>
      <c r="AM7" t="e">
        <f>INDEX(AE2:AE85,AJ4)</f>
        <v>#DIV/0!</v>
      </c>
      <c r="AN7" t="e">
        <f>MATCH(AL7,AD:AD,0)-5</f>
        <v>#DIV/0!</v>
      </c>
      <c r="AO7" s="5" t="e">
        <f>INDEX(X6:X85,AN7)</f>
        <v>#DIV/0!</v>
      </c>
      <c r="AP7" s="5" t="e">
        <f>INDEX(#REF!,AN7)</f>
        <v>#REF!</v>
      </c>
      <c r="BA7">
        <f t="shared" ref="BA7:BB70" si="8">AY7^2</f>
        <v>0</v>
      </c>
      <c r="BB7">
        <f t="shared" si="8"/>
        <v>0</v>
      </c>
      <c r="BC7" t="e">
        <f t="shared" ref="BC7:BC70" si="9">(AY7^2/$AX$3)^0.5</f>
        <v>#DIV/0!</v>
      </c>
      <c r="BD7" t="e">
        <f t="shared" ref="BD7:BD70" si="10">(AZ7^2/$AY$3)^0.5</f>
        <v>#DIV/0!</v>
      </c>
      <c r="BE7" t="e">
        <f t="shared" ref="BE7:BE70" si="11">(MAX($BC$6:$BC$85)-BC7)^2+(MIN($BD$6:$BD$85)-BD7)^2</f>
        <v>#DIV/0!</v>
      </c>
      <c r="BF7" s="1" t="s">
        <v>18</v>
      </c>
      <c r="BG7" t="e">
        <f>INDEX(AY2:AY85,BE4)</f>
        <v>#DIV/0!</v>
      </c>
      <c r="BH7" t="e">
        <f>INDEX(AZ2:AZ85,BE4)</f>
        <v>#DIV/0!</v>
      </c>
      <c r="BI7" t="e">
        <f>MATCH(BG7,AY:AY,0)-5</f>
        <v>#DIV/0!</v>
      </c>
      <c r="BJ7" s="5" t="e">
        <f>INDEX(AS6:AS85,BI7)</f>
        <v>#DIV/0!</v>
      </c>
      <c r="BK7" s="5" t="e">
        <f>INDEX(#REF!,BI7)</f>
        <v>#REF!</v>
      </c>
    </row>
    <row r="8" spans="1:63" x14ac:dyDescent="0.3">
      <c r="B8">
        <v>20.3967679354258</v>
      </c>
      <c r="C8">
        <v>20.3967679354258</v>
      </c>
      <c r="D8">
        <v>275.35417793094899</v>
      </c>
      <c r="E8">
        <v>77.707328020732604</v>
      </c>
      <c r="F8">
        <v>106.42145447998401</v>
      </c>
      <c r="G8">
        <v>0.36685231468513801</v>
      </c>
      <c r="H8">
        <v>1241.12976968506</v>
      </c>
      <c r="I8">
        <v>58.130887665493297</v>
      </c>
      <c r="J8">
        <v>411.15859674550001</v>
      </c>
      <c r="K8">
        <f t="shared" si="0"/>
        <v>3379.200100778201</v>
      </c>
      <c r="L8">
        <f t="shared" si="0"/>
        <v>169051.39167772868</v>
      </c>
      <c r="M8">
        <f t="shared" si="1"/>
        <v>2.8048625991503637E-2</v>
      </c>
      <c r="N8">
        <f t="shared" si="2"/>
        <v>8.2281685259094975E-2</v>
      </c>
      <c r="O8">
        <f t="shared" si="3"/>
        <v>6.0264429185069082E-6</v>
      </c>
      <c r="P8" s="1" t="s">
        <v>19</v>
      </c>
      <c r="Q8">
        <v>57.890193939208984</v>
      </c>
      <c r="R8">
        <v>0.56130000000000002</v>
      </c>
      <c r="S8">
        <f>MATCH(R7,J:J,0)-5</f>
        <v>67</v>
      </c>
      <c r="T8" s="5">
        <f t="shared" ref="T8:T70" si="12">J8-$Q$13</f>
        <v>-12.266948786200999</v>
      </c>
      <c r="AF8">
        <f t="shared" si="4"/>
        <v>0</v>
      </c>
      <c r="AG8">
        <f t="shared" si="4"/>
        <v>0</v>
      </c>
      <c r="AH8" t="e">
        <f t="shared" si="5"/>
        <v>#DIV/0!</v>
      </c>
      <c r="AI8" t="e">
        <f t="shared" si="6"/>
        <v>#DIV/0!</v>
      </c>
      <c r="AJ8" t="e">
        <f t="shared" si="7"/>
        <v>#DIV/0!</v>
      </c>
      <c r="AK8" s="1" t="s">
        <v>19</v>
      </c>
      <c r="AL8">
        <v>57.890193939208984</v>
      </c>
      <c r="AM8">
        <v>0.56130000000000002</v>
      </c>
      <c r="AN8" t="e">
        <f>MATCH(AM7,AE:AE,0)-5</f>
        <v>#DIV/0!</v>
      </c>
      <c r="BA8">
        <f t="shared" si="8"/>
        <v>0</v>
      </c>
      <c r="BB8">
        <f t="shared" si="8"/>
        <v>0</v>
      </c>
      <c r="BC8" t="e">
        <f t="shared" si="9"/>
        <v>#DIV/0!</v>
      </c>
      <c r="BD8" t="e">
        <f t="shared" si="10"/>
        <v>#DIV/0!</v>
      </c>
      <c r="BE8" t="e">
        <f t="shared" si="11"/>
        <v>#DIV/0!</v>
      </c>
      <c r="BF8" s="1" t="s">
        <v>19</v>
      </c>
      <c r="BG8">
        <v>57.890193939208984</v>
      </c>
      <c r="BH8">
        <v>0.56130000000000002</v>
      </c>
      <c r="BI8" t="e">
        <f>MATCH(BH7,AZ:AZ,0)-5</f>
        <v>#DIV/0!</v>
      </c>
    </row>
    <row r="9" spans="1:63" x14ac:dyDescent="0.3">
      <c r="B9">
        <v>20.289432741136</v>
      </c>
      <c r="C9">
        <v>20.289432741136</v>
      </c>
      <c r="D9">
        <v>275.037904128891</v>
      </c>
      <c r="E9">
        <v>77.701033029158495</v>
      </c>
      <c r="F9">
        <v>109.41247386704001</v>
      </c>
      <c r="G9">
        <v>0.36682705912326802</v>
      </c>
      <c r="H9">
        <v>1242.7438640386699</v>
      </c>
      <c r="I9">
        <v>58.129509524834603</v>
      </c>
      <c r="J9">
        <v>411.99530176461798</v>
      </c>
      <c r="K9">
        <f t="shared" si="0"/>
        <v>3379.0398775978369</v>
      </c>
      <c r="L9">
        <f t="shared" si="0"/>
        <v>169740.12867611862</v>
      </c>
      <c r="M9">
        <f t="shared" si="1"/>
        <v>2.804796102742943E-2</v>
      </c>
      <c r="N9">
        <f t="shared" si="2"/>
        <v>8.2449127943214226E-2</v>
      </c>
      <c r="O9">
        <f t="shared" si="3"/>
        <v>5.2323797314940476E-6</v>
      </c>
      <c r="P9">
        <v>0</v>
      </c>
      <c r="Q9" s="2">
        <f>Q7-Q8</f>
        <v>-0.17328995871298503</v>
      </c>
      <c r="R9" s="3">
        <f>(R7-R8)/R8</f>
        <v>752.42590403513441</v>
      </c>
      <c r="T9" s="5">
        <f t="shared" si="12"/>
        <v>-11.430243767083027</v>
      </c>
      <c r="AF9">
        <f t="shared" si="4"/>
        <v>0</v>
      </c>
      <c r="AG9">
        <f t="shared" si="4"/>
        <v>0</v>
      </c>
      <c r="AH9" t="e">
        <f t="shared" si="5"/>
        <v>#DIV/0!</v>
      </c>
      <c r="AI9" t="e">
        <f t="shared" si="6"/>
        <v>#DIV/0!</v>
      </c>
      <c r="AJ9" t="e">
        <f t="shared" si="7"/>
        <v>#DIV/0!</v>
      </c>
      <c r="AK9">
        <v>0</v>
      </c>
      <c r="AL9" s="2" t="e">
        <f>AL7-AL8</f>
        <v>#DIV/0!</v>
      </c>
      <c r="AM9" s="3" t="e">
        <f>(AM7-AM8)/AM8</f>
        <v>#DIV/0!</v>
      </c>
      <c r="BA9">
        <f t="shared" si="8"/>
        <v>0</v>
      </c>
      <c r="BB9">
        <f t="shared" si="8"/>
        <v>0</v>
      </c>
      <c r="BC9" t="e">
        <f t="shared" si="9"/>
        <v>#DIV/0!</v>
      </c>
      <c r="BD9" t="e">
        <f t="shared" si="10"/>
        <v>#DIV/0!</v>
      </c>
      <c r="BE9" t="e">
        <f t="shared" si="11"/>
        <v>#DIV/0!</v>
      </c>
      <c r="BF9">
        <v>0</v>
      </c>
      <c r="BG9" s="2" t="e">
        <f>BG7-BG8</f>
        <v>#DIV/0!</v>
      </c>
      <c r="BH9" s="3" t="e">
        <f>(BH7-BH8)/BH8</f>
        <v>#DIV/0!</v>
      </c>
    </row>
    <row r="10" spans="1:63" x14ac:dyDescent="0.3">
      <c r="B10">
        <v>20.193937500365699</v>
      </c>
      <c r="C10">
        <v>20.193937500365699</v>
      </c>
      <c r="D10">
        <v>275.013082841396</v>
      </c>
      <c r="E10">
        <v>77.682622801870906</v>
      </c>
      <c r="F10">
        <v>109.52330123238001</v>
      </c>
      <c r="G10">
        <v>0.36688634147263199</v>
      </c>
      <c r="H10">
        <v>1242.76927536622</v>
      </c>
      <c r="I10">
        <v>58.127948601182403</v>
      </c>
      <c r="J10">
        <v>412.05706931718601</v>
      </c>
      <c r="K10">
        <f t="shared" si="0"/>
        <v>3378.8584085817033</v>
      </c>
      <c r="L10">
        <f t="shared" si="0"/>
        <v>169791.02837426824</v>
      </c>
      <c r="M10">
        <f t="shared" si="1"/>
        <v>2.804720786907455E-2</v>
      </c>
      <c r="N10">
        <f t="shared" si="2"/>
        <v>8.2461488960008864E-2</v>
      </c>
      <c r="O10">
        <f t="shared" si="3"/>
        <v>5.175987238854368E-6</v>
      </c>
      <c r="P10">
        <v>0</v>
      </c>
      <c r="Q10" s="3">
        <f>Q7/Q8-1</f>
        <v>-2.9934250849972255E-3</v>
      </c>
      <c r="R10" s="3">
        <f>R7/R8-1</f>
        <v>752.42590403513452</v>
      </c>
      <c r="T10" s="5">
        <f t="shared" si="12"/>
        <v>-11.368476214514999</v>
      </c>
      <c r="AF10">
        <f t="shared" si="4"/>
        <v>0</v>
      </c>
      <c r="AG10">
        <f t="shared" si="4"/>
        <v>0</v>
      </c>
      <c r="AH10" t="e">
        <f t="shared" si="5"/>
        <v>#DIV/0!</v>
      </c>
      <c r="AI10" t="e">
        <f t="shared" si="6"/>
        <v>#DIV/0!</v>
      </c>
      <c r="AJ10" t="e">
        <f t="shared" si="7"/>
        <v>#DIV/0!</v>
      </c>
      <c r="AK10">
        <v>0</v>
      </c>
      <c r="AL10" s="3" t="e">
        <f>AL7/AL8-1</f>
        <v>#DIV/0!</v>
      </c>
      <c r="AM10" s="3" t="e">
        <f>AM7/AM8-1</f>
        <v>#DIV/0!</v>
      </c>
      <c r="AN10">
        <v>1216</v>
      </c>
      <c r="AO10" s="6">
        <f>Q4</f>
        <v>58.135370405932299</v>
      </c>
      <c r="AP10" s="6">
        <f>T4</f>
        <v>20.6873653723035</v>
      </c>
      <c r="BA10">
        <f t="shared" si="8"/>
        <v>0</v>
      </c>
      <c r="BB10">
        <f t="shared" si="8"/>
        <v>0</v>
      </c>
      <c r="BC10" t="e">
        <f t="shared" si="9"/>
        <v>#DIV/0!</v>
      </c>
      <c r="BD10" t="e">
        <f t="shared" si="10"/>
        <v>#DIV/0!</v>
      </c>
      <c r="BE10" t="e">
        <f t="shared" si="11"/>
        <v>#DIV/0!</v>
      </c>
      <c r="BF10">
        <v>0</v>
      </c>
      <c r="BG10" s="3" t="e">
        <f>BG7/BG8-1</f>
        <v>#DIV/0!</v>
      </c>
      <c r="BH10" s="3" t="e">
        <f>BH7/BH8-1</f>
        <v>#DIV/0!</v>
      </c>
    </row>
    <row r="11" spans="1:63" x14ac:dyDescent="0.3">
      <c r="B11">
        <v>20.097367134693499</v>
      </c>
      <c r="C11">
        <v>20.097367134693499</v>
      </c>
      <c r="D11">
        <v>275.876812810356</v>
      </c>
      <c r="E11">
        <v>77.075916079617897</v>
      </c>
      <c r="F11">
        <v>110.32704161591199</v>
      </c>
      <c r="G11">
        <v>0.36976462464795001</v>
      </c>
      <c r="H11">
        <v>1237.4932172490701</v>
      </c>
      <c r="I11">
        <v>58.127764662133302</v>
      </c>
      <c r="J11">
        <v>412.89581172037902</v>
      </c>
      <c r="K11">
        <f t="shared" si="0"/>
        <v>3378.8370246163531</v>
      </c>
      <c r="L11">
        <f t="shared" si="0"/>
        <v>170482.95133623068</v>
      </c>
      <c r="M11">
        <f t="shared" si="1"/>
        <v>2.8047119116987651E-2</v>
      </c>
      <c r="N11">
        <f t="shared" si="2"/>
        <v>8.2629339368535532E-2</v>
      </c>
      <c r="O11">
        <f t="shared" si="3"/>
        <v>4.44041650371247E-6</v>
      </c>
      <c r="Q11" s="5">
        <f>MIN(B6:B85)</f>
        <v>17.506990285609401</v>
      </c>
      <c r="R11" s="5">
        <f>MAX(B6:B85)</f>
        <v>23.619124582640399</v>
      </c>
      <c r="T11" s="5">
        <f t="shared" si="12"/>
        <v>-10.529733811321989</v>
      </c>
      <c r="AF11">
        <f t="shared" si="4"/>
        <v>0</v>
      </c>
      <c r="AG11">
        <f t="shared" si="4"/>
        <v>0</v>
      </c>
      <c r="AH11" t="e">
        <f t="shared" si="5"/>
        <v>#DIV/0!</v>
      </c>
      <c r="AI11" t="e">
        <f t="shared" si="6"/>
        <v>#DIV/0!</v>
      </c>
      <c r="AJ11" t="e">
        <f t="shared" si="7"/>
        <v>#DIV/0!</v>
      </c>
      <c r="AK11">
        <v>0</v>
      </c>
      <c r="AL11" s="5">
        <f>MIN(W6:W85)</f>
        <v>0</v>
      </c>
      <c r="AM11" s="5">
        <f>MAX(W6:W75)</f>
        <v>0</v>
      </c>
      <c r="AN11">
        <v>1316</v>
      </c>
      <c r="AO11" s="6">
        <f>AL4</f>
        <v>0</v>
      </c>
      <c r="AP11" s="6" t="e">
        <f>AO4</f>
        <v>#VALUE!</v>
      </c>
      <c r="BA11">
        <f t="shared" si="8"/>
        <v>0</v>
      </c>
      <c r="BB11">
        <f t="shared" si="8"/>
        <v>0</v>
      </c>
      <c r="BC11" t="e">
        <f t="shared" si="9"/>
        <v>#DIV/0!</v>
      </c>
      <c r="BD11" t="e">
        <f t="shared" si="10"/>
        <v>#DIV/0!</v>
      </c>
      <c r="BE11" t="e">
        <f t="shared" si="11"/>
        <v>#DIV/0!</v>
      </c>
      <c r="BG11" s="5">
        <f>MIN(AR6:AR75)</f>
        <v>0</v>
      </c>
      <c r="BH11" s="5">
        <f>MAX(AR6:AR75)</f>
        <v>0</v>
      </c>
    </row>
    <row r="12" spans="1:63" x14ac:dyDescent="0.3">
      <c r="B12">
        <v>20.103984916663599</v>
      </c>
      <c r="C12">
        <v>20.103984916663599</v>
      </c>
      <c r="D12">
        <v>274.46532111869902</v>
      </c>
      <c r="E12">
        <v>77.620023621559895</v>
      </c>
      <c r="F12">
        <v>108.693271049538</v>
      </c>
      <c r="G12">
        <v>0.36637905905927098</v>
      </c>
      <c r="H12">
        <v>1241.2939859805001</v>
      </c>
      <c r="I12">
        <v>58.125115033477897</v>
      </c>
      <c r="J12">
        <v>413.115819866913</v>
      </c>
      <c r="K12">
        <f t="shared" si="0"/>
        <v>3378.5289976550384</v>
      </c>
      <c r="L12">
        <f t="shared" si="0"/>
        <v>170664.6806243117</v>
      </c>
      <c r="M12">
        <f t="shared" si="1"/>
        <v>2.8045840649615891E-2</v>
      </c>
      <c r="N12">
        <f t="shared" si="2"/>
        <v>8.2673367734258235E-2</v>
      </c>
      <c r="O12">
        <f t="shared" si="3"/>
        <v>4.2568105508584747E-6</v>
      </c>
      <c r="Q12" s="5">
        <f>INDEX(B2:B85,O4)</f>
        <v>18.938406125894701</v>
      </c>
      <c r="T12" s="5">
        <f t="shared" si="12"/>
        <v>-10.309725664788004</v>
      </c>
      <c r="U12">
        <f>MIN(I6:I85)</f>
        <v>57.445095261304203</v>
      </c>
      <c r="AF12">
        <f t="shared" si="4"/>
        <v>0</v>
      </c>
      <c r="AG12">
        <f t="shared" si="4"/>
        <v>0</v>
      </c>
      <c r="AH12" t="e">
        <f t="shared" si="5"/>
        <v>#DIV/0!</v>
      </c>
      <c r="AI12" t="e">
        <f t="shared" si="6"/>
        <v>#DIV/0!</v>
      </c>
      <c r="AJ12" t="e">
        <f t="shared" si="7"/>
        <v>#DIV/0!</v>
      </c>
      <c r="AK12">
        <v>0</v>
      </c>
      <c r="AL12" s="5" t="e">
        <f>INDEX(W2:W85,AJ4)</f>
        <v>#DIV/0!</v>
      </c>
      <c r="AN12">
        <v>1416</v>
      </c>
      <c r="AO12" s="6">
        <f>BG4</f>
        <v>0</v>
      </c>
      <c r="AP12" s="6" t="e">
        <f>BJ4</f>
        <v>#VALUE!</v>
      </c>
      <c r="BA12">
        <f t="shared" si="8"/>
        <v>0</v>
      </c>
      <c r="BB12">
        <f t="shared" si="8"/>
        <v>0</v>
      </c>
      <c r="BC12" t="e">
        <f t="shared" si="9"/>
        <v>#DIV/0!</v>
      </c>
      <c r="BD12" t="e">
        <f t="shared" si="10"/>
        <v>#DIV/0!</v>
      </c>
      <c r="BE12" t="e">
        <f t="shared" si="11"/>
        <v>#DIV/0!</v>
      </c>
      <c r="BG12" s="5" t="e">
        <f>INDEX(AR2:AR85,BE4)</f>
        <v>#DIV/0!</v>
      </c>
    </row>
    <row r="13" spans="1:63" x14ac:dyDescent="0.3">
      <c r="B13">
        <v>19.729850383984999</v>
      </c>
      <c r="C13">
        <v>19.729850383984999</v>
      </c>
      <c r="D13">
        <v>276.44716619255502</v>
      </c>
      <c r="E13">
        <v>77.171251943477102</v>
      </c>
      <c r="F13">
        <v>111.49586659969</v>
      </c>
      <c r="G13">
        <v>0.36862823084378898</v>
      </c>
      <c r="H13">
        <v>1243.10610597496</v>
      </c>
      <c r="I13">
        <v>58.121155319815799</v>
      </c>
      <c r="J13">
        <v>413.24775728733903</v>
      </c>
      <c r="K13">
        <f t="shared" si="0"/>
        <v>3378.0686957101525</v>
      </c>
      <c r="L13">
        <f t="shared" si="0"/>
        <v>170773.70890301547</v>
      </c>
      <c r="M13">
        <f t="shared" si="1"/>
        <v>2.8043930055575407E-2</v>
      </c>
      <c r="N13">
        <f t="shared" si="2"/>
        <v>8.2699771251994028E-2</v>
      </c>
      <c r="O13">
        <f t="shared" si="3"/>
        <v>4.1485788843953751E-6</v>
      </c>
      <c r="P13" t="s">
        <v>27</v>
      </c>
      <c r="Q13">
        <f>MAX(J$6:J$1048576)</f>
        <v>423.425545531701</v>
      </c>
      <c r="R13">
        <f>MATCH(Q13,J:J,0)-5</f>
        <v>80</v>
      </c>
      <c r="T13" s="5">
        <f t="shared" si="12"/>
        <v>-10.177788244361977</v>
      </c>
      <c r="U13">
        <f>MAX(I6:I85)</f>
        <v>58.135370405932299</v>
      </c>
      <c r="AF13">
        <f t="shared" si="4"/>
        <v>0</v>
      </c>
      <c r="AG13">
        <f t="shared" si="4"/>
        <v>0</v>
      </c>
      <c r="AH13" t="e">
        <f t="shared" si="5"/>
        <v>#DIV/0!</v>
      </c>
      <c r="AI13" t="e">
        <f t="shared" si="6"/>
        <v>#DIV/0!</v>
      </c>
      <c r="AJ13" t="e">
        <f t="shared" si="7"/>
        <v>#DIV/0!</v>
      </c>
      <c r="AK13">
        <v>0</v>
      </c>
      <c r="AL13" t="s">
        <v>27</v>
      </c>
      <c r="AM13" t="e">
        <f>LARGE(AE$6:AE$1048576,15)</f>
        <v>#NUM!</v>
      </c>
      <c r="AN13" t="e">
        <f>MATCH(AM13,AE:AE,0)-5</f>
        <v>#NUM!</v>
      </c>
      <c r="BA13">
        <f t="shared" si="8"/>
        <v>0</v>
      </c>
      <c r="BB13">
        <f t="shared" si="8"/>
        <v>0</v>
      </c>
      <c r="BC13" t="e">
        <f t="shared" si="9"/>
        <v>#DIV/0!</v>
      </c>
      <c r="BD13" t="e">
        <f t="shared" si="10"/>
        <v>#DIV/0!</v>
      </c>
      <c r="BE13" t="e">
        <f t="shared" si="11"/>
        <v>#DIV/0!</v>
      </c>
      <c r="BF13" t="s">
        <v>27</v>
      </c>
      <c r="BG13">
        <f>MAX(AZ$6:AZ$1048576)</f>
        <v>0</v>
      </c>
      <c r="BH13" t="e">
        <f>MATCH(BG13,AZ:AZ,0)-5</f>
        <v>#N/A</v>
      </c>
    </row>
    <row r="14" spans="1:63" x14ac:dyDescent="0.3">
      <c r="B14">
        <v>19.718441326791499</v>
      </c>
      <c r="C14">
        <v>19.718441326791499</v>
      </c>
      <c r="D14">
        <v>277.02531958537497</v>
      </c>
      <c r="E14">
        <v>77.1848794941709</v>
      </c>
      <c r="F14">
        <v>111.492172099038</v>
      </c>
      <c r="G14">
        <v>0.36805667628940603</v>
      </c>
      <c r="H14">
        <v>1243.00182943808</v>
      </c>
      <c r="I14">
        <v>58.121121364906799</v>
      </c>
      <c r="J14">
        <v>413.89930010797502</v>
      </c>
      <c r="K14">
        <f t="shared" si="0"/>
        <v>3378.0647487142255</v>
      </c>
      <c r="L14">
        <f t="shared" si="0"/>
        <v>171312.63062987156</v>
      </c>
      <c r="M14">
        <f t="shared" si="1"/>
        <v>2.804391367205571E-2</v>
      </c>
      <c r="N14">
        <f t="shared" si="2"/>
        <v>8.2830158994643063E-2</v>
      </c>
      <c r="O14">
        <f t="shared" si="3"/>
        <v>3.6344339983498769E-6</v>
      </c>
      <c r="P14" t="s">
        <v>28</v>
      </c>
      <c r="Q14">
        <f>MAX(I$6:I$1048576)</f>
        <v>58.135370405932299</v>
      </c>
      <c r="R14">
        <f>MATCH(Q14,I:I,0)-5</f>
        <v>1</v>
      </c>
      <c r="T14" s="5">
        <f t="shared" si="12"/>
        <v>-9.5262454237259817</v>
      </c>
      <c r="U14">
        <f>(Q7-U12)/(U13-U12)</f>
        <v>0.39376866066681299</v>
      </c>
      <c r="AF14">
        <f t="shared" si="4"/>
        <v>0</v>
      </c>
      <c r="AG14">
        <f t="shared" si="4"/>
        <v>0</v>
      </c>
      <c r="AH14" t="e">
        <f t="shared" si="5"/>
        <v>#DIV/0!</v>
      </c>
      <c r="AI14" t="e">
        <f t="shared" si="6"/>
        <v>#DIV/0!</v>
      </c>
      <c r="AJ14" t="e">
        <f t="shared" si="7"/>
        <v>#DIV/0!</v>
      </c>
      <c r="AK14">
        <v>0</v>
      </c>
      <c r="AL14" t="s">
        <v>28</v>
      </c>
      <c r="AM14">
        <f>MAX(AD$6:AD$1048576)</f>
        <v>0</v>
      </c>
      <c r="AN14">
        <f>MATCH(AM14,AD:AD,0)-5</f>
        <v>-2</v>
      </c>
      <c r="BA14">
        <f t="shared" si="8"/>
        <v>0</v>
      </c>
      <c r="BB14">
        <f t="shared" si="8"/>
        <v>0</v>
      </c>
      <c r="BC14" t="e">
        <f t="shared" si="9"/>
        <v>#DIV/0!</v>
      </c>
      <c r="BD14" t="e">
        <f t="shared" si="10"/>
        <v>#DIV/0!</v>
      </c>
      <c r="BE14" t="e">
        <f t="shared" si="11"/>
        <v>#DIV/0!</v>
      </c>
      <c r="BF14" t="s">
        <v>28</v>
      </c>
      <c r="BG14">
        <f>MAX(AY$6:AY$1048576)</f>
        <v>0</v>
      </c>
      <c r="BH14">
        <f>MATCH(BG14,AY:AY,0)-5</f>
        <v>-2</v>
      </c>
    </row>
    <row r="15" spans="1:63" x14ac:dyDescent="0.3">
      <c r="B15">
        <v>19.582158724435299</v>
      </c>
      <c r="C15">
        <v>19.582158724435299</v>
      </c>
      <c r="D15">
        <v>275.67064190455801</v>
      </c>
      <c r="E15">
        <v>77.136062645909504</v>
      </c>
      <c r="F15">
        <v>111.696612417932</v>
      </c>
      <c r="G15">
        <v>0.36749530605447001</v>
      </c>
      <c r="H15">
        <v>1248.18831189462</v>
      </c>
      <c r="I15">
        <v>58.121121364906799</v>
      </c>
      <c r="J15">
        <v>413.89930010797502</v>
      </c>
      <c r="K15">
        <f t="shared" si="0"/>
        <v>3378.0647487142255</v>
      </c>
      <c r="L15">
        <f t="shared" si="0"/>
        <v>171312.63062987156</v>
      </c>
      <c r="M15">
        <f t="shared" si="1"/>
        <v>2.804391367205571E-2</v>
      </c>
      <c r="N15">
        <f t="shared" si="2"/>
        <v>8.2830158994643063E-2</v>
      </c>
      <c r="O15">
        <f t="shared" si="3"/>
        <v>3.6344339983498769E-6</v>
      </c>
      <c r="T15" s="5">
        <f t="shared" si="12"/>
        <v>-9.5262454237259817</v>
      </c>
      <c r="AF15">
        <f t="shared" si="4"/>
        <v>0</v>
      </c>
      <c r="AG15">
        <f t="shared" si="4"/>
        <v>0</v>
      </c>
      <c r="AH15" t="e">
        <f t="shared" si="5"/>
        <v>#DIV/0!</v>
      </c>
      <c r="AI15" t="e">
        <f t="shared" si="6"/>
        <v>#DIV/0!</v>
      </c>
      <c r="AJ15" t="e">
        <f t="shared" si="7"/>
        <v>#DIV/0!</v>
      </c>
      <c r="AK15">
        <v>0</v>
      </c>
      <c r="BA15">
        <f t="shared" si="8"/>
        <v>0</v>
      </c>
      <c r="BB15">
        <f t="shared" si="8"/>
        <v>0</v>
      </c>
      <c r="BC15" t="e">
        <f t="shared" si="9"/>
        <v>#DIV/0!</v>
      </c>
      <c r="BD15" t="e">
        <f t="shared" si="10"/>
        <v>#DIV/0!</v>
      </c>
      <c r="BE15" t="e">
        <f t="shared" si="11"/>
        <v>#DIV/0!</v>
      </c>
    </row>
    <row r="16" spans="1:63" x14ac:dyDescent="0.3">
      <c r="B16">
        <v>19.561868998255498</v>
      </c>
      <c r="C16">
        <v>19.561868998255498</v>
      </c>
      <c r="D16">
        <v>276.016540044588</v>
      </c>
      <c r="E16">
        <v>77.0849879038132</v>
      </c>
      <c r="F16">
        <v>111.85376518865699</v>
      </c>
      <c r="G16">
        <v>0.36886748758221699</v>
      </c>
      <c r="H16">
        <v>1244.23971463767</v>
      </c>
      <c r="I16">
        <v>58.116722044208601</v>
      </c>
      <c r="J16">
        <v>414.31242133367198</v>
      </c>
      <c r="K16">
        <f t="shared" si="0"/>
        <v>3377.553381163802</v>
      </c>
      <c r="L16">
        <f t="shared" si="0"/>
        <v>171654.78247137013</v>
      </c>
      <c r="M16">
        <f t="shared" si="1"/>
        <v>2.8041790964045632E-2</v>
      </c>
      <c r="N16">
        <f t="shared" si="2"/>
        <v>8.2912833444200279E-2</v>
      </c>
      <c r="O16">
        <f t="shared" si="3"/>
        <v>3.3260804984805464E-6</v>
      </c>
      <c r="T16" s="5">
        <f t="shared" si="12"/>
        <v>-9.113124198029027</v>
      </c>
      <c r="AF16">
        <f t="shared" si="4"/>
        <v>0</v>
      </c>
      <c r="AG16">
        <f t="shared" si="4"/>
        <v>0</v>
      </c>
      <c r="AH16" t="e">
        <f t="shared" si="5"/>
        <v>#DIV/0!</v>
      </c>
      <c r="AI16" t="e">
        <f t="shared" si="6"/>
        <v>#DIV/0!</v>
      </c>
      <c r="AJ16" t="e">
        <f t="shared" si="7"/>
        <v>#DIV/0!</v>
      </c>
      <c r="AK16">
        <v>0</v>
      </c>
      <c r="BA16">
        <f t="shared" si="8"/>
        <v>0</v>
      </c>
      <c r="BB16">
        <f t="shared" si="8"/>
        <v>0</v>
      </c>
      <c r="BC16" t="e">
        <f t="shared" si="9"/>
        <v>#DIV/0!</v>
      </c>
      <c r="BD16" t="e">
        <f t="shared" si="10"/>
        <v>#DIV/0!</v>
      </c>
      <c r="BE16" t="e">
        <f t="shared" si="11"/>
        <v>#DIV/0!</v>
      </c>
    </row>
    <row r="17" spans="2:57" x14ac:dyDescent="0.3">
      <c r="B17">
        <v>19.4142147953016</v>
      </c>
      <c r="C17">
        <v>19.4142147953016</v>
      </c>
      <c r="D17">
        <v>275.51113395035298</v>
      </c>
      <c r="E17">
        <v>76.973942094494106</v>
      </c>
      <c r="F17">
        <v>110.349059707321</v>
      </c>
      <c r="G17">
        <v>0.366711768168688</v>
      </c>
      <c r="H17">
        <v>1253.8741498111999</v>
      </c>
      <c r="I17">
        <v>58.106434613213999</v>
      </c>
      <c r="J17">
        <v>414.35318597684301</v>
      </c>
      <c r="K17">
        <f t="shared" si="0"/>
        <v>3376.3577434597137</v>
      </c>
      <c r="L17">
        <f t="shared" si="0"/>
        <v>171688.56272916024</v>
      </c>
      <c r="M17">
        <f t="shared" si="1"/>
        <v>2.8036827194938208E-2</v>
      </c>
      <c r="N17">
        <f t="shared" si="2"/>
        <v>8.2920991326744006E-2</v>
      </c>
      <c r="O17">
        <f t="shared" si="3"/>
        <v>3.2965054284481612E-6</v>
      </c>
      <c r="Q17">
        <v>78</v>
      </c>
      <c r="R17">
        <v>32</v>
      </c>
      <c r="S17">
        <f>[1]!Enthalpy("CO2","TP","SI",R17+273.15,Q17/10)</f>
        <v>301.8307246928199</v>
      </c>
      <c r="T17" s="5">
        <f t="shared" si="12"/>
        <v>-9.0723595548579965</v>
      </c>
      <c r="AF17">
        <f t="shared" si="4"/>
        <v>0</v>
      </c>
      <c r="AG17">
        <f t="shared" si="4"/>
        <v>0</v>
      </c>
      <c r="AH17" t="e">
        <f t="shared" si="5"/>
        <v>#DIV/0!</v>
      </c>
      <c r="AI17" t="e">
        <f t="shared" si="6"/>
        <v>#DIV/0!</v>
      </c>
      <c r="AJ17" t="e">
        <f t="shared" si="7"/>
        <v>#DIV/0!</v>
      </c>
      <c r="AK17">
        <v>0</v>
      </c>
      <c r="AN17" s="9">
        <v>1216</v>
      </c>
      <c r="AO17" s="7">
        <f>Q7</f>
        <v>57.716903980495999</v>
      </c>
      <c r="AP17" s="7">
        <f>R7</f>
        <v>422.897959934921</v>
      </c>
      <c r="AQ17" s="7">
        <f>T7</f>
        <v>18.938406125894701</v>
      </c>
      <c r="BA17">
        <f t="shared" si="8"/>
        <v>0</v>
      </c>
      <c r="BB17">
        <f t="shared" si="8"/>
        <v>0</v>
      </c>
      <c r="BC17" t="e">
        <f t="shared" si="9"/>
        <v>#DIV/0!</v>
      </c>
      <c r="BD17" t="e">
        <f t="shared" si="10"/>
        <v>#DIV/0!</v>
      </c>
      <c r="BE17" t="e">
        <f t="shared" si="11"/>
        <v>#DIV/0!</v>
      </c>
    </row>
    <row r="18" spans="2:57" x14ac:dyDescent="0.3">
      <c r="B18">
        <v>19.3166658480887</v>
      </c>
      <c r="C18">
        <v>19.3166658480887</v>
      </c>
      <c r="D18">
        <v>275.82539716861203</v>
      </c>
      <c r="E18">
        <v>76.960165495602297</v>
      </c>
      <c r="F18">
        <v>110.474331716728</v>
      </c>
      <c r="G18">
        <v>0.36650364054990198</v>
      </c>
      <c r="H18">
        <v>1254.8218746411201</v>
      </c>
      <c r="I18">
        <v>58.105344802627002</v>
      </c>
      <c r="J18">
        <v>414.50403911751999</v>
      </c>
      <c r="K18">
        <f t="shared" si="0"/>
        <v>3376.2310946321727</v>
      </c>
      <c r="L18">
        <f t="shared" si="0"/>
        <v>171813.59844473854</v>
      </c>
      <c r="M18">
        <f t="shared" si="1"/>
        <v>2.8036301352468162E-2</v>
      </c>
      <c r="N18">
        <f t="shared" si="2"/>
        <v>8.2951180287256523E-2</v>
      </c>
      <c r="O18">
        <f t="shared" si="3"/>
        <v>3.1878111523301383E-6</v>
      </c>
      <c r="S18">
        <f>300-78</f>
        <v>222</v>
      </c>
      <c r="T18" s="5">
        <f t="shared" si="12"/>
        <v>-8.9215064141810103</v>
      </c>
      <c r="AF18">
        <f t="shared" si="4"/>
        <v>0</v>
      </c>
      <c r="AG18">
        <f t="shared" si="4"/>
        <v>0</v>
      </c>
      <c r="AH18" t="e">
        <f t="shared" si="5"/>
        <v>#DIV/0!</v>
      </c>
      <c r="AI18" t="e">
        <f t="shared" si="6"/>
        <v>#DIV/0!</v>
      </c>
      <c r="AJ18" t="e">
        <f t="shared" si="7"/>
        <v>#DIV/0!</v>
      </c>
      <c r="AK18">
        <v>0</v>
      </c>
      <c r="AN18" s="9">
        <v>1316</v>
      </c>
      <c r="AO18" s="7" t="e">
        <f>AL7</f>
        <v>#DIV/0!</v>
      </c>
      <c r="AP18" s="7" t="e">
        <f>AM7</f>
        <v>#DIV/0!</v>
      </c>
      <c r="AQ18" s="7" t="e">
        <f>AO7</f>
        <v>#DIV/0!</v>
      </c>
      <c r="BA18">
        <f t="shared" si="8"/>
        <v>0</v>
      </c>
      <c r="BB18">
        <f t="shared" si="8"/>
        <v>0</v>
      </c>
      <c r="BC18" t="e">
        <f t="shared" si="9"/>
        <v>#DIV/0!</v>
      </c>
      <c r="BD18" t="e">
        <f t="shared" si="10"/>
        <v>#DIV/0!</v>
      </c>
      <c r="BE18" t="e">
        <f t="shared" si="11"/>
        <v>#DIV/0!</v>
      </c>
    </row>
    <row r="19" spans="2:57" x14ac:dyDescent="0.3">
      <c r="B19">
        <v>19.078712433286899</v>
      </c>
      <c r="C19">
        <v>19.078712433286899</v>
      </c>
      <c r="D19">
        <v>283.96226755190798</v>
      </c>
      <c r="E19">
        <v>76.959708091168196</v>
      </c>
      <c r="F19">
        <v>111.835254018999</v>
      </c>
      <c r="G19">
        <v>0.36712125066472001</v>
      </c>
      <c r="H19">
        <v>1248.7378790570899</v>
      </c>
      <c r="I19">
        <v>58.105145843221003</v>
      </c>
      <c r="J19">
        <v>414.66110876105802</v>
      </c>
      <c r="K19">
        <f t="shared" si="0"/>
        <v>3376.2079734619829</v>
      </c>
      <c r="L19">
        <f t="shared" si="0"/>
        <v>171943.83511895</v>
      </c>
      <c r="M19">
        <f t="shared" si="1"/>
        <v>2.8036205352936921E-2</v>
      </c>
      <c r="N19">
        <f t="shared" si="2"/>
        <v>8.2982613303799663E-2</v>
      </c>
      <c r="O19">
        <f t="shared" si="3"/>
        <v>3.0765618759092994E-6</v>
      </c>
      <c r="S19">
        <f>S18/5+Q17</f>
        <v>122.4</v>
      </c>
      <c r="T19" s="5">
        <f t="shared" si="12"/>
        <v>-8.7644367706429875</v>
      </c>
      <c r="AF19">
        <f t="shared" si="4"/>
        <v>0</v>
      </c>
      <c r="AG19">
        <f t="shared" si="4"/>
        <v>0</v>
      </c>
      <c r="AH19" t="e">
        <f t="shared" si="5"/>
        <v>#DIV/0!</v>
      </c>
      <c r="AI19" t="e">
        <f t="shared" si="6"/>
        <v>#DIV/0!</v>
      </c>
      <c r="AJ19" t="e">
        <f t="shared" si="7"/>
        <v>#DIV/0!</v>
      </c>
      <c r="AK19">
        <v>0</v>
      </c>
      <c r="AN19" s="9">
        <v>1416</v>
      </c>
      <c r="AO19" s="7" t="e">
        <f>BG7</f>
        <v>#DIV/0!</v>
      </c>
      <c r="AP19" s="7" t="e">
        <f>BH7</f>
        <v>#DIV/0!</v>
      </c>
      <c r="AQ19" s="7" t="e">
        <f>BJ7</f>
        <v>#DIV/0!</v>
      </c>
      <c r="BA19">
        <f t="shared" si="8"/>
        <v>0</v>
      </c>
      <c r="BB19">
        <f t="shared" si="8"/>
        <v>0</v>
      </c>
      <c r="BC19" t="e">
        <f t="shared" si="9"/>
        <v>#DIV/0!</v>
      </c>
      <c r="BD19" t="e">
        <f t="shared" si="10"/>
        <v>#DIV/0!</v>
      </c>
      <c r="BE19" t="e">
        <f t="shared" si="11"/>
        <v>#DIV/0!</v>
      </c>
    </row>
    <row r="20" spans="2:57" x14ac:dyDescent="0.3">
      <c r="B20">
        <v>18.938406125894701</v>
      </c>
      <c r="C20">
        <v>18.938406125894701</v>
      </c>
      <c r="D20">
        <v>287.77683668082</v>
      </c>
      <c r="E20">
        <v>77.1237967336005</v>
      </c>
      <c r="F20">
        <v>111.546215860053</v>
      </c>
      <c r="G20">
        <v>0.36861545777091898</v>
      </c>
      <c r="H20">
        <v>1243.8216329582799</v>
      </c>
      <c r="I20">
        <v>58.104337537123897</v>
      </c>
      <c r="J20">
        <v>414.94891663790497</v>
      </c>
      <c r="K20">
        <f t="shared" si="0"/>
        <v>3376.1140406280251</v>
      </c>
      <c r="L20">
        <f t="shared" si="0"/>
        <v>172182.603418971</v>
      </c>
      <c r="M20">
        <f t="shared" si="1"/>
        <v>2.8035815338672304E-2</v>
      </c>
      <c r="N20">
        <f t="shared" si="2"/>
        <v>8.3040209854924357E-2</v>
      </c>
      <c r="O20">
        <f t="shared" si="3"/>
        <v>2.877847542504664E-6</v>
      </c>
      <c r="T20" s="5">
        <f t="shared" si="12"/>
        <v>-8.4766288937960326</v>
      </c>
      <c r="AF20">
        <f t="shared" si="4"/>
        <v>0</v>
      </c>
      <c r="AG20">
        <f t="shared" si="4"/>
        <v>0</v>
      </c>
      <c r="AH20" t="e">
        <f t="shared" si="5"/>
        <v>#DIV/0!</v>
      </c>
      <c r="AI20" t="e">
        <f t="shared" si="6"/>
        <v>#DIV/0!</v>
      </c>
      <c r="AJ20" t="e">
        <f t="shared" si="7"/>
        <v>#DIV/0!</v>
      </c>
      <c r="AK20">
        <v>0</v>
      </c>
      <c r="AN20" s="8"/>
      <c r="AO20" s="5"/>
      <c r="AP20" s="5"/>
      <c r="AQ20" s="5"/>
      <c r="BA20">
        <f t="shared" si="8"/>
        <v>0</v>
      </c>
      <c r="BB20">
        <f t="shared" si="8"/>
        <v>0</v>
      </c>
      <c r="BC20" t="e">
        <f t="shared" si="9"/>
        <v>#DIV/0!</v>
      </c>
      <c r="BD20" t="e">
        <f t="shared" si="10"/>
        <v>#DIV/0!</v>
      </c>
      <c r="BE20" t="e">
        <f t="shared" si="11"/>
        <v>#DIV/0!</v>
      </c>
    </row>
    <row r="21" spans="2:57" x14ac:dyDescent="0.3">
      <c r="B21">
        <v>19.037300305142701</v>
      </c>
      <c r="C21">
        <v>19.037300305142701</v>
      </c>
      <c r="D21">
        <v>276.08140634277999</v>
      </c>
      <c r="E21">
        <v>77.085250502555397</v>
      </c>
      <c r="F21">
        <v>111.852014673295</v>
      </c>
      <c r="G21">
        <v>0.37196465298021902</v>
      </c>
      <c r="H21">
        <v>1246.4342386650001</v>
      </c>
      <c r="I21">
        <v>58.102625097759301</v>
      </c>
      <c r="J21">
        <v>415.49816242709898</v>
      </c>
      <c r="K21">
        <f t="shared" si="0"/>
        <v>3375.915043250769</v>
      </c>
      <c r="L21">
        <f t="shared" si="0"/>
        <v>172638.72298029592</v>
      </c>
      <c r="M21">
        <f t="shared" si="1"/>
        <v>2.8034989072754139E-2</v>
      </c>
      <c r="N21">
        <f t="shared" si="2"/>
        <v>8.3150125759672705E-2</v>
      </c>
      <c r="O21">
        <f t="shared" si="3"/>
        <v>2.5170414890480215E-6</v>
      </c>
      <c r="T21" s="5">
        <f t="shared" si="12"/>
        <v>-7.9273831046020291</v>
      </c>
      <c r="AF21">
        <f t="shared" si="4"/>
        <v>0</v>
      </c>
      <c r="AG21">
        <f t="shared" si="4"/>
        <v>0</v>
      </c>
      <c r="AH21" t="e">
        <f t="shared" si="5"/>
        <v>#DIV/0!</v>
      </c>
      <c r="AI21" t="e">
        <f t="shared" si="6"/>
        <v>#DIV/0!</v>
      </c>
      <c r="AJ21" t="e">
        <f t="shared" si="7"/>
        <v>#DIV/0!</v>
      </c>
      <c r="AK21">
        <v>0</v>
      </c>
      <c r="AN21" s="9">
        <v>1216</v>
      </c>
      <c r="AO21" s="7">
        <f>Q4</f>
        <v>58.135370405932299</v>
      </c>
      <c r="AP21" s="7">
        <f>R4</f>
        <v>423.425545531701</v>
      </c>
      <c r="AQ21" s="7">
        <f>T4</f>
        <v>20.6873653723035</v>
      </c>
      <c r="BA21">
        <f t="shared" si="8"/>
        <v>0</v>
      </c>
      <c r="BB21">
        <f t="shared" si="8"/>
        <v>0</v>
      </c>
      <c r="BC21" t="e">
        <f t="shared" si="9"/>
        <v>#DIV/0!</v>
      </c>
      <c r="BD21" t="e">
        <f t="shared" si="10"/>
        <v>#DIV/0!</v>
      </c>
      <c r="BE21" t="e">
        <f t="shared" si="11"/>
        <v>#DIV/0!</v>
      </c>
    </row>
    <row r="22" spans="2:57" x14ac:dyDescent="0.3">
      <c r="B22">
        <v>18.654842098709601</v>
      </c>
      <c r="C22">
        <v>18.654842098709601</v>
      </c>
      <c r="D22">
        <v>287.03330606136001</v>
      </c>
      <c r="E22">
        <v>77.141496167933894</v>
      </c>
      <c r="F22">
        <v>111.491943693078</v>
      </c>
      <c r="G22">
        <v>0.37097649929904802</v>
      </c>
      <c r="H22">
        <v>1241.91099718234</v>
      </c>
      <c r="I22">
        <v>58.096661271995501</v>
      </c>
      <c r="J22">
        <v>415.67123989175099</v>
      </c>
      <c r="K22">
        <f t="shared" si="0"/>
        <v>3375.222050952982</v>
      </c>
      <c r="L22">
        <f t="shared" si="0"/>
        <v>172782.57967314561</v>
      </c>
      <c r="M22">
        <f t="shared" si="1"/>
        <v>2.8032111478328094E-2</v>
      </c>
      <c r="N22">
        <f t="shared" si="2"/>
        <v>8.3184762285783712E-2</v>
      </c>
      <c r="O22">
        <f t="shared" si="3"/>
        <v>2.4084428493017889E-6</v>
      </c>
      <c r="T22" s="5">
        <f t="shared" si="12"/>
        <v>-7.7543056399500188</v>
      </c>
      <c r="AF22">
        <f t="shared" si="4"/>
        <v>0</v>
      </c>
      <c r="AG22">
        <f t="shared" si="4"/>
        <v>0</v>
      </c>
      <c r="AH22" t="e">
        <f t="shared" si="5"/>
        <v>#DIV/0!</v>
      </c>
      <c r="AI22" t="e">
        <f t="shared" si="6"/>
        <v>#DIV/0!</v>
      </c>
      <c r="AJ22" t="e">
        <f t="shared" si="7"/>
        <v>#DIV/0!</v>
      </c>
      <c r="AK22">
        <v>0</v>
      </c>
      <c r="AN22" s="9">
        <v>1316</v>
      </c>
      <c r="AO22" s="7">
        <f>AL4</f>
        <v>0</v>
      </c>
      <c r="AP22" s="7">
        <f>AM4</f>
        <v>0</v>
      </c>
      <c r="AQ22" s="7" t="e">
        <f>AO4</f>
        <v>#VALUE!</v>
      </c>
      <c r="BA22">
        <f t="shared" si="8"/>
        <v>0</v>
      </c>
      <c r="BB22">
        <f t="shared" si="8"/>
        <v>0</v>
      </c>
      <c r="BC22" t="e">
        <f t="shared" si="9"/>
        <v>#DIV/0!</v>
      </c>
      <c r="BD22" t="e">
        <f t="shared" si="10"/>
        <v>#DIV/0!</v>
      </c>
      <c r="BE22" t="e">
        <f t="shared" si="11"/>
        <v>#DIV/0!</v>
      </c>
    </row>
    <row r="23" spans="2:57" x14ac:dyDescent="0.3">
      <c r="B23">
        <v>18.613421992728401</v>
      </c>
      <c r="C23">
        <v>18.613421992728401</v>
      </c>
      <c r="D23">
        <v>285.06668469368799</v>
      </c>
      <c r="E23">
        <v>76.916924436742804</v>
      </c>
      <c r="F23">
        <v>111.564625622178</v>
      </c>
      <c r="G23">
        <v>0.37032268097637999</v>
      </c>
      <c r="H23">
        <v>1246.78831775966</v>
      </c>
      <c r="I23">
        <v>58.092343033378</v>
      </c>
      <c r="J23">
        <v>415.80746873587799</v>
      </c>
      <c r="K23">
        <f t="shared" ref="K23:L75" si="13">I23^2</f>
        <v>3374.7203191076615</v>
      </c>
      <c r="L23">
        <f t="shared" si="13"/>
        <v>172895.85105653814</v>
      </c>
      <c r="M23">
        <f t="shared" si="1"/>
        <v>2.8030027893081275E-2</v>
      </c>
      <c r="N23">
        <f t="shared" si="2"/>
        <v>8.3212024609773505E-2</v>
      </c>
      <c r="O23">
        <f t="shared" si="3"/>
        <v>2.3246567193564223E-6</v>
      </c>
      <c r="T23" s="5">
        <f t="shared" si="12"/>
        <v>-7.6180767958230149</v>
      </c>
      <c r="AF23">
        <f t="shared" si="4"/>
        <v>0</v>
      </c>
      <c r="AG23">
        <f t="shared" si="4"/>
        <v>0</v>
      </c>
      <c r="AH23" t="e">
        <f t="shared" si="5"/>
        <v>#DIV/0!</v>
      </c>
      <c r="AI23" t="e">
        <f t="shared" si="6"/>
        <v>#DIV/0!</v>
      </c>
      <c r="AJ23" t="e">
        <f t="shared" si="7"/>
        <v>#DIV/0!</v>
      </c>
      <c r="AK23">
        <v>0</v>
      </c>
      <c r="AL23">
        <v>1216</v>
      </c>
      <c r="AM23">
        <f>(1-((15+273.15)/(AL23+273.15)))*100</f>
        <v>80.650035255011261</v>
      </c>
      <c r="AN23" s="9">
        <v>1416</v>
      </c>
      <c r="AO23" s="7">
        <f>BG4</f>
        <v>0</v>
      </c>
      <c r="AP23" s="7">
        <f>BH4</f>
        <v>0</v>
      </c>
      <c r="AQ23" s="7" t="e">
        <f>BJ4</f>
        <v>#VALUE!</v>
      </c>
      <c r="BA23">
        <f t="shared" si="8"/>
        <v>0</v>
      </c>
      <c r="BB23">
        <f t="shared" si="8"/>
        <v>0</v>
      </c>
      <c r="BC23" t="e">
        <f t="shared" si="9"/>
        <v>#DIV/0!</v>
      </c>
      <c r="BD23" t="e">
        <f t="shared" si="10"/>
        <v>#DIV/0!</v>
      </c>
      <c r="BE23" t="e">
        <f t="shared" si="11"/>
        <v>#DIV/0!</v>
      </c>
    </row>
    <row r="24" spans="2:57" x14ac:dyDescent="0.3">
      <c r="B24">
        <v>18.5198785952098</v>
      </c>
      <c r="C24">
        <v>18.5198785952098</v>
      </c>
      <c r="D24">
        <v>284.89968302729199</v>
      </c>
      <c r="E24">
        <v>76.911264242774706</v>
      </c>
      <c r="F24">
        <v>111.79532835643199</v>
      </c>
      <c r="G24">
        <v>0.37039405366641498</v>
      </c>
      <c r="H24">
        <v>1246.6402693744101</v>
      </c>
      <c r="I24">
        <v>58.090412020449399</v>
      </c>
      <c r="J24">
        <v>416.01690586717501</v>
      </c>
      <c r="K24">
        <f t="shared" si="13"/>
        <v>3374.4959687055721</v>
      </c>
      <c r="L24">
        <f t="shared" si="13"/>
        <v>173070.06596729797</v>
      </c>
      <c r="M24">
        <f t="shared" si="1"/>
        <v>2.8029096163641139E-2</v>
      </c>
      <c r="N24">
        <f t="shared" si="2"/>
        <v>8.3253937487809765E-2</v>
      </c>
      <c r="O24">
        <f t="shared" si="3"/>
        <v>2.1986571501901178E-6</v>
      </c>
      <c r="T24" s="5">
        <f t="shared" si="12"/>
        <v>-7.4086396645259924</v>
      </c>
      <c r="AF24">
        <f t="shared" si="4"/>
        <v>0</v>
      </c>
      <c r="AG24">
        <f t="shared" si="4"/>
        <v>0</v>
      </c>
      <c r="AH24" t="e">
        <f t="shared" si="5"/>
        <v>#DIV/0!</v>
      </c>
      <c r="AI24" t="e">
        <f t="shared" si="6"/>
        <v>#DIV/0!</v>
      </c>
      <c r="AJ24" t="e">
        <f t="shared" si="7"/>
        <v>#DIV/0!</v>
      </c>
      <c r="AK24">
        <v>0</v>
      </c>
      <c r="AL24">
        <v>1316</v>
      </c>
      <c r="AM24">
        <f>(1-((15+273.15)/(AL24+273.15)))*100</f>
        <v>81.867665103986411</v>
      </c>
      <c r="BA24">
        <f t="shared" si="8"/>
        <v>0</v>
      </c>
      <c r="BB24">
        <f t="shared" si="8"/>
        <v>0</v>
      </c>
      <c r="BC24" t="e">
        <f t="shared" si="9"/>
        <v>#DIV/0!</v>
      </c>
      <c r="BD24" t="e">
        <f t="shared" si="10"/>
        <v>#DIV/0!</v>
      </c>
      <c r="BE24" t="e">
        <f t="shared" si="11"/>
        <v>#DIV/0!</v>
      </c>
    </row>
    <row r="25" spans="2:57" x14ac:dyDescent="0.3">
      <c r="B25">
        <v>18.227220488993598</v>
      </c>
      <c r="C25">
        <v>18.227220488993598</v>
      </c>
      <c r="D25">
        <v>286.87569592152897</v>
      </c>
      <c r="E25">
        <v>77.166178298137794</v>
      </c>
      <c r="F25">
        <v>113.14963067863501</v>
      </c>
      <c r="G25">
        <v>0.37069139318023198</v>
      </c>
      <c r="H25">
        <v>1246.64885008632</v>
      </c>
      <c r="I25">
        <v>58.086895758110103</v>
      </c>
      <c r="J25">
        <v>416.27138840928598</v>
      </c>
      <c r="K25">
        <f t="shared" si="13"/>
        <v>3374.0874588135493</v>
      </c>
      <c r="L25">
        <f t="shared" si="13"/>
        <v>173281.86880819462</v>
      </c>
      <c r="M25">
        <f t="shared" si="1"/>
        <v>2.8027399538469847E-2</v>
      </c>
      <c r="N25">
        <f t="shared" si="2"/>
        <v>8.3304864922137178E-2</v>
      </c>
      <c r="O25">
        <f t="shared" si="3"/>
        <v>2.0503143341190676E-6</v>
      </c>
      <c r="T25" s="5">
        <f t="shared" si="12"/>
        <v>-7.1541571224150289</v>
      </c>
      <c r="AF25">
        <f t="shared" si="4"/>
        <v>0</v>
      </c>
      <c r="AG25">
        <f t="shared" si="4"/>
        <v>0</v>
      </c>
      <c r="AH25" t="e">
        <f t="shared" si="5"/>
        <v>#DIV/0!</v>
      </c>
      <c r="AI25" t="e">
        <f t="shared" si="6"/>
        <v>#DIV/0!</v>
      </c>
      <c r="AJ25" t="e">
        <f t="shared" si="7"/>
        <v>#DIV/0!</v>
      </c>
      <c r="AK25">
        <v>0</v>
      </c>
      <c r="AL25">
        <v>1416</v>
      </c>
      <c r="AM25">
        <f>(1-((15+273.15)/(AL25+273.15)))*100</f>
        <v>82.941124234082224</v>
      </c>
      <c r="BA25">
        <f t="shared" si="8"/>
        <v>0</v>
      </c>
      <c r="BB25">
        <f t="shared" si="8"/>
        <v>0</v>
      </c>
      <c r="BC25" t="e">
        <f t="shared" si="9"/>
        <v>#DIV/0!</v>
      </c>
      <c r="BD25" t="e">
        <f t="shared" si="10"/>
        <v>#DIV/0!</v>
      </c>
      <c r="BE25" t="e">
        <f t="shared" si="11"/>
        <v>#DIV/0!</v>
      </c>
    </row>
    <row r="26" spans="2:57" x14ac:dyDescent="0.3">
      <c r="B26">
        <v>18.250741787655699</v>
      </c>
      <c r="C26">
        <v>18.250741787655699</v>
      </c>
      <c r="D26">
        <v>288.615593374073</v>
      </c>
      <c r="E26">
        <v>77.131690376306295</v>
      </c>
      <c r="F26">
        <v>112.10370610559799</v>
      </c>
      <c r="G26">
        <v>0.370962763960624</v>
      </c>
      <c r="H26">
        <v>1246.3653813620399</v>
      </c>
      <c r="I26">
        <v>58.077565771171798</v>
      </c>
      <c r="J26">
        <v>416.41773104932599</v>
      </c>
      <c r="K26">
        <f t="shared" si="13"/>
        <v>3373.003645904786</v>
      </c>
      <c r="L26">
        <f t="shared" si="13"/>
        <v>173403.72673226878</v>
      </c>
      <c r="M26">
        <f t="shared" si="1"/>
        <v>2.8022897743905071E-2</v>
      </c>
      <c r="N26">
        <f t="shared" si="2"/>
        <v>8.3334151234385215E-2</v>
      </c>
      <c r="O26">
        <f t="shared" si="3"/>
        <v>1.9675444018458901E-6</v>
      </c>
      <c r="T26" s="5">
        <f t="shared" si="12"/>
        <v>-7.0078144823750108</v>
      </c>
      <c r="AF26">
        <f t="shared" si="4"/>
        <v>0</v>
      </c>
      <c r="AG26">
        <f t="shared" si="4"/>
        <v>0</v>
      </c>
      <c r="AH26" t="e">
        <f t="shared" si="5"/>
        <v>#DIV/0!</v>
      </c>
      <c r="AI26" t="e">
        <f t="shared" si="6"/>
        <v>#DIV/0!</v>
      </c>
      <c r="AJ26" t="e">
        <f t="shared" si="7"/>
        <v>#DIV/0!</v>
      </c>
      <c r="AK26">
        <v>0</v>
      </c>
      <c r="BA26">
        <f t="shared" si="8"/>
        <v>0</v>
      </c>
      <c r="BB26">
        <f t="shared" si="8"/>
        <v>0</v>
      </c>
      <c r="BC26" t="e">
        <f t="shared" si="9"/>
        <v>#DIV/0!</v>
      </c>
      <c r="BD26" t="e">
        <f t="shared" si="10"/>
        <v>#DIV/0!</v>
      </c>
      <c r="BE26" t="e">
        <f t="shared" si="11"/>
        <v>#DIV/0!</v>
      </c>
    </row>
    <row r="27" spans="2:57" x14ac:dyDescent="0.3">
      <c r="B27">
        <v>18.120560730777601</v>
      </c>
      <c r="C27">
        <v>18.120560730777601</v>
      </c>
      <c r="D27">
        <v>287.64590448760498</v>
      </c>
      <c r="E27">
        <v>77.067847290568693</v>
      </c>
      <c r="F27">
        <v>111.749617542892</v>
      </c>
      <c r="G27">
        <v>0.37091444612963098</v>
      </c>
      <c r="H27">
        <v>1248.6167871673599</v>
      </c>
      <c r="I27">
        <v>58.076660372126597</v>
      </c>
      <c r="J27">
        <v>416.63802979805598</v>
      </c>
      <c r="K27">
        <f t="shared" si="13"/>
        <v>3372.8984799793398</v>
      </c>
      <c r="L27">
        <f t="shared" si="13"/>
        <v>173587.24787400578</v>
      </c>
      <c r="M27">
        <f t="shared" si="1"/>
        <v>2.8022460881503484E-2</v>
      </c>
      <c r="N27">
        <f t="shared" si="2"/>
        <v>8.3378237755862464E-2</v>
      </c>
      <c r="O27">
        <f t="shared" si="3"/>
        <v>1.845857427705855E-6</v>
      </c>
      <c r="T27" s="5">
        <f t="shared" si="12"/>
        <v>-6.7875157336450229</v>
      </c>
      <c r="AF27">
        <f t="shared" si="4"/>
        <v>0</v>
      </c>
      <c r="AG27">
        <f t="shared" si="4"/>
        <v>0</v>
      </c>
      <c r="AH27" t="e">
        <f t="shared" si="5"/>
        <v>#DIV/0!</v>
      </c>
      <c r="AI27" t="e">
        <f t="shared" si="6"/>
        <v>#DIV/0!</v>
      </c>
      <c r="AJ27" t="e">
        <f t="shared" si="7"/>
        <v>#DIV/0!</v>
      </c>
      <c r="AK27">
        <v>0</v>
      </c>
      <c r="AL27">
        <v>500</v>
      </c>
      <c r="AM27">
        <f>(1-((15+273.15)/(AL27+273.15)))*100</f>
        <v>62.730388669727731</v>
      </c>
      <c r="BA27">
        <f t="shared" si="8"/>
        <v>0</v>
      </c>
      <c r="BB27">
        <f t="shared" si="8"/>
        <v>0</v>
      </c>
      <c r="BC27" t="e">
        <f t="shared" si="9"/>
        <v>#DIV/0!</v>
      </c>
      <c r="BD27" t="e">
        <f t="shared" si="10"/>
        <v>#DIV/0!</v>
      </c>
      <c r="BE27" t="e">
        <f t="shared" si="11"/>
        <v>#DIV/0!</v>
      </c>
    </row>
    <row r="28" spans="2:57" x14ac:dyDescent="0.3">
      <c r="B28">
        <v>18.0087044309007</v>
      </c>
      <c r="C28">
        <v>18.0087044309007</v>
      </c>
      <c r="D28">
        <v>287.347239001373</v>
      </c>
      <c r="E28">
        <v>77.158944885744006</v>
      </c>
      <c r="F28">
        <v>112.391827609023</v>
      </c>
      <c r="G28">
        <v>0.37130167112155399</v>
      </c>
      <c r="H28">
        <v>1247.5083632801</v>
      </c>
      <c r="I28">
        <v>58.070535270658503</v>
      </c>
      <c r="J28">
        <v>416.81629976047498</v>
      </c>
      <c r="K28">
        <f t="shared" si="13"/>
        <v>3372.1870666207933</v>
      </c>
      <c r="L28">
        <f t="shared" si="13"/>
        <v>173735.82774601414</v>
      </c>
      <c r="M28">
        <f t="shared" si="1"/>
        <v>2.8019505470238699E-2</v>
      </c>
      <c r="N28">
        <f t="shared" si="2"/>
        <v>8.3413913412543408E-2</v>
      </c>
      <c r="O28">
        <f t="shared" si="3"/>
        <v>1.7503878702449376E-6</v>
      </c>
      <c r="T28" s="5">
        <f t="shared" si="12"/>
        <v>-6.6092457712260284</v>
      </c>
      <c r="AF28">
        <f t="shared" si="4"/>
        <v>0</v>
      </c>
      <c r="AG28">
        <f t="shared" si="4"/>
        <v>0</v>
      </c>
      <c r="AH28" t="e">
        <f t="shared" si="5"/>
        <v>#DIV/0!</v>
      </c>
      <c r="AI28" t="e">
        <f t="shared" si="6"/>
        <v>#DIV/0!</v>
      </c>
      <c r="AJ28" t="e">
        <f t="shared" si="7"/>
        <v>#DIV/0!</v>
      </c>
      <c r="AK28">
        <v>0</v>
      </c>
      <c r="AL28">
        <f>AL27+50</f>
        <v>550</v>
      </c>
      <c r="AM28">
        <f t="shared" ref="AM28:AM65" si="14">(1-((15+273.15)/(AL28+273.15)))*100</f>
        <v>64.994229484298131</v>
      </c>
      <c r="BA28">
        <f t="shared" si="8"/>
        <v>0</v>
      </c>
      <c r="BB28">
        <f t="shared" si="8"/>
        <v>0</v>
      </c>
      <c r="BC28" t="e">
        <f t="shared" si="9"/>
        <v>#DIV/0!</v>
      </c>
      <c r="BD28" t="e">
        <f t="shared" si="10"/>
        <v>#DIV/0!</v>
      </c>
      <c r="BE28" t="e">
        <f t="shared" si="11"/>
        <v>#DIV/0!</v>
      </c>
    </row>
    <row r="29" spans="2:57" x14ac:dyDescent="0.3">
      <c r="B29">
        <v>18.012961982297199</v>
      </c>
      <c r="C29">
        <v>18.012961982297199</v>
      </c>
      <c r="D29">
        <v>287.11383016698602</v>
      </c>
      <c r="E29">
        <v>77.094805135036907</v>
      </c>
      <c r="F29">
        <v>111.70695807744499</v>
      </c>
      <c r="G29">
        <v>0.37100056763511702</v>
      </c>
      <c r="H29">
        <v>1247.8382110581499</v>
      </c>
      <c r="I29">
        <v>58.069241793008501</v>
      </c>
      <c r="J29">
        <v>417.02458116014401</v>
      </c>
      <c r="K29">
        <f t="shared" si="13"/>
        <v>3372.0368424148851</v>
      </c>
      <c r="L29">
        <f t="shared" si="13"/>
        <v>173909.50129179354</v>
      </c>
      <c r="M29">
        <f t="shared" si="1"/>
        <v>2.8018881356754625E-2</v>
      </c>
      <c r="N29">
        <f t="shared" si="2"/>
        <v>8.3455595003804173E-2</v>
      </c>
      <c r="O29">
        <f t="shared" si="3"/>
        <v>1.6419041552130411E-6</v>
      </c>
      <c r="T29" s="5">
        <f t="shared" si="12"/>
        <v>-6.400964371556995</v>
      </c>
      <c r="AF29">
        <f t="shared" si="4"/>
        <v>0</v>
      </c>
      <c r="AG29">
        <f t="shared" si="4"/>
        <v>0</v>
      </c>
      <c r="AH29" t="e">
        <f t="shared" si="5"/>
        <v>#DIV/0!</v>
      </c>
      <c r="AI29" t="e">
        <f t="shared" si="6"/>
        <v>#DIV/0!</v>
      </c>
      <c r="AJ29" t="e">
        <f t="shared" si="7"/>
        <v>#DIV/0!</v>
      </c>
      <c r="AK29">
        <v>0</v>
      </c>
      <c r="AL29">
        <f t="shared" ref="AL29:AL65" si="15">AL28+50</f>
        <v>600</v>
      </c>
      <c r="AM29">
        <f t="shared" si="14"/>
        <v>66.998797457481544</v>
      </c>
      <c r="AO29">
        <v>295</v>
      </c>
      <c r="AP29">
        <v>56.7</v>
      </c>
      <c r="AQ29">
        <f>[1]!Cp("CO2","TP","SI",AP29+273.15,AO29/10)</f>
        <v>2.0157420800334398</v>
      </c>
      <c r="BA29">
        <f t="shared" si="8"/>
        <v>0</v>
      </c>
      <c r="BB29">
        <f t="shared" si="8"/>
        <v>0</v>
      </c>
      <c r="BC29" t="e">
        <f t="shared" si="9"/>
        <v>#DIV/0!</v>
      </c>
      <c r="BD29" t="e">
        <f t="shared" si="10"/>
        <v>#DIV/0!</v>
      </c>
      <c r="BE29" t="e">
        <f t="shared" si="11"/>
        <v>#DIV/0!</v>
      </c>
    </row>
    <row r="30" spans="2:57" x14ac:dyDescent="0.3">
      <c r="B30">
        <v>18.0138176821409</v>
      </c>
      <c r="C30">
        <v>18.0138176821409</v>
      </c>
      <c r="D30">
        <v>288.16298479683201</v>
      </c>
      <c r="E30">
        <v>77.046899774220904</v>
      </c>
      <c r="F30">
        <v>113.361779330753</v>
      </c>
      <c r="G30">
        <v>0.371061561195416</v>
      </c>
      <c r="H30">
        <v>1240.7697339148999</v>
      </c>
      <c r="I30">
        <v>58.063097250687001</v>
      </c>
      <c r="J30">
        <v>417.09847751342397</v>
      </c>
      <c r="K30">
        <f t="shared" si="13"/>
        <v>3371.3232623427361</v>
      </c>
      <c r="L30">
        <f t="shared" si="13"/>
        <v>173971.13994401623</v>
      </c>
      <c r="M30">
        <f t="shared" si="1"/>
        <v>2.8015916565119984E-2</v>
      </c>
      <c r="N30">
        <f t="shared" si="2"/>
        <v>8.3470383254689612E-2</v>
      </c>
      <c r="O30">
        <f t="shared" si="3"/>
        <v>1.6044342026624675E-6</v>
      </c>
      <c r="T30" s="5">
        <f t="shared" si="12"/>
        <v>-6.327068018277032</v>
      </c>
      <c r="AF30">
        <f t="shared" si="4"/>
        <v>0</v>
      </c>
      <c r="AG30">
        <f t="shared" si="4"/>
        <v>0</v>
      </c>
      <c r="AH30" t="e">
        <f t="shared" si="5"/>
        <v>#DIV/0!</v>
      </c>
      <c r="AI30" t="e">
        <f t="shared" si="6"/>
        <v>#DIV/0!</v>
      </c>
      <c r="AJ30" t="e">
        <f t="shared" si="7"/>
        <v>#DIV/0!</v>
      </c>
      <c r="AK30">
        <v>0</v>
      </c>
      <c r="AL30">
        <f t="shared" si="15"/>
        <v>650</v>
      </c>
      <c r="AM30">
        <f t="shared" si="14"/>
        <v>68.78622109083031</v>
      </c>
      <c r="AO30">
        <v>278</v>
      </c>
      <c r="AP30">
        <v>208</v>
      </c>
      <c r="AQ30">
        <f>[1]!Cp("CO2","TP","SI",AP30+273.15,AO30/10)</f>
        <v>1.4755113086174461</v>
      </c>
      <c r="BA30">
        <f t="shared" si="8"/>
        <v>0</v>
      </c>
      <c r="BB30">
        <f t="shared" si="8"/>
        <v>0</v>
      </c>
      <c r="BC30" t="e">
        <f t="shared" si="9"/>
        <v>#DIV/0!</v>
      </c>
      <c r="BD30" t="e">
        <f t="shared" si="10"/>
        <v>#DIV/0!</v>
      </c>
      <c r="BE30" t="e">
        <f t="shared" si="11"/>
        <v>#DIV/0!</v>
      </c>
    </row>
    <row r="31" spans="2:57" x14ac:dyDescent="0.3">
      <c r="B31">
        <v>17.506990285609401</v>
      </c>
      <c r="C31">
        <v>17.506990285609401</v>
      </c>
      <c r="D31">
        <v>280.79965636293002</v>
      </c>
      <c r="E31">
        <v>76.684146587254801</v>
      </c>
      <c r="F31">
        <v>112.245385349842</v>
      </c>
      <c r="G31">
        <v>0.37297719650806799</v>
      </c>
      <c r="H31">
        <v>1255.39989393731</v>
      </c>
      <c r="I31">
        <v>58.058584336622097</v>
      </c>
      <c r="J31">
        <v>417.284394307105</v>
      </c>
      <c r="K31">
        <f t="shared" si="13"/>
        <v>3370.7992151726608</v>
      </c>
      <c r="L31">
        <f t="shared" si="13"/>
        <v>174126.2657322475</v>
      </c>
      <c r="M31">
        <f t="shared" si="1"/>
        <v>2.8013739047386788E-2</v>
      </c>
      <c r="N31">
        <f t="shared" si="2"/>
        <v>8.3507589206901545E-2</v>
      </c>
      <c r="O31">
        <f t="shared" si="3"/>
        <v>1.5117560465408579E-6</v>
      </c>
      <c r="T31" s="5">
        <f t="shared" si="12"/>
        <v>-6.1411512245960012</v>
      </c>
      <c r="AF31">
        <f t="shared" si="4"/>
        <v>0</v>
      </c>
      <c r="AG31">
        <f t="shared" si="4"/>
        <v>0</v>
      </c>
      <c r="AH31" t="e">
        <f t="shared" si="5"/>
        <v>#DIV/0!</v>
      </c>
      <c r="AI31" t="e">
        <f t="shared" si="6"/>
        <v>#DIV/0!</v>
      </c>
      <c r="AJ31" t="e">
        <f t="shared" si="7"/>
        <v>#DIV/0!</v>
      </c>
      <c r="AK31">
        <v>0</v>
      </c>
      <c r="AL31">
        <f t="shared" si="15"/>
        <v>700</v>
      </c>
      <c r="AM31">
        <f t="shared" si="14"/>
        <v>70.389970713661825</v>
      </c>
      <c r="AQ31">
        <f>(AQ29-AQ30)/AQ30</f>
        <v>0.36613123075430032</v>
      </c>
      <c r="BA31">
        <f t="shared" si="8"/>
        <v>0</v>
      </c>
      <c r="BB31">
        <f t="shared" si="8"/>
        <v>0</v>
      </c>
      <c r="BC31" t="e">
        <f t="shared" si="9"/>
        <v>#DIV/0!</v>
      </c>
      <c r="BD31" t="e">
        <f t="shared" si="10"/>
        <v>#DIV/0!</v>
      </c>
      <c r="BE31" t="e">
        <f t="shared" si="11"/>
        <v>#DIV/0!</v>
      </c>
    </row>
    <row r="32" spans="2:57" x14ac:dyDescent="0.3">
      <c r="B32">
        <v>17.512341074853001</v>
      </c>
      <c r="C32">
        <v>17.512341074853001</v>
      </c>
      <c r="D32">
        <v>279.87141943785298</v>
      </c>
      <c r="E32">
        <v>76.719835252658797</v>
      </c>
      <c r="F32">
        <v>112.17704259555001</v>
      </c>
      <c r="G32">
        <v>0.37327321952032</v>
      </c>
      <c r="H32">
        <v>1253.05912083617</v>
      </c>
      <c r="I32">
        <v>58.0557872359065</v>
      </c>
      <c r="J32">
        <v>417.52243681539801</v>
      </c>
      <c r="K32">
        <f t="shared" si="13"/>
        <v>3370.4744315808439</v>
      </c>
      <c r="L32">
        <f t="shared" si="13"/>
        <v>174324.98524426803</v>
      </c>
      <c r="M32">
        <f t="shared" si="1"/>
        <v>2.8012389423546807E-2</v>
      </c>
      <c r="N32">
        <f t="shared" si="2"/>
        <v>8.3555226636595786E-2</v>
      </c>
      <c r="O32">
        <f t="shared" si="3"/>
        <v>1.3970366319614543E-6</v>
      </c>
      <c r="T32" s="5">
        <f t="shared" si="12"/>
        <v>-5.9031087163029952</v>
      </c>
      <c r="AF32">
        <f t="shared" si="4"/>
        <v>0</v>
      </c>
      <c r="AG32">
        <f t="shared" si="4"/>
        <v>0</v>
      </c>
      <c r="AH32" t="e">
        <f t="shared" si="5"/>
        <v>#DIV/0!</v>
      </c>
      <c r="AI32" t="e">
        <f t="shared" si="6"/>
        <v>#DIV/0!</v>
      </c>
      <c r="AJ32" t="e">
        <f t="shared" si="7"/>
        <v>#DIV/0!</v>
      </c>
      <c r="AK32">
        <v>0</v>
      </c>
      <c r="AL32">
        <f t="shared" si="15"/>
        <v>750</v>
      </c>
      <c r="AM32">
        <f t="shared" si="14"/>
        <v>71.836974050725701</v>
      </c>
      <c r="BA32">
        <f t="shared" si="8"/>
        <v>0</v>
      </c>
      <c r="BB32">
        <f t="shared" si="8"/>
        <v>0</v>
      </c>
      <c r="BC32" t="e">
        <f t="shared" si="9"/>
        <v>#DIV/0!</v>
      </c>
      <c r="BD32" t="e">
        <f t="shared" si="10"/>
        <v>#DIV/0!</v>
      </c>
      <c r="BE32" t="e">
        <f t="shared" si="11"/>
        <v>#DIV/0!</v>
      </c>
    </row>
    <row r="33" spans="2:57" x14ac:dyDescent="0.3">
      <c r="B33">
        <v>17.512513139275502</v>
      </c>
      <c r="C33">
        <v>17.512513139275502</v>
      </c>
      <c r="D33">
        <v>279.78345733824301</v>
      </c>
      <c r="E33">
        <v>76.719075763069597</v>
      </c>
      <c r="F33">
        <v>112.165375023717</v>
      </c>
      <c r="G33">
        <v>0.378811479413459</v>
      </c>
      <c r="H33">
        <v>1253.09008765628</v>
      </c>
      <c r="I33">
        <v>58.050174426837003</v>
      </c>
      <c r="J33">
        <v>417.72252374295499</v>
      </c>
      <c r="K33">
        <f t="shared" si="13"/>
        <v>3369.8227509862008</v>
      </c>
      <c r="L33">
        <f t="shared" si="13"/>
        <v>174492.1068421836</v>
      </c>
      <c r="M33">
        <f t="shared" si="1"/>
        <v>2.8009681197530067E-2</v>
      </c>
      <c r="N33">
        <f t="shared" si="2"/>
        <v>8.3595268337603668E-2</v>
      </c>
      <c r="O33">
        <f t="shared" si="3"/>
        <v>1.3042496380751748E-6</v>
      </c>
      <c r="T33" s="5">
        <f t="shared" si="12"/>
        <v>-5.703021788746014</v>
      </c>
      <c r="AF33">
        <f t="shared" si="4"/>
        <v>0</v>
      </c>
      <c r="AG33">
        <f t="shared" si="4"/>
        <v>0</v>
      </c>
      <c r="AH33" t="e">
        <f t="shared" si="5"/>
        <v>#DIV/0!</v>
      </c>
      <c r="AI33" t="e">
        <f t="shared" si="6"/>
        <v>#DIV/0!</v>
      </c>
      <c r="AJ33" t="e">
        <f t="shared" si="7"/>
        <v>#DIV/0!</v>
      </c>
      <c r="AK33">
        <v>0</v>
      </c>
      <c r="AL33">
        <f t="shared" si="15"/>
        <v>800</v>
      </c>
      <c r="AM33">
        <f t="shared" si="14"/>
        <v>73.149140381121001</v>
      </c>
      <c r="BA33">
        <f t="shared" si="8"/>
        <v>0</v>
      </c>
      <c r="BB33">
        <f t="shared" si="8"/>
        <v>0</v>
      </c>
      <c r="BC33" t="e">
        <f t="shared" si="9"/>
        <v>#DIV/0!</v>
      </c>
      <c r="BD33" t="e">
        <f t="shared" si="10"/>
        <v>#DIV/0!</v>
      </c>
      <c r="BE33" t="e">
        <f t="shared" si="11"/>
        <v>#DIV/0!</v>
      </c>
    </row>
    <row r="34" spans="2:57" x14ac:dyDescent="0.3">
      <c r="B34">
        <v>23.619124582640399</v>
      </c>
      <c r="C34">
        <v>23.619124582640399</v>
      </c>
      <c r="D34">
        <v>268.34456868923701</v>
      </c>
      <c r="E34">
        <v>77.4203124481554</v>
      </c>
      <c r="F34">
        <v>117.21320903036801</v>
      </c>
      <c r="G34">
        <v>0.369184039189002</v>
      </c>
      <c r="H34">
        <v>1208.5758770504499</v>
      </c>
      <c r="I34">
        <v>58.0485841295217</v>
      </c>
      <c r="J34">
        <v>417.78005436314203</v>
      </c>
      <c r="K34">
        <f t="shared" si="13"/>
        <v>3369.6381194421588</v>
      </c>
      <c r="L34">
        <f t="shared" si="13"/>
        <v>174540.1738236699</v>
      </c>
      <c r="M34">
        <f t="shared" si="1"/>
        <v>2.8008913866143889E-2</v>
      </c>
      <c r="N34">
        <f t="shared" si="2"/>
        <v>8.3606781453030313E-2</v>
      </c>
      <c r="O34">
        <f t="shared" si="3"/>
        <v>1.2781660874744128E-6</v>
      </c>
      <c r="T34" s="5">
        <f t="shared" si="12"/>
        <v>-5.6454911685589764</v>
      </c>
      <c r="AF34">
        <f t="shared" ref="AF34:AG49" si="16">AD34^2</f>
        <v>0</v>
      </c>
      <c r="AG34">
        <f t="shared" si="16"/>
        <v>0</v>
      </c>
      <c r="AH34" t="e">
        <f t="shared" si="5"/>
        <v>#DIV/0!</v>
      </c>
      <c r="AI34" t="e">
        <f t="shared" si="6"/>
        <v>#DIV/0!</v>
      </c>
      <c r="AJ34" t="e">
        <f t="shared" si="7"/>
        <v>#DIV/0!</v>
      </c>
      <c r="AK34">
        <v>0</v>
      </c>
      <c r="AL34">
        <f t="shared" si="15"/>
        <v>850</v>
      </c>
      <c r="AM34">
        <f t="shared" si="14"/>
        <v>74.344477585362597</v>
      </c>
      <c r="AP34">
        <v>400</v>
      </c>
      <c r="AQ34">
        <f>(AP35-AP34)/AP35</f>
        <v>0.28698752228163993</v>
      </c>
      <c r="BA34">
        <f t="shared" si="8"/>
        <v>0</v>
      </c>
      <c r="BB34">
        <f t="shared" si="8"/>
        <v>0</v>
      </c>
      <c r="BC34" t="e">
        <f t="shared" si="9"/>
        <v>#DIV/0!</v>
      </c>
      <c r="BD34" t="e">
        <f t="shared" si="10"/>
        <v>#DIV/0!</v>
      </c>
      <c r="BE34" t="e">
        <f t="shared" si="11"/>
        <v>#DIV/0!</v>
      </c>
    </row>
    <row r="35" spans="2:57" x14ac:dyDescent="0.3">
      <c r="B35">
        <v>23.538611036951</v>
      </c>
      <c r="C35">
        <v>23.538611036951</v>
      </c>
      <c r="D35">
        <v>268.23897768321399</v>
      </c>
      <c r="E35">
        <v>77.318870381919197</v>
      </c>
      <c r="F35">
        <v>117.335565298978</v>
      </c>
      <c r="G35">
        <v>0.37381351707003002</v>
      </c>
      <c r="H35">
        <v>1199.9661123733899</v>
      </c>
      <c r="I35">
        <v>58.044972054426502</v>
      </c>
      <c r="J35">
        <v>417.99521199677997</v>
      </c>
      <c r="K35">
        <f t="shared" si="13"/>
        <v>3369.2187807991536</v>
      </c>
      <c r="L35">
        <f t="shared" si="13"/>
        <v>174719.99725223304</v>
      </c>
      <c r="M35">
        <f t="shared" si="1"/>
        <v>2.8007171010538765E-2</v>
      </c>
      <c r="N35">
        <f t="shared" si="2"/>
        <v>8.3649839126716877E-2</v>
      </c>
      <c r="O35">
        <f t="shared" si="3"/>
        <v>1.1828772852714095E-6</v>
      </c>
      <c r="T35" s="5">
        <f t="shared" si="12"/>
        <v>-5.4303335349210329</v>
      </c>
      <c r="AF35">
        <f t="shared" si="16"/>
        <v>0</v>
      </c>
      <c r="AG35">
        <f t="shared" si="16"/>
        <v>0</v>
      </c>
      <c r="AH35" t="e">
        <f t="shared" si="5"/>
        <v>#DIV/0!</v>
      </c>
      <c r="AI35" t="e">
        <f t="shared" si="6"/>
        <v>#DIV/0!</v>
      </c>
      <c r="AJ35" t="e">
        <f t="shared" si="7"/>
        <v>#DIV/0!</v>
      </c>
      <c r="AK35">
        <v>0</v>
      </c>
      <c r="AL35">
        <f t="shared" si="15"/>
        <v>900</v>
      </c>
      <c r="AM35">
        <f t="shared" si="14"/>
        <v>75.43792353918937</v>
      </c>
      <c r="AP35">
        <v>561</v>
      </c>
      <c r="BA35">
        <f t="shared" si="8"/>
        <v>0</v>
      </c>
      <c r="BB35">
        <f t="shared" si="8"/>
        <v>0</v>
      </c>
      <c r="BC35" t="e">
        <f t="shared" si="9"/>
        <v>#DIV/0!</v>
      </c>
      <c r="BD35" t="e">
        <f t="shared" si="10"/>
        <v>#DIV/0!</v>
      </c>
      <c r="BE35" t="e">
        <f t="shared" si="11"/>
        <v>#DIV/0!</v>
      </c>
    </row>
    <row r="36" spans="2:57" x14ac:dyDescent="0.3">
      <c r="B36">
        <v>23.4025756515788</v>
      </c>
      <c r="C36">
        <v>23.4025756515788</v>
      </c>
      <c r="D36">
        <v>267.38413920951501</v>
      </c>
      <c r="E36">
        <v>77.311056815912195</v>
      </c>
      <c r="F36">
        <v>119.15350827587</v>
      </c>
      <c r="G36">
        <v>0.37393515664769</v>
      </c>
      <c r="H36">
        <v>1201.45374060004</v>
      </c>
      <c r="I36">
        <v>58.035931400744602</v>
      </c>
      <c r="J36">
        <v>418.12150143529902</v>
      </c>
      <c r="K36">
        <f t="shared" si="13"/>
        <v>3368.1693335519331</v>
      </c>
      <c r="L36">
        <f t="shared" si="13"/>
        <v>174825.58996250876</v>
      </c>
      <c r="M36">
        <f t="shared" si="1"/>
        <v>2.8002808821622927E-2</v>
      </c>
      <c r="N36">
        <f t="shared" si="2"/>
        <v>8.3675112361702164E-2</v>
      </c>
      <c r="O36">
        <f t="shared" si="3"/>
        <v>1.1289853949666807E-6</v>
      </c>
      <c r="T36" s="5">
        <f t="shared" si="12"/>
        <v>-5.3040440964019808</v>
      </c>
      <c r="AF36">
        <f t="shared" si="16"/>
        <v>0</v>
      </c>
      <c r="AG36">
        <f t="shared" si="16"/>
        <v>0</v>
      </c>
      <c r="AH36" t="e">
        <f t="shared" si="5"/>
        <v>#DIV/0!</v>
      </c>
      <c r="AI36" t="e">
        <f t="shared" si="6"/>
        <v>#DIV/0!</v>
      </c>
      <c r="AJ36" t="e">
        <f t="shared" si="7"/>
        <v>#DIV/0!</v>
      </c>
      <c r="AK36">
        <v>0</v>
      </c>
      <c r="AL36">
        <f t="shared" si="15"/>
        <v>950</v>
      </c>
      <c r="AM36">
        <f t="shared" si="14"/>
        <v>76.441973592772754</v>
      </c>
      <c r="BA36">
        <f t="shared" si="8"/>
        <v>0</v>
      </c>
      <c r="BB36">
        <f t="shared" si="8"/>
        <v>0</v>
      </c>
      <c r="BC36" t="e">
        <f t="shared" si="9"/>
        <v>#DIV/0!</v>
      </c>
      <c r="BD36" t="e">
        <f t="shared" si="10"/>
        <v>#DIV/0!</v>
      </c>
      <c r="BE36" t="e">
        <f t="shared" si="11"/>
        <v>#DIV/0!</v>
      </c>
    </row>
    <row r="37" spans="2:57" x14ac:dyDescent="0.3">
      <c r="B37">
        <v>23.334873163572201</v>
      </c>
      <c r="C37">
        <v>23.334873163572201</v>
      </c>
      <c r="D37">
        <v>267.824537352856</v>
      </c>
      <c r="E37">
        <v>77.326766238755496</v>
      </c>
      <c r="F37">
        <v>117.578572426192</v>
      </c>
      <c r="G37">
        <v>0.37315099124200302</v>
      </c>
      <c r="H37">
        <v>1203.70324978136</v>
      </c>
      <c r="I37">
        <v>58.033394521219101</v>
      </c>
      <c r="J37">
        <v>418.213251928641</v>
      </c>
      <c r="K37">
        <f t="shared" si="13"/>
        <v>3367.8748796554632</v>
      </c>
      <c r="L37">
        <f t="shared" si="13"/>
        <v>174902.32408872896</v>
      </c>
      <c r="M37">
        <f t="shared" si="1"/>
        <v>2.8001584756623166E-2</v>
      </c>
      <c r="N37">
        <f t="shared" si="2"/>
        <v>8.369347361031837E-2</v>
      </c>
      <c r="O37">
        <f t="shared" si="3"/>
        <v>1.0904622711147817E-6</v>
      </c>
      <c r="T37" s="5">
        <f t="shared" si="12"/>
        <v>-5.2122936030600044</v>
      </c>
      <c r="AF37">
        <f t="shared" si="16"/>
        <v>0</v>
      </c>
      <c r="AG37">
        <f t="shared" si="16"/>
        <v>0</v>
      </c>
      <c r="AH37" t="e">
        <f t="shared" si="5"/>
        <v>#DIV/0!</v>
      </c>
      <c r="AI37" t="e">
        <f t="shared" si="6"/>
        <v>#DIV/0!</v>
      </c>
      <c r="AJ37" t="e">
        <f t="shared" si="7"/>
        <v>#DIV/0!</v>
      </c>
      <c r="AK37">
        <v>0</v>
      </c>
      <c r="AL37">
        <f t="shared" si="15"/>
        <v>1000</v>
      </c>
      <c r="AM37">
        <f t="shared" si="14"/>
        <v>77.367160193221537</v>
      </c>
      <c r="BA37">
        <f t="shared" si="8"/>
        <v>0</v>
      </c>
      <c r="BB37">
        <f t="shared" si="8"/>
        <v>0</v>
      </c>
      <c r="BC37" t="e">
        <f t="shared" si="9"/>
        <v>#DIV/0!</v>
      </c>
      <c r="BD37" t="e">
        <f t="shared" si="10"/>
        <v>#DIV/0!</v>
      </c>
      <c r="BE37" t="e">
        <f t="shared" si="11"/>
        <v>#DIV/0!</v>
      </c>
    </row>
    <row r="38" spans="2:57" x14ac:dyDescent="0.3">
      <c r="B38">
        <v>23.234996235533998</v>
      </c>
      <c r="C38">
        <v>23.234996235533998</v>
      </c>
      <c r="D38">
        <v>268.187329419663</v>
      </c>
      <c r="E38">
        <v>77.326397295766299</v>
      </c>
      <c r="F38">
        <v>117.418528989956</v>
      </c>
      <c r="G38">
        <v>0.37330052071577502</v>
      </c>
      <c r="H38">
        <v>1203.96811713447</v>
      </c>
      <c r="I38">
        <v>58.028886307915997</v>
      </c>
      <c r="J38">
        <v>418.36904953851598</v>
      </c>
      <c r="K38">
        <f t="shared" si="13"/>
        <v>3367.3516461370405</v>
      </c>
      <c r="L38">
        <f t="shared" si="13"/>
        <v>175032.66161176123</v>
      </c>
      <c r="M38">
        <f t="shared" si="1"/>
        <v>2.7999409507045759E-2</v>
      </c>
      <c r="N38">
        <f t="shared" si="2"/>
        <v>8.3724652065545427E-2</v>
      </c>
      <c r="O38">
        <f t="shared" si="3"/>
        <v>1.0266091583522389E-6</v>
      </c>
      <c r="T38" s="5">
        <f t="shared" si="12"/>
        <v>-5.056495993185024</v>
      </c>
      <c r="AF38">
        <f t="shared" si="16"/>
        <v>0</v>
      </c>
      <c r="AG38">
        <f t="shared" si="16"/>
        <v>0</v>
      </c>
      <c r="AH38" t="e">
        <f t="shared" si="5"/>
        <v>#DIV/0!</v>
      </c>
      <c r="AI38" t="e">
        <f t="shared" si="6"/>
        <v>#DIV/0!</v>
      </c>
      <c r="AJ38" t="e">
        <f t="shared" si="7"/>
        <v>#DIV/0!</v>
      </c>
      <c r="AK38">
        <v>0</v>
      </c>
      <c r="AL38">
        <f t="shared" si="15"/>
        <v>1050</v>
      </c>
      <c r="AM38">
        <f t="shared" si="14"/>
        <v>78.222423761478296</v>
      </c>
      <c r="BA38">
        <f t="shared" si="8"/>
        <v>0</v>
      </c>
      <c r="BB38">
        <f t="shared" si="8"/>
        <v>0</v>
      </c>
      <c r="BC38" t="e">
        <f t="shared" si="9"/>
        <v>#DIV/0!</v>
      </c>
      <c r="BD38" t="e">
        <f t="shared" si="10"/>
        <v>#DIV/0!</v>
      </c>
      <c r="BE38" t="e">
        <f t="shared" si="11"/>
        <v>#DIV/0!</v>
      </c>
    </row>
    <row r="39" spans="2:57" x14ac:dyDescent="0.3">
      <c r="B39">
        <v>23.128625842841998</v>
      </c>
      <c r="C39">
        <v>23.128625842841998</v>
      </c>
      <c r="D39">
        <v>268.88541590969299</v>
      </c>
      <c r="E39">
        <v>77.314755991193195</v>
      </c>
      <c r="F39">
        <v>115.408424578869</v>
      </c>
      <c r="G39">
        <v>0.37342178309401097</v>
      </c>
      <c r="H39">
        <v>1203.6289402708901</v>
      </c>
      <c r="I39">
        <v>58.022374408310199</v>
      </c>
      <c r="J39">
        <v>418.52845709314801</v>
      </c>
      <c r="K39">
        <f t="shared" si="13"/>
        <v>3366.5959319781305</v>
      </c>
      <c r="L39">
        <f t="shared" si="13"/>
        <v>175166.06939677102</v>
      </c>
      <c r="M39">
        <f t="shared" si="1"/>
        <v>2.7996267462534273E-2</v>
      </c>
      <c r="N39">
        <f t="shared" si="2"/>
        <v>8.3756552948421228E-2</v>
      </c>
      <c r="O39">
        <f t="shared" si="3"/>
        <v>9.6339769006133667E-7</v>
      </c>
      <c r="T39" s="5">
        <f t="shared" si="12"/>
        <v>-4.8970884385529985</v>
      </c>
      <c r="AF39">
        <f t="shared" si="16"/>
        <v>0</v>
      </c>
      <c r="AG39">
        <f t="shared" si="16"/>
        <v>0</v>
      </c>
      <c r="AH39" t="e">
        <f t="shared" si="5"/>
        <v>#DIV/0!</v>
      </c>
      <c r="AI39" t="e">
        <f t="shared" si="6"/>
        <v>#DIV/0!</v>
      </c>
      <c r="AJ39" t="e">
        <f t="shared" si="7"/>
        <v>#DIV/0!</v>
      </c>
      <c r="AK39">
        <v>0</v>
      </c>
      <c r="AL39">
        <f t="shared" si="15"/>
        <v>1100</v>
      </c>
      <c r="AM39">
        <f t="shared" si="14"/>
        <v>79.015402541601432</v>
      </c>
      <c r="BA39">
        <f t="shared" si="8"/>
        <v>0</v>
      </c>
      <c r="BB39">
        <f t="shared" si="8"/>
        <v>0</v>
      </c>
      <c r="BC39" t="e">
        <f t="shared" si="9"/>
        <v>#DIV/0!</v>
      </c>
      <c r="BD39" t="e">
        <f t="shared" si="10"/>
        <v>#DIV/0!</v>
      </c>
      <c r="BE39" t="e">
        <f t="shared" si="11"/>
        <v>#DIV/0!</v>
      </c>
    </row>
    <row r="40" spans="2:57" x14ac:dyDescent="0.3">
      <c r="B40">
        <v>23.040703652905499</v>
      </c>
      <c r="C40">
        <v>23.040703652905499</v>
      </c>
      <c r="D40">
        <v>268.666184569476</v>
      </c>
      <c r="E40">
        <v>77.321145243391697</v>
      </c>
      <c r="F40">
        <v>116.190641058241</v>
      </c>
      <c r="G40">
        <v>0.37321165809919599</v>
      </c>
      <c r="H40">
        <v>1205.2614431706099</v>
      </c>
      <c r="I40">
        <v>58.018442187965</v>
      </c>
      <c r="J40">
        <v>418.63165236379399</v>
      </c>
      <c r="K40">
        <f t="shared" si="13"/>
        <v>3366.139633918237</v>
      </c>
      <c r="L40">
        <f t="shared" si="13"/>
        <v>175252.46036084046</v>
      </c>
      <c r="M40">
        <f t="shared" si="1"/>
        <v>2.7994370134242757E-2</v>
      </c>
      <c r="N40">
        <f t="shared" si="2"/>
        <v>8.3777204543320938E-2</v>
      </c>
      <c r="O40">
        <f t="shared" si="3"/>
        <v>9.2355701373025554E-7</v>
      </c>
      <c r="T40" s="5">
        <f t="shared" si="12"/>
        <v>-4.7938931679070151</v>
      </c>
      <c r="AF40">
        <f t="shared" si="16"/>
        <v>0</v>
      </c>
      <c r="AG40">
        <f t="shared" si="16"/>
        <v>0</v>
      </c>
      <c r="AH40" t="e">
        <f t="shared" si="5"/>
        <v>#DIV/0!</v>
      </c>
      <c r="AI40" t="e">
        <f t="shared" si="6"/>
        <v>#DIV/0!</v>
      </c>
      <c r="AJ40" t="e">
        <f t="shared" si="7"/>
        <v>#DIV/0!</v>
      </c>
      <c r="AK40">
        <v>0</v>
      </c>
      <c r="AL40">
        <f t="shared" si="15"/>
        <v>1150</v>
      </c>
      <c r="AM40">
        <f t="shared" si="14"/>
        <v>79.752661349822574</v>
      </c>
      <c r="BA40">
        <f t="shared" si="8"/>
        <v>0</v>
      </c>
      <c r="BB40">
        <f t="shared" si="8"/>
        <v>0</v>
      </c>
      <c r="BC40" t="e">
        <f t="shared" si="9"/>
        <v>#DIV/0!</v>
      </c>
      <c r="BD40" t="e">
        <f t="shared" si="10"/>
        <v>#DIV/0!</v>
      </c>
      <c r="BE40" t="e">
        <f t="shared" si="11"/>
        <v>#DIV/0!</v>
      </c>
    </row>
    <row r="41" spans="2:57" x14ac:dyDescent="0.3">
      <c r="B41">
        <v>22.978401999634301</v>
      </c>
      <c r="C41">
        <v>22.978401999634301</v>
      </c>
      <c r="D41">
        <v>266.61108366377402</v>
      </c>
      <c r="E41">
        <v>77.286755547177407</v>
      </c>
      <c r="F41">
        <v>120.537709062003</v>
      </c>
      <c r="G41">
        <v>0.37366735418290498</v>
      </c>
      <c r="H41">
        <v>1206.7811684476001</v>
      </c>
      <c r="I41">
        <v>58.013294749267402</v>
      </c>
      <c r="J41">
        <v>418.73527417490101</v>
      </c>
      <c r="K41">
        <f t="shared" si="13"/>
        <v>3365.5423676653768</v>
      </c>
      <c r="L41">
        <f t="shared" si="13"/>
        <v>175339.22983832951</v>
      </c>
      <c r="M41">
        <f t="shared" si="1"/>
        <v>2.7991886453214626E-2</v>
      </c>
      <c r="N41">
        <f t="shared" si="2"/>
        <v>8.3797941498148037E-2</v>
      </c>
      <c r="O41">
        <f t="shared" si="3"/>
        <v>8.8448499624053338E-7</v>
      </c>
      <c r="T41" s="5">
        <f t="shared" si="12"/>
        <v>-4.6902713567999967</v>
      </c>
      <c r="AF41">
        <f t="shared" si="16"/>
        <v>0</v>
      </c>
      <c r="AG41">
        <f t="shared" si="16"/>
        <v>0</v>
      </c>
      <c r="AH41" t="e">
        <f t="shared" si="5"/>
        <v>#DIV/0!</v>
      </c>
      <c r="AI41" t="e">
        <f t="shared" si="6"/>
        <v>#DIV/0!</v>
      </c>
      <c r="AJ41" t="e">
        <f t="shared" si="7"/>
        <v>#DIV/0!</v>
      </c>
      <c r="AK41">
        <v>0</v>
      </c>
      <c r="AL41">
        <f t="shared" si="15"/>
        <v>1200</v>
      </c>
      <c r="AM41">
        <f t="shared" si="14"/>
        <v>80.439873739945028</v>
      </c>
      <c r="BA41">
        <f t="shared" si="8"/>
        <v>0</v>
      </c>
      <c r="BB41">
        <f t="shared" si="8"/>
        <v>0</v>
      </c>
      <c r="BC41" t="e">
        <f t="shared" si="9"/>
        <v>#DIV/0!</v>
      </c>
      <c r="BD41" t="e">
        <f t="shared" si="10"/>
        <v>#DIV/0!</v>
      </c>
      <c r="BE41" t="e">
        <f t="shared" si="11"/>
        <v>#DIV/0!</v>
      </c>
    </row>
    <row r="42" spans="2:57" x14ac:dyDescent="0.3">
      <c r="B42">
        <v>22.8229455589926</v>
      </c>
      <c r="C42">
        <v>22.8229455589926</v>
      </c>
      <c r="D42">
        <v>270.25388779300903</v>
      </c>
      <c r="E42">
        <v>77.289851293033493</v>
      </c>
      <c r="F42">
        <v>113.96675902002001</v>
      </c>
      <c r="G42">
        <v>0.36988251183166898</v>
      </c>
      <c r="H42">
        <v>1214.20189242783</v>
      </c>
      <c r="I42">
        <v>58.008492644745701</v>
      </c>
      <c r="J42">
        <v>418.96040214591801</v>
      </c>
      <c r="K42">
        <f t="shared" si="13"/>
        <v>3364.9852189155163</v>
      </c>
      <c r="L42">
        <f t="shared" si="13"/>
        <v>175527.81856626933</v>
      </c>
      <c r="M42">
        <f t="shared" si="1"/>
        <v>2.7989569398734464E-2</v>
      </c>
      <c r="N42">
        <f t="shared" si="2"/>
        <v>8.384299445095228E-2</v>
      </c>
      <c r="O42">
        <f t="shared" si="3"/>
        <v>8.0221750560402946E-7</v>
      </c>
      <c r="T42" s="5">
        <f t="shared" si="12"/>
        <v>-4.4651433857829943</v>
      </c>
      <c r="AF42">
        <f t="shared" si="16"/>
        <v>0</v>
      </c>
      <c r="AG42">
        <f t="shared" si="16"/>
        <v>0</v>
      </c>
      <c r="AH42" t="e">
        <f t="shared" si="5"/>
        <v>#DIV/0!</v>
      </c>
      <c r="AI42" t="e">
        <f t="shared" si="6"/>
        <v>#DIV/0!</v>
      </c>
      <c r="AJ42" t="e">
        <f t="shared" si="7"/>
        <v>#DIV/0!</v>
      </c>
      <c r="AK42">
        <v>0</v>
      </c>
      <c r="AL42">
        <f t="shared" si="15"/>
        <v>1250</v>
      </c>
      <c r="AM42">
        <f t="shared" si="14"/>
        <v>81.081968289400265</v>
      </c>
      <c r="BA42">
        <f t="shared" si="8"/>
        <v>0</v>
      </c>
      <c r="BB42">
        <f t="shared" si="8"/>
        <v>0</v>
      </c>
      <c r="BC42" t="e">
        <f t="shared" si="9"/>
        <v>#DIV/0!</v>
      </c>
      <c r="BD42" t="e">
        <f t="shared" si="10"/>
        <v>#DIV/0!</v>
      </c>
      <c r="BE42" t="e">
        <f t="shared" si="11"/>
        <v>#DIV/0!</v>
      </c>
    </row>
    <row r="43" spans="2:57" x14ac:dyDescent="0.3">
      <c r="B43">
        <v>22.694460895152801</v>
      </c>
      <c r="C43">
        <v>22.694460895152801</v>
      </c>
      <c r="D43">
        <v>270.39901553588902</v>
      </c>
      <c r="E43">
        <v>77.271697953967404</v>
      </c>
      <c r="F43">
        <v>114.133398819612</v>
      </c>
      <c r="G43">
        <v>0.36989629643751598</v>
      </c>
      <c r="H43">
        <v>1214.4669944069001</v>
      </c>
      <c r="I43">
        <v>58.0043941226401</v>
      </c>
      <c r="J43">
        <v>419.14379374880099</v>
      </c>
      <c r="K43">
        <f t="shared" si="13"/>
        <v>3364.5097375345654</v>
      </c>
      <c r="L43">
        <f t="shared" si="13"/>
        <v>175681.51983813744</v>
      </c>
      <c r="M43">
        <f t="shared" si="1"/>
        <v>2.7987591828491264E-2</v>
      </c>
      <c r="N43">
        <f t="shared" si="2"/>
        <v>8.387969505813167E-2</v>
      </c>
      <c r="O43">
        <f t="shared" si="3"/>
        <v>7.3822126418422091E-7</v>
      </c>
      <c r="T43" s="5">
        <f t="shared" si="12"/>
        <v>-4.2817517829000167</v>
      </c>
      <c r="AF43">
        <f t="shared" si="16"/>
        <v>0</v>
      </c>
      <c r="AG43">
        <f t="shared" si="16"/>
        <v>0</v>
      </c>
      <c r="AH43" t="e">
        <f t="shared" si="5"/>
        <v>#DIV/0!</v>
      </c>
      <c r="AI43" t="e">
        <f t="shared" si="6"/>
        <v>#DIV/0!</v>
      </c>
      <c r="AJ43" t="e">
        <f t="shared" si="7"/>
        <v>#DIV/0!</v>
      </c>
      <c r="AK43">
        <v>0</v>
      </c>
      <c r="AL43">
        <f t="shared" si="15"/>
        <v>1300</v>
      </c>
      <c r="AM43">
        <f t="shared" si="14"/>
        <v>81.683246988526207</v>
      </c>
      <c r="BA43">
        <f t="shared" si="8"/>
        <v>0</v>
      </c>
      <c r="BB43">
        <f t="shared" si="8"/>
        <v>0</v>
      </c>
      <c r="BC43" t="e">
        <f t="shared" si="9"/>
        <v>#DIV/0!</v>
      </c>
      <c r="BD43" t="e">
        <f t="shared" si="10"/>
        <v>#DIV/0!</v>
      </c>
      <c r="BE43" t="e">
        <f t="shared" si="11"/>
        <v>#DIV/0!</v>
      </c>
    </row>
    <row r="44" spans="2:57" x14ac:dyDescent="0.3">
      <c r="B44">
        <v>22.556827208683099</v>
      </c>
      <c r="C44">
        <v>22.556827208683099</v>
      </c>
      <c r="D44">
        <v>269.86075510847797</v>
      </c>
      <c r="E44">
        <v>77.301736416681095</v>
      </c>
      <c r="F44">
        <v>121.01424127421301</v>
      </c>
      <c r="G44">
        <v>0.36876981537178299</v>
      </c>
      <c r="H44">
        <v>1219.2841305639899</v>
      </c>
      <c r="I44">
        <v>57.998499812642997</v>
      </c>
      <c r="J44">
        <v>419.31766326557801</v>
      </c>
      <c r="K44">
        <f t="shared" si="13"/>
        <v>3363.8259805171497</v>
      </c>
      <c r="L44">
        <f t="shared" si="13"/>
        <v>175827.30272650465</v>
      </c>
      <c r="M44">
        <f t="shared" si="1"/>
        <v>2.7984747775987921E-2</v>
      </c>
      <c r="N44">
        <f t="shared" si="2"/>
        <v>8.3914490090921529E-2</v>
      </c>
      <c r="O44">
        <f t="shared" si="3"/>
        <v>6.8016983113019373E-7</v>
      </c>
      <c r="T44" s="5">
        <f t="shared" si="12"/>
        <v>-4.1078822661229992</v>
      </c>
      <c r="AF44">
        <f t="shared" si="16"/>
        <v>0</v>
      </c>
      <c r="AG44">
        <f t="shared" si="16"/>
        <v>0</v>
      </c>
      <c r="AH44" t="e">
        <f t="shared" si="5"/>
        <v>#DIV/0!</v>
      </c>
      <c r="AI44" t="e">
        <f t="shared" si="6"/>
        <v>#DIV/0!</v>
      </c>
      <c r="AJ44" t="e">
        <f t="shared" si="7"/>
        <v>#DIV/0!</v>
      </c>
      <c r="AK44">
        <v>0</v>
      </c>
      <c r="AL44">
        <f t="shared" si="15"/>
        <v>1350</v>
      </c>
      <c r="AM44">
        <f t="shared" si="14"/>
        <v>82.247481748452088</v>
      </c>
      <c r="BA44">
        <f t="shared" si="8"/>
        <v>0</v>
      </c>
      <c r="BB44">
        <f t="shared" si="8"/>
        <v>0</v>
      </c>
      <c r="BC44" t="e">
        <f t="shared" si="9"/>
        <v>#DIV/0!</v>
      </c>
      <c r="BD44" t="e">
        <f t="shared" si="10"/>
        <v>#DIV/0!</v>
      </c>
      <c r="BE44" t="e">
        <f t="shared" si="11"/>
        <v>#DIV/0!</v>
      </c>
    </row>
    <row r="45" spans="2:57" x14ac:dyDescent="0.3">
      <c r="B45">
        <v>22.433720363023699</v>
      </c>
      <c r="C45">
        <v>22.433720363023699</v>
      </c>
      <c r="D45">
        <v>270.50134514405499</v>
      </c>
      <c r="E45">
        <v>77.311445014945207</v>
      </c>
      <c r="F45">
        <v>122.454645396975</v>
      </c>
      <c r="G45">
        <v>0.372763038388915</v>
      </c>
      <c r="H45">
        <v>1210.7517431245201</v>
      </c>
      <c r="I45">
        <v>57.987254057135601</v>
      </c>
      <c r="J45">
        <v>419.48057169109097</v>
      </c>
      <c r="K45">
        <f t="shared" si="13"/>
        <v>3362.5216330867893</v>
      </c>
      <c r="L45">
        <f t="shared" si="13"/>
        <v>175963.95002628452</v>
      </c>
      <c r="M45">
        <f t="shared" si="1"/>
        <v>2.7979321607510432E-2</v>
      </c>
      <c r="N45">
        <f t="shared" si="2"/>
        <v>8.3947091573415678E-2</v>
      </c>
      <c r="O45">
        <f t="shared" si="3"/>
        <v>6.2837706154864981E-7</v>
      </c>
      <c r="T45" s="5">
        <f t="shared" si="12"/>
        <v>-3.9449738406100323</v>
      </c>
      <c r="AF45">
        <f t="shared" si="16"/>
        <v>0</v>
      </c>
      <c r="AG45">
        <f t="shared" si="16"/>
        <v>0</v>
      </c>
      <c r="AH45" t="e">
        <f t="shared" si="5"/>
        <v>#DIV/0!</v>
      </c>
      <c r="AI45" t="e">
        <f t="shared" si="6"/>
        <v>#DIV/0!</v>
      </c>
      <c r="AJ45" t="e">
        <f t="shared" si="7"/>
        <v>#DIV/0!</v>
      </c>
      <c r="AK45">
        <v>0</v>
      </c>
      <c r="AL45">
        <f t="shared" si="15"/>
        <v>1400</v>
      </c>
      <c r="AM45">
        <f t="shared" si="14"/>
        <v>82.777993604877025</v>
      </c>
      <c r="BA45">
        <f t="shared" si="8"/>
        <v>0</v>
      </c>
      <c r="BB45">
        <f t="shared" si="8"/>
        <v>0</v>
      </c>
      <c r="BC45" t="e">
        <f t="shared" si="9"/>
        <v>#DIV/0!</v>
      </c>
      <c r="BD45" t="e">
        <f t="shared" si="10"/>
        <v>#DIV/0!</v>
      </c>
      <c r="BE45" t="e">
        <f t="shared" si="11"/>
        <v>#DIV/0!</v>
      </c>
    </row>
    <row r="46" spans="2:57" x14ac:dyDescent="0.3">
      <c r="B46">
        <v>22.350643433167999</v>
      </c>
      <c r="C46">
        <v>22.350643433167999</v>
      </c>
      <c r="D46">
        <v>271.00870408819799</v>
      </c>
      <c r="E46">
        <v>77.312666082567503</v>
      </c>
      <c r="F46">
        <v>122.11447304485399</v>
      </c>
      <c r="G46">
        <v>0.37258797184088599</v>
      </c>
      <c r="H46">
        <v>1210.87576383296</v>
      </c>
      <c r="I46">
        <v>57.981488147662198</v>
      </c>
      <c r="J46">
        <v>419.685119930577</v>
      </c>
      <c r="K46">
        <f t="shared" si="13"/>
        <v>3361.8529678174918</v>
      </c>
      <c r="L46">
        <f t="shared" si="13"/>
        <v>176135.5998911428</v>
      </c>
      <c r="M46">
        <f t="shared" si="1"/>
        <v>2.7976539509303865E-2</v>
      </c>
      <c r="N46">
        <f t="shared" si="2"/>
        <v>8.3988026078968797E-2</v>
      </c>
      <c r="O46">
        <f t="shared" si="3"/>
        <v>5.6582462330673361E-7</v>
      </c>
      <c r="T46" s="5">
        <f t="shared" si="12"/>
        <v>-3.7404256011240022</v>
      </c>
      <c r="AF46">
        <f t="shared" si="16"/>
        <v>0</v>
      </c>
      <c r="AG46">
        <f t="shared" si="16"/>
        <v>0</v>
      </c>
      <c r="AH46" t="e">
        <f t="shared" si="5"/>
        <v>#DIV/0!</v>
      </c>
      <c r="AI46" t="e">
        <f t="shared" si="6"/>
        <v>#DIV/0!</v>
      </c>
      <c r="AJ46" t="e">
        <f t="shared" si="7"/>
        <v>#DIV/0!</v>
      </c>
      <c r="AK46">
        <v>0</v>
      </c>
      <c r="AL46">
        <f t="shared" si="15"/>
        <v>1450</v>
      </c>
      <c r="AM46">
        <f t="shared" si="14"/>
        <v>83.277718132489923</v>
      </c>
      <c r="BA46">
        <f t="shared" si="8"/>
        <v>0</v>
      </c>
      <c r="BB46">
        <f t="shared" si="8"/>
        <v>0</v>
      </c>
      <c r="BC46" t="e">
        <f t="shared" si="9"/>
        <v>#DIV/0!</v>
      </c>
      <c r="BD46" t="e">
        <f t="shared" si="10"/>
        <v>#DIV/0!</v>
      </c>
      <c r="BE46" t="e">
        <f t="shared" si="11"/>
        <v>#DIV/0!</v>
      </c>
    </row>
    <row r="47" spans="2:57" x14ac:dyDescent="0.3">
      <c r="B47">
        <v>22.111228645378102</v>
      </c>
      <c r="C47">
        <v>22.111228645378102</v>
      </c>
      <c r="D47">
        <v>274.30368402533998</v>
      </c>
      <c r="E47">
        <v>77.678173472855406</v>
      </c>
      <c r="F47">
        <v>112.790972938934</v>
      </c>
      <c r="G47">
        <v>0.367410449398339</v>
      </c>
      <c r="H47">
        <v>1222.67911562727</v>
      </c>
      <c r="I47">
        <v>57.971850778935703</v>
      </c>
      <c r="J47">
        <v>419.92696461843701</v>
      </c>
      <c r="K47">
        <f t="shared" si="13"/>
        <v>3360.7354827351883</v>
      </c>
      <c r="L47">
        <f t="shared" si="13"/>
        <v>176338.65561365406</v>
      </c>
      <c r="M47">
        <f t="shared" si="1"/>
        <v>2.7971889400526806E-2</v>
      </c>
      <c r="N47">
        <f t="shared" si="2"/>
        <v>8.4036424406635044E-2</v>
      </c>
      <c r="O47">
        <f t="shared" si="3"/>
        <v>4.9642304404812425E-7</v>
      </c>
      <c r="T47" s="5">
        <f t="shared" si="12"/>
        <v>-3.4985809132639929</v>
      </c>
      <c r="AF47">
        <f t="shared" si="16"/>
        <v>0</v>
      </c>
      <c r="AG47">
        <f t="shared" si="16"/>
        <v>0</v>
      </c>
      <c r="AH47" t="e">
        <f t="shared" si="5"/>
        <v>#DIV/0!</v>
      </c>
      <c r="AI47" t="e">
        <f t="shared" si="6"/>
        <v>#DIV/0!</v>
      </c>
      <c r="AJ47" t="e">
        <f t="shared" si="7"/>
        <v>#DIV/0!</v>
      </c>
      <c r="AK47">
        <v>0</v>
      </c>
      <c r="AL47">
        <f t="shared" si="15"/>
        <v>1500</v>
      </c>
      <c r="AM47">
        <f t="shared" si="14"/>
        <v>83.749259791895781</v>
      </c>
      <c r="BA47">
        <f t="shared" si="8"/>
        <v>0</v>
      </c>
      <c r="BB47">
        <f t="shared" si="8"/>
        <v>0</v>
      </c>
      <c r="BC47" t="e">
        <f t="shared" si="9"/>
        <v>#DIV/0!</v>
      </c>
      <c r="BD47" t="e">
        <f t="shared" si="10"/>
        <v>#DIV/0!</v>
      </c>
      <c r="BE47" t="e">
        <f t="shared" si="11"/>
        <v>#DIV/0!</v>
      </c>
    </row>
    <row r="48" spans="2:57" x14ac:dyDescent="0.3">
      <c r="B48">
        <v>21.8969249123802</v>
      </c>
      <c r="C48">
        <v>21.8969249123802</v>
      </c>
      <c r="D48">
        <v>272.95821316100302</v>
      </c>
      <c r="E48">
        <v>77.334392929447702</v>
      </c>
      <c r="F48">
        <v>110.527959599569</v>
      </c>
      <c r="G48">
        <v>0.36496608016668602</v>
      </c>
      <c r="H48">
        <v>1230.7475326390099</v>
      </c>
      <c r="I48">
        <v>57.958325542002498</v>
      </c>
      <c r="J48">
        <v>420.18819676078198</v>
      </c>
      <c r="K48">
        <f t="shared" si="13"/>
        <v>3359.1674996327392</v>
      </c>
      <c r="L48">
        <f t="shared" si="13"/>
        <v>176558.12069707763</v>
      </c>
      <c r="M48">
        <f t="shared" si="1"/>
        <v>2.7965363363725699E-2</v>
      </c>
      <c r="N48">
        <f t="shared" si="2"/>
        <v>8.4088702581252145E-2</v>
      </c>
      <c r="O48">
        <f t="shared" si="3"/>
        <v>4.2702422033543942E-7</v>
      </c>
      <c r="T48" s="5">
        <f t="shared" si="12"/>
        <v>-3.2373487709190272</v>
      </c>
      <c r="AF48">
        <f t="shared" si="16"/>
        <v>0</v>
      </c>
      <c r="AG48">
        <f t="shared" si="16"/>
        <v>0</v>
      </c>
      <c r="AH48" t="e">
        <f t="shared" si="5"/>
        <v>#DIV/0!</v>
      </c>
      <c r="AI48" t="e">
        <f t="shared" si="6"/>
        <v>#DIV/0!</v>
      </c>
      <c r="AJ48" t="e">
        <f t="shared" si="7"/>
        <v>#DIV/0!</v>
      </c>
      <c r="AK48">
        <v>0</v>
      </c>
      <c r="AL48">
        <f t="shared" si="15"/>
        <v>1550</v>
      </c>
      <c r="AM48">
        <f t="shared" si="14"/>
        <v>84.194937333735581</v>
      </c>
      <c r="BA48">
        <f t="shared" si="8"/>
        <v>0</v>
      </c>
      <c r="BB48">
        <f t="shared" si="8"/>
        <v>0</v>
      </c>
      <c r="BC48" t="e">
        <f t="shared" si="9"/>
        <v>#DIV/0!</v>
      </c>
      <c r="BD48" t="e">
        <f t="shared" si="10"/>
        <v>#DIV/0!</v>
      </c>
      <c r="BE48" t="e">
        <f t="shared" si="11"/>
        <v>#DIV/0!</v>
      </c>
    </row>
    <row r="49" spans="2:57" x14ac:dyDescent="0.3">
      <c r="B49">
        <v>21.801397592658301</v>
      </c>
      <c r="C49">
        <v>21.801397592658301</v>
      </c>
      <c r="D49">
        <v>273.57993998283303</v>
      </c>
      <c r="E49">
        <v>77.327875546704604</v>
      </c>
      <c r="F49">
        <v>110.47718079954601</v>
      </c>
      <c r="G49">
        <v>0.36553395230900299</v>
      </c>
      <c r="H49">
        <v>1230.91722961911</v>
      </c>
      <c r="I49">
        <v>57.954742293486603</v>
      </c>
      <c r="J49">
        <v>420.31429498658201</v>
      </c>
      <c r="K49">
        <f t="shared" si="13"/>
        <v>3358.752154304445</v>
      </c>
      <c r="L49">
        <f t="shared" si="13"/>
        <v>176664.1065700675</v>
      </c>
      <c r="M49">
        <f t="shared" si="1"/>
        <v>2.7963634417179497E-2</v>
      </c>
      <c r="N49">
        <f t="shared" si="2"/>
        <v>8.4113937550456583E-2</v>
      </c>
      <c r="O49">
        <f t="shared" si="3"/>
        <v>3.9526179142447351E-7</v>
      </c>
      <c r="T49" s="5">
        <f t="shared" si="12"/>
        <v>-3.1112505451189918</v>
      </c>
      <c r="AF49">
        <f t="shared" si="16"/>
        <v>0</v>
      </c>
      <c r="AG49">
        <f t="shared" si="16"/>
        <v>0</v>
      </c>
      <c r="AH49" t="e">
        <f t="shared" si="5"/>
        <v>#DIV/0!</v>
      </c>
      <c r="AI49" t="e">
        <f t="shared" si="6"/>
        <v>#DIV/0!</v>
      </c>
      <c r="AJ49" t="e">
        <f t="shared" si="7"/>
        <v>#DIV/0!</v>
      </c>
      <c r="AK49">
        <v>0</v>
      </c>
      <c r="AL49">
        <f t="shared" si="15"/>
        <v>1600</v>
      </c>
      <c r="AM49">
        <f t="shared" si="14"/>
        <v>84.616821930971895</v>
      </c>
      <c r="BA49">
        <f t="shared" si="8"/>
        <v>0</v>
      </c>
      <c r="BB49">
        <f t="shared" si="8"/>
        <v>0</v>
      </c>
      <c r="BC49" t="e">
        <f t="shared" si="9"/>
        <v>#DIV/0!</v>
      </c>
      <c r="BD49" t="e">
        <f t="shared" si="10"/>
        <v>#DIV/0!</v>
      </c>
      <c r="BE49" t="e">
        <f t="shared" si="11"/>
        <v>#DIV/0!</v>
      </c>
    </row>
    <row r="50" spans="2:57" x14ac:dyDescent="0.3">
      <c r="B50">
        <v>21.672591405524599</v>
      </c>
      <c r="C50">
        <v>21.672591405524599</v>
      </c>
      <c r="D50">
        <v>268.46472116480697</v>
      </c>
      <c r="E50">
        <v>77.620312570688995</v>
      </c>
      <c r="F50">
        <v>112.15666715349801</v>
      </c>
      <c r="G50">
        <v>0.36483118944632498</v>
      </c>
      <c r="H50">
        <v>1237.65222353535</v>
      </c>
      <c r="I50">
        <v>57.9517280200822</v>
      </c>
      <c r="J50">
        <v>420.46683169278498</v>
      </c>
      <c r="K50">
        <f t="shared" si="13"/>
        <v>3358.4027805135802</v>
      </c>
      <c r="L50">
        <f t="shared" si="13"/>
        <v>176792.35655376877</v>
      </c>
      <c r="M50">
        <f t="shared" si="1"/>
        <v>2.7962180005751222E-2</v>
      </c>
      <c r="N50">
        <f t="shared" si="2"/>
        <v>8.414446342866902E-2</v>
      </c>
      <c r="O50">
        <f t="shared" si="3"/>
        <v>3.5843670770106597E-7</v>
      </c>
      <c r="T50" s="5">
        <f t="shared" si="12"/>
        <v>-2.9587138389160259</v>
      </c>
      <c r="AF50">
        <f t="shared" ref="AF50:AG75" si="17">AD50^2</f>
        <v>0</v>
      </c>
      <c r="AG50">
        <f t="shared" si="17"/>
        <v>0</v>
      </c>
      <c r="AH50" t="e">
        <f t="shared" si="5"/>
        <v>#DIV/0!</v>
      </c>
      <c r="AI50" t="e">
        <f t="shared" si="6"/>
        <v>#DIV/0!</v>
      </c>
      <c r="AJ50" t="e">
        <f t="shared" si="7"/>
        <v>#DIV/0!</v>
      </c>
      <c r="AK50">
        <v>0</v>
      </c>
      <c r="AL50">
        <f t="shared" si="15"/>
        <v>1650</v>
      </c>
      <c r="AM50">
        <f t="shared" si="14"/>
        <v>85.016769362764208</v>
      </c>
      <c r="BA50">
        <f t="shared" si="8"/>
        <v>0</v>
      </c>
      <c r="BB50">
        <f t="shared" si="8"/>
        <v>0</v>
      </c>
      <c r="BC50" t="e">
        <f t="shared" si="9"/>
        <v>#DIV/0!</v>
      </c>
      <c r="BD50" t="e">
        <f t="shared" si="10"/>
        <v>#DIV/0!</v>
      </c>
      <c r="BE50" t="e">
        <f t="shared" si="11"/>
        <v>#DIV/0!</v>
      </c>
    </row>
    <row r="51" spans="2:57" x14ac:dyDescent="0.3">
      <c r="B51">
        <v>21.626442314665901</v>
      </c>
      <c r="C51">
        <v>21.626442314665901</v>
      </c>
      <c r="D51">
        <v>272.83293847025601</v>
      </c>
      <c r="E51">
        <v>77.557245973787403</v>
      </c>
      <c r="F51">
        <v>111.150333238492</v>
      </c>
      <c r="G51">
        <v>0.36536611147384002</v>
      </c>
      <c r="H51">
        <v>1233.8818901479899</v>
      </c>
      <c r="I51">
        <v>57.9458209440605</v>
      </c>
      <c r="J51">
        <v>420.518281124547</v>
      </c>
      <c r="K51">
        <f t="shared" si="13"/>
        <v>3357.7181648811206</v>
      </c>
      <c r="L51">
        <f t="shared" si="13"/>
        <v>176835.62475994354</v>
      </c>
      <c r="M51">
        <f t="shared" si="1"/>
        <v>2.7959329793537206E-2</v>
      </c>
      <c r="N51">
        <f t="shared" si="2"/>
        <v>8.4154759567396292E-2</v>
      </c>
      <c r="O51">
        <f t="shared" si="3"/>
        <v>3.4686321512769989E-7</v>
      </c>
      <c r="T51" s="5">
        <f t="shared" si="12"/>
        <v>-2.9072644071540026</v>
      </c>
      <c r="AF51">
        <f t="shared" si="17"/>
        <v>0</v>
      </c>
      <c r="AG51">
        <f t="shared" si="17"/>
        <v>0</v>
      </c>
      <c r="AH51" t="e">
        <f t="shared" si="5"/>
        <v>#DIV/0!</v>
      </c>
      <c r="AI51" t="e">
        <f t="shared" si="6"/>
        <v>#DIV/0!</v>
      </c>
      <c r="AJ51" t="e">
        <f t="shared" si="7"/>
        <v>#DIV/0!</v>
      </c>
      <c r="AK51">
        <v>0</v>
      </c>
      <c r="AL51">
        <f t="shared" si="15"/>
        <v>1700</v>
      </c>
      <c r="AM51">
        <f t="shared" si="14"/>
        <v>85.396447305070581</v>
      </c>
      <c r="BA51">
        <f t="shared" si="8"/>
        <v>0</v>
      </c>
      <c r="BB51">
        <f t="shared" si="8"/>
        <v>0</v>
      </c>
      <c r="BC51" t="e">
        <f t="shared" si="9"/>
        <v>#DIV/0!</v>
      </c>
      <c r="BD51" t="e">
        <f t="shared" si="10"/>
        <v>#DIV/0!</v>
      </c>
      <c r="BE51" t="e">
        <f t="shared" si="11"/>
        <v>#DIV/0!</v>
      </c>
    </row>
    <row r="52" spans="2:57" x14ac:dyDescent="0.3">
      <c r="B52">
        <v>21.405195863417099</v>
      </c>
      <c r="C52">
        <v>21.405195863417099</v>
      </c>
      <c r="D52">
        <v>271.29863769274402</v>
      </c>
      <c r="E52">
        <v>77.623332090387294</v>
      </c>
      <c r="F52">
        <v>112.14741390672501</v>
      </c>
      <c r="G52">
        <v>0.364577183448895</v>
      </c>
      <c r="H52">
        <v>1238.62936380012</v>
      </c>
      <c r="I52">
        <v>57.934708667993696</v>
      </c>
      <c r="J52">
        <v>420.772912408992</v>
      </c>
      <c r="K52">
        <f t="shared" si="13"/>
        <v>3356.4304684453041</v>
      </c>
      <c r="L52">
        <f t="shared" si="13"/>
        <v>177049.84381714524</v>
      </c>
      <c r="M52">
        <f t="shared" si="1"/>
        <v>2.7953968029975195E-2</v>
      </c>
      <c r="N52">
        <f t="shared" si="2"/>
        <v>8.4205716768266367E-2</v>
      </c>
      <c r="O52">
        <f t="shared" si="3"/>
        <v>2.9117493535378416E-7</v>
      </c>
      <c r="T52" s="5">
        <f t="shared" si="12"/>
        <v>-2.6526331227090054</v>
      </c>
      <c r="AF52">
        <f t="shared" si="17"/>
        <v>0</v>
      </c>
      <c r="AG52">
        <f t="shared" si="17"/>
        <v>0</v>
      </c>
      <c r="AH52" t="e">
        <f t="shared" si="5"/>
        <v>#DIV/0!</v>
      </c>
      <c r="AI52" t="e">
        <f t="shared" si="6"/>
        <v>#DIV/0!</v>
      </c>
      <c r="AJ52" t="e">
        <f t="shared" si="7"/>
        <v>#DIV/0!</v>
      </c>
      <c r="AK52">
        <v>0</v>
      </c>
      <c r="AL52">
        <f t="shared" si="15"/>
        <v>1750</v>
      </c>
      <c r="AM52">
        <f t="shared" si="14"/>
        <v>85.757358574500159</v>
      </c>
      <c r="BA52">
        <f t="shared" si="8"/>
        <v>0</v>
      </c>
      <c r="BB52">
        <f t="shared" si="8"/>
        <v>0</v>
      </c>
      <c r="BC52" t="e">
        <f t="shared" si="9"/>
        <v>#DIV/0!</v>
      </c>
      <c r="BD52" t="e">
        <f t="shared" si="10"/>
        <v>#DIV/0!</v>
      </c>
      <c r="BE52" t="e">
        <f t="shared" si="11"/>
        <v>#DIV/0!</v>
      </c>
    </row>
    <row r="53" spans="2:57" x14ac:dyDescent="0.3">
      <c r="B53">
        <v>21.376209780126199</v>
      </c>
      <c r="C53">
        <v>21.376209780126199</v>
      </c>
      <c r="D53">
        <v>271.25091980334599</v>
      </c>
      <c r="E53">
        <v>77.642297016128794</v>
      </c>
      <c r="F53">
        <v>112.381483346232</v>
      </c>
      <c r="G53">
        <v>0.364432881974175</v>
      </c>
      <c r="H53">
        <v>1237.43085587624</v>
      </c>
      <c r="I53">
        <v>57.923849761171901</v>
      </c>
      <c r="J53">
        <v>420.80177323414301</v>
      </c>
      <c r="K53">
        <f t="shared" si="13"/>
        <v>3355.1723711548143</v>
      </c>
      <c r="L53">
        <f t="shared" si="13"/>
        <v>177074.13235699912</v>
      </c>
      <c r="M53">
        <f t="shared" si="1"/>
        <v>2.7948728519134179E-2</v>
      </c>
      <c r="N53">
        <f t="shared" si="2"/>
        <v>8.4211492440598626E-2</v>
      </c>
      <c r="O53">
        <f t="shared" si="3"/>
        <v>2.8611831515175665E-7</v>
      </c>
      <c r="T53" s="5">
        <f t="shared" si="12"/>
        <v>-2.6237722975579914</v>
      </c>
      <c r="AF53">
        <f t="shared" si="17"/>
        <v>0</v>
      </c>
      <c r="AG53">
        <f t="shared" si="17"/>
        <v>0</v>
      </c>
      <c r="AH53" t="e">
        <f t="shared" si="5"/>
        <v>#DIV/0!</v>
      </c>
      <c r="AI53" t="e">
        <f t="shared" si="6"/>
        <v>#DIV/0!</v>
      </c>
      <c r="AJ53" t="e">
        <f t="shared" si="7"/>
        <v>#DIV/0!</v>
      </c>
      <c r="AK53">
        <v>0</v>
      </c>
      <c r="AL53">
        <f t="shared" si="15"/>
        <v>1800</v>
      </c>
      <c r="AM53">
        <f t="shared" si="14"/>
        <v>86.100861008610082</v>
      </c>
      <c r="BA53">
        <f t="shared" si="8"/>
        <v>0</v>
      </c>
      <c r="BB53">
        <f t="shared" si="8"/>
        <v>0</v>
      </c>
      <c r="BC53" t="e">
        <f t="shared" si="9"/>
        <v>#DIV/0!</v>
      </c>
      <c r="BD53" t="e">
        <f t="shared" si="10"/>
        <v>#DIV/0!</v>
      </c>
      <c r="BE53" t="e">
        <f t="shared" si="11"/>
        <v>#DIV/0!</v>
      </c>
    </row>
    <row r="54" spans="2:57" x14ac:dyDescent="0.3">
      <c r="B54">
        <v>21.104345389266999</v>
      </c>
      <c r="C54">
        <v>21.104345389266999</v>
      </c>
      <c r="D54">
        <v>272.33111120387503</v>
      </c>
      <c r="E54">
        <v>77.529187731071104</v>
      </c>
      <c r="F54">
        <v>111.783065306437</v>
      </c>
      <c r="G54">
        <v>0.36567485896135299</v>
      </c>
      <c r="H54">
        <v>1238.65547056026</v>
      </c>
      <c r="I54">
        <v>57.914090347321</v>
      </c>
      <c r="J54">
        <v>421.10360187497298</v>
      </c>
      <c r="K54">
        <f t="shared" si="13"/>
        <v>3354.0418607576594</v>
      </c>
      <c r="L54">
        <f t="shared" si="13"/>
        <v>177328.24351207574</v>
      </c>
      <c r="M54">
        <f t="shared" si="1"/>
        <v>2.7944019522592182E-2</v>
      </c>
      <c r="N54">
        <f t="shared" si="2"/>
        <v>8.4271894848388554E-2</v>
      </c>
      <c r="O54">
        <f t="shared" si="3"/>
        <v>2.273187604118176E-7</v>
      </c>
      <c r="T54" s="5">
        <f t="shared" si="12"/>
        <v>-2.3219436567280241</v>
      </c>
      <c r="AF54">
        <f t="shared" si="17"/>
        <v>0</v>
      </c>
      <c r="AG54">
        <f t="shared" si="17"/>
        <v>0</v>
      </c>
      <c r="AH54" t="e">
        <f t="shared" si="5"/>
        <v>#DIV/0!</v>
      </c>
      <c r="AI54" t="e">
        <f t="shared" si="6"/>
        <v>#DIV/0!</v>
      </c>
      <c r="AJ54" t="e">
        <f t="shared" si="7"/>
        <v>#DIV/0!</v>
      </c>
      <c r="AK54">
        <v>0</v>
      </c>
      <c r="AL54">
        <f t="shared" si="15"/>
        <v>1850</v>
      </c>
      <c r="AM54">
        <f t="shared" si="14"/>
        <v>86.428184537126441</v>
      </c>
      <c r="BA54">
        <f t="shared" si="8"/>
        <v>0</v>
      </c>
      <c r="BB54">
        <f t="shared" si="8"/>
        <v>0</v>
      </c>
      <c r="BC54" t="e">
        <f t="shared" si="9"/>
        <v>#DIV/0!</v>
      </c>
      <c r="BD54" t="e">
        <f t="shared" si="10"/>
        <v>#DIV/0!</v>
      </c>
      <c r="BE54" t="e">
        <f t="shared" si="11"/>
        <v>#DIV/0!</v>
      </c>
    </row>
    <row r="55" spans="2:57" x14ac:dyDescent="0.3">
      <c r="B55">
        <v>21.0086247932635</v>
      </c>
      <c r="C55">
        <v>21.0086247932635</v>
      </c>
      <c r="D55">
        <v>273.05256543178399</v>
      </c>
      <c r="E55">
        <v>77.473004366204094</v>
      </c>
      <c r="F55">
        <v>112.727814826612</v>
      </c>
      <c r="G55">
        <v>0.36578796500349903</v>
      </c>
      <c r="H55">
        <v>1238.7175711554</v>
      </c>
      <c r="I55">
        <v>57.906580896120097</v>
      </c>
      <c r="J55">
        <v>421.20107737053598</v>
      </c>
      <c r="K55">
        <f t="shared" si="13"/>
        <v>3353.1721110789008</v>
      </c>
      <c r="L55">
        <f t="shared" si="13"/>
        <v>177410.34757810025</v>
      </c>
      <c r="M55">
        <f t="shared" si="1"/>
        <v>2.7940396151324435E-2</v>
      </c>
      <c r="N55">
        <f t="shared" si="2"/>
        <v>8.4291401793177914E-2</v>
      </c>
      <c r="O55">
        <f t="shared" si="3"/>
        <v>2.1035752130983234E-7</v>
      </c>
      <c r="T55" s="5">
        <f t="shared" si="12"/>
        <v>-2.2244681611650208</v>
      </c>
      <c r="AF55">
        <f t="shared" si="17"/>
        <v>0</v>
      </c>
      <c r="AG55">
        <f t="shared" si="17"/>
        <v>0</v>
      </c>
      <c r="AH55" t="e">
        <f t="shared" si="5"/>
        <v>#DIV/0!</v>
      </c>
      <c r="AI55" t="e">
        <f t="shared" si="6"/>
        <v>#DIV/0!</v>
      </c>
      <c r="AJ55" t="e">
        <f t="shared" si="7"/>
        <v>#DIV/0!</v>
      </c>
      <c r="AK55">
        <v>0</v>
      </c>
      <c r="AL55">
        <f t="shared" si="15"/>
        <v>1900</v>
      </c>
      <c r="AM55">
        <f t="shared" si="14"/>
        <v>86.740445896509684</v>
      </c>
      <c r="BA55">
        <f t="shared" si="8"/>
        <v>0</v>
      </c>
      <c r="BB55">
        <f t="shared" si="8"/>
        <v>0</v>
      </c>
      <c r="BC55" t="e">
        <f t="shared" si="9"/>
        <v>#DIV/0!</v>
      </c>
      <c r="BD55" t="e">
        <f t="shared" si="10"/>
        <v>#DIV/0!</v>
      </c>
      <c r="BE55" t="e">
        <f t="shared" si="11"/>
        <v>#DIV/0!</v>
      </c>
    </row>
    <row r="56" spans="2:57" x14ac:dyDescent="0.3">
      <c r="B56">
        <v>20.918755320553199</v>
      </c>
      <c r="C56">
        <v>20.918755320553199</v>
      </c>
      <c r="D56">
        <v>273.053166495867</v>
      </c>
      <c r="E56">
        <v>77.466599715951801</v>
      </c>
      <c r="F56">
        <v>112.760044113582</v>
      </c>
      <c r="G56">
        <v>0.36577885733261001</v>
      </c>
      <c r="H56">
        <v>1238.5400196645101</v>
      </c>
      <c r="I56">
        <v>57.894455669266598</v>
      </c>
      <c r="J56">
        <v>421.29049703973402</v>
      </c>
      <c r="K56">
        <f t="shared" si="13"/>
        <v>3351.7679972406754</v>
      </c>
      <c r="L56">
        <f t="shared" si="13"/>
        <v>177485.68289598613</v>
      </c>
      <c r="M56">
        <f t="shared" si="1"/>
        <v>2.793454563077101E-2</v>
      </c>
      <c r="N56">
        <f t="shared" si="2"/>
        <v>8.430929659371271E-2</v>
      </c>
      <c r="O56">
        <f t="shared" si="3"/>
        <v>1.9607144392636015E-7</v>
      </c>
      <c r="T56" s="5">
        <f t="shared" si="12"/>
        <v>-2.1350484919669839</v>
      </c>
      <c r="AF56">
        <f t="shared" si="17"/>
        <v>0</v>
      </c>
      <c r="AG56">
        <f t="shared" si="17"/>
        <v>0</v>
      </c>
      <c r="AH56" t="e">
        <f t="shared" si="5"/>
        <v>#DIV/0!</v>
      </c>
      <c r="AI56" t="e">
        <f t="shared" si="6"/>
        <v>#DIV/0!</v>
      </c>
      <c r="AJ56" t="e">
        <f t="shared" si="7"/>
        <v>#DIV/0!</v>
      </c>
      <c r="AK56">
        <v>0</v>
      </c>
      <c r="AL56">
        <f t="shared" si="15"/>
        <v>1950</v>
      </c>
      <c r="AM56">
        <f t="shared" si="14"/>
        <v>87.038661358882678</v>
      </c>
      <c r="BA56">
        <f t="shared" si="8"/>
        <v>0</v>
      </c>
      <c r="BB56">
        <f t="shared" si="8"/>
        <v>0</v>
      </c>
      <c r="BC56" t="e">
        <f t="shared" si="9"/>
        <v>#DIV/0!</v>
      </c>
      <c r="BD56" t="e">
        <f t="shared" si="10"/>
        <v>#DIV/0!</v>
      </c>
      <c r="BE56" t="e">
        <f t="shared" si="11"/>
        <v>#DIV/0!</v>
      </c>
    </row>
    <row r="57" spans="2:57" x14ac:dyDescent="0.3">
      <c r="B57">
        <v>20.852636987993499</v>
      </c>
      <c r="C57">
        <v>20.852636987993499</v>
      </c>
      <c r="D57">
        <v>272.66500779389298</v>
      </c>
      <c r="E57">
        <v>77.527193866930006</v>
      </c>
      <c r="F57">
        <v>111.577354562043</v>
      </c>
      <c r="G57">
        <v>0.36654663951474598</v>
      </c>
      <c r="H57">
        <v>1238.8341435520399</v>
      </c>
      <c r="I57">
        <v>57.893140973612702</v>
      </c>
      <c r="J57">
        <v>421.36087712688101</v>
      </c>
      <c r="K57">
        <f t="shared" si="13"/>
        <v>3351.615771790594</v>
      </c>
      <c r="L57">
        <f t="shared" si="13"/>
        <v>177544.98877313451</v>
      </c>
      <c r="M57">
        <f t="shared" si="1"/>
        <v>2.7933911279427522E-2</v>
      </c>
      <c r="N57">
        <f t="shared" si="2"/>
        <v>8.4323381164058492E-2</v>
      </c>
      <c r="O57">
        <f t="shared" si="3"/>
        <v>1.8438189459603975E-7</v>
      </c>
      <c r="T57" s="5">
        <f t="shared" si="12"/>
        <v>-2.0646684048199972</v>
      </c>
      <c r="AF57">
        <f t="shared" si="17"/>
        <v>0</v>
      </c>
      <c r="AG57">
        <f t="shared" si="17"/>
        <v>0</v>
      </c>
      <c r="AH57" t="e">
        <f t="shared" si="5"/>
        <v>#DIV/0!</v>
      </c>
      <c r="AI57" t="e">
        <f t="shared" si="6"/>
        <v>#DIV/0!</v>
      </c>
      <c r="AJ57" t="e">
        <f t="shared" si="7"/>
        <v>#DIV/0!</v>
      </c>
      <c r="AK57">
        <v>0</v>
      </c>
      <c r="AL57">
        <f t="shared" si="15"/>
        <v>2000</v>
      </c>
      <c r="AM57">
        <f t="shared" si="14"/>
        <v>87.32375778105272</v>
      </c>
      <c r="BA57">
        <f t="shared" si="8"/>
        <v>0</v>
      </c>
      <c r="BB57">
        <f t="shared" si="8"/>
        <v>0</v>
      </c>
      <c r="BC57" t="e">
        <f t="shared" si="9"/>
        <v>#DIV/0!</v>
      </c>
      <c r="BD57" t="e">
        <f t="shared" si="10"/>
        <v>#DIV/0!</v>
      </c>
      <c r="BE57" t="e">
        <f t="shared" si="11"/>
        <v>#DIV/0!</v>
      </c>
    </row>
    <row r="58" spans="2:57" x14ac:dyDescent="0.3">
      <c r="B58">
        <v>20.6873653723035</v>
      </c>
      <c r="C58">
        <v>20.6873653723035</v>
      </c>
      <c r="D58">
        <v>274.88467901131702</v>
      </c>
      <c r="E58">
        <v>77.470576630714902</v>
      </c>
      <c r="F58">
        <v>109.01707985166</v>
      </c>
      <c r="G58">
        <v>0.36719291603082699</v>
      </c>
      <c r="H58">
        <v>1237.2138877933101</v>
      </c>
      <c r="I58">
        <v>57.879927158506199</v>
      </c>
      <c r="J58">
        <v>421.529334912396</v>
      </c>
      <c r="K58">
        <f t="shared" si="13"/>
        <v>3350.0859678739835</v>
      </c>
      <c r="L58">
        <f t="shared" si="13"/>
        <v>177686.98019168692</v>
      </c>
      <c r="M58">
        <f t="shared" si="1"/>
        <v>2.7927535506190135E-2</v>
      </c>
      <c r="N58">
        <f t="shared" si="2"/>
        <v>8.4357093192937146E-2</v>
      </c>
      <c r="O58">
        <f t="shared" si="3"/>
        <v>1.5919083542278993E-7</v>
      </c>
      <c r="T58" s="5">
        <f t="shared" si="12"/>
        <v>-1.896210619305009</v>
      </c>
      <c r="AF58">
        <f t="shared" si="17"/>
        <v>0</v>
      </c>
      <c r="AG58">
        <f t="shared" si="17"/>
        <v>0</v>
      </c>
      <c r="AH58" t="e">
        <f t="shared" si="5"/>
        <v>#DIV/0!</v>
      </c>
      <c r="AI58" t="e">
        <f t="shared" si="6"/>
        <v>#DIV/0!</v>
      </c>
      <c r="AJ58" t="e">
        <f t="shared" si="7"/>
        <v>#DIV/0!</v>
      </c>
      <c r="AK58">
        <v>0</v>
      </c>
      <c r="AL58">
        <f t="shared" si="15"/>
        <v>2050</v>
      </c>
      <c r="AM58">
        <f t="shared" si="14"/>
        <v>87.596582226718027</v>
      </c>
      <c r="BA58">
        <f t="shared" si="8"/>
        <v>0</v>
      </c>
      <c r="BB58">
        <f t="shared" si="8"/>
        <v>0</v>
      </c>
      <c r="BC58" t="e">
        <f t="shared" si="9"/>
        <v>#DIV/0!</v>
      </c>
      <c r="BD58" t="e">
        <f t="shared" si="10"/>
        <v>#DIV/0!</v>
      </c>
      <c r="BE58" t="e">
        <f t="shared" si="11"/>
        <v>#DIV/0!</v>
      </c>
    </row>
    <row r="59" spans="2:57" x14ac:dyDescent="0.3">
      <c r="B59">
        <v>20.525720416056298</v>
      </c>
      <c r="C59">
        <v>20.525720416056298</v>
      </c>
      <c r="D59">
        <v>274.763378852404</v>
      </c>
      <c r="E59">
        <v>77.64756120026</v>
      </c>
      <c r="F59">
        <v>108.749168262244</v>
      </c>
      <c r="G59">
        <v>0.36670381550157799</v>
      </c>
      <c r="H59">
        <v>1240.22794289593</v>
      </c>
      <c r="I59">
        <v>57.867801786765398</v>
      </c>
      <c r="J59">
        <v>421.68804567543998</v>
      </c>
      <c r="K59">
        <f t="shared" si="13"/>
        <v>3348.6824836323685</v>
      </c>
      <c r="L59">
        <f t="shared" si="13"/>
        <v>177820.80786557196</v>
      </c>
      <c r="M59">
        <f t="shared" si="1"/>
        <v>2.7921684915727406E-2</v>
      </c>
      <c r="N59">
        <f t="shared" si="2"/>
        <v>8.4388854632817978E-2</v>
      </c>
      <c r="O59">
        <f t="shared" si="3"/>
        <v>1.3757087492752956E-7</v>
      </c>
      <c r="T59" s="5">
        <f t="shared" si="12"/>
        <v>-1.7374998562610244</v>
      </c>
      <c r="AF59">
        <f t="shared" si="17"/>
        <v>0</v>
      </c>
      <c r="AG59">
        <f t="shared" si="17"/>
        <v>0</v>
      </c>
      <c r="AH59" t="e">
        <f t="shared" si="5"/>
        <v>#DIV/0!</v>
      </c>
      <c r="AI59" t="e">
        <f t="shared" si="6"/>
        <v>#DIV/0!</v>
      </c>
      <c r="AJ59" t="e">
        <f t="shared" si="7"/>
        <v>#DIV/0!</v>
      </c>
      <c r="AK59">
        <v>0</v>
      </c>
      <c r="AL59">
        <f t="shared" si="15"/>
        <v>2100</v>
      </c>
      <c r="AM59">
        <f t="shared" si="14"/>
        <v>87.857910372289993</v>
      </c>
      <c r="BA59">
        <f t="shared" si="8"/>
        <v>0</v>
      </c>
      <c r="BB59">
        <f t="shared" si="8"/>
        <v>0</v>
      </c>
      <c r="BC59" t="e">
        <f t="shared" si="9"/>
        <v>#DIV/0!</v>
      </c>
      <c r="BD59" t="e">
        <f t="shared" si="10"/>
        <v>#DIV/0!</v>
      </c>
      <c r="BE59" t="e">
        <f t="shared" si="11"/>
        <v>#DIV/0!</v>
      </c>
    </row>
    <row r="60" spans="2:57" x14ac:dyDescent="0.3">
      <c r="B60">
        <v>20.3967679354258</v>
      </c>
      <c r="C60">
        <v>20.3967679354258</v>
      </c>
      <c r="D60">
        <v>275.35417793094899</v>
      </c>
      <c r="E60">
        <v>77.707328020732604</v>
      </c>
      <c r="F60">
        <v>106.42145447998401</v>
      </c>
      <c r="G60">
        <v>0.36685231468513801</v>
      </c>
      <c r="H60">
        <v>1241.12976968506</v>
      </c>
      <c r="I60">
        <v>57.855850027624399</v>
      </c>
      <c r="J60">
        <v>421.82054430372801</v>
      </c>
      <c r="K60">
        <f t="shared" si="13"/>
        <v>3347.2993824189662</v>
      </c>
      <c r="L60">
        <f t="shared" si="13"/>
        <v>177932.57159669336</v>
      </c>
      <c r="M60">
        <f t="shared" si="1"/>
        <v>2.7915918094755816E-2</v>
      </c>
      <c r="N60">
        <f t="shared" si="2"/>
        <v>8.4415370460326752E-2</v>
      </c>
      <c r="O60">
        <f t="shared" si="3"/>
        <v>1.2135656378786602E-7</v>
      </c>
      <c r="T60" s="5">
        <f t="shared" si="12"/>
        <v>-1.6050012279729913</v>
      </c>
      <c r="AF60">
        <f t="shared" si="17"/>
        <v>0</v>
      </c>
      <c r="AG60">
        <f t="shared" si="17"/>
        <v>0</v>
      </c>
      <c r="AH60" t="e">
        <f t="shared" si="5"/>
        <v>#DIV/0!</v>
      </c>
      <c r="AI60" t="e">
        <f t="shared" si="6"/>
        <v>#DIV/0!</v>
      </c>
      <c r="AJ60" t="e">
        <f t="shared" si="7"/>
        <v>#DIV/0!</v>
      </c>
      <c r="AK60">
        <v>0</v>
      </c>
      <c r="AL60">
        <f t="shared" si="15"/>
        <v>2150</v>
      </c>
      <c r="AM60">
        <f t="shared" si="14"/>
        <v>88.108453872026075</v>
      </c>
      <c r="BA60">
        <f t="shared" si="8"/>
        <v>0</v>
      </c>
      <c r="BB60">
        <f t="shared" si="8"/>
        <v>0</v>
      </c>
      <c r="BC60" t="e">
        <f t="shared" si="9"/>
        <v>#DIV/0!</v>
      </c>
      <c r="BD60" t="e">
        <f t="shared" si="10"/>
        <v>#DIV/0!</v>
      </c>
      <c r="BE60" t="e">
        <f t="shared" si="11"/>
        <v>#DIV/0!</v>
      </c>
    </row>
    <row r="61" spans="2:57" x14ac:dyDescent="0.3">
      <c r="B61">
        <v>20.289432741136</v>
      </c>
      <c r="C61">
        <v>20.289432741136</v>
      </c>
      <c r="D61">
        <v>275.037904128891</v>
      </c>
      <c r="E61">
        <v>77.701033029158495</v>
      </c>
      <c r="F61">
        <v>109.41247386704001</v>
      </c>
      <c r="G61">
        <v>0.36682705912326802</v>
      </c>
      <c r="H61">
        <v>1242.7438640386699</v>
      </c>
      <c r="I61">
        <v>57.846150258412102</v>
      </c>
      <c r="J61">
        <v>421.926181228357</v>
      </c>
      <c r="K61">
        <f t="shared" si="13"/>
        <v>3346.1770997187905</v>
      </c>
      <c r="L61">
        <f t="shared" si="13"/>
        <v>178021.70240594435</v>
      </c>
      <c r="M61">
        <f t="shared" si="1"/>
        <v>2.7911237877236945E-2</v>
      </c>
      <c r="N61">
        <f t="shared" si="2"/>
        <v>8.4436510682744229E-2</v>
      </c>
      <c r="O61">
        <f t="shared" si="3"/>
        <v>1.0950754724910715E-7</v>
      </c>
      <c r="T61" s="5">
        <f t="shared" si="12"/>
        <v>-1.4993643033440094</v>
      </c>
      <c r="AF61">
        <f t="shared" si="17"/>
        <v>0</v>
      </c>
      <c r="AG61">
        <f t="shared" si="17"/>
        <v>0</v>
      </c>
      <c r="AH61" t="e">
        <f t="shared" si="5"/>
        <v>#DIV/0!</v>
      </c>
      <c r="AI61" t="e">
        <f t="shared" si="6"/>
        <v>#DIV/0!</v>
      </c>
      <c r="AJ61" t="e">
        <f t="shared" si="7"/>
        <v>#DIV/0!</v>
      </c>
      <c r="AK61">
        <v>0</v>
      </c>
      <c r="AL61">
        <f t="shared" si="15"/>
        <v>2200</v>
      </c>
      <c r="AM61">
        <f t="shared" si="14"/>
        <v>88.348866829751543</v>
      </c>
      <c r="BA61">
        <f t="shared" si="8"/>
        <v>0</v>
      </c>
      <c r="BB61">
        <f t="shared" si="8"/>
        <v>0</v>
      </c>
      <c r="BC61" t="e">
        <f t="shared" si="9"/>
        <v>#DIV/0!</v>
      </c>
      <c r="BD61" t="e">
        <f t="shared" si="10"/>
        <v>#DIV/0!</v>
      </c>
      <c r="BE61" t="e">
        <f t="shared" si="11"/>
        <v>#DIV/0!</v>
      </c>
    </row>
    <row r="62" spans="2:57" x14ac:dyDescent="0.3">
      <c r="B62">
        <v>20.193937500365699</v>
      </c>
      <c r="C62">
        <v>20.193937500365699</v>
      </c>
      <c r="D62">
        <v>275.013082841396</v>
      </c>
      <c r="E62">
        <v>77.682622801870906</v>
      </c>
      <c r="F62">
        <v>109.52330123238001</v>
      </c>
      <c r="G62">
        <v>0.36688634147263199</v>
      </c>
      <c r="H62">
        <v>1242.76927536622</v>
      </c>
      <c r="I62">
        <v>57.837650558326501</v>
      </c>
      <c r="J62">
        <v>421.99326745021898</v>
      </c>
      <c r="K62">
        <f t="shared" si="13"/>
        <v>3345.1938221070859</v>
      </c>
      <c r="L62">
        <f t="shared" si="13"/>
        <v>178078.31777331204</v>
      </c>
      <c r="M62">
        <f t="shared" si="1"/>
        <v>2.7907136702830099E-2</v>
      </c>
      <c r="N62">
        <f t="shared" si="2"/>
        <v>8.4449936079747143E-2</v>
      </c>
      <c r="O62">
        <f t="shared" si="3"/>
        <v>1.0279253785721107E-7</v>
      </c>
      <c r="T62" s="5">
        <f t="shared" si="12"/>
        <v>-1.4322780814820248</v>
      </c>
      <c r="AF62">
        <f t="shared" si="17"/>
        <v>0</v>
      </c>
      <c r="AG62">
        <f t="shared" si="17"/>
        <v>0</v>
      </c>
      <c r="AH62" t="e">
        <f t="shared" si="5"/>
        <v>#DIV/0!</v>
      </c>
      <c r="AI62" t="e">
        <f t="shared" si="6"/>
        <v>#DIV/0!</v>
      </c>
      <c r="AJ62" t="e">
        <f t="shared" si="7"/>
        <v>#DIV/0!</v>
      </c>
      <c r="AK62">
        <v>0</v>
      </c>
      <c r="AL62">
        <f t="shared" si="15"/>
        <v>2250</v>
      </c>
      <c r="AM62">
        <f t="shared" si="14"/>
        <v>88.579751501099807</v>
      </c>
      <c r="BA62">
        <f t="shared" si="8"/>
        <v>0</v>
      </c>
      <c r="BB62">
        <f t="shared" si="8"/>
        <v>0</v>
      </c>
      <c r="BC62" t="e">
        <f t="shared" si="9"/>
        <v>#DIV/0!</v>
      </c>
      <c r="BD62" t="e">
        <f t="shared" si="10"/>
        <v>#DIV/0!</v>
      </c>
      <c r="BE62" t="e">
        <f t="shared" si="11"/>
        <v>#DIV/0!</v>
      </c>
    </row>
    <row r="63" spans="2:57" x14ac:dyDescent="0.3">
      <c r="B63">
        <v>20.097367134693499</v>
      </c>
      <c r="C63">
        <v>20.097367134693499</v>
      </c>
      <c r="D63">
        <v>275.876812810356</v>
      </c>
      <c r="E63">
        <v>77.075916079617897</v>
      </c>
      <c r="F63">
        <v>110.32704161591199</v>
      </c>
      <c r="G63">
        <v>0.36976462464795001</v>
      </c>
      <c r="H63">
        <v>1237.4932172490701</v>
      </c>
      <c r="I63">
        <v>57.827299815366501</v>
      </c>
      <c r="J63">
        <v>422.15209642302102</v>
      </c>
      <c r="K63">
        <f t="shared" si="13"/>
        <v>3343.9966039362866</v>
      </c>
      <c r="L63">
        <f t="shared" si="13"/>
        <v>178212.39251435164</v>
      </c>
      <c r="M63">
        <f t="shared" si="1"/>
        <v>2.7902142385184552E-2</v>
      </c>
      <c r="N63">
        <f t="shared" si="2"/>
        <v>8.4481721175944977E-2</v>
      </c>
      <c r="O63">
        <f t="shared" si="3"/>
        <v>8.7041559829308235E-8</v>
      </c>
      <c r="T63" s="5">
        <f t="shared" si="12"/>
        <v>-1.2734491086799835</v>
      </c>
      <c r="AF63">
        <f t="shared" si="17"/>
        <v>0</v>
      </c>
      <c r="AG63">
        <f t="shared" si="17"/>
        <v>0</v>
      </c>
      <c r="AH63" t="e">
        <f t="shared" si="5"/>
        <v>#DIV/0!</v>
      </c>
      <c r="AI63" t="e">
        <f t="shared" si="6"/>
        <v>#DIV/0!</v>
      </c>
      <c r="AJ63" t="e">
        <f t="shared" si="7"/>
        <v>#DIV/0!</v>
      </c>
      <c r="AK63">
        <v>0</v>
      </c>
      <c r="AL63">
        <f t="shared" si="15"/>
        <v>2300</v>
      </c>
      <c r="AM63">
        <f t="shared" si="14"/>
        <v>88.80166333093679</v>
      </c>
      <c r="BA63">
        <f t="shared" si="8"/>
        <v>0</v>
      </c>
      <c r="BB63">
        <f t="shared" si="8"/>
        <v>0</v>
      </c>
      <c r="BC63" t="e">
        <f t="shared" si="9"/>
        <v>#DIV/0!</v>
      </c>
      <c r="BD63" t="e">
        <f t="shared" si="10"/>
        <v>#DIV/0!</v>
      </c>
      <c r="BE63" t="e">
        <f t="shared" si="11"/>
        <v>#DIV/0!</v>
      </c>
    </row>
    <row r="64" spans="2:57" x14ac:dyDescent="0.3">
      <c r="B64">
        <v>20.103984916663599</v>
      </c>
      <c r="C64">
        <v>20.103984916663599</v>
      </c>
      <c r="D64">
        <v>274.46532111869902</v>
      </c>
      <c r="E64">
        <v>77.620023621559895</v>
      </c>
      <c r="F64">
        <v>108.693271049538</v>
      </c>
      <c r="G64">
        <v>0.36637905905927098</v>
      </c>
      <c r="H64">
        <v>1241.2939859805001</v>
      </c>
      <c r="I64">
        <v>57.811968702500103</v>
      </c>
      <c r="J64">
        <v>422.18166658983603</v>
      </c>
      <c r="K64">
        <f t="shared" si="13"/>
        <v>3342.2237252588516</v>
      </c>
      <c r="L64">
        <f t="shared" si="13"/>
        <v>178237.35960457148</v>
      </c>
      <c r="M64">
        <f t="shared" si="1"/>
        <v>2.789474499856115E-2</v>
      </c>
      <c r="N64">
        <f t="shared" si="2"/>
        <v>8.4487638802812542E-2</v>
      </c>
      <c r="O64">
        <f t="shared" si="3"/>
        <v>8.6314341455176058E-8</v>
      </c>
      <c r="T64" s="5">
        <f t="shared" si="12"/>
        <v>-1.2438789418649776</v>
      </c>
      <c r="AF64">
        <f t="shared" si="17"/>
        <v>0</v>
      </c>
      <c r="AG64">
        <f t="shared" si="17"/>
        <v>0</v>
      </c>
      <c r="AH64" t="e">
        <f t="shared" si="5"/>
        <v>#DIV/0!</v>
      </c>
      <c r="AI64" t="e">
        <f t="shared" si="6"/>
        <v>#DIV/0!</v>
      </c>
      <c r="AJ64" t="e">
        <f t="shared" si="7"/>
        <v>#DIV/0!</v>
      </c>
      <c r="AK64">
        <v>0</v>
      </c>
      <c r="AL64">
        <f t="shared" si="15"/>
        <v>2350</v>
      </c>
      <c r="AM64">
        <f t="shared" si="14"/>
        <v>89.01511541467319</v>
      </c>
      <c r="BA64">
        <f t="shared" si="8"/>
        <v>0</v>
      </c>
      <c r="BB64">
        <f t="shared" si="8"/>
        <v>0</v>
      </c>
      <c r="BC64" t="e">
        <f t="shared" si="9"/>
        <v>#DIV/0!</v>
      </c>
      <c r="BD64" t="e">
        <f t="shared" si="10"/>
        <v>#DIV/0!</v>
      </c>
      <c r="BE64" t="e">
        <f t="shared" si="11"/>
        <v>#DIV/0!</v>
      </c>
    </row>
    <row r="65" spans="2:57" x14ac:dyDescent="0.3">
      <c r="B65">
        <v>19.729850383984999</v>
      </c>
      <c r="C65">
        <v>19.729850383984999</v>
      </c>
      <c r="D65">
        <v>276.44716619255502</v>
      </c>
      <c r="E65">
        <v>77.171251943477102</v>
      </c>
      <c r="F65">
        <v>111.49586659969</v>
      </c>
      <c r="G65">
        <v>0.36862823084378898</v>
      </c>
      <c r="H65">
        <v>1243.10610597496</v>
      </c>
      <c r="I65">
        <v>57.795487784830101</v>
      </c>
      <c r="J65">
        <v>422.37472380480199</v>
      </c>
      <c r="K65">
        <f t="shared" si="13"/>
        <v>3340.3184082864454</v>
      </c>
      <c r="L65">
        <f t="shared" si="13"/>
        <v>178400.40730918277</v>
      </c>
      <c r="M65">
        <f t="shared" si="1"/>
        <v>2.788679282177034E-2</v>
      </c>
      <c r="N65">
        <f t="shared" si="2"/>
        <v>8.4526273707018762E-2</v>
      </c>
      <c r="O65">
        <f t="shared" si="3"/>
        <v>7.1117474813663303E-8</v>
      </c>
      <c r="T65" s="5">
        <f t="shared" si="12"/>
        <v>-1.0508217268990165</v>
      </c>
      <c r="AF65">
        <f t="shared" si="17"/>
        <v>0</v>
      </c>
      <c r="AG65">
        <f t="shared" si="17"/>
        <v>0</v>
      </c>
      <c r="AH65" t="e">
        <f t="shared" si="5"/>
        <v>#DIV/0!</v>
      </c>
      <c r="AI65" t="e">
        <f t="shared" si="6"/>
        <v>#DIV/0!</v>
      </c>
      <c r="AJ65" t="e">
        <f t="shared" si="7"/>
        <v>#DIV/0!</v>
      </c>
      <c r="AK65">
        <v>0</v>
      </c>
      <c r="AL65">
        <f t="shared" si="15"/>
        <v>2400</v>
      </c>
      <c r="AM65">
        <f t="shared" si="14"/>
        <v>89.220582458896814</v>
      </c>
      <c r="BA65">
        <f t="shared" si="8"/>
        <v>0</v>
      </c>
      <c r="BB65">
        <f t="shared" si="8"/>
        <v>0</v>
      </c>
      <c r="BC65" t="e">
        <f t="shared" si="9"/>
        <v>#DIV/0!</v>
      </c>
      <c r="BD65" t="e">
        <f t="shared" si="10"/>
        <v>#DIV/0!</v>
      </c>
      <c r="BE65" t="e">
        <f t="shared" si="11"/>
        <v>#DIV/0!</v>
      </c>
    </row>
    <row r="66" spans="2:57" x14ac:dyDescent="0.3">
      <c r="B66">
        <v>19.718441326791499</v>
      </c>
      <c r="C66">
        <v>19.718441326791499</v>
      </c>
      <c r="D66">
        <v>277.02531958537497</v>
      </c>
      <c r="E66">
        <v>77.1848794941709</v>
      </c>
      <c r="F66">
        <v>111.492172099038</v>
      </c>
      <c r="G66">
        <v>0.36805667628940603</v>
      </c>
      <c r="H66">
        <v>1243.00182943808</v>
      </c>
      <c r="I66">
        <v>57.790847026416898</v>
      </c>
      <c r="J66">
        <v>422.379281528089</v>
      </c>
      <c r="K66">
        <f t="shared" si="13"/>
        <v>3339.7820000307188</v>
      </c>
      <c r="L66">
        <f t="shared" si="13"/>
        <v>178404.25746418466</v>
      </c>
      <c r="M66">
        <f t="shared" si="1"/>
        <v>2.7884553618099515E-2</v>
      </c>
      <c r="N66">
        <f t="shared" si="2"/>
        <v>8.4527185805551963E-2</v>
      </c>
      <c r="O66">
        <f t="shared" si="3"/>
        <v>7.147414810246489E-8</v>
      </c>
      <c r="T66" s="5">
        <f t="shared" si="12"/>
        <v>-1.0462640036120092</v>
      </c>
      <c r="AF66">
        <f t="shared" si="17"/>
        <v>0</v>
      </c>
      <c r="AG66">
        <f t="shared" si="17"/>
        <v>0</v>
      </c>
      <c r="AH66" t="e">
        <f t="shared" si="5"/>
        <v>#DIV/0!</v>
      </c>
      <c r="AI66" t="e">
        <f t="shared" si="6"/>
        <v>#DIV/0!</v>
      </c>
      <c r="AJ66" t="e">
        <f t="shared" si="7"/>
        <v>#DIV/0!</v>
      </c>
      <c r="AK66">
        <v>0</v>
      </c>
      <c r="BA66">
        <f t="shared" si="8"/>
        <v>0</v>
      </c>
      <c r="BB66">
        <f t="shared" si="8"/>
        <v>0</v>
      </c>
      <c r="BC66" t="e">
        <f t="shared" si="9"/>
        <v>#DIV/0!</v>
      </c>
      <c r="BD66" t="e">
        <f t="shared" si="10"/>
        <v>#DIV/0!</v>
      </c>
      <c r="BE66" t="e">
        <f t="shared" si="11"/>
        <v>#DIV/0!</v>
      </c>
    </row>
    <row r="67" spans="2:57" x14ac:dyDescent="0.3">
      <c r="B67">
        <v>19.582158724435299</v>
      </c>
      <c r="C67">
        <v>19.582158724435299</v>
      </c>
      <c r="D67">
        <v>275.67064190455801</v>
      </c>
      <c r="E67">
        <v>77.136062645909504</v>
      </c>
      <c r="F67">
        <v>111.696612417932</v>
      </c>
      <c r="G67">
        <v>0.36749530605447001</v>
      </c>
      <c r="H67">
        <v>1248.18831189462</v>
      </c>
      <c r="I67">
        <v>57.784071791622701</v>
      </c>
      <c r="J67">
        <v>422.48960629085502</v>
      </c>
      <c r="K67">
        <f t="shared" si="13"/>
        <v>3338.9989528194064</v>
      </c>
      <c r="L67">
        <f t="shared" si="13"/>
        <v>178497.46742380169</v>
      </c>
      <c r="M67">
        <f t="shared" si="1"/>
        <v>2.7881284512218309E-2</v>
      </c>
      <c r="N67">
        <f t="shared" si="2"/>
        <v>8.4549264165284799E-2</v>
      </c>
      <c r="O67">
        <f t="shared" si="3"/>
        <v>6.3813639319953771E-8</v>
      </c>
      <c r="T67" s="5">
        <f t="shared" si="12"/>
        <v>-0.93593924084598257</v>
      </c>
      <c r="AF67">
        <f t="shared" si="17"/>
        <v>0</v>
      </c>
      <c r="AG67">
        <f t="shared" si="17"/>
        <v>0</v>
      </c>
      <c r="AH67" t="e">
        <f t="shared" si="5"/>
        <v>#DIV/0!</v>
      </c>
      <c r="AI67" t="e">
        <f t="shared" si="6"/>
        <v>#DIV/0!</v>
      </c>
      <c r="AJ67" t="e">
        <f t="shared" si="7"/>
        <v>#DIV/0!</v>
      </c>
      <c r="AK67">
        <v>0</v>
      </c>
      <c r="BA67">
        <f t="shared" si="8"/>
        <v>0</v>
      </c>
      <c r="BB67">
        <f t="shared" si="8"/>
        <v>0</v>
      </c>
      <c r="BC67" t="e">
        <f t="shared" si="9"/>
        <v>#DIV/0!</v>
      </c>
      <c r="BD67" t="e">
        <f t="shared" si="10"/>
        <v>#DIV/0!</v>
      </c>
      <c r="BE67" t="e">
        <f t="shared" si="11"/>
        <v>#DIV/0!</v>
      </c>
    </row>
    <row r="68" spans="2:57" x14ac:dyDescent="0.3">
      <c r="B68">
        <v>19.561868998255498</v>
      </c>
      <c r="C68">
        <v>19.561868998255498</v>
      </c>
      <c r="D68">
        <v>276.016540044588</v>
      </c>
      <c r="E68">
        <v>77.0849879038132</v>
      </c>
      <c r="F68">
        <v>111.85376518865699</v>
      </c>
      <c r="G68">
        <v>0.36886748758221699</v>
      </c>
      <c r="H68">
        <v>1244.23971463767</v>
      </c>
      <c r="I68">
        <v>57.7756330455396</v>
      </c>
      <c r="J68">
        <v>422.580247926141</v>
      </c>
      <c r="K68">
        <f t="shared" si="13"/>
        <v>3338.0237738128476</v>
      </c>
      <c r="L68">
        <f t="shared" si="13"/>
        <v>178574.06593731878</v>
      </c>
      <c r="M68">
        <f t="shared" si="1"/>
        <v>2.7877212748613319E-2</v>
      </c>
      <c r="N68">
        <f t="shared" si="2"/>
        <v>8.4567403507536207E-2</v>
      </c>
      <c r="O68">
        <f t="shared" si="3"/>
        <v>5.8744563105956414E-8</v>
      </c>
      <c r="T68" s="5">
        <f t="shared" si="12"/>
        <v>-0.8452976055600061</v>
      </c>
      <c r="AF68">
        <f t="shared" si="17"/>
        <v>0</v>
      </c>
      <c r="AG68">
        <f t="shared" si="17"/>
        <v>0</v>
      </c>
      <c r="AH68" t="e">
        <f t="shared" si="5"/>
        <v>#DIV/0!</v>
      </c>
      <c r="AI68" t="e">
        <f t="shared" si="6"/>
        <v>#DIV/0!</v>
      </c>
      <c r="AJ68" t="e">
        <f t="shared" si="7"/>
        <v>#DIV/0!</v>
      </c>
      <c r="AK68">
        <v>0</v>
      </c>
      <c r="BA68">
        <f t="shared" si="8"/>
        <v>0</v>
      </c>
      <c r="BB68">
        <f t="shared" si="8"/>
        <v>0</v>
      </c>
      <c r="BC68" t="e">
        <f t="shared" si="9"/>
        <v>#DIV/0!</v>
      </c>
      <c r="BD68" t="e">
        <f t="shared" si="10"/>
        <v>#DIV/0!</v>
      </c>
      <c r="BE68" t="e">
        <f t="shared" si="11"/>
        <v>#DIV/0!</v>
      </c>
    </row>
    <row r="69" spans="2:57" x14ac:dyDescent="0.3">
      <c r="B69">
        <v>19.4142147953016</v>
      </c>
      <c r="C69">
        <v>19.4142147953016</v>
      </c>
      <c r="D69">
        <v>275.51113395035298</v>
      </c>
      <c r="E69">
        <v>76.973942094494106</v>
      </c>
      <c r="F69">
        <v>110.349059707321</v>
      </c>
      <c r="G69">
        <v>0.366711768168688</v>
      </c>
      <c r="H69">
        <v>1253.8741498111999</v>
      </c>
      <c r="I69">
        <v>57.759730746127701</v>
      </c>
      <c r="J69">
        <v>422.59829202317701</v>
      </c>
      <c r="K69">
        <f t="shared" si="13"/>
        <v>3336.1864958651695</v>
      </c>
      <c r="L69">
        <f t="shared" si="13"/>
        <v>178589.3164209064</v>
      </c>
      <c r="M69">
        <f t="shared" si="1"/>
        <v>2.7869539759837095E-2</v>
      </c>
      <c r="N69">
        <f t="shared" si="2"/>
        <v>8.4571014519746218E-2</v>
      </c>
      <c r="O69">
        <f t="shared" si="3"/>
        <v>6.0258479896541454E-8</v>
      </c>
      <c r="T69" s="5">
        <f t="shared" si="12"/>
        <v>-0.82725350852399515</v>
      </c>
      <c r="AF69">
        <f t="shared" si="17"/>
        <v>0</v>
      </c>
      <c r="AG69">
        <f t="shared" si="17"/>
        <v>0</v>
      </c>
      <c r="AH69" t="e">
        <f t="shared" si="5"/>
        <v>#DIV/0!</v>
      </c>
      <c r="AI69" t="e">
        <f t="shared" si="6"/>
        <v>#DIV/0!</v>
      </c>
      <c r="AJ69" t="e">
        <f t="shared" si="7"/>
        <v>#DIV/0!</v>
      </c>
      <c r="AK69">
        <v>0</v>
      </c>
      <c r="BA69">
        <f t="shared" si="8"/>
        <v>0</v>
      </c>
      <c r="BB69">
        <f t="shared" si="8"/>
        <v>0</v>
      </c>
      <c r="BC69" t="e">
        <f t="shared" si="9"/>
        <v>#DIV/0!</v>
      </c>
      <c r="BD69" t="e">
        <f t="shared" si="10"/>
        <v>#DIV/0!</v>
      </c>
      <c r="BE69" t="e">
        <f t="shared" si="11"/>
        <v>#DIV/0!</v>
      </c>
    </row>
    <row r="70" spans="2:57" x14ac:dyDescent="0.3">
      <c r="B70">
        <v>19.3166658480887</v>
      </c>
      <c r="C70">
        <v>19.3166658480887</v>
      </c>
      <c r="D70">
        <v>275.82539716861203</v>
      </c>
      <c r="E70">
        <v>76.960165495602297</v>
      </c>
      <c r="F70">
        <v>110.474331716728</v>
      </c>
      <c r="G70">
        <v>0.36650364054990198</v>
      </c>
      <c r="H70">
        <v>1254.8218746411201</v>
      </c>
      <c r="I70">
        <v>57.753080445733502</v>
      </c>
      <c r="J70">
        <v>422.67546052830198</v>
      </c>
      <c r="K70">
        <f t="shared" si="13"/>
        <v>3335.4183009713656</v>
      </c>
      <c r="L70">
        <f t="shared" si="13"/>
        <v>178654.54493281216</v>
      </c>
      <c r="M70">
        <f t="shared" si="1"/>
        <v>2.7866330935819795E-2</v>
      </c>
      <c r="N70">
        <f t="shared" si="2"/>
        <v>8.4586457598647802E-2</v>
      </c>
      <c r="O70">
        <f t="shared" si="3"/>
        <v>5.6557217124916939E-8</v>
      </c>
      <c r="T70" s="5">
        <f t="shared" si="12"/>
        <v>-0.75008500339902184</v>
      </c>
      <c r="AF70">
        <f t="shared" si="17"/>
        <v>0</v>
      </c>
      <c r="AG70">
        <f t="shared" si="17"/>
        <v>0</v>
      </c>
      <c r="AH70" t="e">
        <f t="shared" si="5"/>
        <v>#DIV/0!</v>
      </c>
      <c r="AI70" t="e">
        <f t="shared" si="6"/>
        <v>#DIV/0!</v>
      </c>
      <c r="AJ70" t="e">
        <f t="shared" si="7"/>
        <v>#DIV/0!</v>
      </c>
      <c r="AK70">
        <v>0</v>
      </c>
      <c r="BA70">
        <f t="shared" si="8"/>
        <v>0</v>
      </c>
      <c r="BB70">
        <f t="shared" si="8"/>
        <v>0</v>
      </c>
      <c r="BC70" t="e">
        <f t="shared" si="9"/>
        <v>#DIV/0!</v>
      </c>
      <c r="BD70" t="e">
        <f t="shared" si="10"/>
        <v>#DIV/0!</v>
      </c>
      <c r="BE70" t="e">
        <f t="shared" si="11"/>
        <v>#DIV/0!</v>
      </c>
    </row>
    <row r="71" spans="2:57" x14ac:dyDescent="0.3">
      <c r="B71">
        <v>19.078712433286899</v>
      </c>
      <c r="C71">
        <v>19.078712433286899</v>
      </c>
      <c r="D71">
        <v>283.96226755190798</v>
      </c>
      <c r="E71">
        <v>76.959708091168196</v>
      </c>
      <c r="F71">
        <v>111.835254018999</v>
      </c>
      <c r="G71">
        <v>0.36712125066472001</v>
      </c>
      <c r="H71">
        <v>1248.7378790570899</v>
      </c>
      <c r="I71">
        <v>57.7319915066345</v>
      </c>
      <c r="J71">
        <v>422.80635423001002</v>
      </c>
      <c r="K71">
        <f t="shared" si="13"/>
        <v>3332.9828433221182</v>
      </c>
      <c r="L71">
        <f t="shared" si="13"/>
        <v>178765.2131772727</v>
      </c>
      <c r="M71">
        <f t="shared" ref="M71:M85" si="18">$K$4*(I71^2/$H$3)^0.5</f>
        <v>2.7856155351219238E-2</v>
      </c>
      <c r="N71">
        <f t="shared" ref="N71:N85" si="19">$L$4*(J71^2/$I$3)^0.5</f>
        <v>8.461265224580243E-2</v>
      </c>
      <c r="O71">
        <f t="shared" ref="O71:O85" si="20">(MAX($M$6:$M$85)-M71)^2+(MAX($N$6:$N$85)-N71)^2</f>
        <v>5.3236795163235689E-8</v>
      </c>
      <c r="T71" s="5">
        <f>J71-$Q$13</f>
        <v>-0.61919130169098935</v>
      </c>
      <c r="AF71">
        <f t="shared" si="17"/>
        <v>0</v>
      </c>
      <c r="AG71">
        <f t="shared" si="17"/>
        <v>0</v>
      </c>
      <c r="AH71" t="e">
        <f>(AD71^2/$AC$3)^0.5</f>
        <v>#DIV/0!</v>
      </c>
      <c r="AI71" t="e">
        <f>(AE71^2/$AD$3)^0.5</f>
        <v>#DIV/0!</v>
      </c>
      <c r="AJ71" t="e">
        <f t="shared" ref="AJ71:AJ85" si="21">(MAX($AH$6:$AH$85)-AH71)^2+(MIN($AI$6:$AI$85)-AI71)^2</f>
        <v>#DIV/0!</v>
      </c>
      <c r="AK71">
        <v>0</v>
      </c>
      <c r="BA71">
        <f t="shared" ref="BA71:BB85" si="22">AY71^2</f>
        <v>0</v>
      </c>
      <c r="BB71">
        <f t="shared" si="22"/>
        <v>0</v>
      </c>
      <c r="BC71" t="e">
        <f>(AY71^2/$AX$3)^0.5</f>
        <v>#DIV/0!</v>
      </c>
      <c r="BD71" t="e">
        <f>(AZ71^2/$AY$3)^0.5</f>
        <v>#DIV/0!</v>
      </c>
      <c r="BE71" t="e">
        <f t="shared" ref="BE71:BE85" si="23">(MAX($BC$6:$BC$85)-BC71)^2+(MIN($BD$6:$BD$85)-BD71)^2</f>
        <v>#DIV/0!</v>
      </c>
    </row>
    <row r="72" spans="2:57" x14ac:dyDescent="0.3">
      <c r="B72">
        <v>18.938406125894701</v>
      </c>
      <c r="C72">
        <v>18.938406125894701</v>
      </c>
      <c r="D72">
        <v>287.77683668082</v>
      </c>
      <c r="E72">
        <v>77.1237967336005</v>
      </c>
      <c r="F72">
        <v>111.546215860053</v>
      </c>
      <c r="G72">
        <v>0.36861545777091898</v>
      </c>
      <c r="H72">
        <v>1243.8216329582799</v>
      </c>
      <c r="I72">
        <v>57.716903980495999</v>
      </c>
      <c r="J72">
        <v>422.897959934921</v>
      </c>
      <c r="K72">
        <f t="shared" si="13"/>
        <v>3331.2410050937951</v>
      </c>
      <c r="L72">
        <f t="shared" si="13"/>
        <v>178842.68451711806</v>
      </c>
      <c r="M72">
        <f t="shared" si="18"/>
        <v>2.7848875497172781E-2</v>
      </c>
      <c r="N72">
        <f t="shared" si="19"/>
        <v>8.4630984519137059E-2</v>
      </c>
      <c r="O72">
        <f t="shared" si="20"/>
        <v>5.1916439496989029E-8</v>
      </c>
      <c r="T72" s="5">
        <f>J72-$Q$13</f>
        <v>-0.52758559677999983</v>
      </c>
      <c r="AF72">
        <f t="shared" si="17"/>
        <v>0</v>
      </c>
      <c r="AG72">
        <f t="shared" si="17"/>
        <v>0</v>
      </c>
      <c r="AH72" t="e">
        <f>(AD72^2/$AC$3)^0.5</f>
        <v>#DIV/0!</v>
      </c>
      <c r="AI72" t="e">
        <f>(AE72^2/$AD$3)^0.5</f>
        <v>#DIV/0!</v>
      </c>
      <c r="AJ72" t="e">
        <f t="shared" si="21"/>
        <v>#DIV/0!</v>
      </c>
      <c r="AK72">
        <v>0</v>
      </c>
      <c r="BA72">
        <f t="shared" si="22"/>
        <v>0</v>
      </c>
      <c r="BB72">
        <f t="shared" si="22"/>
        <v>0</v>
      </c>
      <c r="BC72" t="e">
        <f>(AY72^2/$AX$3)^0.5</f>
        <v>#DIV/0!</v>
      </c>
      <c r="BD72" t="e">
        <f>(AZ72^2/$AY$3)^0.5</f>
        <v>#DIV/0!</v>
      </c>
      <c r="BE72" t="e">
        <f t="shared" si="23"/>
        <v>#DIV/0!</v>
      </c>
    </row>
    <row r="73" spans="2:57" x14ac:dyDescent="0.3">
      <c r="B73">
        <v>19.037300305142701</v>
      </c>
      <c r="C73">
        <v>19.037300305142701</v>
      </c>
      <c r="D73">
        <v>276.08140634277999</v>
      </c>
      <c r="E73">
        <v>77.085250502555397</v>
      </c>
      <c r="F73">
        <v>111.852014673295</v>
      </c>
      <c r="G73">
        <v>0.37196465298021902</v>
      </c>
      <c r="H73">
        <v>1246.4342386650001</v>
      </c>
      <c r="I73">
        <v>57.699939224882499</v>
      </c>
      <c r="J73">
        <v>422.93029142685702</v>
      </c>
      <c r="K73">
        <f t="shared" si="13"/>
        <v>3329.2829865551339</v>
      </c>
      <c r="L73">
        <f t="shared" si="13"/>
        <v>178870.03140640623</v>
      </c>
      <c r="M73">
        <f t="shared" si="18"/>
        <v>2.7840689864639893E-2</v>
      </c>
      <c r="N73">
        <f t="shared" si="19"/>
        <v>8.4637454746597937E-2</v>
      </c>
      <c r="O73">
        <f t="shared" si="20"/>
        <v>5.3964617381087886E-8</v>
      </c>
      <c r="T73" s="5">
        <f>J73-$Q$13</f>
        <v>-0.4952541048439798</v>
      </c>
      <c r="AF73">
        <f t="shared" si="17"/>
        <v>0</v>
      </c>
      <c r="AG73">
        <f t="shared" si="17"/>
        <v>0</v>
      </c>
      <c r="AH73" t="e">
        <f>(AD73^2/$AC$3)^0.5</f>
        <v>#DIV/0!</v>
      </c>
      <c r="AI73" t="e">
        <f>(AE73^2/$AD$3)^0.5</f>
        <v>#DIV/0!</v>
      </c>
      <c r="AJ73" t="e">
        <f t="shared" si="21"/>
        <v>#DIV/0!</v>
      </c>
      <c r="AK73">
        <v>0</v>
      </c>
      <c r="BA73">
        <f t="shared" si="22"/>
        <v>0</v>
      </c>
      <c r="BB73">
        <f t="shared" si="22"/>
        <v>0</v>
      </c>
      <c r="BC73" t="e">
        <f>(AY73^2/$AX$3)^0.5</f>
        <v>#DIV/0!</v>
      </c>
      <c r="BD73" t="e">
        <f>(AZ73^2/$AY$3)^0.5</f>
        <v>#DIV/0!</v>
      </c>
      <c r="BE73" t="e">
        <f t="shared" si="23"/>
        <v>#DIV/0!</v>
      </c>
    </row>
    <row r="74" spans="2:57" x14ac:dyDescent="0.3">
      <c r="B74">
        <v>18.654842098709601</v>
      </c>
      <c r="C74">
        <v>18.654842098709601</v>
      </c>
      <c r="D74">
        <v>287.03330606136001</v>
      </c>
      <c r="E74">
        <v>77.141496167933894</v>
      </c>
      <c r="F74">
        <v>111.491943693078</v>
      </c>
      <c r="G74">
        <v>0.37097649929904802</v>
      </c>
      <c r="H74">
        <v>1241.91099718234</v>
      </c>
      <c r="I74">
        <v>57.689462030778301</v>
      </c>
      <c r="J74">
        <v>423.03665195118799</v>
      </c>
      <c r="K74">
        <f t="shared" si="13"/>
        <v>3328.0740294006114</v>
      </c>
      <c r="L74">
        <f t="shared" si="13"/>
        <v>178960.00889407058</v>
      </c>
      <c r="M74">
        <f t="shared" si="18"/>
        <v>2.7835634533289029E-2</v>
      </c>
      <c r="N74">
        <f t="shared" si="19"/>
        <v>8.4658739776891034E-2</v>
      </c>
      <c r="O74">
        <f t="shared" si="20"/>
        <v>5.2348305705050387E-8</v>
      </c>
      <c r="T74" s="5">
        <f>J74-$Q$13</f>
        <v>-0.38889358051301315</v>
      </c>
      <c r="AF74">
        <f t="shared" si="17"/>
        <v>0</v>
      </c>
      <c r="AG74">
        <f t="shared" si="17"/>
        <v>0</v>
      </c>
      <c r="AH74" t="e">
        <f>(AD74^2/$AC$3)^0.5</f>
        <v>#DIV/0!</v>
      </c>
      <c r="AI74" t="e">
        <f>(AE74^2/$AD$3)^0.5</f>
        <v>#DIV/0!</v>
      </c>
      <c r="AJ74" t="e">
        <f t="shared" si="21"/>
        <v>#DIV/0!</v>
      </c>
      <c r="AK74">
        <v>0</v>
      </c>
      <c r="BA74">
        <f t="shared" si="22"/>
        <v>0</v>
      </c>
      <c r="BB74">
        <f t="shared" si="22"/>
        <v>0</v>
      </c>
      <c r="BC74" t="e">
        <f>(AY74^2/$AX$3)^0.5</f>
        <v>#DIV/0!</v>
      </c>
      <c r="BD74" t="e">
        <f>(AZ74^2/$AY$3)^0.5</f>
        <v>#DIV/0!</v>
      </c>
      <c r="BE74" t="e">
        <f t="shared" si="23"/>
        <v>#DIV/0!</v>
      </c>
    </row>
    <row r="75" spans="2:57" x14ac:dyDescent="0.3">
      <c r="B75">
        <v>18.613421992728401</v>
      </c>
      <c r="C75">
        <v>18.613421992728401</v>
      </c>
      <c r="D75">
        <v>285.06668469368799</v>
      </c>
      <c r="E75">
        <v>76.916924436742804</v>
      </c>
      <c r="F75">
        <v>111.564625622178</v>
      </c>
      <c r="G75">
        <v>0.37032268097637999</v>
      </c>
      <c r="H75">
        <v>1246.78831775966</v>
      </c>
      <c r="I75">
        <v>57.675093306916402</v>
      </c>
      <c r="J75">
        <v>423.05257432793098</v>
      </c>
      <c r="K75">
        <f t="shared" si="13"/>
        <v>3326.416387961513</v>
      </c>
      <c r="L75">
        <f t="shared" si="13"/>
        <v>178973.48064548956</v>
      </c>
      <c r="M75">
        <f t="shared" si="18"/>
        <v>2.7828701507185988E-2</v>
      </c>
      <c r="N75">
        <f t="shared" si="19"/>
        <v>8.46619261872011E-2</v>
      </c>
      <c r="O75">
        <f t="shared" si="20"/>
        <v>5.4893897157834775E-8</v>
      </c>
      <c r="T75" s="5">
        <f>J75-$Q$13</f>
        <v>-0.37297120377002102</v>
      </c>
      <c r="AF75">
        <f t="shared" si="17"/>
        <v>0</v>
      </c>
      <c r="AG75">
        <f t="shared" si="17"/>
        <v>0</v>
      </c>
      <c r="AH75" t="e">
        <f>(AD75^2/$AC$3)^0.5</f>
        <v>#DIV/0!</v>
      </c>
      <c r="AI75" t="e">
        <f>(AE75^2/$AD$3)^0.5</f>
        <v>#DIV/0!</v>
      </c>
      <c r="AJ75" t="e">
        <f t="shared" si="21"/>
        <v>#DIV/0!</v>
      </c>
      <c r="AK75">
        <v>0</v>
      </c>
      <c r="BA75">
        <f t="shared" si="22"/>
        <v>0</v>
      </c>
      <c r="BB75">
        <f t="shared" si="22"/>
        <v>0</v>
      </c>
      <c r="BC75" t="e">
        <f>(AY75^2/$AX$3)^0.5</f>
        <v>#DIV/0!</v>
      </c>
      <c r="BD75" t="e">
        <f>(AZ75^2/$AY$3)^0.5</f>
        <v>#DIV/0!</v>
      </c>
      <c r="BE75" t="e">
        <f t="shared" si="23"/>
        <v>#DIV/0!</v>
      </c>
    </row>
    <row r="76" spans="2:57" x14ac:dyDescent="0.3">
      <c r="B76">
        <v>18.5198785952098</v>
      </c>
      <c r="C76">
        <v>18.5198785952098</v>
      </c>
      <c r="D76">
        <v>284.89968302729199</v>
      </c>
      <c r="E76">
        <v>76.911264242774706</v>
      </c>
      <c r="F76">
        <v>111.79532835643199</v>
      </c>
      <c r="G76">
        <v>0.37039405366641498</v>
      </c>
      <c r="H76">
        <v>1246.6402693744101</v>
      </c>
      <c r="I76">
        <v>57.673927202397799</v>
      </c>
      <c r="J76">
        <v>423.18184277816698</v>
      </c>
      <c r="K76">
        <f t="shared" ref="K76:L85" si="24">I76^2</f>
        <v>3326.2818789474809</v>
      </c>
      <c r="L76">
        <f t="shared" si="24"/>
        <v>179082.87205712523</v>
      </c>
      <c r="M76">
        <f t="shared" si="18"/>
        <v>2.7828138852273553E-2</v>
      </c>
      <c r="N76">
        <f t="shared" si="19"/>
        <v>8.4687795586553177E-2</v>
      </c>
      <c r="O76">
        <f t="shared" si="20"/>
        <v>5.1951595264590435E-8</v>
      </c>
      <c r="AF76">
        <f t="shared" ref="AF76:AG85" si="25">AD76^2</f>
        <v>0</v>
      </c>
      <c r="AG76">
        <f t="shared" si="25"/>
        <v>0</v>
      </c>
      <c r="AH76" t="e">
        <f t="shared" ref="AH76:AH85" si="26">(AD76^2/$AC$3)^0.5</f>
        <v>#DIV/0!</v>
      </c>
      <c r="AI76" t="e">
        <f t="shared" ref="AI76:AI85" si="27">(AE76^2/$AD$3)^0.5</f>
        <v>#DIV/0!</v>
      </c>
      <c r="AJ76" t="e">
        <f t="shared" si="21"/>
        <v>#DIV/0!</v>
      </c>
      <c r="AK76">
        <v>1</v>
      </c>
      <c r="BA76">
        <f t="shared" si="22"/>
        <v>0</v>
      </c>
      <c r="BB76">
        <f t="shared" si="22"/>
        <v>0</v>
      </c>
      <c r="BC76" t="e">
        <f t="shared" ref="BC76:BC85" si="28">(AY76^2/$AX$3)^0.5</f>
        <v>#DIV/0!</v>
      </c>
      <c r="BD76" t="e">
        <f t="shared" ref="BD76:BD85" si="29">(AZ76^2/$AY$3)^0.5</f>
        <v>#DIV/0!</v>
      </c>
      <c r="BE76" t="e">
        <f t="shared" si="23"/>
        <v>#DIV/0!</v>
      </c>
    </row>
    <row r="77" spans="2:57" x14ac:dyDescent="0.3">
      <c r="B77">
        <v>18.227220488993598</v>
      </c>
      <c r="C77">
        <v>18.227220488993598</v>
      </c>
      <c r="D77">
        <v>286.87569592152897</v>
      </c>
      <c r="E77">
        <v>77.166178298137794</v>
      </c>
      <c r="F77">
        <v>113.14963067863501</v>
      </c>
      <c r="G77">
        <v>0.37069139318023198</v>
      </c>
      <c r="H77">
        <v>1246.64885008632</v>
      </c>
      <c r="I77">
        <v>57.641055754042199</v>
      </c>
      <c r="J77">
        <v>423.18276334316198</v>
      </c>
      <c r="K77">
        <f t="shared" si="24"/>
        <v>3322.4913084406012</v>
      </c>
      <c r="L77">
        <f t="shared" si="24"/>
        <v>179083.65119075464</v>
      </c>
      <c r="M77">
        <f t="shared" si="18"/>
        <v>2.7812278111146893E-2</v>
      </c>
      <c r="N77">
        <f t="shared" si="19"/>
        <v>8.4687979811423536E-2</v>
      </c>
      <c r="O77">
        <f t="shared" si="20"/>
        <v>5.9248014087853232E-8</v>
      </c>
      <c r="AF77">
        <f t="shared" si="25"/>
        <v>0</v>
      </c>
      <c r="AG77">
        <f t="shared" si="25"/>
        <v>0</v>
      </c>
      <c r="AH77" t="e">
        <f t="shared" si="26"/>
        <v>#DIV/0!</v>
      </c>
      <c r="AI77" t="e">
        <f t="shared" si="27"/>
        <v>#DIV/0!</v>
      </c>
      <c r="AJ77" t="e">
        <f t="shared" si="21"/>
        <v>#DIV/0!</v>
      </c>
      <c r="AK77">
        <v>2</v>
      </c>
      <c r="BA77">
        <f t="shared" si="22"/>
        <v>0</v>
      </c>
      <c r="BB77">
        <f t="shared" si="22"/>
        <v>0</v>
      </c>
      <c r="BC77" t="e">
        <f t="shared" si="28"/>
        <v>#DIV/0!</v>
      </c>
      <c r="BD77" t="e">
        <f t="shared" si="29"/>
        <v>#DIV/0!</v>
      </c>
      <c r="BE77" t="e">
        <f t="shared" si="23"/>
        <v>#DIV/0!</v>
      </c>
    </row>
    <row r="78" spans="2:57" x14ac:dyDescent="0.3">
      <c r="B78">
        <v>18.250741787655699</v>
      </c>
      <c r="C78">
        <v>18.250741787655699</v>
      </c>
      <c r="D78">
        <v>288.615593374073</v>
      </c>
      <c r="E78">
        <v>77.131690376306295</v>
      </c>
      <c r="F78">
        <v>112.10370610559799</v>
      </c>
      <c r="G78">
        <v>0.370962763960624</v>
      </c>
      <c r="H78">
        <v>1246.3653813620399</v>
      </c>
      <c r="I78">
        <v>57.640472448117102</v>
      </c>
      <c r="J78">
        <v>423.19394535048502</v>
      </c>
      <c r="K78">
        <f t="shared" si="24"/>
        <v>3322.4240640421467</v>
      </c>
      <c r="L78">
        <f t="shared" si="24"/>
        <v>179093.1153813093</v>
      </c>
      <c r="M78">
        <f t="shared" si="18"/>
        <v>2.7811996661294868E-2</v>
      </c>
      <c r="N78">
        <f t="shared" si="19"/>
        <v>8.4690217571777804E-2</v>
      </c>
      <c r="O78">
        <f t="shared" si="20"/>
        <v>5.9169911165637843E-8</v>
      </c>
      <c r="AF78">
        <f t="shared" si="25"/>
        <v>0</v>
      </c>
      <c r="AG78">
        <f t="shared" si="25"/>
        <v>0</v>
      </c>
      <c r="AH78" t="e">
        <f t="shared" si="26"/>
        <v>#DIV/0!</v>
      </c>
      <c r="AI78" t="e">
        <f t="shared" si="27"/>
        <v>#DIV/0!</v>
      </c>
      <c r="AJ78" t="e">
        <f t="shared" si="21"/>
        <v>#DIV/0!</v>
      </c>
      <c r="AK78">
        <v>3</v>
      </c>
      <c r="BA78">
        <f t="shared" si="22"/>
        <v>0</v>
      </c>
      <c r="BB78">
        <f t="shared" si="22"/>
        <v>0</v>
      </c>
      <c r="BC78" t="e">
        <f t="shared" si="28"/>
        <v>#DIV/0!</v>
      </c>
      <c r="BD78" t="e">
        <f t="shared" si="29"/>
        <v>#DIV/0!</v>
      </c>
      <c r="BE78" t="e">
        <f t="shared" si="23"/>
        <v>#DIV/0!</v>
      </c>
    </row>
    <row r="79" spans="2:57" x14ac:dyDescent="0.3">
      <c r="B79">
        <v>18.120560730777601</v>
      </c>
      <c r="C79">
        <v>18.120560730777601</v>
      </c>
      <c r="D79">
        <v>287.64590448760498</v>
      </c>
      <c r="E79">
        <v>77.067847290568693</v>
      </c>
      <c r="F79">
        <v>111.749617542892</v>
      </c>
      <c r="G79">
        <v>0.37091444612963098</v>
      </c>
      <c r="H79">
        <v>1248.6167871673599</v>
      </c>
      <c r="I79">
        <v>57.625452785381697</v>
      </c>
      <c r="J79">
        <v>423.23688686276802</v>
      </c>
      <c r="K79">
        <f t="shared" si="24"/>
        <v>3320.692808720255</v>
      </c>
      <c r="L79">
        <f t="shared" si="24"/>
        <v>179129.46240128748</v>
      </c>
      <c r="M79">
        <f t="shared" si="18"/>
        <v>2.7804749551892233E-2</v>
      </c>
      <c r="N79">
        <f t="shared" si="19"/>
        <v>8.4698811092687218E-2</v>
      </c>
      <c r="O79">
        <f t="shared" si="20"/>
        <v>6.1960799915043426E-8</v>
      </c>
      <c r="AF79">
        <f t="shared" si="25"/>
        <v>0</v>
      </c>
      <c r="AG79">
        <f t="shared" si="25"/>
        <v>0</v>
      </c>
      <c r="AH79" t="e">
        <f t="shared" si="26"/>
        <v>#DIV/0!</v>
      </c>
      <c r="AI79" t="e">
        <f t="shared" si="27"/>
        <v>#DIV/0!</v>
      </c>
      <c r="AJ79" t="e">
        <f t="shared" si="21"/>
        <v>#DIV/0!</v>
      </c>
      <c r="AK79">
        <v>4</v>
      </c>
      <c r="BA79">
        <f t="shared" si="22"/>
        <v>0</v>
      </c>
      <c r="BB79">
        <f t="shared" si="22"/>
        <v>0</v>
      </c>
      <c r="BC79" t="e">
        <f t="shared" si="28"/>
        <v>#DIV/0!</v>
      </c>
      <c r="BD79" t="e">
        <f t="shared" si="29"/>
        <v>#DIV/0!</v>
      </c>
      <c r="BE79" t="e">
        <f t="shared" si="23"/>
        <v>#DIV/0!</v>
      </c>
    </row>
    <row r="80" spans="2:57" x14ac:dyDescent="0.3">
      <c r="B80">
        <v>18.0087044309007</v>
      </c>
      <c r="C80">
        <v>18.0087044309007</v>
      </c>
      <c r="D80">
        <v>287.347239001373</v>
      </c>
      <c r="E80">
        <v>77.158944885744006</v>
      </c>
      <c r="F80">
        <v>112.391827609023</v>
      </c>
      <c r="G80">
        <v>0.37130167112155399</v>
      </c>
      <c r="H80">
        <v>1247.5083632801</v>
      </c>
      <c r="I80">
        <v>57.616516833874996</v>
      </c>
      <c r="J80">
        <v>423.32674654341798</v>
      </c>
      <c r="K80">
        <f t="shared" si="24"/>
        <v>3319.6630120682007</v>
      </c>
      <c r="L80">
        <f t="shared" si="24"/>
        <v>179205.53433903525</v>
      </c>
      <c r="M80">
        <f t="shared" si="18"/>
        <v>2.7800437882627319E-2</v>
      </c>
      <c r="N80">
        <f t="shared" si="19"/>
        <v>8.4716793948984653E-2</v>
      </c>
      <c r="O80">
        <f t="shared" si="20"/>
        <v>6.3066581283435191E-8</v>
      </c>
      <c r="AF80">
        <f t="shared" si="25"/>
        <v>0</v>
      </c>
      <c r="AG80">
        <f t="shared" si="25"/>
        <v>0</v>
      </c>
      <c r="AH80" t="e">
        <f t="shared" si="26"/>
        <v>#DIV/0!</v>
      </c>
      <c r="AI80" t="e">
        <f t="shared" si="27"/>
        <v>#DIV/0!</v>
      </c>
      <c r="AJ80" t="e">
        <f t="shared" si="21"/>
        <v>#DIV/0!</v>
      </c>
      <c r="AK80">
        <v>5</v>
      </c>
      <c r="BA80">
        <f t="shared" si="22"/>
        <v>0</v>
      </c>
      <c r="BB80">
        <f t="shared" si="22"/>
        <v>0</v>
      </c>
      <c r="BC80" t="e">
        <f t="shared" si="28"/>
        <v>#DIV/0!</v>
      </c>
      <c r="BD80" t="e">
        <f t="shared" si="29"/>
        <v>#DIV/0!</v>
      </c>
      <c r="BE80" t="e">
        <f t="shared" si="23"/>
        <v>#DIV/0!</v>
      </c>
    </row>
    <row r="81" spans="2:57" x14ac:dyDescent="0.3">
      <c r="B81">
        <v>18.012961982297199</v>
      </c>
      <c r="C81">
        <v>18.012961982297199</v>
      </c>
      <c r="D81">
        <v>287.11383016698602</v>
      </c>
      <c r="E81">
        <v>77.094805135036907</v>
      </c>
      <c r="F81">
        <v>111.70695807744499</v>
      </c>
      <c r="G81">
        <v>0.37100056763511702</v>
      </c>
      <c r="H81">
        <v>1247.8382110581499</v>
      </c>
      <c r="I81">
        <v>57.6140826842745</v>
      </c>
      <c r="J81">
        <v>423.34952802311898</v>
      </c>
      <c r="K81">
        <f t="shared" si="24"/>
        <v>3319.3825235504187</v>
      </c>
      <c r="L81">
        <f t="shared" si="24"/>
        <v>179224.82287739762</v>
      </c>
      <c r="M81">
        <f t="shared" si="18"/>
        <v>2.7799263385651727E-2</v>
      </c>
      <c r="N81">
        <f t="shared" si="19"/>
        <v>8.4721353013436487E-2</v>
      </c>
      <c r="O81">
        <f t="shared" si="20"/>
        <v>6.349653707961402E-8</v>
      </c>
      <c r="AF81">
        <f t="shared" si="25"/>
        <v>0</v>
      </c>
      <c r="AG81">
        <f t="shared" si="25"/>
        <v>0</v>
      </c>
      <c r="AH81" t="e">
        <f t="shared" si="26"/>
        <v>#DIV/0!</v>
      </c>
      <c r="AI81" t="e">
        <f t="shared" si="27"/>
        <v>#DIV/0!</v>
      </c>
      <c r="AJ81" t="e">
        <f t="shared" si="21"/>
        <v>#DIV/0!</v>
      </c>
      <c r="AK81">
        <v>6</v>
      </c>
      <c r="BA81">
        <f t="shared" si="22"/>
        <v>0</v>
      </c>
      <c r="BB81">
        <f t="shared" si="22"/>
        <v>0</v>
      </c>
      <c r="BC81" t="e">
        <f t="shared" si="28"/>
        <v>#DIV/0!</v>
      </c>
      <c r="BD81" t="e">
        <f t="shared" si="29"/>
        <v>#DIV/0!</v>
      </c>
      <c r="BE81" t="e">
        <f t="shared" si="23"/>
        <v>#DIV/0!</v>
      </c>
    </row>
    <row r="82" spans="2:57" x14ac:dyDescent="0.3">
      <c r="B82">
        <v>18.0138176821409</v>
      </c>
      <c r="C82">
        <v>18.0138176821409</v>
      </c>
      <c r="D82">
        <v>288.16298479683201</v>
      </c>
      <c r="E82">
        <v>77.046899774220904</v>
      </c>
      <c r="F82">
        <v>113.361779330753</v>
      </c>
      <c r="G82">
        <v>0.371061561195416</v>
      </c>
      <c r="H82">
        <v>1240.7697339148999</v>
      </c>
      <c r="I82">
        <v>57.581105802561801</v>
      </c>
      <c r="J82">
        <v>423.35411718981698</v>
      </c>
      <c r="K82">
        <f t="shared" si="24"/>
        <v>3315.5837454458165</v>
      </c>
      <c r="L82">
        <f t="shared" si="24"/>
        <v>179228.70854156927</v>
      </c>
      <c r="M82">
        <f t="shared" si="18"/>
        <v>2.7783351772072931E-2</v>
      </c>
      <c r="N82">
        <f t="shared" si="19"/>
        <v>8.4722271404473026E-2</v>
      </c>
      <c r="O82">
        <f t="shared" si="20"/>
        <v>7.1726972657895104E-8</v>
      </c>
      <c r="AF82">
        <f t="shared" si="25"/>
        <v>0</v>
      </c>
      <c r="AG82">
        <f t="shared" si="25"/>
        <v>0</v>
      </c>
      <c r="AH82" t="e">
        <f t="shared" si="26"/>
        <v>#DIV/0!</v>
      </c>
      <c r="AI82" t="e">
        <f t="shared" si="27"/>
        <v>#DIV/0!</v>
      </c>
      <c r="AJ82" t="e">
        <f t="shared" si="21"/>
        <v>#DIV/0!</v>
      </c>
      <c r="AK82">
        <v>7</v>
      </c>
      <c r="BA82">
        <f t="shared" si="22"/>
        <v>0</v>
      </c>
      <c r="BB82">
        <f t="shared" si="22"/>
        <v>0</v>
      </c>
      <c r="BC82" t="e">
        <f t="shared" si="28"/>
        <v>#DIV/0!</v>
      </c>
      <c r="BD82" t="e">
        <f t="shared" si="29"/>
        <v>#DIV/0!</v>
      </c>
      <c r="BE82" t="e">
        <f t="shared" si="23"/>
        <v>#DIV/0!</v>
      </c>
    </row>
    <row r="83" spans="2:57" x14ac:dyDescent="0.3">
      <c r="B83">
        <v>17.506990285609401</v>
      </c>
      <c r="C83">
        <v>17.506990285609401</v>
      </c>
      <c r="D83">
        <v>280.79965636293002</v>
      </c>
      <c r="E83">
        <v>76.684146587254801</v>
      </c>
      <c r="F83">
        <v>112.245385349842</v>
      </c>
      <c r="G83">
        <v>0.37297719650806799</v>
      </c>
      <c r="H83">
        <v>1255.39989393731</v>
      </c>
      <c r="I83">
        <v>57.519209213751303</v>
      </c>
      <c r="J83">
        <v>423.39518457707999</v>
      </c>
      <c r="K83">
        <f t="shared" si="24"/>
        <v>3308.4594285752928</v>
      </c>
      <c r="L83">
        <f t="shared" si="24"/>
        <v>179263.48232305964</v>
      </c>
      <c r="M83">
        <f t="shared" si="18"/>
        <v>2.7753486164658062E-2</v>
      </c>
      <c r="N83">
        <f t="shared" si="19"/>
        <v>8.4730489872626047E-2</v>
      </c>
      <c r="O83">
        <f t="shared" si="20"/>
        <v>8.8425862625295156E-8</v>
      </c>
      <c r="AF83">
        <f t="shared" si="25"/>
        <v>0</v>
      </c>
      <c r="AG83">
        <f t="shared" si="25"/>
        <v>0</v>
      </c>
      <c r="AH83" t="e">
        <f t="shared" si="26"/>
        <v>#DIV/0!</v>
      </c>
      <c r="AI83" t="e">
        <f t="shared" si="27"/>
        <v>#DIV/0!</v>
      </c>
      <c r="AJ83" t="e">
        <f t="shared" si="21"/>
        <v>#DIV/0!</v>
      </c>
      <c r="AK83">
        <v>8</v>
      </c>
      <c r="BA83">
        <f t="shared" si="22"/>
        <v>0</v>
      </c>
      <c r="BB83">
        <f t="shared" si="22"/>
        <v>0</v>
      </c>
      <c r="BC83" t="e">
        <f t="shared" si="28"/>
        <v>#DIV/0!</v>
      </c>
      <c r="BD83" t="e">
        <f t="shared" si="29"/>
        <v>#DIV/0!</v>
      </c>
      <c r="BE83" t="e">
        <f t="shared" si="23"/>
        <v>#DIV/0!</v>
      </c>
    </row>
    <row r="84" spans="2:57" x14ac:dyDescent="0.3">
      <c r="B84">
        <v>17.512341074853001</v>
      </c>
      <c r="C84">
        <v>17.512341074853001</v>
      </c>
      <c r="D84">
        <v>279.87141943785298</v>
      </c>
      <c r="E84">
        <v>76.719835252658797</v>
      </c>
      <c r="F84">
        <v>112.17704259555001</v>
      </c>
      <c r="G84">
        <v>0.37327321952032</v>
      </c>
      <c r="H84">
        <v>1253.05912083617</v>
      </c>
      <c r="I84">
        <v>57.5047578051174</v>
      </c>
      <c r="J84">
        <v>423.42459897177002</v>
      </c>
      <c r="K84">
        <f t="shared" si="24"/>
        <v>3306.7971702252107</v>
      </c>
      <c r="L84">
        <f t="shared" si="24"/>
        <v>179288.39101440427</v>
      </c>
      <c r="M84">
        <f t="shared" si="18"/>
        <v>2.7746513242480182E-2</v>
      </c>
      <c r="N84">
        <f t="shared" si="19"/>
        <v>8.4736376326138452E-2</v>
      </c>
      <c r="O84">
        <f t="shared" si="20"/>
        <v>9.258374220132477E-8</v>
      </c>
      <c r="AF84">
        <f t="shared" si="25"/>
        <v>0</v>
      </c>
      <c r="AG84">
        <f t="shared" si="25"/>
        <v>0</v>
      </c>
      <c r="AH84" t="e">
        <f t="shared" si="26"/>
        <v>#DIV/0!</v>
      </c>
      <c r="AI84" t="e">
        <f t="shared" si="27"/>
        <v>#DIV/0!</v>
      </c>
      <c r="AJ84" t="e">
        <f t="shared" si="21"/>
        <v>#DIV/0!</v>
      </c>
      <c r="AK84">
        <v>9</v>
      </c>
      <c r="BA84">
        <f t="shared" si="22"/>
        <v>0</v>
      </c>
      <c r="BB84">
        <f t="shared" si="22"/>
        <v>0</v>
      </c>
      <c r="BC84" t="e">
        <f t="shared" si="28"/>
        <v>#DIV/0!</v>
      </c>
      <c r="BD84" t="e">
        <f t="shared" si="29"/>
        <v>#DIV/0!</v>
      </c>
      <c r="BE84" t="e">
        <f t="shared" si="23"/>
        <v>#DIV/0!</v>
      </c>
    </row>
    <row r="85" spans="2:57" x14ac:dyDescent="0.3">
      <c r="B85">
        <v>17.512513139275502</v>
      </c>
      <c r="C85">
        <v>17.512513139275502</v>
      </c>
      <c r="D85">
        <v>279.78345733824301</v>
      </c>
      <c r="E85">
        <v>76.719075763069597</v>
      </c>
      <c r="F85">
        <v>112.165375023717</v>
      </c>
      <c r="G85">
        <v>0.378811479413459</v>
      </c>
      <c r="H85">
        <v>1253.09008765628</v>
      </c>
      <c r="I85">
        <v>57.445095261304203</v>
      </c>
      <c r="J85">
        <v>423.425545531701</v>
      </c>
      <c r="K85">
        <f t="shared" si="24"/>
        <v>3299.9389695803147</v>
      </c>
      <c r="L85">
        <f t="shared" si="24"/>
        <v>179289.19260881859</v>
      </c>
      <c r="M85">
        <f t="shared" si="18"/>
        <v>2.7717725579942707E-2</v>
      </c>
      <c r="N85">
        <f t="shared" si="19"/>
        <v>8.4736565753155024E-2</v>
      </c>
      <c r="O85">
        <f t="shared" si="20"/>
        <v>1.1093120861845852E-7</v>
      </c>
      <c r="AF85">
        <f t="shared" si="25"/>
        <v>0</v>
      </c>
      <c r="AG85">
        <f t="shared" si="25"/>
        <v>0</v>
      </c>
      <c r="AH85" t="e">
        <f t="shared" si="26"/>
        <v>#DIV/0!</v>
      </c>
      <c r="AI85" t="e">
        <f t="shared" si="27"/>
        <v>#DIV/0!</v>
      </c>
      <c r="AJ85" t="e">
        <f t="shared" si="21"/>
        <v>#DIV/0!</v>
      </c>
      <c r="AK85">
        <v>10</v>
      </c>
      <c r="BA85">
        <f t="shared" si="22"/>
        <v>0</v>
      </c>
      <c r="BB85">
        <f t="shared" si="22"/>
        <v>0</v>
      </c>
      <c r="BC85" t="e">
        <f t="shared" si="28"/>
        <v>#DIV/0!</v>
      </c>
      <c r="BD85" t="e">
        <f t="shared" si="29"/>
        <v>#DIV/0!</v>
      </c>
      <c r="BE85" t="e">
        <f t="shared" si="23"/>
        <v>#DIV/0!</v>
      </c>
    </row>
  </sheetData>
  <mergeCells count="3">
    <mergeCell ref="B1:U1"/>
    <mergeCell ref="W1:AP1"/>
    <mergeCell ref="AR1:BK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85"/>
  <sheetViews>
    <sheetView topLeftCell="C1" zoomScale="55" zoomScaleNormal="55" workbookViewId="0">
      <selection activeCell="P13" sqref="P13"/>
    </sheetView>
  </sheetViews>
  <sheetFormatPr defaultRowHeight="14.4" x14ac:dyDescent="0.3"/>
  <cols>
    <col min="2" max="19" width="7.77734375" customWidth="1"/>
    <col min="20" max="20" width="8.77734375" bestFit="1" customWidth="1"/>
    <col min="21" max="37" width="7.77734375" customWidth="1"/>
    <col min="38" max="38" width="14.6640625" bestFit="1" customWidth="1"/>
    <col min="39" max="40" width="7.77734375" customWidth="1"/>
    <col min="41" max="41" width="12.44140625" bestFit="1" customWidth="1"/>
    <col min="42" max="42" width="14.6640625" bestFit="1" customWidth="1"/>
    <col min="43" max="43" width="10.44140625" bestFit="1" customWidth="1"/>
    <col min="44" max="61" width="7.77734375" customWidth="1"/>
    <col min="62" max="62" width="8.77734375" bestFit="1" customWidth="1"/>
    <col min="63" max="63" width="7.77734375" customWidth="1"/>
  </cols>
  <sheetData>
    <row r="1" spans="1:69" x14ac:dyDescent="0.3">
      <c r="B1" s="13" t="s">
        <v>31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W1" s="12" t="s">
        <v>30</v>
      </c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R1" s="13" t="s">
        <v>32</v>
      </c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</row>
    <row r="2" spans="1:69" x14ac:dyDescent="0.3">
      <c r="B2" s="4" t="s">
        <v>20</v>
      </c>
      <c r="C2" s="4" t="s">
        <v>21</v>
      </c>
      <c r="D2" s="4" t="s">
        <v>22</v>
      </c>
      <c r="E2" s="4" t="s">
        <v>23</v>
      </c>
      <c r="F2" s="4" t="s">
        <v>24</v>
      </c>
      <c r="G2" s="4" t="s">
        <v>25</v>
      </c>
      <c r="H2" s="4" t="s">
        <v>26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W2" s="4" t="s">
        <v>20</v>
      </c>
      <c r="X2" s="4" t="s">
        <v>21</v>
      </c>
      <c r="Y2" s="4" t="s">
        <v>22</v>
      </c>
      <c r="Z2" s="4" t="s">
        <v>23</v>
      </c>
      <c r="AA2" s="4" t="s">
        <v>24</v>
      </c>
      <c r="AB2" s="4" t="s">
        <v>25</v>
      </c>
      <c r="AC2" s="4" t="s">
        <v>26</v>
      </c>
      <c r="AD2">
        <v>8</v>
      </c>
      <c r="AE2">
        <v>9</v>
      </c>
      <c r="AF2">
        <v>10</v>
      </c>
      <c r="AG2">
        <v>11</v>
      </c>
      <c r="AH2">
        <v>12</v>
      </c>
      <c r="AI2">
        <v>13</v>
      </c>
      <c r="AJ2">
        <v>14</v>
      </c>
      <c r="AK2">
        <v>15</v>
      </c>
      <c r="AL2">
        <v>16</v>
      </c>
      <c r="AM2">
        <v>17</v>
      </c>
      <c r="AN2">
        <v>18</v>
      </c>
      <c r="AO2">
        <v>19</v>
      </c>
      <c r="AP2">
        <v>20</v>
      </c>
      <c r="AR2" s="4" t="s">
        <v>20</v>
      </c>
      <c r="AS2" s="4" t="s">
        <v>21</v>
      </c>
      <c r="AT2" s="4" t="s">
        <v>22</v>
      </c>
      <c r="AU2" s="4" t="s">
        <v>23</v>
      </c>
      <c r="AV2" s="4" t="s">
        <v>24</v>
      </c>
      <c r="AW2" s="4" t="s">
        <v>25</v>
      </c>
      <c r="AX2" s="4" t="s">
        <v>26</v>
      </c>
      <c r="AY2">
        <v>8</v>
      </c>
      <c r="AZ2">
        <v>9</v>
      </c>
      <c r="BA2">
        <v>10</v>
      </c>
      <c r="BB2">
        <v>11</v>
      </c>
      <c r="BC2">
        <v>12</v>
      </c>
      <c r="BD2">
        <v>13</v>
      </c>
      <c r="BE2">
        <v>14</v>
      </c>
      <c r="BF2">
        <v>15</v>
      </c>
      <c r="BG2">
        <v>16</v>
      </c>
      <c r="BH2">
        <v>17</v>
      </c>
      <c r="BI2">
        <v>18</v>
      </c>
      <c r="BJ2">
        <v>19</v>
      </c>
      <c r="BK2">
        <v>20</v>
      </c>
    </row>
    <row r="3" spans="1:69" x14ac:dyDescent="0.3">
      <c r="H3">
        <f>SUM(K6:K85)</f>
        <v>265168.18010349834</v>
      </c>
      <c r="I3">
        <f>SUM(L6:L85)</f>
        <v>12571521.681227477</v>
      </c>
      <c r="L3">
        <f>MAX(I6:I85)</f>
        <v>57.778870270797398</v>
      </c>
      <c r="M3">
        <f>MAX(J6:J85)</f>
        <v>398.39576817861001</v>
      </c>
      <c r="O3">
        <f>MIN(O6:O85)</f>
        <v>0</v>
      </c>
      <c r="P3" s="1" t="s">
        <v>0</v>
      </c>
      <c r="Q3" s="2">
        <v>40</v>
      </c>
      <c r="R3" s="2">
        <f>R4</f>
        <v>398.39576817861001</v>
      </c>
      <c r="AC3">
        <f>SUM(AF6:AF85)</f>
        <v>277375.17254346755</v>
      </c>
      <c r="AD3">
        <f>SUM(AG6:AG85)</f>
        <v>14126993.417711826</v>
      </c>
      <c r="AG3">
        <f>MAX(AD6:AD85)</f>
        <v>59.131860068044702</v>
      </c>
      <c r="AH3">
        <f>MIN(AE6:AE85)</f>
        <v>414.40905113794798</v>
      </c>
      <c r="AJ3">
        <f>MIN(AJ6:AJ85)</f>
        <v>0</v>
      </c>
      <c r="AK3" s="1" t="s">
        <v>0</v>
      </c>
      <c r="AL3" s="2">
        <v>40</v>
      </c>
      <c r="AM3" s="2">
        <f>AM4</f>
        <v>423.42843116416299</v>
      </c>
      <c r="AX3">
        <f>SUM(BA6:BA85)</f>
        <v>287345.5011344378</v>
      </c>
      <c r="AY3">
        <f>SUM(BB6:BB85)</f>
        <v>15924777.877259688</v>
      </c>
      <c r="BB3">
        <f>MAX(AY6:AY85)</f>
        <v>60.2949576815802</v>
      </c>
      <c r="BC3">
        <f>MAX(AZ6:AZ85)</f>
        <v>447.92382311991298</v>
      </c>
      <c r="BE3">
        <f>MIN(BE6:BE85)</f>
        <v>1.9701682388001502E-7</v>
      </c>
      <c r="BF3" s="1" t="s">
        <v>0</v>
      </c>
      <c r="BG3" s="2">
        <v>40</v>
      </c>
      <c r="BH3" s="2">
        <f>BH4</f>
        <v>447.92382311991298</v>
      </c>
    </row>
    <row r="4" spans="1:69" x14ac:dyDescent="0.3">
      <c r="A4" t="s">
        <v>29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N4" s="1" t="s">
        <v>10</v>
      </c>
      <c r="O4">
        <f>MATCH(O3,O6:O85,0)+4</f>
        <v>5</v>
      </c>
      <c r="P4" s="1" t="s">
        <v>11</v>
      </c>
      <c r="Q4" s="2">
        <f>MAX(I6:I85)</f>
        <v>57.778870270797398</v>
      </c>
      <c r="R4" s="2">
        <f>MAX(J6:J85)</f>
        <v>398.39576817861001</v>
      </c>
      <c r="S4" s="6">
        <f>MATCH(Q4,I:I,0)-5</f>
        <v>1</v>
      </c>
      <c r="T4" s="6">
        <f>INDEX(C6:C85,S4)</f>
        <v>20.989282803296799</v>
      </c>
      <c r="V4" t="s">
        <v>29</v>
      </c>
      <c r="W4" t="s">
        <v>1</v>
      </c>
      <c r="X4" t="s">
        <v>2</v>
      </c>
      <c r="Y4" t="s">
        <v>3</v>
      </c>
      <c r="Z4" t="s">
        <v>4</v>
      </c>
      <c r="AA4" t="s">
        <v>5</v>
      </c>
      <c r="AB4" t="s">
        <v>6</v>
      </c>
      <c r="AC4" t="s">
        <v>7</v>
      </c>
      <c r="AD4" t="s">
        <v>8</v>
      </c>
      <c r="AE4" t="s">
        <v>9</v>
      </c>
      <c r="AI4" s="1" t="s">
        <v>10</v>
      </c>
      <c r="AJ4">
        <f>MATCH(AJ3,AJ6:AJ85,0)+4</f>
        <v>5</v>
      </c>
      <c r="AK4" s="1" t="s">
        <v>11</v>
      </c>
      <c r="AL4" s="2">
        <f>MAX(AD6:AD85)</f>
        <v>59.131860068044702</v>
      </c>
      <c r="AM4" s="2">
        <f>MAX(AE6:AE85)</f>
        <v>423.42843116416299</v>
      </c>
      <c r="AN4" s="6">
        <f>MATCH(AL4,AD:AD,0)-5</f>
        <v>1</v>
      </c>
      <c r="AO4" s="6">
        <f>INDEX(X6:X85,AN4)</f>
        <v>25.6441986471851</v>
      </c>
      <c r="AP4">
        <f>MAX(W6:W85)</f>
        <v>25.6441986471851</v>
      </c>
      <c r="AQ4" t="s">
        <v>29</v>
      </c>
      <c r="AR4" t="s">
        <v>1</v>
      </c>
      <c r="AS4" t="s">
        <v>2</v>
      </c>
      <c r="AT4" t="s">
        <v>3</v>
      </c>
      <c r="AU4" t="s">
        <v>4</v>
      </c>
      <c r="AV4" t="s">
        <v>5</v>
      </c>
      <c r="AW4" t="s">
        <v>6</v>
      </c>
      <c r="AX4" t="s">
        <v>7</v>
      </c>
      <c r="AY4" t="s">
        <v>8</v>
      </c>
      <c r="AZ4" t="s">
        <v>9</v>
      </c>
      <c r="BD4" s="1" t="s">
        <v>10</v>
      </c>
      <c r="BE4">
        <f>MATCH(BE3,BE6:BE85,0)+4</f>
        <v>49</v>
      </c>
      <c r="BF4" s="1" t="s">
        <v>11</v>
      </c>
      <c r="BG4" s="2">
        <f>MAX(AY6:AY85)</f>
        <v>60.2949576815802</v>
      </c>
      <c r="BH4" s="2">
        <f>MAX(AZ6:AZ85)</f>
        <v>447.92382311991298</v>
      </c>
      <c r="BI4" s="6">
        <f>MATCH(BG4,AY:AY,0)-5</f>
        <v>1</v>
      </c>
      <c r="BJ4" s="6">
        <f>INDEX(AS6:AS85,BI4)</f>
        <v>26.799407473010199</v>
      </c>
    </row>
    <row r="5" spans="1:69" x14ac:dyDescent="0.3">
      <c r="B5" t="s">
        <v>12</v>
      </c>
      <c r="M5" s="1" t="s">
        <v>13</v>
      </c>
      <c r="N5" s="1" t="s">
        <v>14</v>
      </c>
      <c r="O5" s="1" t="s">
        <v>15</v>
      </c>
      <c r="P5" s="1" t="s">
        <v>16</v>
      </c>
      <c r="Q5" s="2">
        <f>Q4</f>
        <v>57.778870270797398</v>
      </c>
      <c r="R5" s="2">
        <v>0.51</v>
      </c>
      <c r="W5" t="s">
        <v>12</v>
      </c>
      <c r="AH5" s="1" t="s">
        <v>13</v>
      </c>
      <c r="AI5" s="1" t="s">
        <v>14</v>
      </c>
      <c r="AJ5" s="1" t="s">
        <v>15</v>
      </c>
      <c r="AK5" s="1" t="s">
        <v>16</v>
      </c>
      <c r="AL5" s="2">
        <f>AL4</f>
        <v>59.131860068044702</v>
      </c>
      <c r="AM5" s="2">
        <v>0.51</v>
      </c>
      <c r="AP5">
        <f>MIN(W6:W85)</f>
        <v>17.509355457734301</v>
      </c>
      <c r="AR5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2">
        <f>BG4</f>
        <v>60.2949576815802</v>
      </c>
      <c r="BH5" s="2">
        <v>0.51</v>
      </c>
    </row>
    <row r="6" spans="1:69" x14ac:dyDescent="0.3">
      <c r="B6">
        <v>20.989282803296799</v>
      </c>
      <c r="C6">
        <f>B6</f>
        <v>20.989282803296799</v>
      </c>
      <c r="D6">
        <v>76.487235413482097</v>
      </c>
      <c r="E6">
        <v>115.34443832077901</v>
      </c>
      <c r="F6">
        <v>0.33727597455524799</v>
      </c>
      <c r="G6">
        <v>0.50228958378294297</v>
      </c>
      <c r="H6">
        <v>1172.5496042592999</v>
      </c>
      <c r="I6">
        <v>57.778870270797398</v>
      </c>
      <c r="J6">
        <v>391.53336637894301</v>
      </c>
      <c r="K6">
        <f>I6^2</f>
        <v>3338.3978497696353</v>
      </c>
      <c r="L6">
        <f>J6^2</f>
        <v>153298.37698802762</v>
      </c>
      <c r="M6">
        <f>(I6^2/$H$3)^0.5</f>
        <v>0.11220400064118657</v>
      </c>
      <c r="N6">
        <f>(J6^2/$I$3)^0.5</f>
        <v>0.11042689329811289</v>
      </c>
      <c r="O6">
        <f>(MAX($M$6:$M$85)-M6)^2+(MIN($N$6:$N$85)-N6)^2</f>
        <v>0</v>
      </c>
      <c r="P6" s="1" t="s">
        <v>17</v>
      </c>
      <c r="T6" s="5">
        <f>J6-$Q$13</f>
        <v>-6.8624017996669977</v>
      </c>
      <c r="W6">
        <v>25.6441986471851</v>
      </c>
      <c r="X6">
        <f>W6</f>
        <v>25.6441986471851</v>
      </c>
      <c r="Y6">
        <v>76.610026117262706</v>
      </c>
      <c r="Z6">
        <v>125.333172242394</v>
      </c>
      <c r="AA6">
        <v>0.34168479986567302</v>
      </c>
      <c r="AB6">
        <v>0.51614495235229296</v>
      </c>
      <c r="AC6">
        <v>1137.0782569780999</v>
      </c>
      <c r="AD6">
        <v>59.131860068044702</v>
      </c>
      <c r="AE6">
        <v>414.40905113794798</v>
      </c>
      <c r="AF6">
        <f>AD6^2</f>
        <v>3496.5768751068194</v>
      </c>
      <c r="AG6">
        <f>AE6^2</f>
        <v>171734.8616650544</v>
      </c>
      <c r="AH6">
        <f>(AD6^2/$AC$3)^0.5</f>
        <v>0.11227621094451572</v>
      </c>
      <c r="AI6">
        <f>(AE6^2/$AD$3)^0.5</f>
        <v>0.11025654032680113</v>
      </c>
      <c r="AJ6">
        <f>(MAX($AH$6:$AH$85)-AH6)^2+(MIN($AI$6:$AI$85)-AI6)^2</f>
        <v>0</v>
      </c>
      <c r="AK6" s="1" t="s">
        <v>17</v>
      </c>
      <c r="AL6" s="2">
        <f>MIN(AD6:AD85)</f>
        <v>57.0026228606092</v>
      </c>
      <c r="AM6" s="2">
        <f>MAX(AE6:AE85)</f>
        <v>423.42843116416299</v>
      </c>
      <c r="AN6" s="6">
        <f>MATCH(AL6,AD:AD,0)-5</f>
        <v>80</v>
      </c>
      <c r="AO6" s="6">
        <f>INDEX(X6:X85,AN6)</f>
        <v>17.513037700125398</v>
      </c>
      <c r="AR6">
        <v>26.799407473010199</v>
      </c>
      <c r="AS6">
        <f>AR6</f>
        <v>26.799407473010199</v>
      </c>
      <c r="AT6">
        <v>79.033267241212897</v>
      </c>
      <c r="AU6">
        <v>111.72368123723101</v>
      </c>
      <c r="AV6">
        <v>0.338004231964604</v>
      </c>
      <c r="AW6">
        <v>0.509993954147823</v>
      </c>
      <c r="AX6">
        <v>1148.89118472927</v>
      </c>
      <c r="AY6">
        <v>60.2949576815802</v>
      </c>
      <c r="AZ6">
        <v>442.98730759965099</v>
      </c>
      <c r="BA6">
        <f>AY6^2</f>
        <v>3635.4819218235471</v>
      </c>
      <c r="BB6">
        <f>AZ6^2</f>
        <v>196237.75469438781</v>
      </c>
      <c r="BC6">
        <f>(AY6^2/$AX$3)^0.5</f>
        <v>0.1124809028705194</v>
      </c>
      <c r="BD6">
        <f>(AZ6^2/$AY$3)^0.5</f>
        <v>0.11100808005640826</v>
      </c>
      <c r="BE6">
        <f>(MAX($BC$6:$BC$85)-BC6)^2+(MAX($BD$6:$BD$85)-BD6)^2</f>
        <v>1.5302684702802393E-6</v>
      </c>
      <c r="BF6" s="1" t="s">
        <v>17</v>
      </c>
      <c r="BN6">
        <v>-0.577788702707974</v>
      </c>
      <c r="BO6">
        <v>-391.53336637894301</v>
      </c>
      <c r="BP6">
        <f>BN6*-100</f>
        <v>57.778870270797398</v>
      </c>
      <c r="BQ6">
        <f>BO6*-1</f>
        <v>391.53336637894301</v>
      </c>
    </row>
    <row r="7" spans="1:69" x14ac:dyDescent="0.3">
      <c r="B7">
        <v>20.713377138901301</v>
      </c>
      <c r="C7">
        <f t="shared" ref="C7:C70" si="0">B7</f>
        <v>20.713377138901301</v>
      </c>
      <c r="D7">
        <v>76.410507948823593</v>
      </c>
      <c r="E7">
        <v>115.37906229168</v>
      </c>
      <c r="F7">
        <v>0.336919727867248</v>
      </c>
      <c r="G7">
        <v>0.50245113252497997</v>
      </c>
      <c r="H7">
        <v>1175.40997236915</v>
      </c>
      <c r="I7">
        <v>57.773430820768304</v>
      </c>
      <c r="J7">
        <v>392.08006505875198</v>
      </c>
      <c r="K7">
        <f t="shared" ref="K7:L22" si="1">I7^2</f>
        <v>3337.769308802101</v>
      </c>
      <c r="L7">
        <f t="shared" si="1"/>
        <v>153726.77741647518</v>
      </c>
      <c r="M7">
        <f t="shared" ref="M7:M70" si="2">(I7^2/$H$3)^0.5</f>
        <v>0.1121934374707457</v>
      </c>
      <c r="N7">
        <f t="shared" ref="N7:N70" si="3">(J7^2/$I$3)^0.5</f>
        <v>0.11058108254982295</v>
      </c>
      <c r="O7">
        <f t="shared" ref="O7:O70" si="4">(MAX($M$6:$M$85)-M7)^2+(MIN($N$6:$N$85)-N7)^2</f>
        <v>2.3885905912669546E-8</v>
      </c>
      <c r="P7" s="1" t="s">
        <v>18</v>
      </c>
      <c r="Q7">
        <f>INDEX(I2:I85,O4)</f>
        <v>57.778870270797398</v>
      </c>
      <c r="R7">
        <f>INDEX(J2:J85,O4)</f>
        <v>391.53336637894301</v>
      </c>
      <c r="S7">
        <f>MATCH(Q7,I:I,0)-5</f>
        <v>1</v>
      </c>
      <c r="T7" s="5">
        <f>INDEX(C6:C85,S7)</f>
        <v>20.989282803296799</v>
      </c>
      <c r="U7" s="5" t="e">
        <f>INDEX(#REF!,S7)</f>
        <v>#REF!</v>
      </c>
      <c r="W7">
        <v>25.461078391097701</v>
      </c>
      <c r="X7">
        <f t="shared" ref="X7:X70" si="5">W7</f>
        <v>25.461078391097701</v>
      </c>
      <c r="Y7">
        <v>76.6629266239038</v>
      </c>
      <c r="Z7">
        <v>123.614194743521</v>
      </c>
      <c r="AA7">
        <v>0.34119861184935202</v>
      </c>
      <c r="AB7">
        <v>0.514949983886824</v>
      </c>
      <c r="AC7">
        <v>1139.1668712901401</v>
      </c>
      <c r="AD7">
        <v>59.129696836395802</v>
      </c>
      <c r="AE7">
        <v>414.74098967843798</v>
      </c>
      <c r="AF7">
        <f t="shared" ref="AF7:AG33" si="6">AD7^2</f>
        <v>3496.3210479640757</v>
      </c>
      <c r="AG7">
        <f t="shared" si="6"/>
        <v>172010.08851945019</v>
      </c>
      <c r="AH7">
        <f t="shared" ref="AH7:AH70" si="7">(AD7^2/$AC$3)^0.5</f>
        <v>0.11227210352336146</v>
      </c>
      <c r="AI7">
        <f t="shared" ref="AI7:AI70" si="8">(AE7^2/$AD$3)^0.5</f>
        <v>0.11034485498830539</v>
      </c>
      <c r="AJ7">
        <f t="shared" ref="AJ7:AJ70" si="9">(MAX($AH$6:$AH$85)-AH7)^2+(MIN($AI$6:$AI$85)-AI7)^2</f>
        <v>7.8163503451504588E-9</v>
      </c>
      <c r="AK7" s="1" t="s">
        <v>18</v>
      </c>
      <c r="AL7">
        <f>INDEX(AD2:AD85,AJ4)</f>
        <v>59.131860068044702</v>
      </c>
      <c r="AM7">
        <f>INDEX(AE2:AE85,AJ4)</f>
        <v>414.40905113794798</v>
      </c>
      <c r="AN7">
        <f>MATCH(AL7,AD:AD,0)-5</f>
        <v>1</v>
      </c>
      <c r="AO7" s="5">
        <f>INDEX(X6:X85,AN7)</f>
        <v>25.6441986471851</v>
      </c>
      <c r="AP7" s="5" t="e">
        <f>INDEX(#REF!,AN7)</f>
        <v>#REF!</v>
      </c>
      <c r="AR7">
        <v>26.8016957919465</v>
      </c>
      <c r="AS7">
        <f t="shared" ref="AS7:AS70" si="10">AR7</f>
        <v>26.8016957919465</v>
      </c>
      <c r="AT7">
        <v>79.038846086443797</v>
      </c>
      <c r="AU7">
        <v>111.721250287534</v>
      </c>
      <c r="AV7">
        <v>0.33799176005392401</v>
      </c>
      <c r="AW7">
        <v>0.51000253034884202</v>
      </c>
      <c r="AX7">
        <v>1148.89342494277</v>
      </c>
      <c r="AY7">
        <v>60.294900319557897</v>
      </c>
      <c r="AZ7">
        <v>442.99433179922499</v>
      </c>
      <c r="BA7">
        <f t="shared" ref="BA7:BB70" si="11">AY7^2</f>
        <v>3635.475004545423</v>
      </c>
      <c r="BB7">
        <f t="shared" si="11"/>
        <v>196243.97800624184</v>
      </c>
      <c r="BC7">
        <f t="shared" ref="BC7:BC70" si="12">(AY7^2/$AX$3)^0.5</f>
        <v>0.11248079586103955</v>
      </c>
      <c r="BD7">
        <f t="shared" ref="BD7:BD70" si="13">(AZ7^2/$AY$3)^0.5</f>
        <v>0.11100984024884553</v>
      </c>
      <c r="BE7">
        <f t="shared" ref="BE7:BE70" si="14">(MAX($BC$6:$BC$85)-BC7)^2+(MAX($BD$6:$BD$85)-BD7)^2</f>
        <v>1.5259167223796937E-6</v>
      </c>
      <c r="BF7" s="1" t="s">
        <v>18</v>
      </c>
      <c r="BG7">
        <f>INDEX(AY2:AY85,BE4)</f>
        <v>60.090210257088295</v>
      </c>
      <c r="BH7">
        <f>INDEX(AZ2:AZ85,BE4)</f>
        <v>447.021522707651</v>
      </c>
      <c r="BI7">
        <f>MATCH(BG7,AY:AY,0)-5</f>
        <v>45</v>
      </c>
      <c r="BJ7" s="5">
        <f>INDEX(AS6:AS85,BI7)</f>
        <v>22.627279075839802</v>
      </c>
      <c r="BK7" s="5" t="e">
        <f>INDEX(#REF!,BI7)</f>
        <v>#REF!</v>
      </c>
      <c r="BN7">
        <v>-0.57773430820768301</v>
      </c>
      <c r="BO7">
        <v>-392.08006505875198</v>
      </c>
      <c r="BP7">
        <f t="shared" ref="BP7:BP70" si="15">BN7*-100</f>
        <v>57.773430820768304</v>
      </c>
      <c r="BQ7">
        <f t="shared" ref="BQ7:BQ70" si="16">BO7*-1</f>
        <v>392.08006505875198</v>
      </c>
    </row>
    <row r="8" spans="1:69" x14ac:dyDescent="0.3">
      <c r="B8">
        <v>20.6575974655394</v>
      </c>
      <c r="C8">
        <f t="shared" si="0"/>
        <v>20.6575974655394</v>
      </c>
      <c r="D8">
        <v>76.413215178055097</v>
      </c>
      <c r="E8">
        <v>116.123413315424</v>
      </c>
      <c r="F8">
        <v>0.33711058210765199</v>
      </c>
      <c r="G8">
        <v>0.50223248736975001</v>
      </c>
      <c r="H8">
        <v>1175.6650575758299</v>
      </c>
      <c r="I8">
        <v>57.771989848047298</v>
      </c>
      <c r="J8">
        <v>392.18654116775701</v>
      </c>
      <c r="K8">
        <f t="shared" si="1"/>
        <v>3337.6028110028801</v>
      </c>
      <c r="L8">
        <f t="shared" si="1"/>
        <v>153810.28307312875</v>
      </c>
      <c r="M8">
        <f t="shared" si="2"/>
        <v>0.11219063916570175</v>
      </c>
      <c r="N8">
        <f t="shared" si="3"/>
        <v>0.1106111127514291</v>
      </c>
      <c r="O8">
        <f t="shared" si="4"/>
        <v>3.4115336007252322E-8</v>
      </c>
      <c r="P8" s="1" t="s">
        <v>19</v>
      </c>
      <c r="Q8">
        <v>57.890193939208984</v>
      </c>
      <c r="R8">
        <v>0.56130000000000002</v>
      </c>
      <c r="S8">
        <f>MATCH(R7,J:J,0)-5</f>
        <v>1</v>
      </c>
      <c r="T8" s="5">
        <f t="shared" ref="T8:T70" si="17">J8-$Q$13</f>
        <v>-6.2092270108529988</v>
      </c>
      <c r="W8">
        <v>25.461473584309299</v>
      </c>
      <c r="X8">
        <f t="shared" si="5"/>
        <v>25.461473584309299</v>
      </c>
      <c r="Y8">
        <v>76.819488609617295</v>
      </c>
      <c r="Z8">
        <v>123.559227015907</v>
      </c>
      <c r="AA8">
        <v>0.34115346428807602</v>
      </c>
      <c r="AB8">
        <v>0.51482084000900497</v>
      </c>
      <c r="AC8">
        <v>1139.15511633605</v>
      </c>
      <c r="AD8">
        <v>59.121681850062402</v>
      </c>
      <c r="AE8">
        <v>414.74215916383798</v>
      </c>
      <c r="AF8">
        <f t="shared" si="6"/>
        <v>3495.373264779998</v>
      </c>
      <c r="AG8">
        <f t="shared" si="6"/>
        <v>172011.05858788232</v>
      </c>
      <c r="AH8">
        <f t="shared" si="7"/>
        <v>0.11225688512341174</v>
      </c>
      <c r="AI8">
        <f t="shared" si="8"/>
        <v>0.11034516613839686</v>
      </c>
      <c r="AJ8">
        <f t="shared" si="9"/>
        <v>8.2280218423447599E-9</v>
      </c>
      <c r="AK8" s="1" t="s">
        <v>19</v>
      </c>
      <c r="AL8">
        <v>57.890193939208984</v>
      </c>
      <c r="AM8">
        <v>0.56130000000000002</v>
      </c>
      <c r="AN8">
        <f>MATCH(AM7,AE:AE,0)-5</f>
        <v>1</v>
      </c>
      <c r="AR8">
        <v>26.764244036981101</v>
      </c>
      <c r="AS8">
        <f t="shared" si="10"/>
        <v>26.764244036981101</v>
      </c>
      <c r="AT8">
        <v>79.029298291095103</v>
      </c>
      <c r="AU8">
        <v>111.720893256168</v>
      </c>
      <c r="AV8">
        <v>0.33809848323976199</v>
      </c>
      <c r="AW8">
        <v>0.51007130759277397</v>
      </c>
      <c r="AX8">
        <v>1148.7914714460501</v>
      </c>
      <c r="AY8">
        <v>60.292601665343305</v>
      </c>
      <c r="AZ8">
        <v>443.03187549238999</v>
      </c>
      <c r="BA8">
        <f t="shared" si="11"/>
        <v>3635.1978155757583</v>
      </c>
      <c r="BB8">
        <f t="shared" si="11"/>
        <v>196277.24270230453</v>
      </c>
      <c r="BC8">
        <f t="shared" si="12"/>
        <v>0.11247650769646682</v>
      </c>
      <c r="BD8">
        <f t="shared" si="13"/>
        <v>0.11101924831364778</v>
      </c>
      <c r="BE8">
        <f t="shared" si="14"/>
        <v>1.5027813513413531E-6</v>
      </c>
      <c r="BF8" s="1" t="s">
        <v>19</v>
      </c>
      <c r="BG8">
        <v>57.890193939208984</v>
      </c>
      <c r="BH8">
        <v>0.56130000000000002</v>
      </c>
      <c r="BI8">
        <f>MATCH(BH7,AZ:AZ,0)-5</f>
        <v>45</v>
      </c>
      <c r="BN8">
        <v>-0.577719898480473</v>
      </c>
      <c r="BO8">
        <v>-392.18654116775701</v>
      </c>
      <c r="BP8">
        <f t="shared" si="15"/>
        <v>57.771989848047298</v>
      </c>
      <c r="BQ8">
        <f t="shared" si="16"/>
        <v>392.18654116775701</v>
      </c>
    </row>
    <row r="9" spans="1:69" x14ac:dyDescent="0.3">
      <c r="B9">
        <v>20.623581951846798</v>
      </c>
      <c r="C9">
        <f t="shared" si="0"/>
        <v>20.623581951846798</v>
      </c>
      <c r="D9">
        <v>76.407256670152805</v>
      </c>
      <c r="E9">
        <v>115.833593709463</v>
      </c>
      <c r="F9">
        <v>0.33685243662971398</v>
      </c>
      <c r="G9">
        <v>0.50245557516880901</v>
      </c>
      <c r="H9">
        <v>1175.74611128591</v>
      </c>
      <c r="I9">
        <v>57.770778908057196</v>
      </c>
      <c r="J9">
        <v>392.25922372194401</v>
      </c>
      <c r="K9">
        <f t="shared" si="1"/>
        <v>3337.4628956436263</v>
      </c>
      <c r="L9">
        <f t="shared" si="1"/>
        <v>153867.29859494211</v>
      </c>
      <c r="M9">
        <f t="shared" si="2"/>
        <v>0.11218828757400762</v>
      </c>
      <c r="N9">
        <f t="shared" si="3"/>
        <v>0.11063161192045286</v>
      </c>
      <c r="O9">
        <f t="shared" si="4"/>
        <v>4.2156614812943174E-8</v>
      </c>
      <c r="P9">
        <v>0</v>
      </c>
      <c r="Q9" s="2">
        <f>Q7-Q8</f>
        <v>-0.11132366841158614</v>
      </c>
      <c r="R9" s="3">
        <f>(R7-R8)/R8</f>
        <v>696.54741916790124</v>
      </c>
      <c r="T9" s="5">
        <f t="shared" si="17"/>
        <v>-6.1365444566660017</v>
      </c>
      <c r="W9">
        <v>25.029159164200099</v>
      </c>
      <c r="X9">
        <f t="shared" si="5"/>
        <v>25.029159164200099</v>
      </c>
      <c r="Y9">
        <v>76.703559837662496</v>
      </c>
      <c r="Z9">
        <v>124.8136063246</v>
      </c>
      <c r="AA9">
        <v>0.34323701477212898</v>
      </c>
      <c r="AB9">
        <v>0.51502884268660998</v>
      </c>
      <c r="AC9">
        <v>1135.1841217326701</v>
      </c>
      <c r="AD9">
        <v>59.121598074495303</v>
      </c>
      <c r="AE9">
        <v>415.49474007976397</v>
      </c>
      <c r="AF9">
        <f t="shared" si="6"/>
        <v>3495.3633588821667</v>
      </c>
      <c r="AG9">
        <f t="shared" si="6"/>
        <v>172635.87903395062</v>
      </c>
      <c r="AH9">
        <f t="shared" si="7"/>
        <v>0.11225672605513226</v>
      </c>
      <c r="AI9">
        <f t="shared" si="8"/>
        <v>0.11054539576146645</v>
      </c>
      <c r="AJ9">
        <f t="shared" si="9"/>
        <v>8.3817123049977708E-8</v>
      </c>
      <c r="AK9">
        <v>0</v>
      </c>
      <c r="AL9" s="2">
        <f>AL7-AL8</f>
        <v>1.2416661288357176</v>
      </c>
      <c r="AM9" s="3">
        <f>(AM7-AM8)/AM8</f>
        <v>737.30224681622656</v>
      </c>
      <c r="AR9">
        <v>26.701707752806701</v>
      </c>
      <c r="AS9">
        <f t="shared" si="10"/>
        <v>26.701707752806701</v>
      </c>
      <c r="AT9">
        <v>78.9890628394716</v>
      </c>
      <c r="AU9">
        <v>111.66947298456201</v>
      </c>
      <c r="AV9">
        <v>0.33790977923985799</v>
      </c>
      <c r="AW9">
        <v>0.509930258206583</v>
      </c>
      <c r="AX9">
        <v>1148.8506249411801</v>
      </c>
      <c r="AY9">
        <v>60.291409560795493</v>
      </c>
      <c r="AZ9">
        <v>443.113819971645</v>
      </c>
      <c r="BA9">
        <f t="shared" si="11"/>
        <v>3635.0540668275821</v>
      </c>
      <c r="BB9">
        <f t="shared" si="11"/>
        <v>196349.85744986343</v>
      </c>
      <c r="BC9">
        <f t="shared" si="12"/>
        <v>0.11247428381239741</v>
      </c>
      <c r="BD9">
        <f t="shared" si="13"/>
        <v>0.11103978276047563</v>
      </c>
      <c r="BE9">
        <f t="shared" si="14"/>
        <v>1.4528823045404583E-6</v>
      </c>
      <c r="BF9">
        <v>0</v>
      </c>
      <c r="BG9" s="2">
        <f>BG7-BG8</f>
        <v>2.2000163178793102</v>
      </c>
      <c r="BH9" s="3">
        <f>(BH7-BH8)/BH8</f>
        <v>795.40392429654548</v>
      </c>
      <c r="BN9">
        <v>-0.57770778908057197</v>
      </c>
      <c r="BO9">
        <v>-392.25922372194401</v>
      </c>
      <c r="BP9">
        <f t="shared" si="15"/>
        <v>57.770778908057196</v>
      </c>
      <c r="BQ9">
        <f t="shared" si="16"/>
        <v>392.25922372194401</v>
      </c>
    </row>
    <row r="10" spans="1:69" x14ac:dyDescent="0.3">
      <c r="B10">
        <v>20.617702465235901</v>
      </c>
      <c r="C10">
        <f t="shared" si="0"/>
        <v>20.617702465235901</v>
      </c>
      <c r="D10">
        <v>76.411422882623199</v>
      </c>
      <c r="E10">
        <v>116.026667717069</v>
      </c>
      <c r="F10">
        <v>0.337003573005214</v>
      </c>
      <c r="G10">
        <v>0.50244042147437096</v>
      </c>
      <c r="H10">
        <v>1175.20929759774</v>
      </c>
      <c r="I10">
        <v>57.770227754295497</v>
      </c>
      <c r="J10">
        <v>392.26572740356499</v>
      </c>
      <c r="K10">
        <f t="shared" si="1"/>
        <v>3337.3992147831736</v>
      </c>
      <c r="L10">
        <f t="shared" si="1"/>
        <v>153872.40089544797</v>
      </c>
      <c r="M10">
        <f t="shared" si="2"/>
        <v>0.11218721725787403</v>
      </c>
      <c r="N10">
        <f t="shared" si="3"/>
        <v>0.11063344619926042</v>
      </c>
      <c r="O10">
        <f t="shared" si="4"/>
        <v>4.294578292787711E-8</v>
      </c>
      <c r="P10">
        <v>0</v>
      </c>
      <c r="Q10" s="3">
        <f>Q7/Q8-1</f>
        <v>-1.9230142591764032E-3</v>
      </c>
      <c r="R10" s="3">
        <f>R7/R8-1</f>
        <v>696.54741916790135</v>
      </c>
      <c r="T10" s="5">
        <f t="shared" si="17"/>
        <v>-6.1300407750450177</v>
      </c>
      <c r="W10">
        <v>24.989552791001401</v>
      </c>
      <c r="X10">
        <f t="shared" si="5"/>
        <v>24.989552791001401</v>
      </c>
      <c r="Y10">
        <v>76.714454882534994</v>
      </c>
      <c r="Z10">
        <v>125.54167964468699</v>
      </c>
      <c r="AA10">
        <v>0.34316618455694797</v>
      </c>
      <c r="AB10">
        <v>0.51505387422367899</v>
      </c>
      <c r="AC10">
        <v>1135.17022200171</v>
      </c>
      <c r="AD10">
        <v>59.118304334070302</v>
      </c>
      <c r="AE10">
        <v>415.55318192038601</v>
      </c>
      <c r="AF10">
        <f t="shared" si="6"/>
        <v>3494.9739073357555</v>
      </c>
      <c r="AG10">
        <f t="shared" si="6"/>
        <v>172684.44700415744</v>
      </c>
      <c r="AH10">
        <f t="shared" si="7"/>
        <v>0.11225047208824658</v>
      </c>
      <c r="AI10">
        <f t="shared" si="8"/>
        <v>0.11056094463796812</v>
      </c>
      <c r="AJ10">
        <f t="shared" si="9"/>
        <v>9.3324473379092432E-8</v>
      </c>
      <c r="AK10">
        <v>0</v>
      </c>
      <c r="AL10" s="3">
        <f>AL7/AL8-1</f>
        <v>2.1448643446238869E-2</v>
      </c>
      <c r="AM10" s="3">
        <f>AM7/AM8-1</f>
        <v>737.30224681622656</v>
      </c>
      <c r="AN10">
        <v>1216</v>
      </c>
      <c r="AO10" s="6">
        <f>Q4</f>
        <v>57.778870270797398</v>
      </c>
      <c r="AP10" s="6">
        <f>T4</f>
        <v>20.989282803296799</v>
      </c>
      <c r="AR10">
        <v>26.703996071742999</v>
      </c>
      <c r="AS10">
        <f t="shared" si="10"/>
        <v>26.703996071742999</v>
      </c>
      <c r="AT10">
        <v>78.994641684702501</v>
      </c>
      <c r="AU10">
        <v>111.667042034864</v>
      </c>
      <c r="AV10">
        <v>0.33866186947612098</v>
      </c>
      <c r="AW10">
        <v>0.50993883440760202</v>
      </c>
      <c r="AX10">
        <v>1148.8528651546801</v>
      </c>
      <c r="AY10">
        <v>60.287278081344297</v>
      </c>
      <c r="AZ10">
        <v>443.12088802606598</v>
      </c>
      <c r="BA10">
        <f t="shared" si="11"/>
        <v>3634.5558984573368</v>
      </c>
      <c r="BB10">
        <f t="shared" si="11"/>
        <v>196356.1214050093</v>
      </c>
      <c r="BC10">
        <f t="shared" si="12"/>
        <v>0.11246657649230414</v>
      </c>
      <c r="BD10">
        <f t="shared" si="13"/>
        <v>0.11104155394248819</v>
      </c>
      <c r="BE10">
        <f t="shared" si="14"/>
        <v>1.4487771306049647E-6</v>
      </c>
      <c r="BF10">
        <v>0</v>
      </c>
      <c r="BG10" s="3">
        <f>BG7/BG8-1</f>
        <v>3.8003263906656981E-2</v>
      </c>
      <c r="BH10" s="3">
        <f>BH7/BH8-1</f>
        <v>795.40392429654548</v>
      </c>
      <c r="BN10">
        <v>-0.577702277542955</v>
      </c>
      <c r="BO10">
        <v>-392.26572740356499</v>
      </c>
      <c r="BP10">
        <f t="shared" si="15"/>
        <v>57.770227754295497</v>
      </c>
      <c r="BQ10">
        <f t="shared" si="16"/>
        <v>392.26572740356499</v>
      </c>
    </row>
    <row r="11" spans="1:69" x14ac:dyDescent="0.3">
      <c r="B11">
        <v>20.546818739511799</v>
      </c>
      <c r="C11">
        <f t="shared" si="0"/>
        <v>20.546818739511799</v>
      </c>
      <c r="D11">
        <v>76.404731235766405</v>
      </c>
      <c r="E11">
        <v>116.03291934624001</v>
      </c>
      <c r="F11">
        <v>0.33603301650822098</v>
      </c>
      <c r="G11">
        <v>0.50243597786150596</v>
      </c>
      <c r="H11">
        <v>1176.5589989515599</v>
      </c>
      <c r="I11">
        <v>57.767788311563692</v>
      </c>
      <c r="J11">
        <v>392.39890505856903</v>
      </c>
      <c r="K11">
        <f t="shared" si="1"/>
        <v>3337.1173664096345</v>
      </c>
      <c r="L11">
        <f t="shared" si="1"/>
        <v>153976.90069116387</v>
      </c>
      <c r="M11">
        <f t="shared" si="2"/>
        <v>0.11218247996840193</v>
      </c>
      <c r="N11">
        <f t="shared" si="3"/>
        <v>0.1106710072246076</v>
      </c>
      <c r="O11">
        <f t="shared" si="4"/>
        <v>6.0054748465765752E-8</v>
      </c>
      <c r="Q11" s="5">
        <f>MIN(B6:B85)</f>
        <v>15.2001674148928</v>
      </c>
      <c r="R11" s="5">
        <f>MAX(B6:B85)</f>
        <v>20.989282803296799</v>
      </c>
      <c r="T11" s="5">
        <f t="shared" si="17"/>
        <v>-5.9968631200409845</v>
      </c>
      <c r="W11">
        <v>24.921355109890001</v>
      </c>
      <c r="X11">
        <f t="shared" si="5"/>
        <v>24.921355109890001</v>
      </c>
      <c r="Y11">
        <v>76.681716157233296</v>
      </c>
      <c r="Z11">
        <v>124.817853313924</v>
      </c>
      <c r="AA11">
        <v>0.34357946012507301</v>
      </c>
      <c r="AB11">
        <v>0.51518763970655201</v>
      </c>
      <c r="AC11">
        <v>1136.1704552298099</v>
      </c>
      <c r="AD11">
        <v>59.117319816542299</v>
      </c>
      <c r="AE11">
        <v>415.67285684529901</v>
      </c>
      <c r="AF11">
        <f t="shared" si="6"/>
        <v>3494.8575022913446</v>
      </c>
      <c r="AG11">
        <f t="shared" si="6"/>
        <v>172783.92391793244</v>
      </c>
      <c r="AH11">
        <f t="shared" si="7"/>
        <v>0.11224860274238929</v>
      </c>
      <c r="AI11">
        <f t="shared" si="8"/>
        <v>0.11059278502163865</v>
      </c>
      <c r="AJ11">
        <f t="shared" si="9"/>
        <v>1.1382270763103069E-7</v>
      </c>
      <c r="AK11">
        <v>0</v>
      </c>
      <c r="AL11" s="5">
        <f>MIN(W6:W85)</f>
        <v>17.509355457734301</v>
      </c>
      <c r="AM11" s="5">
        <f>MAX(W6:W75)</f>
        <v>25.6441986471851</v>
      </c>
      <c r="AN11">
        <v>1316</v>
      </c>
      <c r="AO11" s="6">
        <f>AL4</f>
        <v>59.131860068044702</v>
      </c>
      <c r="AP11" s="6">
        <f>AO4</f>
        <v>25.6441986471851</v>
      </c>
      <c r="AR11">
        <v>26.660322844725599</v>
      </c>
      <c r="AS11">
        <f t="shared" si="10"/>
        <v>26.660322844725599</v>
      </c>
      <c r="AT11">
        <v>78.7184271757544</v>
      </c>
      <c r="AU11">
        <v>111.239029089371</v>
      </c>
      <c r="AV11">
        <v>0.33624051668684402</v>
      </c>
      <c r="AW11">
        <v>0.50847056080573705</v>
      </c>
      <c r="AX11">
        <v>1151.32738001384</v>
      </c>
      <c r="AY11">
        <v>60.286052423326296</v>
      </c>
      <c r="AZ11">
        <v>443.21455972665598</v>
      </c>
      <c r="BA11">
        <f t="shared" si="11"/>
        <v>3634.4081167880463</v>
      </c>
      <c r="BB11">
        <f t="shared" si="11"/>
        <v>196439.14595369349</v>
      </c>
      <c r="BC11">
        <f t="shared" si="12"/>
        <v>0.11246429001386919</v>
      </c>
      <c r="BD11">
        <f t="shared" si="13"/>
        <v>0.11106502711081541</v>
      </c>
      <c r="BE11">
        <f t="shared" si="14"/>
        <v>1.3928958325072766E-6</v>
      </c>
      <c r="BG11" s="5">
        <f>MIN(AR6:AR75)</f>
        <v>20.775066668243699</v>
      </c>
      <c r="BH11" s="5">
        <f>MAX(AR6:AR75)</f>
        <v>26.8016957919465</v>
      </c>
      <c r="BN11">
        <v>-0.57767788311563695</v>
      </c>
      <c r="BO11">
        <v>-392.39890505856903</v>
      </c>
      <c r="BP11">
        <f t="shared" si="15"/>
        <v>57.767788311563692</v>
      </c>
      <c r="BQ11">
        <f t="shared" si="16"/>
        <v>392.39890505856903</v>
      </c>
    </row>
    <row r="12" spans="1:69" x14ac:dyDescent="0.3">
      <c r="B12">
        <v>20.3376408235189</v>
      </c>
      <c r="C12">
        <f t="shared" si="0"/>
        <v>20.3376408235189</v>
      </c>
      <c r="D12">
        <v>76.375397163330902</v>
      </c>
      <c r="E12">
        <v>117.229785478642</v>
      </c>
      <c r="F12">
        <v>0.33778828211065198</v>
      </c>
      <c r="G12">
        <v>0.50248085725678304</v>
      </c>
      <c r="H12">
        <v>1181.40843247559</v>
      </c>
      <c r="I12">
        <v>57.762134507192798</v>
      </c>
      <c r="J12">
        <v>392.77128150833897</v>
      </c>
      <c r="K12">
        <f t="shared" si="1"/>
        <v>3336.4641828270328</v>
      </c>
      <c r="L12">
        <f t="shared" si="1"/>
        <v>154269.27957770287</v>
      </c>
      <c r="M12">
        <f t="shared" si="2"/>
        <v>0.11217150053134677</v>
      </c>
      <c r="N12">
        <f t="shared" si="3"/>
        <v>0.11077603115875087</v>
      </c>
      <c r="O12">
        <f t="shared" si="4"/>
        <v>1.2295350287046301E-7</v>
      </c>
      <c r="Q12" s="5">
        <f>INDEX(B2:B85,O4)</f>
        <v>20.989282803296799</v>
      </c>
      <c r="T12" s="5">
        <f t="shared" si="17"/>
        <v>-5.6244866702710397</v>
      </c>
      <c r="W12">
        <v>24.762119442906801</v>
      </c>
      <c r="X12">
        <f t="shared" si="5"/>
        <v>24.762119442906801</v>
      </c>
      <c r="Y12">
        <v>76.847203861727394</v>
      </c>
      <c r="Z12">
        <v>120.76036793867399</v>
      </c>
      <c r="AA12">
        <v>0.34426164072497401</v>
      </c>
      <c r="AB12">
        <v>0.51523494431094996</v>
      </c>
      <c r="AC12">
        <v>1134.52606269068</v>
      </c>
      <c r="AD12">
        <v>59.116521466156399</v>
      </c>
      <c r="AE12">
        <v>416.03168466030201</v>
      </c>
      <c r="AF12">
        <f t="shared" si="6"/>
        <v>3494.7631102585306</v>
      </c>
      <c r="AG12">
        <f t="shared" si="6"/>
        <v>173082.36264128896</v>
      </c>
      <c r="AH12">
        <f t="shared" si="7"/>
        <v>0.11224708688010741</v>
      </c>
      <c r="AI12">
        <f t="shared" si="8"/>
        <v>0.11068825377008083</v>
      </c>
      <c r="AJ12">
        <f t="shared" si="9"/>
        <v>1.8722470823607794E-7</v>
      </c>
      <c r="AK12">
        <v>0</v>
      </c>
      <c r="AL12" s="5">
        <f>INDEX(W2:W85,AJ4)</f>
        <v>25.6441986471851</v>
      </c>
      <c r="AN12">
        <v>1416</v>
      </c>
      <c r="AO12" s="6">
        <f>BG4</f>
        <v>60.2949576815802</v>
      </c>
      <c r="AP12" s="6">
        <f>BJ4</f>
        <v>26.799407473010199</v>
      </c>
      <c r="AR12">
        <v>26.6146868367114</v>
      </c>
      <c r="AS12">
        <f t="shared" si="10"/>
        <v>26.6146868367114</v>
      </c>
      <c r="AT12">
        <v>78.706252714729501</v>
      </c>
      <c r="AU12">
        <v>111.13179136913899</v>
      </c>
      <c r="AV12">
        <v>0.33623183559279501</v>
      </c>
      <c r="AW12">
        <v>0.50846084146398796</v>
      </c>
      <c r="AX12">
        <v>1151.67824716731</v>
      </c>
      <c r="AY12">
        <v>60.2827949752064</v>
      </c>
      <c r="AZ12">
        <v>443.22551004767598</v>
      </c>
      <c r="BA12">
        <f t="shared" si="11"/>
        <v>3634.0153700227702</v>
      </c>
      <c r="BB12">
        <f t="shared" si="11"/>
        <v>196448.85275702251</v>
      </c>
      <c r="BC12">
        <f t="shared" si="12"/>
        <v>0.11245821320878187</v>
      </c>
      <c r="BD12">
        <f t="shared" si="13"/>
        <v>0.11106777114905664</v>
      </c>
      <c r="BE12">
        <f t="shared" si="14"/>
        <v>1.3866657545266384E-6</v>
      </c>
      <c r="BG12" s="5">
        <f>INDEX(AR2:AR85,BE4)</f>
        <v>22.627279075839802</v>
      </c>
      <c r="BN12">
        <v>-0.57762134507192797</v>
      </c>
      <c r="BO12">
        <v>-392.77128150833897</v>
      </c>
      <c r="BP12">
        <f t="shared" si="15"/>
        <v>57.762134507192798</v>
      </c>
      <c r="BQ12">
        <f t="shared" si="16"/>
        <v>392.77128150833897</v>
      </c>
    </row>
    <row r="13" spans="1:69" x14ac:dyDescent="0.3">
      <c r="B13">
        <v>20.3100014341776</v>
      </c>
      <c r="C13">
        <f t="shared" si="0"/>
        <v>20.3100014341776</v>
      </c>
      <c r="D13">
        <v>76.364467396587003</v>
      </c>
      <c r="E13">
        <v>117.32063839410699</v>
      </c>
      <c r="F13">
        <v>0.33770371114355302</v>
      </c>
      <c r="G13">
        <v>0.50371358608336803</v>
      </c>
      <c r="H13">
        <v>1182.6001265079401</v>
      </c>
      <c r="I13">
        <v>57.757823427662501</v>
      </c>
      <c r="J13">
        <v>392.83582527119199</v>
      </c>
      <c r="K13">
        <f t="shared" si="1"/>
        <v>3335.9661671010394</v>
      </c>
      <c r="L13">
        <f t="shared" si="1"/>
        <v>154319.98561649848</v>
      </c>
      <c r="M13">
        <f t="shared" si="2"/>
        <v>0.11216312860631406</v>
      </c>
      <c r="N13">
        <f t="shared" si="3"/>
        <v>0.11079423488754044</v>
      </c>
      <c r="O13">
        <f t="shared" si="4"/>
        <v>1.36610366557773E-7</v>
      </c>
      <c r="P13" t="s">
        <v>27</v>
      </c>
      <c r="Q13">
        <f>MAX(J$6:J$1048576)</f>
        <v>398.39576817861001</v>
      </c>
      <c r="R13">
        <f>MATCH(Q13,J:J,0)-5</f>
        <v>80</v>
      </c>
      <c r="T13" s="5">
        <f t="shared" si="17"/>
        <v>-5.5599429074180193</v>
      </c>
      <c r="W13">
        <v>24.550200213031498</v>
      </c>
      <c r="X13">
        <f t="shared" si="5"/>
        <v>24.550200213031498</v>
      </c>
      <c r="Y13">
        <v>76.687186672483804</v>
      </c>
      <c r="Z13">
        <v>122.103267188302</v>
      </c>
      <c r="AA13">
        <v>0.34423577359391899</v>
      </c>
      <c r="AB13">
        <v>0.51549604556822703</v>
      </c>
      <c r="AC13">
        <v>1135.27342464512</v>
      </c>
      <c r="AD13">
        <v>59.107681454543702</v>
      </c>
      <c r="AE13">
        <v>416.292194382844</v>
      </c>
      <c r="AF13">
        <f t="shared" si="6"/>
        <v>3493.7180069318097</v>
      </c>
      <c r="AG13">
        <f t="shared" si="6"/>
        <v>173299.19110408358</v>
      </c>
      <c r="AH13">
        <f t="shared" si="7"/>
        <v>0.11223030196910617</v>
      </c>
      <c r="AI13">
        <f t="shared" si="8"/>
        <v>0.11075756427536566</v>
      </c>
      <c r="AJ13">
        <f t="shared" si="9"/>
        <v>2.5313263105835242E-7</v>
      </c>
      <c r="AK13">
        <v>0</v>
      </c>
      <c r="AL13" t="s">
        <v>27</v>
      </c>
      <c r="AM13">
        <f>LARGE(AE$6:AE$1048576,15)</f>
        <v>423.02350095230202</v>
      </c>
      <c r="AN13">
        <f>MATCH(AM13,AE:AE,0)-5</f>
        <v>66</v>
      </c>
      <c r="AR13">
        <v>26.506728616003699</v>
      </c>
      <c r="AS13">
        <f t="shared" si="10"/>
        <v>26.506728616003699</v>
      </c>
      <c r="AT13">
        <v>78.611052793640496</v>
      </c>
      <c r="AU13">
        <v>111.149057400041</v>
      </c>
      <c r="AV13">
        <v>0.33639831490004801</v>
      </c>
      <c r="AW13">
        <v>0.50833286753991402</v>
      </c>
      <c r="AX13">
        <v>1152.14668306813</v>
      </c>
      <c r="AY13">
        <v>60.282371373742109</v>
      </c>
      <c r="AZ13">
        <v>443.34640024513197</v>
      </c>
      <c r="BA13">
        <f t="shared" si="11"/>
        <v>3633.9642984417619</v>
      </c>
      <c r="BB13">
        <f t="shared" si="11"/>
        <v>196556.03061031675</v>
      </c>
      <c r="BC13">
        <f t="shared" si="12"/>
        <v>0.11245742297561821</v>
      </c>
      <c r="BD13">
        <f t="shared" si="13"/>
        <v>0.11109806499379442</v>
      </c>
      <c r="BE13">
        <f t="shared" si="14"/>
        <v>1.3162870938103732E-6</v>
      </c>
      <c r="BF13" t="s">
        <v>27</v>
      </c>
      <c r="BG13">
        <f>MAX(AZ$6:AZ$1048576)</f>
        <v>447.92382311991298</v>
      </c>
      <c r="BH13">
        <f>MATCH(BG13,AZ:AZ,0)-5</f>
        <v>80</v>
      </c>
      <c r="BN13">
        <v>-0.57757823427662502</v>
      </c>
      <c r="BO13">
        <v>-392.83582527119199</v>
      </c>
      <c r="BP13">
        <f t="shared" si="15"/>
        <v>57.757823427662501</v>
      </c>
      <c r="BQ13">
        <f t="shared" si="16"/>
        <v>392.83582527119199</v>
      </c>
    </row>
    <row r="14" spans="1:69" x14ac:dyDescent="0.3">
      <c r="B14">
        <v>20.2965297188113</v>
      </c>
      <c r="C14">
        <f t="shared" si="0"/>
        <v>20.2965297188113</v>
      </c>
      <c r="D14">
        <v>76.371464935518702</v>
      </c>
      <c r="E14">
        <v>117.35810370010999</v>
      </c>
      <c r="F14">
        <v>0.33777573404003403</v>
      </c>
      <c r="G14">
        <v>0.50371358895865104</v>
      </c>
      <c r="H14">
        <v>1182.6331135187299</v>
      </c>
      <c r="I14">
        <v>57.757550320080895</v>
      </c>
      <c r="J14">
        <v>392.86934600804398</v>
      </c>
      <c r="K14">
        <f t="shared" si="1"/>
        <v>3335.9346189766766</v>
      </c>
      <c r="L14">
        <f t="shared" si="1"/>
        <v>154346.32303278818</v>
      </c>
      <c r="M14">
        <f t="shared" si="2"/>
        <v>0.11216259824351676</v>
      </c>
      <c r="N14">
        <f t="shared" si="3"/>
        <v>0.11080368897536406</v>
      </c>
      <c r="O14">
        <f t="shared" si="4"/>
        <v>1.4368914092797771E-7</v>
      </c>
      <c r="P14" t="s">
        <v>28</v>
      </c>
      <c r="Q14">
        <f>MAX(I$6:I$1048576)</f>
        <v>57.778870270797398</v>
      </c>
      <c r="R14">
        <f>MATCH(Q14,I:I,0)-5</f>
        <v>1</v>
      </c>
      <c r="T14" s="5">
        <f t="shared" si="17"/>
        <v>-5.5264221705660361</v>
      </c>
      <c r="W14">
        <v>24.541853161979301</v>
      </c>
      <c r="X14">
        <f t="shared" si="5"/>
        <v>24.541853161979301</v>
      </c>
      <c r="Y14">
        <v>76.617117138961802</v>
      </c>
      <c r="Z14">
        <v>122.443797632002</v>
      </c>
      <c r="AA14">
        <v>0.34276896259329398</v>
      </c>
      <c r="AB14">
        <v>0.51587643939333805</v>
      </c>
      <c r="AC14">
        <v>1133.3119061371599</v>
      </c>
      <c r="AD14">
        <v>59.106556107821397</v>
      </c>
      <c r="AE14">
        <v>416.32549872575999</v>
      </c>
      <c r="AF14">
        <f t="shared" si="6"/>
        <v>3493.5849749270387</v>
      </c>
      <c r="AG14">
        <f t="shared" si="6"/>
        <v>173326.92088925277</v>
      </c>
      <c r="AH14">
        <f t="shared" si="7"/>
        <v>0.11222816522478875</v>
      </c>
      <c r="AI14">
        <f t="shared" si="8"/>
        <v>0.11076642513788228</v>
      </c>
      <c r="AJ14">
        <f t="shared" si="9"/>
        <v>2.6229091175534128E-7</v>
      </c>
      <c r="AK14">
        <v>0</v>
      </c>
      <c r="AL14" t="s">
        <v>28</v>
      </c>
      <c r="AM14">
        <f>MAX(AD$6:AD$1048576)</f>
        <v>59.131860068044702</v>
      </c>
      <c r="AN14">
        <f>MATCH(AM14,AD:AD,0)-5</f>
        <v>1</v>
      </c>
      <c r="AR14">
        <v>26.4234793362257</v>
      </c>
      <c r="AS14">
        <f t="shared" si="10"/>
        <v>26.4234793362257</v>
      </c>
      <c r="AT14">
        <v>78.585689196684598</v>
      </c>
      <c r="AU14">
        <v>111.058988496426</v>
      </c>
      <c r="AV14">
        <v>0.33636469750308301</v>
      </c>
      <c r="AW14">
        <v>0.50831443813042698</v>
      </c>
      <c r="AX14">
        <v>1152.26166298573</v>
      </c>
      <c r="AY14">
        <v>60.281721515703602</v>
      </c>
      <c r="AZ14">
        <v>443.45092822858402</v>
      </c>
      <c r="BA14">
        <f t="shared" si="11"/>
        <v>3633.8859488968424</v>
      </c>
      <c r="BB14">
        <f t="shared" si="11"/>
        <v>196648.72574679277</v>
      </c>
      <c r="BC14">
        <f t="shared" si="12"/>
        <v>0.11245621065834129</v>
      </c>
      <c r="BD14">
        <f t="shared" si="13"/>
        <v>0.1111242586353641</v>
      </c>
      <c r="BE14">
        <f t="shared" si="14"/>
        <v>1.2569404914341211E-6</v>
      </c>
      <c r="BF14" t="s">
        <v>28</v>
      </c>
      <c r="BG14">
        <f>MAX(AY$6:AY$1048576)</f>
        <v>60.2949576815802</v>
      </c>
      <c r="BH14">
        <f>MATCH(BG14,AY:AY,0)-5</f>
        <v>1</v>
      </c>
      <c r="BN14">
        <v>-0.57757550320080897</v>
      </c>
      <c r="BO14">
        <v>-392.86934600804398</v>
      </c>
      <c r="BP14">
        <f t="shared" si="15"/>
        <v>57.757550320080895</v>
      </c>
      <c r="BQ14">
        <f t="shared" si="16"/>
        <v>392.86934600804398</v>
      </c>
    </row>
    <row r="15" spans="1:69" x14ac:dyDescent="0.3">
      <c r="B15">
        <v>19.708158576329001</v>
      </c>
      <c r="C15">
        <f t="shared" si="0"/>
        <v>19.708158576329001</v>
      </c>
      <c r="D15">
        <v>76.325698910153903</v>
      </c>
      <c r="E15">
        <v>114.67951632646199</v>
      </c>
      <c r="F15">
        <v>0.33510618891312799</v>
      </c>
      <c r="G15">
        <v>0.49806706531454797</v>
      </c>
      <c r="H15">
        <v>1190.35650010107</v>
      </c>
      <c r="I15">
        <v>57.755857017293799</v>
      </c>
      <c r="J15">
        <v>393.88762198104399</v>
      </c>
      <c r="K15">
        <f t="shared" si="1"/>
        <v>3335.7390198020853</v>
      </c>
      <c r="L15">
        <f t="shared" si="1"/>
        <v>155147.4587498818</v>
      </c>
      <c r="M15">
        <f t="shared" si="2"/>
        <v>0.11215930992468812</v>
      </c>
      <c r="N15">
        <f t="shared" si="3"/>
        <v>0.11109088046879524</v>
      </c>
      <c r="O15">
        <f t="shared" si="4"/>
        <v>4.4287622297189515E-7</v>
      </c>
      <c r="T15" s="5">
        <f t="shared" si="17"/>
        <v>-4.5081461975660204</v>
      </c>
      <c r="W15">
        <v>24.478916964392599</v>
      </c>
      <c r="X15">
        <f t="shared" si="5"/>
        <v>24.478916964392599</v>
      </c>
      <c r="Y15">
        <v>76.696637777461007</v>
      </c>
      <c r="Z15">
        <v>122.94768563657099</v>
      </c>
      <c r="AA15">
        <v>0.342097988056691</v>
      </c>
      <c r="AB15">
        <v>0.515389636353622</v>
      </c>
      <c r="AC15">
        <v>1138.5095259843299</v>
      </c>
      <c r="AD15">
        <v>59.102690720629603</v>
      </c>
      <c r="AE15">
        <v>416.42410487443101</v>
      </c>
      <c r="AF15">
        <f t="shared" si="6"/>
        <v>3493.1280504183965</v>
      </c>
      <c r="AG15">
        <f t="shared" si="6"/>
        <v>173409.03512047112</v>
      </c>
      <c r="AH15">
        <f t="shared" si="7"/>
        <v>0.11222082584755237</v>
      </c>
      <c r="AI15">
        <f t="shared" si="8"/>
        <v>0.11079266002048815</v>
      </c>
      <c r="AJ15">
        <f t="shared" si="9"/>
        <v>2.9049183492470982E-7</v>
      </c>
      <c r="AK15">
        <v>0</v>
      </c>
      <c r="AR15">
        <v>26.4153509176607</v>
      </c>
      <c r="AS15">
        <f t="shared" si="10"/>
        <v>26.4153509176607</v>
      </c>
      <c r="AT15">
        <v>78.621664330935403</v>
      </c>
      <c r="AU15">
        <v>111.166570304746</v>
      </c>
      <c r="AV15">
        <v>0.33641485475490701</v>
      </c>
      <c r="AW15">
        <v>0.50833425119841302</v>
      </c>
      <c r="AX15">
        <v>1152.2355517216799</v>
      </c>
      <c r="AY15">
        <v>60.278516788579097</v>
      </c>
      <c r="AZ15">
        <v>443.45581471280599</v>
      </c>
      <c r="BA15">
        <f t="shared" si="11"/>
        <v>3633.499586231012</v>
      </c>
      <c r="BB15">
        <f t="shared" si="11"/>
        <v>196653.05960259851</v>
      </c>
      <c r="BC15">
        <f t="shared" si="12"/>
        <v>0.11245023220484736</v>
      </c>
      <c r="BD15">
        <f t="shared" si="13"/>
        <v>0.111125483138239</v>
      </c>
      <c r="BE15">
        <f t="shared" si="14"/>
        <v>1.2545279786635322E-6</v>
      </c>
      <c r="BN15">
        <v>-0.57755857017293799</v>
      </c>
      <c r="BO15">
        <v>-393.88762198104399</v>
      </c>
      <c r="BP15">
        <f t="shared" si="15"/>
        <v>57.755857017293799</v>
      </c>
      <c r="BQ15">
        <f t="shared" si="16"/>
        <v>393.88762198104399</v>
      </c>
    </row>
    <row r="16" spans="1:69" x14ac:dyDescent="0.3">
      <c r="B16">
        <v>19.701583946081001</v>
      </c>
      <c r="C16">
        <f t="shared" si="0"/>
        <v>19.701583946081001</v>
      </c>
      <c r="D16">
        <v>76.4287857228246</v>
      </c>
      <c r="E16">
        <v>114.962501717903</v>
      </c>
      <c r="F16">
        <v>0.33485099562474802</v>
      </c>
      <c r="G16">
        <v>0.49791142400525001</v>
      </c>
      <c r="H16">
        <v>1190.5845284326899</v>
      </c>
      <c r="I16">
        <v>57.753396132134306</v>
      </c>
      <c r="J16">
        <v>393.88913107280501</v>
      </c>
      <c r="K16">
        <f t="shared" si="1"/>
        <v>3335.4547647952259</v>
      </c>
      <c r="L16">
        <f t="shared" si="1"/>
        <v>155148.64757728938</v>
      </c>
      <c r="M16">
        <f t="shared" si="2"/>
        <v>0.11215453099497351</v>
      </c>
      <c r="N16">
        <f t="shared" si="3"/>
        <v>0.11109130608849763</v>
      </c>
      <c r="O16">
        <f t="shared" si="4"/>
        <v>4.4389160192327303E-7</v>
      </c>
      <c r="T16" s="5">
        <f t="shared" si="17"/>
        <v>-4.5066371058049981</v>
      </c>
      <c r="W16">
        <v>24.378718661000399</v>
      </c>
      <c r="X16">
        <f t="shared" si="5"/>
        <v>24.378718661000399</v>
      </c>
      <c r="Y16">
        <v>76.628211136436704</v>
      </c>
      <c r="Z16">
        <v>122.72251627941</v>
      </c>
      <c r="AA16">
        <v>0.34314451400298701</v>
      </c>
      <c r="AB16">
        <v>0.51606018337001103</v>
      </c>
      <c r="AC16">
        <v>1136.8110054884701</v>
      </c>
      <c r="AD16">
        <v>59.099144442492097</v>
      </c>
      <c r="AE16">
        <v>416.581428887323</v>
      </c>
      <c r="AF16">
        <f t="shared" si="6"/>
        <v>3492.7088738345446</v>
      </c>
      <c r="AG16">
        <f t="shared" si="6"/>
        <v>173540.08689380376</v>
      </c>
      <c r="AH16">
        <f t="shared" si="7"/>
        <v>0.11221409237642908</v>
      </c>
      <c r="AI16">
        <f t="shared" si="8"/>
        <v>0.11083451721768056</v>
      </c>
      <c r="AJ16">
        <f t="shared" si="9"/>
        <v>3.3791600289179038E-7</v>
      </c>
      <c r="AK16">
        <v>0</v>
      </c>
      <c r="AR16">
        <v>26.382774471897299</v>
      </c>
      <c r="AS16">
        <f t="shared" si="10"/>
        <v>26.382774471897299</v>
      </c>
      <c r="AT16">
        <v>78.539794362734298</v>
      </c>
      <c r="AU16">
        <v>111.06956098444699</v>
      </c>
      <c r="AV16">
        <v>0.33632094054521899</v>
      </c>
      <c r="AW16">
        <v>0.50835798807963095</v>
      </c>
      <c r="AX16">
        <v>1152.5724620229601</v>
      </c>
      <c r="AY16">
        <v>60.278221954470602</v>
      </c>
      <c r="AZ16">
        <v>443.50549825157498</v>
      </c>
      <c r="BA16">
        <f t="shared" si="11"/>
        <v>3633.4640419924217</v>
      </c>
      <c r="BB16">
        <f t="shared" si="11"/>
        <v>196697.12697937776</v>
      </c>
      <c r="BC16">
        <f t="shared" si="12"/>
        <v>0.112449682188594</v>
      </c>
      <c r="BD16">
        <f t="shared" si="13"/>
        <v>0.11113793332395434</v>
      </c>
      <c r="BE16">
        <f t="shared" si="14"/>
        <v>1.226837646785466E-6</v>
      </c>
      <c r="BN16">
        <v>-0.57753396132134305</v>
      </c>
      <c r="BO16">
        <v>-393.88913107280501</v>
      </c>
      <c r="BP16">
        <f t="shared" si="15"/>
        <v>57.753396132134306</v>
      </c>
      <c r="BQ16">
        <f t="shared" si="16"/>
        <v>393.88913107280501</v>
      </c>
    </row>
    <row r="17" spans="2:69" x14ac:dyDescent="0.3">
      <c r="B17">
        <v>19.628187266749102</v>
      </c>
      <c r="C17">
        <f t="shared" si="0"/>
        <v>19.628187266749102</v>
      </c>
      <c r="D17">
        <v>76.365159552808194</v>
      </c>
      <c r="E17">
        <v>115.051142370975</v>
      </c>
      <c r="F17">
        <v>0.33777959139555103</v>
      </c>
      <c r="G17">
        <v>0.49781088811771501</v>
      </c>
      <c r="H17">
        <v>1190.5087615648199</v>
      </c>
      <c r="I17">
        <v>57.753315303984898</v>
      </c>
      <c r="J17">
        <v>394.01360780777998</v>
      </c>
      <c r="K17">
        <f t="shared" si="1"/>
        <v>3335.4454286014961</v>
      </c>
      <c r="L17">
        <f t="shared" si="1"/>
        <v>155246.72313770305</v>
      </c>
      <c r="M17">
        <f t="shared" si="2"/>
        <v>0.11215437403029618</v>
      </c>
      <c r="N17">
        <f t="shared" si="3"/>
        <v>0.11112641313252379</v>
      </c>
      <c r="O17">
        <f t="shared" si="4"/>
        <v>4.9179079924271525E-7</v>
      </c>
      <c r="Q17">
        <v>78</v>
      </c>
      <c r="R17">
        <v>32</v>
      </c>
      <c r="S17">
        <f>[1]!Enthalpy("CO2","TP","SI",R17+273.15,Q17/10)</f>
        <v>301.8307246928199</v>
      </c>
      <c r="T17" s="5">
        <f t="shared" si="17"/>
        <v>-4.3821603708300358</v>
      </c>
      <c r="W17">
        <v>24.349656348474099</v>
      </c>
      <c r="X17">
        <f t="shared" si="5"/>
        <v>24.349656348474099</v>
      </c>
      <c r="Y17">
        <v>76.714960968633306</v>
      </c>
      <c r="Z17">
        <v>122.59937344794</v>
      </c>
      <c r="AA17">
        <v>0.34336859361274202</v>
      </c>
      <c r="AB17">
        <v>0.51591444878055903</v>
      </c>
      <c r="AC17">
        <v>1136.3314777749699</v>
      </c>
      <c r="AD17">
        <v>59.096043508981303</v>
      </c>
      <c r="AE17">
        <v>416.63721623122899</v>
      </c>
      <c r="AF17">
        <f t="shared" si="6"/>
        <v>3492.3423584154111</v>
      </c>
      <c r="AG17">
        <f t="shared" si="6"/>
        <v>173586.56994890785</v>
      </c>
      <c r="AH17">
        <f t="shared" si="7"/>
        <v>0.11220820450034025</v>
      </c>
      <c r="AI17">
        <f t="shared" si="8"/>
        <v>0.11084935984603582</v>
      </c>
      <c r="AJ17">
        <f t="shared" si="9"/>
        <v>3.5605985883504186E-7</v>
      </c>
      <c r="AK17">
        <v>0</v>
      </c>
      <c r="AN17" s="9">
        <v>1216</v>
      </c>
      <c r="AO17" s="7">
        <f>Q7</f>
        <v>57.778870270797398</v>
      </c>
      <c r="AP17" s="7">
        <f>R7</f>
        <v>391.53336637894301</v>
      </c>
      <c r="AQ17" s="7">
        <f>T7</f>
        <v>20.989282803296799</v>
      </c>
      <c r="AR17">
        <v>26.111419843518799</v>
      </c>
      <c r="AS17">
        <f t="shared" si="10"/>
        <v>26.111419843518799</v>
      </c>
      <c r="AT17">
        <v>78.588864008256394</v>
      </c>
      <c r="AU17">
        <v>110.771235350209</v>
      </c>
      <c r="AV17">
        <v>0.33869677404245002</v>
      </c>
      <c r="AW17">
        <v>0.51054342733265501</v>
      </c>
      <c r="AX17">
        <v>1151.5125223790701</v>
      </c>
      <c r="AY17">
        <v>60.275099292462201</v>
      </c>
      <c r="AZ17">
        <v>443.798769904864</v>
      </c>
      <c r="BA17">
        <f t="shared" si="11"/>
        <v>3633.0875947161771</v>
      </c>
      <c r="BB17">
        <f t="shared" si="11"/>
        <v>196957.34816907044</v>
      </c>
      <c r="BC17">
        <f t="shared" si="12"/>
        <v>0.11244385682847152</v>
      </c>
      <c r="BD17">
        <f t="shared" si="13"/>
        <v>0.11121142419515558</v>
      </c>
      <c r="BE17">
        <f t="shared" si="14"/>
        <v>1.0698999678659393E-6</v>
      </c>
      <c r="BN17">
        <v>-0.57753315303984898</v>
      </c>
      <c r="BO17">
        <v>-394.01360780777998</v>
      </c>
      <c r="BP17">
        <f t="shared" si="15"/>
        <v>57.753315303984898</v>
      </c>
      <c r="BQ17">
        <f t="shared" si="16"/>
        <v>394.01360780777998</v>
      </c>
    </row>
    <row r="18" spans="2:69" x14ac:dyDescent="0.3">
      <c r="B18">
        <v>19.6139707787632</v>
      </c>
      <c r="C18">
        <f t="shared" si="0"/>
        <v>19.6139707787632</v>
      </c>
      <c r="D18">
        <v>76.359260260324604</v>
      </c>
      <c r="E18">
        <v>115.297939451784</v>
      </c>
      <c r="F18">
        <v>0.33776466170631803</v>
      </c>
      <c r="G18">
        <v>0.49819139012399999</v>
      </c>
      <c r="H18">
        <v>1191.1609501246501</v>
      </c>
      <c r="I18">
        <v>57.751630857907799</v>
      </c>
      <c r="J18">
        <v>394.04014910103302</v>
      </c>
      <c r="K18">
        <f t="shared" si="1"/>
        <v>3335.2508667480483</v>
      </c>
      <c r="L18">
        <f t="shared" si="1"/>
        <v>155267.63910356435</v>
      </c>
      <c r="M18">
        <f t="shared" si="2"/>
        <v>0.11215110291080511</v>
      </c>
      <c r="N18">
        <f t="shared" si="3"/>
        <v>0.11113389875906222</v>
      </c>
      <c r="O18">
        <f t="shared" si="4"/>
        <v>5.0265489169168544E-7</v>
      </c>
      <c r="S18">
        <f>300-78</f>
        <v>222</v>
      </c>
      <c r="T18" s="5">
        <f t="shared" si="17"/>
        <v>-4.3556190775769892</v>
      </c>
      <c r="W18">
        <v>24.262898441059502</v>
      </c>
      <c r="X18">
        <f t="shared" si="5"/>
        <v>24.262898441059502</v>
      </c>
      <c r="Y18">
        <v>76.596221028426697</v>
      </c>
      <c r="Z18">
        <v>122.267856985195</v>
      </c>
      <c r="AA18">
        <v>0.346609547507432</v>
      </c>
      <c r="AB18">
        <v>0.51745056328827699</v>
      </c>
      <c r="AC18">
        <v>1132.7925318963601</v>
      </c>
      <c r="AD18">
        <v>59.091128560653402</v>
      </c>
      <c r="AE18">
        <v>416.774929077308</v>
      </c>
      <c r="AF18">
        <f t="shared" si="6"/>
        <v>3491.7614745716683</v>
      </c>
      <c r="AG18">
        <f t="shared" si="6"/>
        <v>173701.34150739512</v>
      </c>
      <c r="AH18">
        <f t="shared" si="7"/>
        <v>0.11219887227614488</v>
      </c>
      <c r="AI18">
        <f t="shared" si="8"/>
        <v>0.11088599934974727</v>
      </c>
      <c r="AJ18">
        <f t="shared" si="9"/>
        <v>4.0219993119368896E-7</v>
      </c>
      <c r="AK18">
        <v>0</v>
      </c>
      <c r="AN18" s="9">
        <v>1316</v>
      </c>
      <c r="AO18" s="7">
        <f>AL7</f>
        <v>59.131860068044702</v>
      </c>
      <c r="AP18" s="7">
        <f>AM7</f>
        <v>414.40905113794798</v>
      </c>
      <c r="AQ18" s="7">
        <f>AO7</f>
        <v>25.6441986471851</v>
      </c>
      <c r="AR18">
        <v>26.0739680885534</v>
      </c>
      <c r="AS18">
        <f t="shared" si="10"/>
        <v>26.0739680885534</v>
      </c>
      <c r="AT18">
        <v>78.579316212907699</v>
      </c>
      <c r="AU18">
        <v>110.77087831884199</v>
      </c>
      <c r="AV18">
        <v>0.33880349722828801</v>
      </c>
      <c r="AW18">
        <v>0.51061220457658696</v>
      </c>
      <c r="AX18">
        <v>1151.4105688823499</v>
      </c>
      <c r="AY18">
        <v>60.274087889569607</v>
      </c>
      <c r="AZ18">
        <v>443.860802579432</v>
      </c>
      <c r="BA18">
        <f t="shared" si="11"/>
        <v>3632.9656709195615</v>
      </c>
      <c r="BB18">
        <f t="shared" si="11"/>
        <v>197012.4120664575</v>
      </c>
      <c r="BC18">
        <f t="shared" si="12"/>
        <v>0.11244197004531586</v>
      </c>
      <c r="BD18">
        <f t="shared" si="13"/>
        <v>0.11122696894776229</v>
      </c>
      <c r="BE18">
        <f t="shared" si="14"/>
        <v>1.0381478635868144E-6</v>
      </c>
      <c r="BN18">
        <v>-0.57751630857907799</v>
      </c>
      <c r="BO18">
        <v>-394.04014910103302</v>
      </c>
      <c r="BP18">
        <f t="shared" si="15"/>
        <v>57.751630857907799</v>
      </c>
      <c r="BQ18">
        <f t="shared" si="16"/>
        <v>394.04014910103302</v>
      </c>
    </row>
    <row r="19" spans="2:69" x14ac:dyDescent="0.3">
      <c r="B19">
        <v>19.599605373449599</v>
      </c>
      <c r="C19">
        <f t="shared" si="0"/>
        <v>19.599605373449599</v>
      </c>
      <c r="D19">
        <v>76.256852383512907</v>
      </c>
      <c r="E19">
        <v>115.365781018316</v>
      </c>
      <c r="F19">
        <v>0.33800962159194098</v>
      </c>
      <c r="G19">
        <v>0.49826489000655499</v>
      </c>
      <c r="H19">
        <v>1191.5895342222</v>
      </c>
      <c r="I19">
        <v>57.744326916610298</v>
      </c>
      <c r="J19">
        <v>394.06600757273299</v>
      </c>
      <c r="K19">
        <f t="shared" si="1"/>
        <v>3334.4072910523646</v>
      </c>
      <c r="L19">
        <f t="shared" si="1"/>
        <v>155288.01832431325</v>
      </c>
      <c r="M19">
        <f t="shared" si="2"/>
        <v>0.11213691898110578</v>
      </c>
      <c r="N19">
        <f t="shared" si="3"/>
        <v>0.1111411918046631</v>
      </c>
      <c r="O19">
        <f t="shared" si="4"/>
        <v>5.1472230557905061E-7</v>
      </c>
      <c r="S19">
        <f>S18/5+Q17</f>
        <v>122.4</v>
      </c>
      <c r="T19" s="5">
        <f t="shared" si="17"/>
        <v>-4.329760605877027</v>
      </c>
      <c r="W19">
        <v>24.228205842384401</v>
      </c>
      <c r="X19">
        <f t="shared" si="5"/>
        <v>24.228205842384401</v>
      </c>
      <c r="Y19">
        <v>76.497019392526596</v>
      </c>
      <c r="Z19">
        <v>124.964738145307</v>
      </c>
      <c r="AA19">
        <v>0.34152543450383699</v>
      </c>
      <c r="AB19">
        <v>0.51423360719146805</v>
      </c>
      <c r="AC19">
        <v>1147.83029569058</v>
      </c>
      <c r="AD19">
        <v>59.089820159888198</v>
      </c>
      <c r="AE19">
        <v>416.81162086863299</v>
      </c>
      <c r="AF19">
        <f t="shared" si="6"/>
        <v>3491.6068465279295</v>
      </c>
      <c r="AG19">
        <f t="shared" si="6"/>
        <v>173731.92729113705</v>
      </c>
      <c r="AH19">
        <f t="shared" si="7"/>
        <v>0.11219638795922764</v>
      </c>
      <c r="AI19">
        <f t="shared" si="8"/>
        <v>0.11089576146753592</v>
      </c>
      <c r="AJ19">
        <f t="shared" si="9"/>
        <v>4.1497537574259265E-7</v>
      </c>
      <c r="AK19">
        <v>0</v>
      </c>
      <c r="AN19" s="9">
        <v>1416</v>
      </c>
      <c r="AO19" s="7">
        <f>BG7</f>
        <v>60.090210257088295</v>
      </c>
      <c r="AP19" s="7">
        <f>BH7</f>
        <v>447.021522707651</v>
      </c>
      <c r="AQ19" s="7">
        <f>BJ7</f>
        <v>22.627279075839802</v>
      </c>
      <c r="AR19">
        <v>26.05518994522</v>
      </c>
      <c r="AS19">
        <f t="shared" si="10"/>
        <v>26.05518994522</v>
      </c>
      <c r="AT19">
        <v>78.620997834644101</v>
      </c>
      <c r="AU19">
        <v>111.285766346241</v>
      </c>
      <c r="AV19">
        <v>0.33660195568821</v>
      </c>
      <c r="AW19">
        <v>0.50692923148823499</v>
      </c>
      <c r="AX19">
        <v>1159.476974076</v>
      </c>
      <c r="AY19">
        <v>60.268092158238993</v>
      </c>
      <c r="AZ19">
        <v>443.86117360765297</v>
      </c>
      <c r="BA19">
        <f t="shared" si="11"/>
        <v>3632.2429323939882</v>
      </c>
      <c r="BB19">
        <f t="shared" si="11"/>
        <v>197012.74143636305</v>
      </c>
      <c r="BC19">
        <f t="shared" si="12"/>
        <v>0.11243078494295626</v>
      </c>
      <c r="BD19">
        <f t="shared" si="13"/>
        <v>0.1112270619236326</v>
      </c>
      <c r="BE19">
        <f t="shared" si="14"/>
        <v>1.0389545870071259E-6</v>
      </c>
      <c r="BN19">
        <v>-0.577443269166103</v>
      </c>
      <c r="BO19">
        <v>-394.06600757273299</v>
      </c>
      <c r="BP19">
        <f t="shared" si="15"/>
        <v>57.744326916610298</v>
      </c>
      <c r="BQ19">
        <f t="shared" si="16"/>
        <v>394.06600757273299</v>
      </c>
    </row>
    <row r="20" spans="2:69" x14ac:dyDescent="0.3">
      <c r="B20">
        <v>19.411662346592198</v>
      </c>
      <c r="C20">
        <f t="shared" si="0"/>
        <v>19.411662346592198</v>
      </c>
      <c r="D20">
        <v>76.344273239616797</v>
      </c>
      <c r="E20">
        <v>114.55332996764</v>
      </c>
      <c r="F20">
        <v>0.33708617869087598</v>
      </c>
      <c r="G20">
        <v>0.49786337546371801</v>
      </c>
      <c r="H20">
        <v>1196.0754972750401</v>
      </c>
      <c r="I20">
        <v>57.741652690351899</v>
      </c>
      <c r="J20">
        <v>394.38833027066897</v>
      </c>
      <c r="K20">
        <f t="shared" si="1"/>
        <v>3334.0984554132228</v>
      </c>
      <c r="L20">
        <f t="shared" si="1"/>
        <v>155542.15505368626</v>
      </c>
      <c r="M20">
        <f t="shared" si="2"/>
        <v>0.1121317257524496</v>
      </c>
      <c r="N20">
        <f t="shared" si="3"/>
        <v>0.11123209872915261</v>
      </c>
      <c r="O20">
        <f t="shared" si="4"/>
        <v>6.5357944571780447E-7</v>
      </c>
      <c r="T20" s="5">
        <f t="shared" si="17"/>
        <v>-4.0074379079410392</v>
      </c>
      <c r="W20">
        <v>24.165988317815302</v>
      </c>
      <c r="X20">
        <f t="shared" si="5"/>
        <v>24.165988317815302</v>
      </c>
      <c r="Y20">
        <v>76.537498938874805</v>
      </c>
      <c r="Z20">
        <v>125.132772546928</v>
      </c>
      <c r="AA20">
        <v>0.34152154854477701</v>
      </c>
      <c r="AB20">
        <v>0.51412184654656001</v>
      </c>
      <c r="AC20">
        <v>1148.0999343009801</v>
      </c>
      <c r="AD20">
        <v>59.088446771262902</v>
      </c>
      <c r="AE20">
        <v>416.937142786869</v>
      </c>
      <c r="AF20">
        <f t="shared" si="6"/>
        <v>3491.4445418403693</v>
      </c>
      <c r="AG20">
        <f t="shared" si="6"/>
        <v>173836.58103527798</v>
      </c>
      <c r="AH20">
        <f t="shared" si="7"/>
        <v>0.11219378024705988</v>
      </c>
      <c r="AI20">
        <f t="shared" si="8"/>
        <v>0.11092915748628088</v>
      </c>
      <c r="AJ20">
        <f t="shared" si="9"/>
        <v>4.5920866310966219E-7</v>
      </c>
      <c r="AK20">
        <v>0</v>
      </c>
      <c r="AN20" s="8"/>
      <c r="AO20" s="5"/>
      <c r="AP20" s="5"/>
      <c r="AQ20" s="5"/>
      <c r="AR20">
        <v>25.942386934860899</v>
      </c>
      <c r="AS20">
        <f t="shared" si="10"/>
        <v>25.942386934860899</v>
      </c>
      <c r="AT20">
        <v>78.661978607748395</v>
      </c>
      <c r="AU20">
        <v>113.26743419663499</v>
      </c>
      <c r="AV20">
        <v>0.33604400083591601</v>
      </c>
      <c r="AW20">
        <v>0.50755964450539004</v>
      </c>
      <c r="AX20">
        <v>1161.23350877078</v>
      </c>
      <c r="AY20">
        <v>60.261743139299398</v>
      </c>
      <c r="AZ20">
        <v>443.99777908899802</v>
      </c>
      <c r="BA20">
        <f t="shared" si="11"/>
        <v>3631.4776861868982</v>
      </c>
      <c r="BB20">
        <f t="shared" si="11"/>
        <v>197134.02783596268</v>
      </c>
      <c r="BC20">
        <f t="shared" si="12"/>
        <v>0.11241894077869896</v>
      </c>
      <c r="BD20">
        <f t="shared" si="13"/>
        <v>0.11126129385748069</v>
      </c>
      <c r="BE20">
        <f t="shared" si="14"/>
        <v>9.7175369507584038E-7</v>
      </c>
      <c r="BN20">
        <v>-0.57741652690351897</v>
      </c>
      <c r="BO20">
        <v>-394.38833027066897</v>
      </c>
      <c r="BP20">
        <f t="shared" si="15"/>
        <v>57.741652690351899</v>
      </c>
      <c r="BQ20">
        <f t="shared" si="16"/>
        <v>394.38833027066897</v>
      </c>
    </row>
    <row r="21" spans="2:69" x14ac:dyDescent="0.3">
      <c r="B21">
        <v>19.2154967282912</v>
      </c>
      <c r="C21">
        <f t="shared" si="0"/>
        <v>19.2154967282912</v>
      </c>
      <c r="D21">
        <v>76.341831220792798</v>
      </c>
      <c r="E21">
        <v>115.75566566686</v>
      </c>
      <c r="F21">
        <v>0.337054006120941</v>
      </c>
      <c r="G21">
        <v>0.49780265987216199</v>
      </c>
      <c r="H21">
        <v>1196.43404328918</v>
      </c>
      <c r="I21">
        <v>57.732969623172004</v>
      </c>
      <c r="J21">
        <v>394.673692518211</v>
      </c>
      <c r="K21">
        <f t="shared" si="1"/>
        <v>3333.0957815101015</v>
      </c>
      <c r="L21">
        <f t="shared" si="1"/>
        <v>155767.32356595935</v>
      </c>
      <c r="M21">
        <f t="shared" si="2"/>
        <v>0.11211486362152087</v>
      </c>
      <c r="N21">
        <f t="shared" si="3"/>
        <v>0.11131258143935446</v>
      </c>
      <c r="O21">
        <f t="shared" si="4"/>
        <v>7.923888918108303E-7</v>
      </c>
      <c r="T21" s="5">
        <f t="shared" si="17"/>
        <v>-3.7220756603990139</v>
      </c>
      <c r="W21">
        <v>24.153006875893301</v>
      </c>
      <c r="X21">
        <f t="shared" si="5"/>
        <v>24.153006875893301</v>
      </c>
      <c r="Y21">
        <v>76.689749899457496</v>
      </c>
      <c r="Z21">
        <v>125.21792692007</v>
      </c>
      <c r="AA21">
        <v>0.34250143285431001</v>
      </c>
      <c r="AB21">
        <v>0.51680027451696198</v>
      </c>
      <c r="AC21">
        <v>1143.8027645412899</v>
      </c>
      <c r="AD21">
        <v>59.083938938333802</v>
      </c>
      <c r="AE21">
        <v>417.05838589733202</v>
      </c>
      <c r="AF21">
        <f t="shared" si="6"/>
        <v>3490.9118404687574</v>
      </c>
      <c r="AG21">
        <f t="shared" si="6"/>
        <v>173937.6972472879</v>
      </c>
      <c r="AH21">
        <f t="shared" si="7"/>
        <v>0.11218522103041646</v>
      </c>
      <c r="AI21">
        <f t="shared" si="8"/>
        <v>0.11096141509711588</v>
      </c>
      <c r="AJ21">
        <f t="shared" si="9"/>
        <v>5.0512760629406212E-7</v>
      </c>
      <c r="AK21">
        <v>0</v>
      </c>
      <c r="AN21" s="9">
        <v>1216</v>
      </c>
      <c r="AO21" s="7">
        <f>Q4</f>
        <v>57.778870270797398</v>
      </c>
      <c r="AP21" s="7">
        <f>R4</f>
        <v>398.39576817861001</v>
      </c>
      <c r="AQ21" s="7">
        <f>T4</f>
        <v>20.989282803296799</v>
      </c>
      <c r="AR21">
        <v>25.8255693261899</v>
      </c>
      <c r="AS21">
        <f t="shared" si="10"/>
        <v>25.8255693261899</v>
      </c>
      <c r="AT21">
        <v>78.373684662001494</v>
      </c>
      <c r="AU21">
        <v>112.36669473510599</v>
      </c>
      <c r="AV21">
        <v>0.33667153086875601</v>
      </c>
      <c r="AW21">
        <v>0.50768596079579198</v>
      </c>
      <c r="AX21">
        <v>1157.0287120891501</v>
      </c>
      <c r="AY21">
        <v>60.259177438503997</v>
      </c>
      <c r="AZ21">
        <v>444.13343334736101</v>
      </c>
      <c r="BA21">
        <f t="shared" si="11"/>
        <v>3631.1684655651093</v>
      </c>
      <c r="BB21">
        <f t="shared" si="11"/>
        <v>197254.50661691476</v>
      </c>
      <c r="BC21">
        <f t="shared" si="12"/>
        <v>0.11241415443580963</v>
      </c>
      <c r="BD21">
        <f t="shared" si="13"/>
        <v>0.11129528742459653</v>
      </c>
      <c r="BE21">
        <f t="shared" si="14"/>
        <v>9.0663777256900289E-7</v>
      </c>
      <c r="BN21">
        <v>-0.57732969623172004</v>
      </c>
      <c r="BO21">
        <v>-394.673692518211</v>
      </c>
      <c r="BP21">
        <f t="shared" si="15"/>
        <v>57.732969623172004</v>
      </c>
      <c r="BQ21">
        <f t="shared" si="16"/>
        <v>394.673692518211</v>
      </c>
    </row>
    <row r="22" spans="2:69" x14ac:dyDescent="0.3">
      <c r="B22">
        <v>19.1804624361321</v>
      </c>
      <c r="C22">
        <f t="shared" si="0"/>
        <v>19.1804624361321</v>
      </c>
      <c r="D22">
        <v>76.329626835791203</v>
      </c>
      <c r="E22">
        <v>115.185726021012</v>
      </c>
      <c r="F22">
        <v>0.337029282725755</v>
      </c>
      <c r="G22">
        <v>0.50284495762849102</v>
      </c>
      <c r="H22">
        <v>1196.6931837451</v>
      </c>
      <c r="I22">
        <v>57.715387429424005</v>
      </c>
      <c r="J22">
        <v>394.74953244409801</v>
      </c>
      <c r="K22">
        <f t="shared" si="1"/>
        <v>3331.0659461285145</v>
      </c>
      <c r="L22">
        <f t="shared" si="1"/>
        <v>155827.19336483398</v>
      </c>
      <c r="M22">
        <f t="shared" si="2"/>
        <v>0.1120807197819247</v>
      </c>
      <c r="N22">
        <f t="shared" si="3"/>
        <v>0.11133397110399816</v>
      </c>
      <c r="O22">
        <f t="shared" si="4"/>
        <v>8.3798831618997671E-7</v>
      </c>
      <c r="T22" s="5">
        <f t="shared" si="17"/>
        <v>-3.646235734512004</v>
      </c>
      <c r="W22">
        <v>23.998244763312201</v>
      </c>
      <c r="X22">
        <f t="shared" si="5"/>
        <v>23.998244763312201</v>
      </c>
      <c r="Y22">
        <v>76.537543380157601</v>
      </c>
      <c r="Z22">
        <v>126.093414604438</v>
      </c>
      <c r="AA22">
        <v>0.34051766372831999</v>
      </c>
      <c r="AB22">
        <v>0.51366531645554503</v>
      </c>
      <c r="AC22">
        <v>1145.8255670794799</v>
      </c>
      <c r="AD22">
        <v>59.081804946841103</v>
      </c>
      <c r="AE22">
        <v>417.20598297582399</v>
      </c>
      <c r="AF22">
        <f t="shared" si="6"/>
        <v>3490.6596757765778</v>
      </c>
      <c r="AG22">
        <f t="shared" si="6"/>
        <v>174060.83223082352</v>
      </c>
      <c r="AH22">
        <f t="shared" si="7"/>
        <v>0.11218116912880687</v>
      </c>
      <c r="AI22">
        <f t="shared" si="8"/>
        <v>0.11100068437270767</v>
      </c>
      <c r="AJ22">
        <f t="shared" si="9"/>
        <v>5.627833077913969E-7</v>
      </c>
      <c r="AK22">
        <v>0</v>
      </c>
      <c r="AN22" s="9">
        <v>1316</v>
      </c>
      <c r="AO22" s="7">
        <f>AL4</f>
        <v>59.131860068044702</v>
      </c>
      <c r="AP22" s="7">
        <f>AM4</f>
        <v>423.42843116416299</v>
      </c>
      <c r="AQ22" s="7">
        <f>AO4</f>
        <v>25.6441986471851</v>
      </c>
      <c r="AR22">
        <v>25.819087411864899</v>
      </c>
      <c r="AS22">
        <f t="shared" si="10"/>
        <v>25.819087411864899</v>
      </c>
      <c r="AT22">
        <v>78.388078865477794</v>
      </c>
      <c r="AU22">
        <v>112.393615665384</v>
      </c>
      <c r="AV22">
        <v>0.33672632491952897</v>
      </c>
      <c r="AW22">
        <v>0.50762794782343501</v>
      </c>
      <c r="AX22">
        <v>1157.8252514812</v>
      </c>
      <c r="AY22">
        <v>60.247147902641295</v>
      </c>
      <c r="AZ22">
        <v>444.14257201423402</v>
      </c>
      <c r="BA22">
        <f t="shared" si="11"/>
        <v>3629.7188304027354</v>
      </c>
      <c r="BB22">
        <f t="shared" si="11"/>
        <v>197262.62427541905</v>
      </c>
      <c r="BC22">
        <f t="shared" si="12"/>
        <v>0.11239171320511673</v>
      </c>
      <c r="BD22">
        <f t="shared" si="13"/>
        <v>0.11129757748087228</v>
      </c>
      <c r="BE22">
        <f t="shared" si="14"/>
        <v>9.0579211850471016E-7</v>
      </c>
      <c r="BN22">
        <v>-0.57715387429424003</v>
      </c>
      <c r="BO22">
        <v>-394.74953244409801</v>
      </c>
      <c r="BP22">
        <f t="shared" si="15"/>
        <v>57.715387429424005</v>
      </c>
      <c r="BQ22">
        <f t="shared" si="16"/>
        <v>394.74953244409801</v>
      </c>
    </row>
    <row r="23" spans="2:69" x14ac:dyDescent="0.3">
      <c r="B23">
        <v>18.861734610469799</v>
      </c>
      <c r="C23">
        <f t="shared" si="0"/>
        <v>18.861734610469799</v>
      </c>
      <c r="D23">
        <v>76.268286331548794</v>
      </c>
      <c r="E23">
        <v>115.956066979773</v>
      </c>
      <c r="F23">
        <v>0.33661326999366198</v>
      </c>
      <c r="G23">
        <v>0.49818833360133302</v>
      </c>
      <c r="H23">
        <v>1193.3307290397099</v>
      </c>
      <c r="I23">
        <v>57.707229392470907</v>
      </c>
      <c r="J23">
        <v>395.22112419483801</v>
      </c>
      <c r="K23">
        <f t="shared" ref="K23:L75" si="18">I23^2</f>
        <v>3330.1243241552584</v>
      </c>
      <c r="L23">
        <f t="shared" si="18"/>
        <v>156199.73700983156</v>
      </c>
      <c r="M23">
        <f t="shared" si="2"/>
        <v>0.11206487723638468</v>
      </c>
      <c r="N23">
        <f t="shared" si="3"/>
        <v>0.11146697742328293</v>
      </c>
      <c r="O23">
        <f t="shared" si="4"/>
        <v>1.1011303091943935E-6</v>
      </c>
      <c r="T23" s="5">
        <f t="shared" si="17"/>
        <v>-3.1746439837720004</v>
      </c>
      <c r="W23">
        <v>23.953758843564199</v>
      </c>
      <c r="X23">
        <f t="shared" si="5"/>
        <v>23.953758843564199</v>
      </c>
      <c r="Y23">
        <v>76.294488228498594</v>
      </c>
      <c r="Z23">
        <v>127.778478608713</v>
      </c>
      <c r="AA23">
        <v>0.341276290808806</v>
      </c>
      <c r="AB23">
        <v>0.51229587164852397</v>
      </c>
      <c r="AC23">
        <v>1148.32752549817</v>
      </c>
      <c r="AD23">
        <v>59.0802031318239</v>
      </c>
      <c r="AE23">
        <v>417.26723914214801</v>
      </c>
      <c r="AF23">
        <f t="shared" si="6"/>
        <v>3490.4704020975746</v>
      </c>
      <c r="AG23">
        <f t="shared" si="6"/>
        <v>174111.94886131055</v>
      </c>
      <c r="AH23">
        <f t="shared" si="7"/>
        <v>0.11217812769360495</v>
      </c>
      <c r="AI23">
        <f t="shared" si="8"/>
        <v>0.11101698202101923</v>
      </c>
      <c r="AJ23">
        <f t="shared" si="9"/>
        <v>5.8789189441451849E-7</v>
      </c>
      <c r="AK23">
        <v>0</v>
      </c>
      <c r="AL23">
        <v>1216</v>
      </c>
      <c r="AM23">
        <f>(1-((15+273.15)/(AL23+273.15)))*100</f>
        <v>80.650035255011261</v>
      </c>
      <c r="AN23" s="9">
        <v>1416</v>
      </c>
      <c r="AO23" s="7">
        <f>BG4</f>
        <v>60.2949576815802</v>
      </c>
      <c r="AP23" s="7">
        <f>BH4</f>
        <v>447.92382311991298</v>
      </c>
      <c r="AQ23" s="7">
        <f>BJ4</f>
        <v>26.799407473010199</v>
      </c>
      <c r="AR23">
        <v>25.705009843895901</v>
      </c>
      <c r="AS23">
        <f t="shared" si="10"/>
        <v>25.705009843895901</v>
      </c>
      <c r="AT23">
        <v>78.470061869287505</v>
      </c>
      <c r="AU23">
        <v>113.88840022530999</v>
      </c>
      <c r="AV23">
        <v>0.33581337260650701</v>
      </c>
      <c r="AW23">
        <v>0.50580781405886699</v>
      </c>
      <c r="AX23">
        <v>1159.6639522124899</v>
      </c>
      <c r="AY23">
        <v>60.247137635369796</v>
      </c>
      <c r="AZ23">
        <v>444.25352715824999</v>
      </c>
      <c r="BA23">
        <f t="shared" si="11"/>
        <v>3629.7175932551918</v>
      </c>
      <c r="BB23">
        <f t="shared" si="11"/>
        <v>197361.19639254597</v>
      </c>
      <c r="BC23">
        <f t="shared" si="12"/>
        <v>0.11239169405140949</v>
      </c>
      <c r="BD23">
        <f t="shared" si="13"/>
        <v>0.11132538170302107</v>
      </c>
      <c r="BE23">
        <f t="shared" si="14"/>
        <v>8.5387723030176722E-7</v>
      </c>
      <c r="BN23">
        <v>-0.57707229392470905</v>
      </c>
      <c r="BO23">
        <v>-395.22112419483801</v>
      </c>
      <c r="BP23">
        <f t="shared" si="15"/>
        <v>57.707229392470907</v>
      </c>
      <c r="BQ23">
        <f t="shared" si="16"/>
        <v>395.22112419483801</v>
      </c>
    </row>
    <row r="24" spans="2:69" x14ac:dyDescent="0.3">
      <c r="B24">
        <v>18.853059115477802</v>
      </c>
      <c r="C24">
        <f t="shared" si="0"/>
        <v>18.853059115477802</v>
      </c>
      <c r="D24">
        <v>76.280490716550403</v>
      </c>
      <c r="E24">
        <v>115.947320543808</v>
      </c>
      <c r="F24">
        <v>0.33584977655125697</v>
      </c>
      <c r="G24">
        <v>0.49822892621672199</v>
      </c>
      <c r="H24">
        <v>1193.0715885837999</v>
      </c>
      <c r="I24">
        <v>57.704362810861397</v>
      </c>
      <c r="J24">
        <v>395.23900082459699</v>
      </c>
      <c r="K24">
        <f t="shared" si="18"/>
        <v>3329.793487407524</v>
      </c>
      <c r="L24">
        <f t="shared" si="18"/>
        <v>156213.86777282579</v>
      </c>
      <c r="M24">
        <f t="shared" si="2"/>
        <v>0.11205931046217736</v>
      </c>
      <c r="N24">
        <f t="shared" si="3"/>
        <v>0.11147201929418446</v>
      </c>
      <c r="O24">
        <f t="shared" si="4"/>
        <v>1.113223595566302E-6</v>
      </c>
      <c r="T24" s="5">
        <f t="shared" si="17"/>
        <v>-3.1567673540130272</v>
      </c>
      <c r="W24">
        <v>23.368460821747</v>
      </c>
      <c r="X24">
        <f t="shared" si="5"/>
        <v>23.368460821747</v>
      </c>
      <c r="Y24">
        <v>76.598314820475593</v>
      </c>
      <c r="Z24">
        <v>114.419889678072</v>
      </c>
      <c r="AA24">
        <v>0.33680929070785798</v>
      </c>
      <c r="AB24">
        <v>0.50526133480714297</v>
      </c>
      <c r="AC24">
        <v>1168.0806044225401</v>
      </c>
      <c r="AD24">
        <v>59.077448194332199</v>
      </c>
      <c r="AE24">
        <v>418.15188239858702</v>
      </c>
      <c r="AF24">
        <f t="shared" si="6"/>
        <v>3490.1448851540049</v>
      </c>
      <c r="AG24">
        <f t="shared" si="6"/>
        <v>174850.99675348174</v>
      </c>
      <c r="AH24">
        <f t="shared" si="7"/>
        <v>0.11217289677506795</v>
      </c>
      <c r="AI24">
        <f t="shared" si="8"/>
        <v>0.11125234778972183</v>
      </c>
      <c r="AJ24">
        <f t="shared" si="9"/>
        <v>1.0023063208172498E-6</v>
      </c>
      <c r="AK24">
        <v>0</v>
      </c>
      <c r="AL24">
        <v>1316</v>
      </c>
      <c r="AM24">
        <f>(1-((15+273.15)/(AL24+273.15)))*100</f>
        <v>81.867665103986411</v>
      </c>
      <c r="AR24">
        <v>25.079211317009602</v>
      </c>
      <c r="AS24">
        <f t="shared" si="10"/>
        <v>25.079211317009602</v>
      </c>
      <c r="AT24">
        <v>76.958751996310298</v>
      </c>
      <c r="AU24">
        <v>108.353234351512</v>
      </c>
      <c r="AV24">
        <v>0.33424516530462101</v>
      </c>
      <c r="AW24">
        <v>0.50903563332736501</v>
      </c>
      <c r="AX24">
        <v>1171.8538657515901</v>
      </c>
      <c r="AY24">
        <v>60.244390602097994</v>
      </c>
      <c r="AZ24">
        <v>444.91692686168898</v>
      </c>
      <c r="BA24">
        <f t="shared" si="11"/>
        <v>3629.386599018153</v>
      </c>
      <c r="BB24">
        <f t="shared" si="11"/>
        <v>197951.07180804951</v>
      </c>
      <c r="BC24">
        <f t="shared" si="12"/>
        <v>0.11238656943080258</v>
      </c>
      <c r="BD24">
        <f t="shared" si="13"/>
        <v>0.11149162287094028</v>
      </c>
      <c r="BE24">
        <f t="shared" si="14"/>
        <v>5.7665711620076195E-7</v>
      </c>
      <c r="BN24">
        <v>-0.57704362810861398</v>
      </c>
      <c r="BO24">
        <v>-395.23900082459699</v>
      </c>
      <c r="BP24">
        <f t="shared" si="15"/>
        <v>57.704362810861397</v>
      </c>
      <c r="BQ24">
        <f t="shared" si="16"/>
        <v>395.23900082459699</v>
      </c>
    </row>
    <row r="25" spans="2:69" x14ac:dyDescent="0.3">
      <c r="B25">
        <v>18.647547359605198</v>
      </c>
      <c r="C25">
        <f t="shared" si="0"/>
        <v>18.647547359605198</v>
      </c>
      <c r="D25">
        <v>76.426121351737606</v>
      </c>
      <c r="E25">
        <v>116.384264763704</v>
      </c>
      <c r="F25">
        <v>0.33532360478357698</v>
      </c>
      <c r="G25">
        <v>0.49743601160654</v>
      </c>
      <c r="H25">
        <v>1206.1305565770899</v>
      </c>
      <c r="I25">
        <v>57.700199400187202</v>
      </c>
      <c r="J25">
        <v>395.54274778887799</v>
      </c>
      <c r="K25">
        <f t="shared" si="18"/>
        <v>3329.3130108213636</v>
      </c>
      <c r="L25">
        <f t="shared" si="18"/>
        <v>156454.06532837593</v>
      </c>
      <c r="M25">
        <f t="shared" si="2"/>
        <v>0.1120512253035066</v>
      </c>
      <c r="N25">
        <f t="shared" si="3"/>
        <v>0.11155768717461184</v>
      </c>
      <c r="O25">
        <f t="shared" si="4"/>
        <v>1.302035094930748E-6</v>
      </c>
      <c r="T25" s="5">
        <f t="shared" si="17"/>
        <v>-2.8530203897320234</v>
      </c>
      <c r="W25">
        <v>23.3662262024184</v>
      </c>
      <c r="X25">
        <f t="shared" si="5"/>
        <v>23.3662262024184</v>
      </c>
      <c r="Y25">
        <v>76.793095717144993</v>
      </c>
      <c r="Z25">
        <v>114.40982172985601</v>
      </c>
      <c r="AA25">
        <v>0.33680089235884902</v>
      </c>
      <c r="AB25">
        <v>0.50521746479225604</v>
      </c>
      <c r="AC25">
        <v>1168.2027597235999</v>
      </c>
      <c r="AD25">
        <v>59.075492144232001</v>
      </c>
      <c r="AE25">
        <v>418.173733860212</v>
      </c>
      <c r="AF25">
        <f t="shared" si="6"/>
        <v>3489.9137720832168</v>
      </c>
      <c r="AG25">
        <f t="shared" si="6"/>
        <v>174869.27169059141</v>
      </c>
      <c r="AH25">
        <f t="shared" si="7"/>
        <v>0.11216918273844852</v>
      </c>
      <c r="AI25">
        <f t="shared" si="8"/>
        <v>0.11125816152992185</v>
      </c>
      <c r="AJ25">
        <f t="shared" si="9"/>
        <v>1.0147000714349672E-6</v>
      </c>
      <c r="AK25">
        <v>0</v>
      </c>
      <c r="AL25">
        <v>1416</v>
      </c>
      <c r="AM25">
        <f>(1-((15+273.15)/(AL25+273.15)))*100</f>
        <v>82.941124234082224</v>
      </c>
      <c r="AR25">
        <v>24.9517089137907</v>
      </c>
      <c r="AS25">
        <f t="shared" si="10"/>
        <v>24.9517089137907</v>
      </c>
      <c r="AT25">
        <v>77.037175962695002</v>
      </c>
      <c r="AU25">
        <v>108.35639951562899</v>
      </c>
      <c r="AV25">
        <v>0.333844118398547</v>
      </c>
      <c r="AW25">
        <v>0.50860545297033199</v>
      </c>
      <c r="AX25">
        <v>1171.2799404349</v>
      </c>
      <c r="AY25">
        <v>60.232276359626802</v>
      </c>
      <c r="AZ25">
        <v>445.05057629200297</v>
      </c>
      <c r="BA25">
        <f t="shared" si="11"/>
        <v>3627.9271154624576</v>
      </c>
      <c r="BB25">
        <f t="shared" si="11"/>
        <v>198070.01545784395</v>
      </c>
      <c r="BC25">
        <f t="shared" si="12"/>
        <v>0.11236397017900529</v>
      </c>
      <c r="BD25">
        <f t="shared" si="13"/>
        <v>0.11152511404869023</v>
      </c>
      <c r="BE25">
        <f t="shared" si="14"/>
        <v>5.320822015667512E-7</v>
      </c>
      <c r="BN25">
        <v>-0.57700199400187202</v>
      </c>
      <c r="BO25">
        <v>-395.54274778887799</v>
      </c>
      <c r="BP25">
        <f t="shared" si="15"/>
        <v>57.700199400187202</v>
      </c>
      <c r="BQ25">
        <f t="shared" si="16"/>
        <v>395.54274778887799</v>
      </c>
    </row>
    <row r="26" spans="2:69" x14ac:dyDescent="0.3">
      <c r="B26">
        <v>18.590984673912299</v>
      </c>
      <c r="C26">
        <f t="shared" si="0"/>
        <v>18.590984673912299</v>
      </c>
      <c r="D26">
        <v>76.422634658688395</v>
      </c>
      <c r="E26">
        <v>113.198159928802</v>
      </c>
      <c r="F26">
        <v>0.33743761422071999</v>
      </c>
      <c r="G26">
        <v>0.504213874506518</v>
      </c>
      <c r="H26">
        <v>1204.47431132732</v>
      </c>
      <c r="I26">
        <v>57.672202200723099</v>
      </c>
      <c r="J26">
        <v>395.59549196675601</v>
      </c>
      <c r="K26">
        <f t="shared" si="18"/>
        <v>3326.0829066810902</v>
      </c>
      <c r="L26">
        <f t="shared" si="18"/>
        <v>156495.79326441971</v>
      </c>
      <c r="M26">
        <f t="shared" si="2"/>
        <v>0.11199685598524373</v>
      </c>
      <c r="N26">
        <f t="shared" si="3"/>
        <v>0.11157256298393685</v>
      </c>
      <c r="O26">
        <f t="shared" si="4"/>
        <v>1.3554679375016409E-6</v>
      </c>
      <c r="T26" s="5">
        <f t="shared" si="17"/>
        <v>-2.8002762118539977</v>
      </c>
      <c r="W26">
        <v>23.267823703158399</v>
      </c>
      <c r="X26">
        <f t="shared" si="5"/>
        <v>23.267823703158399</v>
      </c>
      <c r="Y26">
        <v>76.576509403373393</v>
      </c>
      <c r="Z26">
        <v>114.362065558963</v>
      </c>
      <c r="AA26">
        <v>0.33758194457857799</v>
      </c>
      <c r="AB26">
        <v>0.50477891432711197</v>
      </c>
      <c r="AC26">
        <v>1168.9464731002499</v>
      </c>
      <c r="AD26">
        <v>59.073580248265102</v>
      </c>
      <c r="AE26">
        <v>418.30603969466199</v>
      </c>
      <c r="AF26">
        <f t="shared" si="6"/>
        <v>3489.6878833482169</v>
      </c>
      <c r="AG26">
        <f t="shared" si="6"/>
        <v>174979.94284503214</v>
      </c>
      <c r="AH26">
        <f t="shared" si="7"/>
        <v>0.11216555253918477</v>
      </c>
      <c r="AI26">
        <f t="shared" si="8"/>
        <v>0.11129336245888673</v>
      </c>
      <c r="AJ26">
        <f t="shared" si="9"/>
        <v>1.0872454162529164E-6</v>
      </c>
      <c r="AK26">
        <v>0</v>
      </c>
      <c r="AR26">
        <v>24.930772269492898</v>
      </c>
      <c r="AS26">
        <f t="shared" si="10"/>
        <v>24.930772269492898</v>
      </c>
      <c r="AT26">
        <v>77.043923943033207</v>
      </c>
      <c r="AU26">
        <v>109.038573866451</v>
      </c>
      <c r="AV26">
        <v>0.33324622904821899</v>
      </c>
      <c r="AW26">
        <v>0.50922619295024596</v>
      </c>
      <c r="AX26">
        <v>1170.6585734375799</v>
      </c>
      <c r="AY26">
        <v>60.224456953498994</v>
      </c>
      <c r="AZ26">
        <v>445.068528480635</v>
      </c>
      <c r="BA26">
        <f t="shared" si="11"/>
        <v>3626.9852153438533</v>
      </c>
      <c r="BB26">
        <f t="shared" si="11"/>
        <v>198085.99504391779</v>
      </c>
      <c r="BC26">
        <f t="shared" si="12"/>
        <v>0.11234938299136994</v>
      </c>
      <c r="BD26">
        <f t="shared" si="13"/>
        <v>0.11152961268320788</v>
      </c>
      <c r="BE26">
        <f t="shared" si="14"/>
        <v>5.2924857393768142E-7</v>
      </c>
      <c r="BN26">
        <v>-0.57672202200723099</v>
      </c>
      <c r="BO26">
        <v>-395.59549196675601</v>
      </c>
      <c r="BP26">
        <f t="shared" si="15"/>
        <v>57.672202200723099</v>
      </c>
      <c r="BQ26">
        <f t="shared" si="16"/>
        <v>395.59549196675601</v>
      </c>
    </row>
    <row r="27" spans="2:69" x14ac:dyDescent="0.3">
      <c r="B27">
        <v>18.504571629850101</v>
      </c>
      <c r="C27">
        <f t="shared" si="0"/>
        <v>18.504571629850101</v>
      </c>
      <c r="D27">
        <v>76.439709987890097</v>
      </c>
      <c r="E27">
        <v>120.80306543713201</v>
      </c>
      <c r="F27">
        <v>0.330451187460998</v>
      </c>
      <c r="G27">
        <v>0.50236203495051401</v>
      </c>
      <c r="H27">
        <v>1207.3295265434199</v>
      </c>
      <c r="I27">
        <v>57.6602016029087</v>
      </c>
      <c r="J27">
        <v>395.73444415518901</v>
      </c>
      <c r="K27">
        <f t="shared" si="18"/>
        <v>3324.6988488880752</v>
      </c>
      <c r="L27">
        <f t="shared" si="18"/>
        <v>156605.75029081642</v>
      </c>
      <c r="M27">
        <f t="shared" si="2"/>
        <v>0.11197355135712363</v>
      </c>
      <c r="N27">
        <f t="shared" si="3"/>
        <v>0.1116117526413281</v>
      </c>
      <c r="O27">
        <f t="shared" si="4"/>
        <v>1.4569985357294864E-6</v>
      </c>
      <c r="T27" s="5">
        <f t="shared" si="17"/>
        <v>-2.6613240234210025</v>
      </c>
      <c r="W27">
        <v>23.083013639319901</v>
      </c>
      <c r="X27">
        <f t="shared" si="5"/>
        <v>23.083013639319901</v>
      </c>
      <c r="Y27">
        <v>76.612929612263699</v>
      </c>
      <c r="Z27">
        <v>115.977578354258</v>
      </c>
      <c r="AA27">
        <v>0.33824250217922402</v>
      </c>
      <c r="AB27">
        <v>0.50627117763920904</v>
      </c>
      <c r="AC27">
        <v>1167.4490170879001</v>
      </c>
      <c r="AD27">
        <v>59.070007148608298</v>
      </c>
      <c r="AE27">
        <v>418.57451357910998</v>
      </c>
      <c r="AF27">
        <f t="shared" si="6"/>
        <v>3489.2657445366353</v>
      </c>
      <c r="AG27">
        <f t="shared" si="6"/>
        <v>175204.62341798851</v>
      </c>
      <c r="AH27">
        <f t="shared" si="7"/>
        <v>0.11215876814088693</v>
      </c>
      <c r="AI27">
        <f t="shared" si="8"/>
        <v>0.11136479188733682</v>
      </c>
      <c r="AJ27">
        <f t="shared" si="9"/>
        <v>1.2420143335539855E-6</v>
      </c>
      <c r="AK27">
        <v>0</v>
      </c>
      <c r="AL27">
        <v>500</v>
      </c>
      <c r="AM27">
        <f>(1-((15+273.15)/(AL27+273.15)))*100</f>
        <v>62.730388669727731</v>
      </c>
      <c r="AR27">
        <v>24.9135807568316</v>
      </c>
      <c r="AS27">
        <f t="shared" si="10"/>
        <v>24.9135807568316</v>
      </c>
      <c r="AT27">
        <v>77.007162023484895</v>
      </c>
      <c r="AU27">
        <v>108.99511488769799</v>
      </c>
      <c r="AV27">
        <v>0.333155784485058</v>
      </c>
      <c r="AW27">
        <v>0.50854515460727301</v>
      </c>
      <c r="AX27">
        <v>1171.2417970173001</v>
      </c>
      <c r="AY27">
        <v>60.223091663763697</v>
      </c>
      <c r="AZ27">
        <v>445.09933666370301</v>
      </c>
      <c r="BA27">
        <f t="shared" si="11"/>
        <v>3626.8207695420842</v>
      </c>
      <c r="BB27">
        <f t="shared" si="11"/>
        <v>198113.41949846843</v>
      </c>
      <c r="BC27">
        <f t="shared" si="12"/>
        <v>0.11234683602843952</v>
      </c>
      <c r="BD27">
        <f t="shared" si="13"/>
        <v>0.11153733289819764</v>
      </c>
      <c r="BE27">
        <f t="shared" si="14"/>
        <v>5.189368705206047E-7</v>
      </c>
      <c r="BN27">
        <v>-0.57660201602908701</v>
      </c>
      <c r="BO27">
        <v>-395.73444415518901</v>
      </c>
      <c r="BP27">
        <f t="shared" si="15"/>
        <v>57.6602016029087</v>
      </c>
      <c r="BQ27">
        <f t="shared" si="16"/>
        <v>395.73444415518901</v>
      </c>
    </row>
    <row r="28" spans="2:69" x14ac:dyDescent="0.3">
      <c r="B28">
        <v>18.482331982730202</v>
      </c>
      <c r="C28">
        <f t="shared" si="0"/>
        <v>18.482331982730202</v>
      </c>
      <c r="D28">
        <v>76.442542599794606</v>
      </c>
      <c r="E28">
        <v>113.129336504943</v>
      </c>
      <c r="F28">
        <v>0.33844407844581198</v>
      </c>
      <c r="G28">
        <v>0.50541956731816395</v>
      </c>
      <c r="H28">
        <v>1196.26627086388</v>
      </c>
      <c r="I28">
        <v>57.6534018501318</v>
      </c>
      <c r="J28">
        <v>395.74465374976899</v>
      </c>
      <c r="K28">
        <f t="shared" si="18"/>
        <v>3323.9147448927811</v>
      </c>
      <c r="L28">
        <f t="shared" si="18"/>
        <v>156613.83097152456</v>
      </c>
      <c r="M28">
        <f t="shared" si="2"/>
        <v>0.11196034653914494</v>
      </c>
      <c r="N28">
        <f t="shared" si="3"/>
        <v>0.11161463212468281</v>
      </c>
      <c r="O28">
        <f t="shared" si="4"/>
        <v>1.4700908415833997E-6</v>
      </c>
      <c r="T28" s="5">
        <f t="shared" si="17"/>
        <v>-2.6511144288410264</v>
      </c>
      <c r="W28">
        <v>23.075573134401399</v>
      </c>
      <c r="X28">
        <f t="shared" si="5"/>
        <v>23.075573134401399</v>
      </c>
      <c r="Y28">
        <v>76.608935037074303</v>
      </c>
      <c r="Z28">
        <v>115.084096619009</v>
      </c>
      <c r="AA28">
        <v>0.336828322291709</v>
      </c>
      <c r="AB28">
        <v>0.50632758437035397</v>
      </c>
      <c r="AC28">
        <v>1170.99576588133</v>
      </c>
      <c r="AD28">
        <v>59.062117681119602</v>
      </c>
      <c r="AE28">
        <v>418.60727237553402</v>
      </c>
      <c r="AF28">
        <f t="shared" si="6"/>
        <v>3488.3337449784208</v>
      </c>
      <c r="AG28">
        <f t="shared" si="6"/>
        <v>175232.04848568453</v>
      </c>
      <c r="AH28">
        <f t="shared" si="7"/>
        <v>0.11214378806897678</v>
      </c>
      <c r="AI28">
        <f t="shared" si="8"/>
        <v>0.11137350760324377</v>
      </c>
      <c r="AJ28">
        <f t="shared" si="9"/>
        <v>1.2651517146096972E-6</v>
      </c>
      <c r="AK28">
        <v>0</v>
      </c>
      <c r="AL28">
        <f>AL27+50</f>
        <v>550</v>
      </c>
      <c r="AM28">
        <f t="shared" ref="AM28:AM65" si="19">(1-((15+273.15)/(AL28+273.15)))*100</f>
        <v>64.994229484298131</v>
      </c>
      <c r="AR28">
        <v>24.552943302411499</v>
      </c>
      <c r="AS28">
        <f t="shared" si="10"/>
        <v>24.552943302411499</v>
      </c>
      <c r="AT28">
        <v>77.116147613658001</v>
      </c>
      <c r="AU28">
        <v>108.91474198476</v>
      </c>
      <c r="AV28">
        <v>0.33490261200027799</v>
      </c>
      <c r="AW28">
        <v>0.50891287245488404</v>
      </c>
      <c r="AX28">
        <v>1174.5648677608201</v>
      </c>
      <c r="AY28">
        <v>60.2188379785457</v>
      </c>
      <c r="AZ28">
        <v>445.44281580604797</v>
      </c>
      <c r="BA28">
        <f t="shared" si="11"/>
        <v>3626.3084474863381</v>
      </c>
      <c r="BB28">
        <f t="shared" si="11"/>
        <v>198419.30215322078</v>
      </c>
      <c r="BC28">
        <f t="shared" si="12"/>
        <v>0.112338900732152</v>
      </c>
      <c r="BD28">
        <f t="shared" si="13"/>
        <v>0.11162340525168728</v>
      </c>
      <c r="BE28">
        <f t="shared" si="14"/>
        <v>4.0669416136403618E-7</v>
      </c>
      <c r="BN28">
        <v>-0.57653401850131802</v>
      </c>
      <c r="BO28">
        <v>-395.74465374976899</v>
      </c>
      <c r="BP28">
        <f t="shared" si="15"/>
        <v>57.6534018501318</v>
      </c>
      <c r="BQ28">
        <f t="shared" si="16"/>
        <v>395.74465374976899</v>
      </c>
    </row>
    <row r="29" spans="2:69" x14ac:dyDescent="0.3">
      <c r="B29">
        <v>18.486012290960598</v>
      </c>
      <c r="C29">
        <f t="shared" si="0"/>
        <v>18.486012290960598</v>
      </c>
      <c r="D29">
        <v>76.436815761557398</v>
      </c>
      <c r="E29">
        <v>121.848618957705</v>
      </c>
      <c r="F29">
        <v>0.33866540039234999</v>
      </c>
      <c r="G29">
        <v>0.50485941839196502</v>
      </c>
      <c r="H29">
        <v>1200.1259867260801</v>
      </c>
      <c r="I29">
        <v>57.650717361966301</v>
      </c>
      <c r="J29">
        <v>395.76151126609301</v>
      </c>
      <c r="K29">
        <f t="shared" si="18"/>
        <v>3323.6052123493228</v>
      </c>
      <c r="L29">
        <f t="shared" si="18"/>
        <v>156627.17379962187</v>
      </c>
      <c r="M29">
        <f t="shared" si="2"/>
        <v>0.11195513338232081</v>
      </c>
      <c r="N29">
        <f t="shared" si="3"/>
        <v>0.11161938656789566</v>
      </c>
      <c r="O29">
        <f t="shared" si="4"/>
        <v>1.4839751110125568E-6</v>
      </c>
      <c r="T29" s="5">
        <f t="shared" si="17"/>
        <v>-2.634256912517003</v>
      </c>
      <c r="W29">
        <v>23.010793378709099</v>
      </c>
      <c r="X29">
        <f t="shared" si="5"/>
        <v>23.010793378709099</v>
      </c>
      <c r="Y29">
        <v>76.338615354239906</v>
      </c>
      <c r="Z29">
        <v>114.857648912465</v>
      </c>
      <c r="AA29">
        <v>0.33666744081365602</v>
      </c>
      <c r="AB29">
        <v>0.50595020232237697</v>
      </c>
      <c r="AC29">
        <v>1167.4148878061001</v>
      </c>
      <c r="AD29">
        <v>59.056212675647302</v>
      </c>
      <c r="AE29">
        <v>418.70273503538903</v>
      </c>
      <c r="AF29">
        <f t="shared" si="6"/>
        <v>3487.6362555912851</v>
      </c>
      <c r="AG29">
        <f t="shared" si="6"/>
        <v>175311.98032611518</v>
      </c>
      <c r="AH29">
        <f t="shared" si="7"/>
        <v>0.11213257598061573</v>
      </c>
      <c r="AI29">
        <f t="shared" si="8"/>
        <v>0.11139890613780064</v>
      </c>
      <c r="AJ29">
        <f t="shared" si="9"/>
        <v>1.3256306489951198E-6</v>
      </c>
      <c r="AK29">
        <v>0</v>
      </c>
      <c r="AL29">
        <f t="shared" ref="AL29:AL65" si="20">AL28+50</f>
        <v>600</v>
      </c>
      <c r="AM29">
        <f t="shared" si="19"/>
        <v>66.998797457481544</v>
      </c>
      <c r="AO29">
        <v>295</v>
      </c>
      <c r="AP29">
        <v>56.7</v>
      </c>
      <c r="AQ29">
        <f>[1]!Cp("CO2","TP","SI",AP29+273.15,AO29/10)</f>
        <v>2.0157420800334398</v>
      </c>
      <c r="AR29">
        <v>24.539134304747499</v>
      </c>
      <c r="AS29">
        <f t="shared" si="10"/>
        <v>24.539134304747499</v>
      </c>
      <c r="AT29">
        <v>77.110650053114597</v>
      </c>
      <c r="AU29">
        <v>108.914669694719</v>
      </c>
      <c r="AV29">
        <v>0.33461771328568901</v>
      </c>
      <c r="AW29">
        <v>0.50889245230425695</v>
      </c>
      <c r="AX29">
        <v>1174.3836305582199</v>
      </c>
      <c r="AY29">
        <v>60.213537127830598</v>
      </c>
      <c r="AZ29">
        <v>445.453789678828</v>
      </c>
      <c r="BA29">
        <f t="shared" si="11"/>
        <v>3625.670053444634</v>
      </c>
      <c r="BB29">
        <f t="shared" si="11"/>
        <v>198429.07873922953</v>
      </c>
      <c r="BC29">
        <f t="shared" si="12"/>
        <v>0.11232901193717904</v>
      </c>
      <c r="BD29">
        <f t="shared" si="13"/>
        <v>0.11162615519175824</v>
      </c>
      <c r="BE29">
        <f t="shared" si="14"/>
        <v>4.0618861382530111E-7</v>
      </c>
      <c r="BN29">
        <v>-0.57650717361966297</v>
      </c>
      <c r="BO29">
        <v>-395.76151126609301</v>
      </c>
      <c r="BP29">
        <f t="shared" si="15"/>
        <v>57.650717361966301</v>
      </c>
      <c r="BQ29">
        <f t="shared" si="16"/>
        <v>395.76151126609301</v>
      </c>
    </row>
    <row r="30" spans="2:69" x14ac:dyDescent="0.3">
      <c r="B30">
        <v>18.4746865777159</v>
      </c>
      <c r="C30">
        <f t="shared" si="0"/>
        <v>18.4746865777159</v>
      </c>
      <c r="D30">
        <v>76.4255136720043</v>
      </c>
      <c r="E30">
        <v>121.859613201781</v>
      </c>
      <c r="F30">
        <v>0.33841039778929199</v>
      </c>
      <c r="G30">
        <v>0.50507974308658299</v>
      </c>
      <c r="H30">
        <v>1200.7944041880701</v>
      </c>
      <c r="I30">
        <v>57.6501992249868</v>
      </c>
      <c r="J30">
        <v>395.76560412187803</v>
      </c>
      <c r="K30">
        <f t="shared" si="18"/>
        <v>3323.5454706806686</v>
      </c>
      <c r="L30">
        <f t="shared" si="18"/>
        <v>156630.41340595507</v>
      </c>
      <c r="M30">
        <f t="shared" si="2"/>
        <v>0.11195412718331228</v>
      </c>
      <c r="N30">
        <f t="shared" si="3"/>
        <v>0.11162054090463389</v>
      </c>
      <c r="O30">
        <f t="shared" si="4"/>
        <v>1.4872313535033487E-6</v>
      </c>
      <c r="T30" s="5">
        <f t="shared" si="17"/>
        <v>-2.6301640567319851</v>
      </c>
      <c r="W30">
        <v>22.8772972552953</v>
      </c>
      <c r="X30">
        <f t="shared" si="5"/>
        <v>22.8772972552953</v>
      </c>
      <c r="Y30">
        <v>76.876997253468602</v>
      </c>
      <c r="Z30">
        <v>114.912447735528</v>
      </c>
      <c r="AA30">
        <v>0.33546723491497199</v>
      </c>
      <c r="AB30">
        <v>0.50500625506628105</v>
      </c>
      <c r="AC30">
        <v>1171.07577015328</v>
      </c>
      <c r="AD30">
        <v>59.0478160072932</v>
      </c>
      <c r="AE30">
        <v>418.89035447605602</v>
      </c>
      <c r="AF30">
        <f t="shared" si="6"/>
        <v>3486.6445752311511</v>
      </c>
      <c r="AG30">
        <f t="shared" si="6"/>
        <v>175469.12907307586</v>
      </c>
      <c r="AH30">
        <f t="shared" si="7"/>
        <v>0.11211663286456505</v>
      </c>
      <c r="AI30">
        <f t="shared" si="8"/>
        <v>0.1114488236537651</v>
      </c>
      <c r="AJ30">
        <f t="shared" si="9"/>
        <v>1.4470046953570187E-6</v>
      </c>
      <c r="AK30">
        <v>0</v>
      </c>
      <c r="AL30">
        <f t="shared" si="20"/>
        <v>650</v>
      </c>
      <c r="AM30">
        <f t="shared" si="19"/>
        <v>68.78622109083031</v>
      </c>
      <c r="AO30">
        <v>278</v>
      </c>
      <c r="AP30">
        <v>208</v>
      </c>
      <c r="AQ30">
        <f>[1]!Cp("CO2","TP","SI",AP30+273.15,AO30/10)</f>
        <v>1.4755113086174461</v>
      </c>
      <c r="AR30">
        <v>24.348322742546699</v>
      </c>
      <c r="AS30">
        <f t="shared" si="10"/>
        <v>24.348322742546699</v>
      </c>
      <c r="AT30">
        <v>76.981740077780799</v>
      </c>
      <c r="AU30">
        <v>109.36237591163599</v>
      </c>
      <c r="AV30">
        <v>0.33499002984016701</v>
      </c>
      <c r="AW30">
        <v>0.508738704272095</v>
      </c>
      <c r="AX30">
        <v>1174.78275571525</v>
      </c>
      <c r="AY30">
        <v>60.207989485344704</v>
      </c>
      <c r="AZ30">
        <v>445.64131947727498</v>
      </c>
      <c r="BA30">
        <f t="shared" si="11"/>
        <v>3625.0019978673786</v>
      </c>
      <c r="BB30">
        <f t="shared" si="11"/>
        <v>198596.18562544667</v>
      </c>
      <c r="BC30">
        <f t="shared" si="12"/>
        <v>0.11231866274945904</v>
      </c>
      <c r="BD30">
        <f t="shared" si="13"/>
        <v>0.11167314823765782</v>
      </c>
      <c r="BE30">
        <f t="shared" si="14"/>
        <v>3.5347385352554265E-7</v>
      </c>
      <c r="BN30">
        <v>-0.57650199224986798</v>
      </c>
      <c r="BO30">
        <v>-395.76560412187803</v>
      </c>
      <c r="BP30">
        <f t="shared" si="15"/>
        <v>57.6501992249868</v>
      </c>
      <c r="BQ30">
        <f t="shared" si="16"/>
        <v>395.76560412187803</v>
      </c>
    </row>
    <row r="31" spans="2:69" x14ac:dyDescent="0.3">
      <c r="B31">
        <v>18.4336879041259</v>
      </c>
      <c r="C31">
        <f t="shared" si="0"/>
        <v>18.4336879041259</v>
      </c>
      <c r="D31">
        <v>76.433018341033303</v>
      </c>
      <c r="E31">
        <v>120.55449685329999</v>
      </c>
      <c r="F31">
        <v>0.32948063096400398</v>
      </c>
      <c r="G31">
        <v>0.50235759133764801</v>
      </c>
      <c r="H31">
        <v>1200.18902479643</v>
      </c>
      <c r="I31">
        <v>57.649173733777801</v>
      </c>
      <c r="J31">
        <v>395.82922135724402</v>
      </c>
      <c r="K31">
        <f t="shared" si="18"/>
        <v>3323.4272321872963</v>
      </c>
      <c r="L31">
        <f t="shared" si="18"/>
        <v>156680.77248028209</v>
      </c>
      <c r="M31">
        <f t="shared" si="2"/>
        <v>0.11195213572491698</v>
      </c>
      <c r="N31">
        <f t="shared" si="3"/>
        <v>0.11163848331839712</v>
      </c>
      <c r="O31">
        <f t="shared" si="4"/>
        <v>1.5313863132998324E-6</v>
      </c>
      <c r="T31" s="5">
        <f t="shared" si="17"/>
        <v>-2.5665468213659892</v>
      </c>
      <c r="W31">
        <v>22.684676008763098</v>
      </c>
      <c r="X31">
        <f t="shared" si="5"/>
        <v>22.684676008763098</v>
      </c>
      <c r="Y31">
        <v>76.838553427650794</v>
      </c>
      <c r="Z31">
        <v>111.910315682109</v>
      </c>
      <c r="AA31">
        <v>0.33570434025444801</v>
      </c>
      <c r="AB31">
        <v>0.50482817390762502</v>
      </c>
      <c r="AC31">
        <v>1170.2270101464001</v>
      </c>
      <c r="AD31">
        <v>59.042438858385303</v>
      </c>
      <c r="AE31">
        <v>419.13766907450702</v>
      </c>
      <c r="AF31">
        <f t="shared" si="6"/>
        <v>3486.009586346167</v>
      </c>
      <c r="AG31">
        <f t="shared" si="6"/>
        <v>175676.38563721094</v>
      </c>
      <c r="AH31">
        <f t="shared" si="7"/>
        <v>0.11210642304021033</v>
      </c>
      <c r="AI31">
        <f t="shared" si="8"/>
        <v>0.11151462350037231</v>
      </c>
      <c r="AJ31">
        <f t="shared" si="9"/>
        <v>1.6116012040713423E-6</v>
      </c>
      <c r="AK31">
        <v>0</v>
      </c>
      <c r="AL31">
        <f t="shared" si="20"/>
        <v>700</v>
      </c>
      <c r="AM31">
        <f t="shared" si="19"/>
        <v>70.389970713661825</v>
      </c>
      <c r="AQ31">
        <f>(AQ29-AQ30)/AQ30</f>
        <v>0.36613123075430032</v>
      </c>
      <c r="AR31">
        <v>24.265369926332902</v>
      </c>
      <c r="AS31">
        <f t="shared" si="10"/>
        <v>24.265369926332902</v>
      </c>
      <c r="AT31">
        <v>77.127242522931397</v>
      </c>
      <c r="AU31">
        <v>109.38084109833299</v>
      </c>
      <c r="AV31">
        <v>0.334233909690762</v>
      </c>
      <c r="AW31">
        <v>0.50706793656330496</v>
      </c>
      <c r="AX31">
        <v>1174.68342390718</v>
      </c>
      <c r="AY31">
        <v>60.196853994521305</v>
      </c>
      <c r="AZ31">
        <v>445.701372873244</v>
      </c>
      <c r="BA31">
        <f t="shared" si="11"/>
        <v>3623.6612308377157</v>
      </c>
      <c r="BB31">
        <f t="shared" si="11"/>
        <v>198649.71378109447</v>
      </c>
      <c r="BC31">
        <f t="shared" si="12"/>
        <v>0.11229788936956321</v>
      </c>
      <c r="BD31">
        <f t="shared" si="13"/>
        <v>0.11168819700332902</v>
      </c>
      <c r="BE31">
        <f t="shared" si="14"/>
        <v>3.4365745759435527E-7</v>
      </c>
      <c r="BN31">
        <v>-0.57649173733777803</v>
      </c>
      <c r="BO31">
        <v>-395.82922135724402</v>
      </c>
      <c r="BP31">
        <f t="shared" si="15"/>
        <v>57.649173733777801</v>
      </c>
      <c r="BQ31">
        <f t="shared" si="16"/>
        <v>395.82922135724402</v>
      </c>
    </row>
    <row r="32" spans="2:69" x14ac:dyDescent="0.3">
      <c r="B32">
        <v>18.262055505608298</v>
      </c>
      <c r="C32">
        <f t="shared" si="0"/>
        <v>18.262055505608298</v>
      </c>
      <c r="D32">
        <v>76.249172156837702</v>
      </c>
      <c r="E32">
        <v>124.109839564739</v>
      </c>
      <c r="F32">
        <v>0.33437495244696802</v>
      </c>
      <c r="G32">
        <v>0.50120768427586104</v>
      </c>
      <c r="H32">
        <v>1213.2226104706201</v>
      </c>
      <c r="I32">
        <v>57.648792723806096</v>
      </c>
      <c r="J32">
        <v>396.05305527408598</v>
      </c>
      <c r="K32">
        <f t="shared" si="18"/>
        <v>3323.3833025123586</v>
      </c>
      <c r="L32">
        <f t="shared" si="18"/>
        <v>156858.02259193821</v>
      </c>
      <c r="M32">
        <f t="shared" si="2"/>
        <v>0.11195139582046905</v>
      </c>
      <c r="N32">
        <f t="shared" si="3"/>
        <v>0.11170161276322631</v>
      </c>
      <c r="O32">
        <f t="shared" si="4"/>
        <v>1.6887189101887605E-6</v>
      </c>
      <c r="T32" s="5">
        <f t="shared" si="17"/>
        <v>-2.3427129045240349</v>
      </c>
      <c r="W32">
        <v>22.5540518710607</v>
      </c>
      <c r="X32">
        <f t="shared" si="5"/>
        <v>22.5540518710607</v>
      </c>
      <c r="Y32">
        <v>76.860227438522898</v>
      </c>
      <c r="Z32">
        <v>113.923138951311</v>
      </c>
      <c r="AA32">
        <v>0.33579437584578598</v>
      </c>
      <c r="AB32">
        <v>0.50592472176835301</v>
      </c>
      <c r="AC32">
        <v>1176.1752491740599</v>
      </c>
      <c r="AD32">
        <v>59.034728115561798</v>
      </c>
      <c r="AE32">
        <v>419.33684544146399</v>
      </c>
      <c r="AF32">
        <f t="shared" si="6"/>
        <v>3485.0991236783025</v>
      </c>
      <c r="AG32">
        <f t="shared" si="6"/>
        <v>175843.38994479825</v>
      </c>
      <c r="AH32">
        <f t="shared" si="7"/>
        <v>0.11209178232052394</v>
      </c>
      <c r="AI32">
        <f t="shared" si="8"/>
        <v>0.11156761582058161</v>
      </c>
      <c r="AJ32">
        <f t="shared" si="9"/>
        <v>1.7529328677392386E-6</v>
      </c>
      <c r="AK32">
        <v>0</v>
      </c>
      <c r="AL32">
        <f t="shared" si="20"/>
        <v>750</v>
      </c>
      <c r="AM32">
        <f t="shared" si="19"/>
        <v>71.836974050725701</v>
      </c>
      <c r="AR32">
        <v>24.2462818970758</v>
      </c>
      <c r="AS32">
        <f t="shared" si="10"/>
        <v>24.2462818970758</v>
      </c>
      <c r="AT32">
        <v>77.156242197530105</v>
      </c>
      <c r="AU32">
        <v>107.95736181369701</v>
      </c>
      <c r="AV32">
        <v>0.33426127807545503</v>
      </c>
      <c r="AW32">
        <v>0.50685262061841196</v>
      </c>
      <c r="AX32">
        <v>1174.9828421360801</v>
      </c>
      <c r="AY32">
        <v>60.1933703269777</v>
      </c>
      <c r="AZ32">
        <v>445.72215600857197</v>
      </c>
      <c r="BA32">
        <f t="shared" si="11"/>
        <v>3623.2418313206795</v>
      </c>
      <c r="BB32">
        <f t="shared" si="11"/>
        <v>198668.24035692977</v>
      </c>
      <c r="BC32">
        <f t="shared" si="12"/>
        <v>0.11229139054966727</v>
      </c>
      <c r="BD32">
        <f t="shared" si="13"/>
        <v>0.11169340504408039</v>
      </c>
      <c r="BE32">
        <f t="shared" si="14"/>
        <v>3.4030460145213042E-7</v>
      </c>
      <c r="BN32">
        <v>-0.57648792723806097</v>
      </c>
      <c r="BO32">
        <v>-396.05305527408598</v>
      </c>
      <c r="BP32">
        <f t="shared" si="15"/>
        <v>57.648792723806096</v>
      </c>
      <c r="BQ32">
        <f t="shared" si="16"/>
        <v>396.05305527408598</v>
      </c>
    </row>
    <row r="33" spans="2:69" x14ac:dyDescent="0.3">
      <c r="B33">
        <v>18.3198534448507</v>
      </c>
      <c r="C33">
        <f t="shared" si="0"/>
        <v>18.3198534448507</v>
      </c>
      <c r="D33">
        <v>76.685702340644696</v>
      </c>
      <c r="E33">
        <v>136.690476462367</v>
      </c>
      <c r="F33">
        <v>0.33900862864838999</v>
      </c>
      <c r="G33">
        <v>0.49800954975912198</v>
      </c>
      <c r="H33">
        <v>1195.48119227699</v>
      </c>
      <c r="I33">
        <v>57.635102581478201</v>
      </c>
      <c r="J33">
        <v>396.07136974661</v>
      </c>
      <c r="K33">
        <f t="shared" si="18"/>
        <v>3321.8050495775151</v>
      </c>
      <c r="L33">
        <f t="shared" si="18"/>
        <v>156872.52993295586</v>
      </c>
      <c r="M33">
        <f t="shared" si="2"/>
        <v>0.11192481017192075</v>
      </c>
      <c r="N33">
        <f t="shared" si="3"/>
        <v>0.11170677812198469</v>
      </c>
      <c r="O33">
        <f t="shared" si="4"/>
        <v>1.7160524805062146E-6</v>
      </c>
      <c r="T33" s="5">
        <f t="shared" si="17"/>
        <v>-2.3243984320000095</v>
      </c>
      <c r="W33">
        <v>22.510130974316699</v>
      </c>
      <c r="X33">
        <f t="shared" si="5"/>
        <v>22.510130974316699</v>
      </c>
      <c r="Y33">
        <v>76.841275190995006</v>
      </c>
      <c r="Z33">
        <v>114.368168722218</v>
      </c>
      <c r="AA33">
        <v>0.33561072548308801</v>
      </c>
      <c r="AB33">
        <v>0.50558085284455501</v>
      </c>
      <c r="AC33">
        <v>1175.84682522964</v>
      </c>
      <c r="AD33">
        <v>59.032147350015698</v>
      </c>
      <c r="AE33">
        <v>419.38102208306401</v>
      </c>
      <c r="AF33">
        <f t="shared" si="6"/>
        <v>3484.7944207539654</v>
      </c>
      <c r="AG33">
        <f t="shared" si="6"/>
        <v>175880.44168343543</v>
      </c>
      <c r="AH33">
        <f t="shared" si="7"/>
        <v>0.11208688210976585</v>
      </c>
      <c r="AI33">
        <f t="shared" si="8"/>
        <v>0.11157936933719208</v>
      </c>
      <c r="AJ33">
        <f t="shared" si="9"/>
        <v>1.7857219983996421E-6</v>
      </c>
      <c r="AK33">
        <v>0</v>
      </c>
      <c r="AL33">
        <f t="shared" si="20"/>
        <v>800</v>
      </c>
      <c r="AM33">
        <f t="shared" si="19"/>
        <v>73.149140381121001</v>
      </c>
      <c r="AR33">
        <v>24.123810823064201</v>
      </c>
      <c r="AS33">
        <f t="shared" si="10"/>
        <v>24.123810823064201</v>
      </c>
      <c r="AT33">
        <v>76.971222802156106</v>
      </c>
      <c r="AU33">
        <v>109.429531920315</v>
      </c>
      <c r="AV33">
        <v>0.334976168674259</v>
      </c>
      <c r="AW33">
        <v>0.50874194753894897</v>
      </c>
      <c r="AX33">
        <v>1174.7527614814601</v>
      </c>
      <c r="AY33">
        <v>60.191737801664402</v>
      </c>
      <c r="AZ33">
        <v>445.81519592356898</v>
      </c>
      <c r="BA33">
        <f t="shared" si="11"/>
        <v>3623.0452995843152</v>
      </c>
      <c r="BB33">
        <f t="shared" si="11"/>
        <v>198751.18891637019</v>
      </c>
      <c r="BC33">
        <f t="shared" si="12"/>
        <v>0.11228834505584392</v>
      </c>
      <c r="BD33">
        <f t="shared" si="13"/>
        <v>0.11171671989341182</v>
      </c>
      <c r="BE33">
        <f t="shared" si="14"/>
        <v>3.1628546152944126E-7</v>
      </c>
      <c r="BN33">
        <v>-0.57635102581478204</v>
      </c>
      <c r="BO33">
        <v>-396.07136974661</v>
      </c>
      <c r="BP33">
        <f t="shared" si="15"/>
        <v>57.635102581478201</v>
      </c>
      <c r="BQ33">
        <f t="shared" si="16"/>
        <v>396.07136974661</v>
      </c>
    </row>
    <row r="34" spans="2:69" x14ac:dyDescent="0.3">
      <c r="B34">
        <v>18.1871426490926</v>
      </c>
      <c r="C34">
        <f t="shared" si="0"/>
        <v>18.1871426490926</v>
      </c>
      <c r="D34">
        <v>76.370217427494595</v>
      </c>
      <c r="E34">
        <v>124.372385226654</v>
      </c>
      <c r="F34">
        <v>0.33431762486239303</v>
      </c>
      <c r="G34">
        <v>0.50376012251283697</v>
      </c>
      <c r="H34">
        <v>1212.9919164549201</v>
      </c>
      <c r="I34">
        <v>57.632985788712396</v>
      </c>
      <c r="J34">
        <v>396.14797283567998</v>
      </c>
      <c r="K34">
        <f t="shared" si="18"/>
        <v>3321.561050921925</v>
      </c>
      <c r="L34">
        <f t="shared" si="18"/>
        <v>156933.21638181864</v>
      </c>
      <c r="M34">
        <f t="shared" si="2"/>
        <v>0.11192069945435673</v>
      </c>
      <c r="N34">
        <f t="shared" si="3"/>
        <v>0.11172838302687764</v>
      </c>
      <c r="O34">
        <f t="shared" si="4"/>
        <v>1.7741350765393294E-6</v>
      </c>
      <c r="T34" s="5">
        <f t="shared" si="17"/>
        <v>-2.2477953429300328</v>
      </c>
      <c r="W34">
        <v>22.434562244104502</v>
      </c>
      <c r="X34">
        <f t="shared" si="5"/>
        <v>22.434562244104502</v>
      </c>
      <c r="Y34">
        <v>76.816853465546203</v>
      </c>
      <c r="Z34">
        <v>114.158360269781</v>
      </c>
      <c r="AA34">
        <v>0.33560423955166901</v>
      </c>
      <c r="AB34">
        <v>0.50444807470308195</v>
      </c>
      <c r="AC34">
        <v>1175.8496760215601</v>
      </c>
      <c r="AD34">
        <v>59.031164556184301</v>
      </c>
      <c r="AE34">
        <v>419.48368836310698</v>
      </c>
      <c r="AF34">
        <f t="shared" ref="AF34:AG49" si="21">AD34^2</f>
        <v>3484.6783888593095</v>
      </c>
      <c r="AG34">
        <f t="shared" si="21"/>
        <v>175966.56480271625</v>
      </c>
      <c r="AH34">
        <f t="shared" si="7"/>
        <v>0.11208501603676556</v>
      </c>
      <c r="AI34">
        <f t="shared" si="8"/>
        <v>0.11160668444726189</v>
      </c>
      <c r="AJ34">
        <f t="shared" si="9"/>
        <v>1.8594446387643615E-6</v>
      </c>
      <c r="AK34">
        <v>0</v>
      </c>
      <c r="AL34">
        <f t="shared" si="20"/>
        <v>850</v>
      </c>
      <c r="AM34">
        <f t="shared" si="19"/>
        <v>74.344477585362597</v>
      </c>
      <c r="AP34">
        <v>400</v>
      </c>
      <c r="AQ34">
        <f>(AP35-AP34)/AP35</f>
        <v>0.28698752228163993</v>
      </c>
      <c r="AR34">
        <v>24.103180299313799</v>
      </c>
      <c r="AS34">
        <f t="shared" si="10"/>
        <v>24.103180299313799</v>
      </c>
      <c r="AT34">
        <v>76.243962282588996</v>
      </c>
      <c r="AU34">
        <v>108.647273734634</v>
      </c>
      <c r="AV34">
        <v>0.33420033395426002</v>
      </c>
      <c r="AW34">
        <v>0.509049341529487</v>
      </c>
      <c r="AX34">
        <v>1173.29078325314</v>
      </c>
      <c r="AY34">
        <v>60.184095019048399</v>
      </c>
      <c r="AZ34">
        <v>445.85941874442602</v>
      </c>
      <c r="BA34">
        <f t="shared" si="11"/>
        <v>3622.1252932618463</v>
      </c>
      <c r="BB34">
        <f t="shared" si="11"/>
        <v>198790.62128311742</v>
      </c>
      <c r="BC34">
        <f t="shared" si="12"/>
        <v>0.11227408736130118</v>
      </c>
      <c r="BD34">
        <f t="shared" si="13"/>
        <v>0.11172780167917364</v>
      </c>
      <c r="BE34">
        <f t="shared" si="14"/>
        <v>3.1039117100312854E-7</v>
      </c>
      <c r="BN34">
        <v>-0.57632985788712399</v>
      </c>
      <c r="BO34">
        <v>-396.14797283567998</v>
      </c>
      <c r="BP34">
        <f t="shared" si="15"/>
        <v>57.632985788712396</v>
      </c>
      <c r="BQ34">
        <f t="shared" si="16"/>
        <v>396.14797283567998</v>
      </c>
    </row>
    <row r="35" spans="2:69" x14ac:dyDescent="0.3">
      <c r="B35">
        <v>18.176992543860699</v>
      </c>
      <c r="C35">
        <f t="shared" si="0"/>
        <v>18.176992543860699</v>
      </c>
      <c r="D35">
        <v>76.365811068960497</v>
      </c>
      <c r="E35">
        <v>124.40201647385901</v>
      </c>
      <c r="F35">
        <v>0.33361964808940903</v>
      </c>
      <c r="G35">
        <v>0.50291923940439498</v>
      </c>
      <c r="H35">
        <v>1212.2681170016999</v>
      </c>
      <c r="I35">
        <v>57.632903699914195</v>
      </c>
      <c r="J35">
        <v>396.15589756357002</v>
      </c>
      <c r="K35">
        <f t="shared" si="18"/>
        <v>3321.5515888835835</v>
      </c>
      <c r="L35">
        <f t="shared" si="18"/>
        <v>156939.49517439777</v>
      </c>
      <c r="M35">
        <f t="shared" si="2"/>
        <v>0.11192054004155542</v>
      </c>
      <c r="N35">
        <f t="shared" si="3"/>
        <v>0.11173061809330179</v>
      </c>
      <c r="O35">
        <f t="shared" si="4"/>
        <v>1.7800482531335721E-6</v>
      </c>
      <c r="T35" s="5">
        <f t="shared" si="17"/>
        <v>-2.2398706150399903</v>
      </c>
      <c r="W35">
        <v>22.4018433421361</v>
      </c>
      <c r="X35">
        <f t="shared" si="5"/>
        <v>22.4018433421361</v>
      </c>
      <c r="Y35">
        <v>76.771590898292501</v>
      </c>
      <c r="Z35">
        <v>122.66618645273699</v>
      </c>
      <c r="AA35">
        <v>0.33607506720899499</v>
      </c>
      <c r="AB35">
        <v>0.50394508591072396</v>
      </c>
      <c r="AC35">
        <v>1175.49943939885</v>
      </c>
      <c r="AD35">
        <v>59.021884504892803</v>
      </c>
      <c r="AE35">
        <v>419.53838311822898</v>
      </c>
      <c r="AF35">
        <f t="shared" si="21"/>
        <v>3483.5828505089053</v>
      </c>
      <c r="AG35">
        <f t="shared" si="21"/>
        <v>176012.45490945788</v>
      </c>
      <c r="AH35">
        <f t="shared" si="7"/>
        <v>0.1120673956034631</v>
      </c>
      <c r="AI35">
        <f t="shared" si="8"/>
        <v>0.11162123638442932</v>
      </c>
      <c r="AJ35">
        <f t="shared" si="9"/>
        <v>1.9059991763648518E-6</v>
      </c>
      <c r="AK35">
        <v>0</v>
      </c>
      <c r="AL35">
        <f t="shared" si="20"/>
        <v>900</v>
      </c>
      <c r="AM35">
        <f t="shared" si="19"/>
        <v>75.43792353918937</v>
      </c>
      <c r="AP35">
        <v>561</v>
      </c>
      <c r="AR35">
        <v>24.011044040766201</v>
      </c>
      <c r="AS35">
        <f t="shared" si="10"/>
        <v>24.011044040766201</v>
      </c>
      <c r="AT35">
        <v>76.7648410457642</v>
      </c>
      <c r="AU35">
        <v>107.19171990850199</v>
      </c>
      <c r="AV35">
        <v>0.33443277575019098</v>
      </c>
      <c r="AW35">
        <v>0.50916582481686301</v>
      </c>
      <c r="AX35">
        <v>1174.6145950339401</v>
      </c>
      <c r="AY35">
        <v>60.181710864466901</v>
      </c>
      <c r="AZ35">
        <v>445.90980354806601</v>
      </c>
      <c r="BA35">
        <f t="shared" si="11"/>
        <v>3621.8383225742932</v>
      </c>
      <c r="BB35">
        <f t="shared" si="11"/>
        <v>198835.55290027481</v>
      </c>
      <c r="BC35">
        <f t="shared" si="12"/>
        <v>0.11226963969485905</v>
      </c>
      <c r="BD35">
        <f t="shared" si="13"/>
        <v>0.11174042759467988</v>
      </c>
      <c r="BE35">
        <f t="shared" si="14"/>
        <v>2.9934681784894929E-7</v>
      </c>
      <c r="BN35">
        <v>-0.57632903699914195</v>
      </c>
      <c r="BO35">
        <v>-396.15589756357002</v>
      </c>
      <c r="BP35">
        <f t="shared" si="15"/>
        <v>57.632903699914195</v>
      </c>
      <c r="BQ35">
        <f t="shared" si="16"/>
        <v>396.15589756357002</v>
      </c>
    </row>
    <row r="36" spans="2:69" x14ac:dyDescent="0.3">
      <c r="B36">
        <v>17.9188706144114</v>
      </c>
      <c r="C36">
        <f t="shared" si="0"/>
        <v>17.9188706144114</v>
      </c>
      <c r="D36">
        <v>77.025593670690995</v>
      </c>
      <c r="E36">
        <v>136.95575687543101</v>
      </c>
      <c r="F36">
        <v>0.33261403626859998</v>
      </c>
      <c r="G36">
        <v>0.49126582128365598</v>
      </c>
      <c r="H36">
        <v>1219.6936630432899</v>
      </c>
      <c r="I36">
        <v>57.621059965386301</v>
      </c>
      <c r="J36">
        <v>396.48253898541998</v>
      </c>
      <c r="K36">
        <f t="shared" si="18"/>
        <v>3320.186551534644</v>
      </c>
      <c r="L36">
        <f t="shared" si="18"/>
        <v>157198.40372032506</v>
      </c>
      <c r="M36">
        <f t="shared" si="2"/>
        <v>0.11189754003497286</v>
      </c>
      <c r="N36">
        <f t="shared" si="3"/>
        <v>0.11182274305769745</v>
      </c>
      <c r="O36">
        <f t="shared" si="4"/>
        <v>2.0423146544931298E-6</v>
      </c>
      <c r="T36" s="5">
        <f t="shared" si="17"/>
        <v>-1.913229193190034</v>
      </c>
      <c r="W36">
        <v>22.338845444401301</v>
      </c>
      <c r="X36">
        <f t="shared" si="5"/>
        <v>22.338845444401301</v>
      </c>
      <c r="Y36">
        <v>76.931530416458401</v>
      </c>
      <c r="Z36">
        <v>122.851006315001</v>
      </c>
      <c r="AA36">
        <v>0.335787135679388</v>
      </c>
      <c r="AB36">
        <v>0.50107757405019404</v>
      </c>
      <c r="AC36">
        <v>1178.80752905944</v>
      </c>
      <c r="AD36">
        <v>59.020752019407198</v>
      </c>
      <c r="AE36">
        <v>419.641196663144</v>
      </c>
      <c r="AF36">
        <f t="shared" si="21"/>
        <v>3483.449168936359</v>
      </c>
      <c r="AG36">
        <f t="shared" si="21"/>
        <v>176098.73393687551</v>
      </c>
      <c r="AH36">
        <f t="shared" si="7"/>
        <v>0.11206524530446815</v>
      </c>
      <c r="AI36">
        <f t="shared" si="8"/>
        <v>0.11164859067538879</v>
      </c>
      <c r="AJ36">
        <f t="shared" si="9"/>
        <v>1.9823106742837167E-6</v>
      </c>
      <c r="AK36">
        <v>0</v>
      </c>
      <c r="AL36">
        <f t="shared" si="20"/>
        <v>950</v>
      </c>
      <c r="AM36">
        <f t="shared" si="19"/>
        <v>76.441973592772754</v>
      </c>
      <c r="AR36">
        <v>24.017402007635201</v>
      </c>
      <c r="AS36">
        <f t="shared" si="10"/>
        <v>24.017402007635201</v>
      </c>
      <c r="AT36">
        <v>76.828484764429106</v>
      </c>
      <c r="AU36">
        <v>108.54071827629799</v>
      </c>
      <c r="AV36">
        <v>0.33389813674798702</v>
      </c>
      <c r="AW36">
        <v>0.50908215172879101</v>
      </c>
      <c r="AX36">
        <v>1174.5452889589601</v>
      </c>
      <c r="AY36">
        <v>60.176995911379109</v>
      </c>
      <c r="AZ36">
        <v>445.93320614101901</v>
      </c>
      <c r="BA36">
        <f t="shared" si="11"/>
        <v>3621.2708369181378</v>
      </c>
      <c r="BB36">
        <f t="shared" si="11"/>
        <v>198856.42433920855</v>
      </c>
      <c r="BC36">
        <f t="shared" si="12"/>
        <v>0.11226084389831653</v>
      </c>
      <c r="BD36">
        <f t="shared" si="13"/>
        <v>0.11174629204467086</v>
      </c>
      <c r="BE36">
        <f t="shared" si="14"/>
        <v>2.9725554166276212E-7</v>
      </c>
      <c r="BN36">
        <v>-0.57621059965386301</v>
      </c>
      <c r="BO36">
        <v>-396.48253898541998</v>
      </c>
      <c r="BP36">
        <f t="shared" si="15"/>
        <v>57.621059965386301</v>
      </c>
      <c r="BQ36">
        <f t="shared" si="16"/>
        <v>396.48253898541998</v>
      </c>
    </row>
    <row r="37" spans="2:69" x14ac:dyDescent="0.3">
      <c r="B37">
        <v>17.7698045511566</v>
      </c>
      <c r="C37">
        <f t="shared" si="0"/>
        <v>17.7698045511566</v>
      </c>
      <c r="D37">
        <v>76.782934913838503</v>
      </c>
      <c r="E37">
        <v>136.81112140000701</v>
      </c>
      <c r="F37">
        <v>0.33439725936500603</v>
      </c>
      <c r="G37">
        <v>0.49129427088390798</v>
      </c>
      <c r="H37">
        <v>1215.9927359702599</v>
      </c>
      <c r="I37">
        <v>57.6137077989342</v>
      </c>
      <c r="J37">
        <v>396.65906525123302</v>
      </c>
      <c r="K37">
        <f t="shared" si="18"/>
        <v>3319.3393263409716</v>
      </c>
      <c r="L37">
        <f t="shared" si="18"/>
        <v>157338.41404598195</v>
      </c>
      <c r="M37">
        <f t="shared" si="2"/>
        <v>0.11188326245416452</v>
      </c>
      <c r="N37">
        <f t="shared" si="3"/>
        <v>0.11187252999488631</v>
      </c>
      <c r="O37">
        <f t="shared" si="4"/>
        <v>2.1927384436721486E-6</v>
      </c>
      <c r="T37" s="5">
        <f t="shared" si="17"/>
        <v>-1.7367029273769958</v>
      </c>
      <c r="W37">
        <v>22.2541873292089</v>
      </c>
      <c r="X37">
        <f t="shared" si="5"/>
        <v>22.2541873292089</v>
      </c>
      <c r="Y37">
        <v>76.687210310811494</v>
      </c>
      <c r="Z37">
        <v>119.647061847641</v>
      </c>
      <c r="AA37">
        <v>0.33563091389501998</v>
      </c>
      <c r="AB37">
        <v>0.50303761840656203</v>
      </c>
      <c r="AC37">
        <v>1177.21782118701</v>
      </c>
      <c r="AD37">
        <v>59.020237471391503</v>
      </c>
      <c r="AE37">
        <v>419.73472344344702</v>
      </c>
      <c r="AF37">
        <f t="shared" si="21"/>
        <v>3483.3884311794459</v>
      </c>
      <c r="AG37">
        <f t="shared" si="21"/>
        <v>176177.23806414695</v>
      </c>
      <c r="AH37">
        <f t="shared" si="7"/>
        <v>0.11206426830997679</v>
      </c>
      <c r="AI37">
        <f t="shared" si="8"/>
        <v>0.11167347415511926</v>
      </c>
      <c r="AJ37">
        <f t="shared" si="9"/>
        <v>2.0526211541675782E-6</v>
      </c>
      <c r="AK37">
        <v>0</v>
      </c>
      <c r="AL37">
        <f t="shared" si="20"/>
        <v>1000</v>
      </c>
      <c r="AM37">
        <f t="shared" si="19"/>
        <v>77.367160193221537</v>
      </c>
      <c r="AR37">
        <v>23.897990421754699</v>
      </c>
      <c r="AS37">
        <f t="shared" si="10"/>
        <v>23.897990421754699</v>
      </c>
      <c r="AT37">
        <v>76.866780172084901</v>
      </c>
      <c r="AU37">
        <v>107.91696382745199</v>
      </c>
      <c r="AV37">
        <v>0.33480826239651801</v>
      </c>
      <c r="AW37">
        <v>0.51137019246527204</v>
      </c>
      <c r="AX37">
        <v>1175.55680358263</v>
      </c>
      <c r="AY37">
        <v>60.172354663843898</v>
      </c>
      <c r="AZ37">
        <v>446.014544267823</v>
      </c>
      <c r="BA37">
        <f t="shared" si="11"/>
        <v>3620.7122657914165</v>
      </c>
      <c r="BB37">
        <f t="shared" si="11"/>
        <v>198928.97369843384</v>
      </c>
      <c r="BC37">
        <f t="shared" si="12"/>
        <v>0.11225218560028832</v>
      </c>
      <c r="BD37">
        <f t="shared" si="13"/>
        <v>0.1117666745457877</v>
      </c>
      <c r="BE37">
        <f t="shared" si="14"/>
        <v>2.8122189307537498E-7</v>
      </c>
      <c r="BN37">
        <v>-0.57613707798934199</v>
      </c>
      <c r="BO37">
        <v>-396.65906525123302</v>
      </c>
      <c r="BP37">
        <f t="shared" si="15"/>
        <v>57.6137077989342</v>
      </c>
      <c r="BQ37">
        <f t="shared" si="16"/>
        <v>396.65906525123302</v>
      </c>
    </row>
    <row r="38" spans="2:69" x14ac:dyDescent="0.3">
      <c r="B38">
        <v>17.723614716002999</v>
      </c>
      <c r="C38">
        <f t="shared" si="0"/>
        <v>17.723614716002999</v>
      </c>
      <c r="D38">
        <v>76.783438072631299</v>
      </c>
      <c r="E38">
        <v>136.67796489830599</v>
      </c>
      <c r="F38">
        <v>0.33354599506756999</v>
      </c>
      <c r="G38">
        <v>0.49128276208275101</v>
      </c>
      <c r="H38">
        <v>1214.6953829684201</v>
      </c>
      <c r="I38">
        <v>57.6133560018163</v>
      </c>
      <c r="J38">
        <v>396.70932812324003</v>
      </c>
      <c r="K38">
        <f t="shared" si="18"/>
        <v>3319.298789792022</v>
      </c>
      <c r="L38">
        <f t="shared" si="18"/>
        <v>157378.29101999252</v>
      </c>
      <c r="M38">
        <f t="shared" si="2"/>
        <v>0.11188257927978161</v>
      </c>
      <c r="N38">
        <f t="shared" si="3"/>
        <v>0.11188670598416484</v>
      </c>
      <c r="O38">
        <f t="shared" si="4"/>
        <v>2.2343647699256068E-6</v>
      </c>
      <c r="T38" s="5">
        <f t="shared" si="17"/>
        <v>-1.6864400553699852</v>
      </c>
      <c r="W38">
        <v>22.102058783910302</v>
      </c>
      <c r="X38">
        <f t="shared" si="5"/>
        <v>22.102058783910302</v>
      </c>
      <c r="Y38">
        <v>76.660468296330706</v>
      </c>
      <c r="Z38">
        <v>120.02250416029</v>
      </c>
      <c r="AA38">
        <v>0.33555980116481798</v>
      </c>
      <c r="AB38">
        <v>0.50269721129709299</v>
      </c>
      <c r="AC38">
        <v>1177.8631915551</v>
      </c>
      <c r="AD38">
        <v>59.012415725021299</v>
      </c>
      <c r="AE38">
        <v>419.92141405797901</v>
      </c>
      <c r="AF38">
        <f t="shared" si="21"/>
        <v>3482.465209702741</v>
      </c>
      <c r="AG38">
        <f t="shared" si="21"/>
        <v>176333.99398445265</v>
      </c>
      <c r="AH38">
        <f t="shared" si="7"/>
        <v>0.11204941682307268</v>
      </c>
      <c r="AI38">
        <f t="shared" si="8"/>
        <v>0.11172314455013901</v>
      </c>
      <c r="AJ38">
        <f t="shared" si="9"/>
        <v>2.2023635214336444E-6</v>
      </c>
      <c r="AK38">
        <v>0</v>
      </c>
      <c r="AL38">
        <f t="shared" si="20"/>
        <v>1050</v>
      </c>
      <c r="AM38">
        <f t="shared" si="19"/>
        <v>78.222423761478296</v>
      </c>
      <c r="AR38">
        <v>23.832579515504701</v>
      </c>
      <c r="AS38">
        <f t="shared" si="10"/>
        <v>23.832579515504701</v>
      </c>
      <c r="AT38">
        <v>76.861102141071399</v>
      </c>
      <c r="AU38">
        <v>107.82653431544399</v>
      </c>
      <c r="AV38">
        <v>0.33521466684658602</v>
      </c>
      <c r="AW38">
        <v>0.51160658420067295</v>
      </c>
      <c r="AX38">
        <v>1179.3477815966201</v>
      </c>
      <c r="AY38">
        <v>60.169368875615206</v>
      </c>
      <c r="AZ38">
        <v>446.06968133253798</v>
      </c>
      <c r="BA38">
        <f t="shared" si="11"/>
        <v>3620.3529508898519</v>
      </c>
      <c r="BB38">
        <f t="shared" si="11"/>
        <v>198978.160604112</v>
      </c>
      <c r="BC38">
        <f t="shared" si="12"/>
        <v>0.11224661557969859</v>
      </c>
      <c r="BD38">
        <f t="shared" si="13"/>
        <v>0.1117804913292236</v>
      </c>
      <c r="BE38">
        <f t="shared" si="14"/>
        <v>2.7077057982427875E-7</v>
      </c>
      <c r="BN38">
        <v>-0.57613356001816296</v>
      </c>
      <c r="BO38">
        <v>-396.70932812324003</v>
      </c>
      <c r="BP38">
        <f t="shared" si="15"/>
        <v>57.6133560018163</v>
      </c>
      <c r="BQ38">
        <f t="shared" si="16"/>
        <v>396.70932812324003</v>
      </c>
    </row>
    <row r="39" spans="2:69" x14ac:dyDescent="0.3">
      <c r="B39">
        <v>17.701967770063799</v>
      </c>
      <c r="C39">
        <f t="shared" si="0"/>
        <v>17.701967770063799</v>
      </c>
      <c r="D39">
        <v>76.706319317177801</v>
      </c>
      <c r="E39">
        <v>137.57332705204999</v>
      </c>
      <c r="F39">
        <v>0.33366307752384899</v>
      </c>
      <c r="G39">
        <v>0.49128093662182398</v>
      </c>
      <c r="H39">
        <v>1215.27666317171</v>
      </c>
      <c r="I39">
        <v>57.612354956053402</v>
      </c>
      <c r="J39">
        <v>396.74112699125902</v>
      </c>
      <c r="K39">
        <f t="shared" si="18"/>
        <v>3319.1834435822911</v>
      </c>
      <c r="L39">
        <f t="shared" si="18"/>
        <v>157403.52184629432</v>
      </c>
      <c r="M39">
        <f t="shared" si="2"/>
        <v>0.11188063529335725</v>
      </c>
      <c r="N39">
        <f t="shared" si="3"/>
        <v>0.11189567444128053</v>
      </c>
      <c r="O39">
        <f t="shared" si="4"/>
        <v>2.2618831947016001E-6</v>
      </c>
      <c r="T39" s="5">
        <f t="shared" si="17"/>
        <v>-1.6546411873509896</v>
      </c>
      <c r="W39">
        <v>22.026490053698101</v>
      </c>
      <c r="X39">
        <f t="shared" si="5"/>
        <v>22.026490053698101</v>
      </c>
      <c r="Y39">
        <v>76.636046570881902</v>
      </c>
      <c r="Z39">
        <v>119.379070369429</v>
      </c>
      <c r="AA39">
        <v>0.33555331523339899</v>
      </c>
      <c r="AB39">
        <v>0.50262273698571802</v>
      </c>
      <c r="AC39">
        <v>1177.8660423470201</v>
      </c>
      <c r="AD39">
        <v>59.011876836613098</v>
      </c>
      <c r="AE39">
        <v>420.013677581298</v>
      </c>
      <c r="AF39">
        <f t="shared" si="21"/>
        <v>3482.4016077795936</v>
      </c>
      <c r="AG39">
        <f t="shared" si="21"/>
        <v>176411.48935536656</v>
      </c>
      <c r="AH39">
        <f t="shared" si="7"/>
        <v>0.11204839361242913</v>
      </c>
      <c r="AI39">
        <f t="shared" si="8"/>
        <v>0.11174769193116649</v>
      </c>
      <c r="AJ39">
        <f t="shared" si="9"/>
        <v>2.2754338440004352E-6</v>
      </c>
      <c r="AK39">
        <v>0</v>
      </c>
      <c r="AL39">
        <f t="shared" si="20"/>
        <v>1100</v>
      </c>
      <c r="AM39">
        <f t="shared" si="19"/>
        <v>79.015402541601432</v>
      </c>
      <c r="AR39">
        <v>23.516767568206401</v>
      </c>
      <c r="AS39">
        <f t="shared" si="10"/>
        <v>23.516767568206401</v>
      </c>
      <c r="AT39">
        <v>76.179973185374806</v>
      </c>
      <c r="AU39">
        <v>110.568032687384</v>
      </c>
      <c r="AV39">
        <v>0.33639797911922298</v>
      </c>
      <c r="AW39">
        <v>0.50679393604367695</v>
      </c>
      <c r="AX39">
        <v>1175.7709962144399</v>
      </c>
      <c r="AY39">
        <v>60.166824805357898</v>
      </c>
      <c r="AZ39">
        <v>446.33965697724602</v>
      </c>
      <c r="BA39">
        <f t="shared" si="11"/>
        <v>3620.0468071586306</v>
      </c>
      <c r="BB39">
        <f t="shared" si="11"/>
        <v>199219.08939056564</v>
      </c>
      <c r="BC39">
        <f t="shared" si="12"/>
        <v>0.11224186958881459</v>
      </c>
      <c r="BD39">
        <f t="shared" si="13"/>
        <v>0.11184814445938532</v>
      </c>
      <c r="BE39">
        <f t="shared" si="14"/>
        <v>2.1472669763370272E-7</v>
      </c>
      <c r="BN39">
        <v>-0.57612354956053402</v>
      </c>
      <c r="BO39">
        <v>-396.74112699125902</v>
      </c>
      <c r="BP39">
        <f t="shared" si="15"/>
        <v>57.612354956053402</v>
      </c>
      <c r="BQ39">
        <f t="shared" si="16"/>
        <v>396.74112699125902</v>
      </c>
    </row>
    <row r="40" spans="2:69" x14ac:dyDescent="0.3">
      <c r="B40">
        <v>17.688159161432399</v>
      </c>
      <c r="C40">
        <f t="shared" si="0"/>
        <v>17.688159161432399</v>
      </c>
      <c r="D40">
        <v>76.7813720833377</v>
      </c>
      <c r="E40">
        <v>136.93463068302</v>
      </c>
      <c r="F40">
        <v>0.33275909276140803</v>
      </c>
      <c r="G40">
        <v>0.49120843112792201</v>
      </c>
      <c r="H40">
        <v>1214.63977747543</v>
      </c>
      <c r="I40">
        <v>57.610212760857408</v>
      </c>
      <c r="J40">
        <v>396.756031093182</v>
      </c>
      <c r="K40">
        <f t="shared" si="18"/>
        <v>3318.9366143512575</v>
      </c>
      <c r="L40">
        <f t="shared" si="18"/>
        <v>157415.34820881402</v>
      </c>
      <c r="M40">
        <f t="shared" si="2"/>
        <v>0.11187647524540167</v>
      </c>
      <c r="N40">
        <f t="shared" si="3"/>
        <v>0.1118998779493697</v>
      </c>
      <c r="O40">
        <f t="shared" si="4"/>
        <v>2.2769566677221989E-6</v>
      </c>
      <c r="T40" s="5">
        <f t="shared" si="17"/>
        <v>-1.6397370854280098</v>
      </c>
      <c r="W40">
        <v>21.9673060445466</v>
      </c>
      <c r="X40">
        <f t="shared" si="5"/>
        <v>21.9673060445466</v>
      </c>
      <c r="Y40">
        <v>76.679222580146501</v>
      </c>
      <c r="Z40">
        <v>118.91032850550801</v>
      </c>
      <c r="AA40">
        <v>0.335182162208922</v>
      </c>
      <c r="AB40">
        <v>0.50271707154746303</v>
      </c>
      <c r="AC40">
        <v>1179.9571977712401</v>
      </c>
      <c r="AD40">
        <v>59.006663516245901</v>
      </c>
      <c r="AE40">
        <v>420.10857392638098</v>
      </c>
      <c r="AF40">
        <f t="shared" si="21"/>
        <v>3481.7863393194652</v>
      </c>
      <c r="AG40">
        <f t="shared" si="21"/>
        <v>176491.21388645752</v>
      </c>
      <c r="AH40">
        <f t="shared" si="7"/>
        <v>0.11203849485638467</v>
      </c>
      <c r="AI40">
        <f t="shared" si="8"/>
        <v>0.1117729397935618</v>
      </c>
      <c r="AJ40">
        <f t="shared" si="9"/>
        <v>2.3559762813483806E-6</v>
      </c>
      <c r="AK40">
        <v>0</v>
      </c>
      <c r="AL40">
        <f t="shared" si="20"/>
        <v>1150</v>
      </c>
      <c r="AM40">
        <f t="shared" si="19"/>
        <v>79.752661349822574</v>
      </c>
      <c r="AR40">
        <v>23.476448259259801</v>
      </c>
      <c r="AS40">
        <f t="shared" si="10"/>
        <v>23.476448259259801</v>
      </c>
      <c r="AT40">
        <v>76.234782048417898</v>
      </c>
      <c r="AU40">
        <v>110.549389289519</v>
      </c>
      <c r="AV40">
        <v>0.33639507959346099</v>
      </c>
      <c r="AW40">
        <v>0.50641916920520202</v>
      </c>
      <c r="AX40">
        <v>1176.27317535154</v>
      </c>
      <c r="AY40">
        <v>60.159490553988107</v>
      </c>
      <c r="AZ40">
        <v>446.36429472509002</v>
      </c>
      <c r="BA40">
        <f t="shared" si="11"/>
        <v>3619.1643037153844</v>
      </c>
      <c r="BB40">
        <f t="shared" si="11"/>
        <v>199241.08360542703</v>
      </c>
      <c r="BC40">
        <f t="shared" si="12"/>
        <v>0.1122281874626854</v>
      </c>
      <c r="BD40">
        <f t="shared" si="13"/>
        <v>0.11185431842653552</v>
      </c>
      <c r="BE40">
        <f t="shared" si="14"/>
        <v>2.1659115196852161E-7</v>
      </c>
      <c r="BN40">
        <v>-0.57610212760857404</v>
      </c>
      <c r="BO40">
        <v>-396.756031093182</v>
      </c>
      <c r="BP40">
        <f t="shared" si="15"/>
        <v>57.610212760857408</v>
      </c>
      <c r="BQ40">
        <f t="shared" si="16"/>
        <v>396.756031093182</v>
      </c>
    </row>
    <row r="41" spans="2:69" x14ac:dyDescent="0.3">
      <c r="B41">
        <v>17.6788421962328</v>
      </c>
      <c r="C41">
        <f t="shared" si="0"/>
        <v>17.6788421962328</v>
      </c>
      <c r="D41">
        <v>76.761164715195306</v>
      </c>
      <c r="E41">
        <v>137.46309551469901</v>
      </c>
      <c r="F41">
        <v>0.33410566640824102</v>
      </c>
      <c r="G41">
        <v>0.49095644954173701</v>
      </c>
      <c r="H41">
        <v>1216.34372496796</v>
      </c>
      <c r="I41">
        <v>57.610139963841299</v>
      </c>
      <c r="J41">
        <v>396.76534709651003</v>
      </c>
      <c r="K41">
        <f t="shared" si="18"/>
        <v>3318.9282266533842</v>
      </c>
      <c r="L41">
        <f t="shared" si="18"/>
        <v>157422.74065661407</v>
      </c>
      <c r="M41">
        <f t="shared" si="2"/>
        <v>0.11187633387682863</v>
      </c>
      <c r="N41">
        <f t="shared" si="3"/>
        <v>0.11190250540693476</v>
      </c>
      <c r="O41">
        <f t="shared" si="4"/>
        <v>2.2847966041665276E-6</v>
      </c>
      <c r="T41" s="5">
        <f t="shared" si="17"/>
        <v>-1.6304210820999856</v>
      </c>
      <c r="W41">
        <v>21.936224838066899</v>
      </c>
      <c r="X41">
        <f t="shared" si="5"/>
        <v>21.936224838066899</v>
      </c>
      <c r="Y41">
        <v>76.678361470146996</v>
      </c>
      <c r="Z41">
        <v>119.17421188110799</v>
      </c>
      <c r="AA41">
        <v>0.33508924649736899</v>
      </c>
      <c r="AB41">
        <v>0.502602199627875</v>
      </c>
      <c r="AC41">
        <v>1180.7818990835301</v>
      </c>
      <c r="AD41">
        <v>59.004625868409398</v>
      </c>
      <c r="AE41">
        <v>420.13519980376901</v>
      </c>
      <c r="AF41">
        <f t="shared" si="21"/>
        <v>3481.5458738709676</v>
      </c>
      <c r="AG41">
        <f t="shared" si="21"/>
        <v>176513.58611415292</v>
      </c>
      <c r="AH41">
        <f t="shared" si="7"/>
        <v>0.11203462588662694</v>
      </c>
      <c r="AI41">
        <f t="shared" si="8"/>
        <v>0.11178002380178004</v>
      </c>
      <c r="AJ41">
        <f t="shared" si="9"/>
        <v>2.3793652387289387E-6</v>
      </c>
      <c r="AK41">
        <v>0</v>
      </c>
      <c r="AL41">
        <f t="shared" si="20"/>
        <v>1200</v>
      </c>
      <c r="AM41">
        <f t="shared" si="19"/>
        <v>80.439873739945028</v>
      </c>
      <c r="AR41">
        <v>23.435926102039399</v>
      </c>
      <c r="AS41">
        <f t="shared" si="10"/>
        <v>23.435926102039399</v>
      </c>
      <c r="AT41">
        <v>76.137647402055293</v>
      </c>
      <c r="AU41">
        <v>110.428646504987</v>
      </c>
      <c r="AV41">
        <v>0.33664742833651701</v>
      </c>
      <c r="AW41">
        <v>0.50692818419873498</v>
      </c>
      <c r="AX41">
        <v>1175.7571393780299</v>
      </c>
      <c r="AY41">
        <v>60.156571860676799</v>
      </c>
      <c r="AZ41">
        <v>446.38773639396697</v>
      </c>
      <c r="BA41">
        <f t="shared" si="11"/>
        <v>3618.8131380287718</v>
      </c>
      <c r="BB41">
        <f t="shared" si="11"/>
        <v>199262.01120292975</v>
      </c>
      <c r="BC41">
        <f t="shared" si="12"/>
        <v>0.11222274260839772</v>
      </c>
      <c r="BD41">
        <f t="shared" si="13"/>
        <v>0.11186019266855264</v>
      </c>
      <c r="BE41">
        <f t="shared" si="14"/>
        <v>2.1481597314517895E-7</v>
      </c>
      <c r="BN41">
        <v>-0.576101399638413</v>
      </c>
      <c r="BO41">
        <v>-396.76534709651003</v>
      </c>
      <c r="BP41">
        <f t="shared" si="15"/>
        <v>57.610139963841299</v>
      </c>
      <c r="BQ41">
        <f t="shared" si="16"/>
        <v>396.76534709651003</v>
      </c>
    </row>
    <row r="42" spans="2:69" x14ac:dyDescent="0.3">
      <c r="B42">
        <v>17.635819179582899</v>
      </c>
      <c r="C42">
        <f t="shared" si="0"/>
        <v>17.635819179582899</v>
      </c>
      <c r="D42">
        <v>76.994658170873606</v>
      </c>
      <c r="E42">
        <v>134.90564015401699</v>
      </c>
      <c r="F42">
        <v>0.32676819950966801</v>
      </c>
      <c r="G42">
        <v>0.49111683673047002</v>
      </c>
      <c r="H42">
        <v>1219.6700934170101</v>
      </c>
      <c r="I42">
        <v>57.604625734775098</v>
      </c>
      <c r="J42">
        <v>396.80129950800603</v>
      </c>
      <c r="K42">
        <f t="shared" si="18"/>
        <v>3318.2929060435135</v>
      </c>
      <c r="L42">
        <f t="shared" si="18"/>
        <v>157451.2712912423</v>
      </c>
      <c r="M42">
        <f t="shared" si="2"/>
        <v>0.11186562548881794</v>
      </c>
      <c r="N42">
        <f t="shared" si="3"/>
        <v>0.11191264531696286</v>
      </c>
      <c r="O42">
        <f t="shared" si="4"/>
        <v>2.3219568052572577E-6</v>
      </c>
      <c r="T42" s="5">
        <f t="shared" si="17"/>
        <v>-1.5944686706039874</v>
      </c>
      <c r="W42">
        <v>21.767264812017999</v>
      </c>
      <c r="X42">
        <f t="shared" si="5"/>
        <v>21.767264812017999</v>
      </c>
      <c r="Y42">
        <v>76.664141164114099</v>
      </c>
      <c r="Z42">
        <v>119.64705699198799</v>
      </c>
      <c r="AA42">
        <v>0.33554134470017899</v>
      </c>
      <c r="AB42">
        <v>0.50243585805139801</v>
      </c>
      <c r="AC42">
        <v>1179.6084816611101</v>
      </c>
      <c r="AD42">
        <v>58.999255168028</v>
      </c>
      <c r="AE42">
        <v>420.40006237358699</v>
      </c>
      <c r="AF42">
        <f t="shared" si="21"/>
        <v>3480.9121103820785</v>
      </c>
      <c r="AG42">
        <f t="shared" si="21"/>
        <v>176736.21244371583</v>
      </c>
      <c r="AH42">
        <f t="shared" si="7"/>
        <v>0.11202442830636736</v>
      </c>
      <c r="AI42">
        <f t="shared" si="8"/>
        <v>0.11185049241372276</v>
      </c>
      <c r="AJ42">
        <f t="shared" si="9"/>
        <v>2.6040777522747749E-6</v>
      </c>
      <c r="AK42">
        <v>0</v>
      </c>
      <c r="AL42">
        <f t="shared" si="20"/>
        <v>1250</v>
      </c>
      <c r="AM42">
        <f t="shared" si="19"/>
        <v>81.081968289400265</v>
      </c>
      <c r="AR42">
        <v>23.397260989673299</v>
      </c>
      <c r="AS42">
        <f t="shared" si="10"/>
        <v>23.397260989673299</v>
      </c>
      <c r="AT42">
        <v>76.152445553586702</v>
      </c>
      <c r="AU42">
        <v>110.573221859873</v>
      </c>
      <c r="AV42">
        <v>0.336541346926089</v>
      </c>
      <c r="AW42">
        <v>0.50698906743271199</v>
      </c>
      <c r="AX42">
        <v>1176.5951020396501</v>
      </c>
      <c r="AY42">
        <v>60.1523410755726</v>
      </c>
      <c r="AZ42">
        <v>446.41779339134598</v>
      </c>
      <c r="BA42">
        <f t="shared" si="11"/>
        <v>3618.3041368720187</v>
      </c>
      <c r="BB42">
        <f t="shared" si="11"/>
        <v>199288.84625639848</v>
      </c>
      <c r="BC42">
        <f t="shared" si="12"/>
        <v>0.11221485003252289</v>
      </c>
      <c r="BD42">
        <f t="shared" si="13"/>
        <v>0.11186772464410603</v>
      </c>
      <c r="BE42">
        <f t="shared" si="14"/>
        <v>2.1321156502065289E-7</v>
      </c>
      <c r="BN42">
        <v>-0.57604625734775095</v>
      </c>
      <c r="BO42">
        <v>-396.80129950800603</v>
      </c>
      <c r="BP42">
        <f t="shared" si="15"/>
        <v>57.604625734775098</v>
      </c>
      <c r="BQ42">
        <f t="shared" si="16"/>
        <v>396.80129950800603</v>
      </c>
    </row>
    <row r="43" spans="2:69" x14ac:dyDescent="0.3">
      <c r="B43">
        <v>17.6308622440914</v>
      </c>
      <c r="C43">
        <f t="shared" si="0"/>
        <v>17.6308622440914</v>
      </c>
      <c r="D43">
        <v>77.022182727109495</v>
      </c>
      <c r="E43">
        <v>134.901867320713</v>
      </c>
      <c r="F43">
        <v>0.32671774910786999</v>
      </c>
      <c r="G43">
        <v>0.49081434690697301</v>
      </c>
      <c r="H43">
        <v>1218.3081051838799</v>
      </c>
      <c r="I43">
        <v>57.602621709654301</v>
      </c>
      <c r="J43">
        <v>396.80434099220298</v>
      </c>
      <c r="K43">
        <f t="shared" si="18"/>
        <v>3318.0620278255369</v>
      </c>
      <c r="L43">
        <f t="shared" si="18"/>
        <v>157453.68503025649</v>
      </c>
      <c r="M43">
        <f t="shared" si="2"/>
        <v>0.11186173376101355</v>
      </c>
      <c r="N43">
        <f t="shared" si="3"/>
        <v>0.11191350312801991</v>
      </c>
      <c r="O43">
        <f t="shared" si="4"/>
        <v>2.3271554036395489E-6</v>
      </c>
      <c r="T43" s="5">
        <f t="shared" si="17"/>
        <v>-1.5914271864070315</v>
      </c>
      <c r="W43">
        <v>21.7073426428517</v>
      </c>
      <c r="X43">
        <f t="shared" si="5"/>
        <v>21.7073426428517</v>
      </c>
      <c r="Y43">
        <v>76.661608052394897</v>
      </c>
      <c r="Z43">
        <v>119.481902916956</v>
      </c>
      <c r="AA43">
        <v>0.33529944638916598</v>
      </c>
      <c r="AB43">
        <v>0.50243643714864705</v>
      </c>
      <c r="AC43">
        <v>1179.0734756888401</v>
      </c>
      <c r="AD43">
        <v>58.990091476224897</v>
      </c>
      <c r="AE43">
        <v>420.42823149991199</v>
      </c>
      <c r="AF43">
        <f t="shared" si="21"/>
        <v>3479.8308923733812</v>
      </c>
      <c r="AG43">
        <f t="shared" si="21"/>
        <v>176759.89784214357</v>
      </c>
      <c r="AH43">
        <f t="shared" si="7"/>
        <v>0.11200702880983991</v>
      </c>
      <c r="AI43">
        <f t="shared" si="8"/>
        <v>0.11185798701453829</v>
      </c>
      <c r="AJ43">
        <f t="shared" si="9"/>
        <v>2.6370905152929609E-6</v>
      </c>
      <c r="AK43">
        <v>0</v>
      </c>
      <c r="AL43">
        <f t="shared" si="20"/>
        <v>1300</v>
      </c>
      <c r="AM43">
        <f t="shared" si="19"/>
        <v>81.683246988526207</v>
      </c>
      <c r="AR43">
        <v>23.387209333408698</v>
      </c>
      <c r="AS43">
        <f t="shared" si="10"/>
        <v>23.387209333408698</v>
      </c>
      <c r="AT43">
        <v>76.202974447120596</v>
      </c>
      <c r="AU43">
        <v>111.285210053683</v>
      </c>
      <c r="AV43">
        <v>0.33633725550393401</v>
      </c>
      <c r="AW43">
        <v>0.50921955498845395</v>
      </c>
      <c r="AX43">
        <v>1176.2126997074199</v>
      </c>
      <c r="AY43">
        <v>60.1413968356973</v>
      </c>
      <c r="AZ43">
        <v>446.43863235401699</v>
      </c>
      <c r="BA43">
        <f t="shared" si="11"/>
        <v>3616.987613348821</v>
      </c>
      <c r="BB43">
        <f t="shared" si="11"/>
        <v>199307.45245812513</v>
      </c>
      <c r="BC43">
        <f t="shared" si="12"/>
        <v>0.11219443343336204</v>
      </c>
      <c r="BD43">
        <f t="shared" si="13"/>
        <v>0.11187294667461749</v>
      </c>
      <c r="BE43">
        <f t="shared" si="14"/>
        <v>2.2057791757938763E-7</v>
      </c>
      <c r="BN43">
        <v>-0.576026217096543</v>
      </c>
      <c r="BO43">
        <v>-396.80434099220298</v>
      </c>
      <c r="BP43">
        <f t="shared" si="15"/>
        <v>57.602621709654301</v>
      </c>
      <c r="BQ43">
        <f t="shared" si="16"/>
        <v>396.80434099220298</v>
      </c>
    </row>
    <row r="44" spans="2:69" x14ac:dyDescent="0.3">
      <c r="B44">
        <v>17.624252170867301</v>
      </c>
      <c r="C44">
        <f t="shared" si="0"/>
        <v>17.624252170867301</v>
      </c>
      <c r="D44">
        <v>77.014172731138601</v>
      </c>
      <c r="E44">
        <v>134.89615970212799</v>
      </c>
      <c r="F44">
        <v>0.32571841595045098</v>
      </c>
      <c r="G44">
        <v>0.490946210202994</v>
      </c>
      <c r="H44">
        <v>1216.14337548805</v>
      </c>
      <c r="I44">
        <v>57.599632765854103</v>
      </c>
      <c r="J44">
        <v>396.826843830629</v>
      </c>
      <c r="K44">
        <f t="shared" si="18"/>
        <v>3317.7176947612538</v>
      </c>
      <c r="L44">
        <f t="shared" si="18"/>
        <v>157471.54398457843</v>
      </c>
      <c r="M44">
        <f t="shared" si="2"/>
        <v>0.11185592936486488</v>
      </c>
      <c r="N44">
        <f t="shared" si="3"/>
        <v>0.11191984976090272</v>
      </c>
      <c r="O44">
        <f t="shared" si="4"/>
        <v>2.3500726131861154E-6</v>
      </c>
      <c r="T44" s="5">
        <f t="shared" si="17"/>
        <v>-1.5689243479810102</v>
      </c>
      <c r="W44">
        <v>21.515515435447199</v>
      </c>
      <c r="X44">
        <f t="shared" si="5"/>
        <v>21.515515435447199</v>
      </c>
      <c r="Y44">
        <v>76.497639993499902</v>
      </c>
      <c r="Z44">
        <v>119.85873884997901</v>
      </c>
      <c r="AA44">
        <v>0.33602997272930002</v>
      </c>
      <c r="AB44">
        <v>0.50056103258797502</v>
      </c>
      <c r="AC44">
        <v>1183.34579733756</v>
      </c>
      <c r="AD44">
        <v>58.984443976548398</v>
      </c>
      <c r="AE44">
        <v>420.63211824953203</v>
      </c>
      <c r="AF44">
        <f t="shared" si="21"/>
        <v>3479.1646312225766</v>
      </c>
      <c r="AG44">
        <f t="shared" si="21"/>
        <v>176931.37890308831</v>
      </c>
      <c r="AH44">
        <f t="shared" si="7"/>
        <v>0.11199630565883031</v>
      </c>
      <c r="AI44">
        <f t="shared" si="8"/>
        <v>0.11191223256629411</v>
      </c>
      <c r="AJ44">
        <f t="shared" si="9"/>
        <v>2.8196637608719109E-6</v>
      </c>
      <c r="AK44">
        <v>0</v>
      </c>
      <c r="AL44">
        <f t="shared" si="20"/>
        <v>1350</v>
      </c>
      <c r="AM44">
        <f t="shared" si="19"/>
        <v>82.247481748452088</v>
      </c>
      <c r="AR44">
        <v>23.2680516745672</v>
      </c>
      <c r="AS44">
        <f t="shared" si="10"/>
        <v>23.2680516745672</v>
      </c>
      <c r="AT44">
        <v>76.271354963737494</v>
      </c>
      <c r="AU44">
        <v>108.07545180228</v>
      </c>
      <c r="AV44">
        <v>0.33512550237165201</v>
      </c>
      <c r="AW44">
        <v>0.51062953417840695</v>
      </c>
      <c r="AX44">
        <v>1181.5075482116699</v>
      </c>
      <c r="AY44">
        <v>60.138336279678398</v>
      </c>
      <c r="AZ44">
        <v>446.58768817636201</v>
      </c>
      <c r="BA44">
        <f t="shared" si="11"/>
        <v>3616.6194904876829</v>
      </c>
      <c r="BB44">
        <f t="shared" si="11"/>
        <v>199440.56323070754</v>
      </c>
      <c r="BC44">
        <f t="shared" si="12"/>
        <v>0.11218872393264209</v>
      </c>
      <c r="BD44">
        <f t="shared" si="13"/>
        <v>0.11191029853634329</v>
      </c>
      <c r="BE44">
        <f t="shared" si="14"/>
        <v>1.9747411971890883E-7</v>
      </c>
      <c r="BN44">
        <v>-0.57599632765854103</v>
      </c>
      <c r="BO44">
        <v>-396.826843830629</v>
      </c>
      <c r="BP44">
        <f t="shared" si="15"/>
        <v>57.599632765854103</v>
      </c>
      <c r="BQ44">
        <f t="shared" si="16"/>
        <v>396.826843830629</v>
      </c>
    </row>
    <row r="45" spans="2:69" x14ac:dyDescent="0.3">
      <c r="B45">
        <v>17.5860497613854</v>
      </c>
      <c r="C45">
        <f t="shared" si="0"/>
        <v>17.5860497613854</v>
      </c>
      <c r="D45">
        <v>77.041956686680507</v>
      </c>
      <c r="E45">
        <v>135.51234498862601</v>
      </c>
      <c r="F45">
        <v>0.32676880641633599</v>
      </c>
      <c r="G45">
        <v>0.49111783642697199</v>
      </c>
      <c r="H45">
        <v>1220.8773705024801</v>
      </c>
      <c r="I45">
        <v>57.597798255037901</v>
      </c>
      <c r="J45">
        <v>396.85780828895901</v>
      </c>
      <c r="K45">
        <f t="shared" si="18"/>
        <v>3317.5063638280471</v>
      </c>
      <c r="L45">
        <f t="shared" si="18"/>
        <v>157496.11999991615</v>
      </c>
      <c r="M45">
        <f t="shared" si="2"/>
        <v>0.11185236682631347</v>
      </c>
      <c r="N45">
        <f t="shared" si="3"/>
        <v>0.11192858288361883</v>
      </c>
      <c r="O45">
        <f t="shared" si="4"/>
        <v>2.3787179509792013E-6</v>
      </c>
      <c r="T45" s="5">
        <f t="shared" si="17"/>
        <v>-1.5379598896510061</v>
      </c>
      <c r="W45">
        <v>21.456958794224999</v>
      </c>
      <c r="X45">
        <f t="shared" si="5"/>
        <v>21.456958794224999</v>
      </c>
      <c r="Y45">
        <v>76.506506442402994</v>
      </c>
      <c r="Z45">
        <v>118.52834136849</v>
      </c>
      <c r="AA45">
        <v>0.33553282475698898</v>
      </c>
      <c r="AB45">
        <v>0.50206113039297995</v>
      </c>
      <c r="AC45">
        <v>1181.25985611497</v>
      </c>
      <c r="AD45">
        <v>58.982817186952701</v>
      </c>
      <c r="AE45">
        <v>420.71860583135998</v>
      </c>
      <c r="AF45">
        <f t="shared" si="21"/>
        <v>3478.9727233094832</v>
      </c>
      <c r="AG45">
        <f t="shared" si="21"/>
        <v>177004.14529268324</v>
      </c>
      <c r="AH45">
        <f t="shared" si="7"/>
        <v>0.11199321680331996</v>
      </c>
      <c r="AI45">
        <f t="shared" si="8"/>
        <v>0.11193524321610351</v>
      </c>
      <c r="AJ45">
        <f t="shared" si="9"/>
        <v>2.8981290745033028E-6</v>
      </c>
      <c r="AK45">
        <v>0</v>
      </c>
      <c r="AL45">
        <f t="shared" si="20"/>
        <v>1400</v>
      </c>
      <c r="AM45">
        <f t="shared" si="19"/>
        <v>82.777993604877025</v>
      </c>
      <c r="AR45">
        <v>23.272842847099</v>
      </c>
      <c r="AS45">
        <f t="shared" si="10"/>
        <v>23.272842847099</v>
      </c>
      <c r="AT45">
        <v>76.260726465214603</v>
      </c>
      <c r="AU45">
        <v>108.33411087538499</v>
      </c>
      <c r="AV45">
        <v>0.33496829077254497</v>
      </c>
      <c r="AW45">
        <v>0.51063236202514695</v>
      </c>
      <c r="AX45">
        <v>1182.18453024926</v>
      </c>
      <c r="AY45">
        <v>60.133572236140594</v>
      </c>
      <c r="AZ45">
        <v>446.60631471132001</v>
      </c>
      <c r="BA45">
        <f t="shared" si="11"/>
        <v>3616.0465098791387</v>
      </c>
      <c r="BB45">
        <f t="shared" si="11"/>
        <v>199457.20034002661</v>
      </c>
      <c r="BC45">
        <f t="shared" si="12"/>
        <v>0.11217983655732829</v>
      </c>
      <c r="BD45">
        <f t="shared" si="13"/>
        <v>0.11191496615514031</v>
      </c>
      <c r="BE45">
        <f t="shared" si="14"/>
        <v>1.9964265922276187E-7</v>
      </c>
      <c r="BN45">
        <v>-0.57597798255037902</v>
      </c>
      <c r="BO45">
        <v>-396.85780828895901</v>
      </c>
      <c r="BP45">
        <f t="shared" si="15"/>
        <v>57.597798255037901</v>
      </c>
      <c r="BQ45">
        <f t="shared" si="16"/>
        <v>396.85780828895901</v>
      </c>
    </row>
    <row r="46" spans="2:69" x14ac:dyDescent="0.3">
      <c r="B46">
        <v>17.492796287804801</v>
      </c>
      <c r="C46">
        <f t="shared" si="0"/>
        <v>17.492796287804801</v>
      </c>
      <c r="D46">
        <v>76.799254294159695</v>
      </c>
      <c r="E46">
        <v>136.70037556286999</v>
      </c>
      <c r="F46">
        <v>0.33041512630766501</v>
      </c>
      <c r="G46">
        <v>0.48994932059892099</v>
      </c>
      <c r="H46">
        <v>1219.1148887878401</v>
      </c>
      <c r="I46">
        <v>57.597586495214301</v>
      </c>
      <c r="J46">
        <v>396.94309332844</v>
      </c>
      <c r="K46">
        <f t="shared" si="18"/>
        <v>3317.481970073693</v>
      </c>
      <c r="L46">
        <f t="shared" si="18"/>
        <v>157563.81934115064</v>
      </c>
      <c r="M46">
        <f t="shared" si="2"/>
        <v>0.11185195559813833</v>
      </c>
      <c r="N46">
        <f t="shared" si="3"/>
        <v>0.11195263641969877</v>
      </c>
      <c r="O46">
        <f t="shared" si="4"/>
        <v>2.451827785401452E-6</v>
      </c>
      <c r="T46" s="5">
        <f t="shared" si="17"/>
        <v>-1.4526748501700126</v>
      </c>
      <c r="W46">
        <v>21.390056300890102</v>
      </c>
      <c r="X46">
        <f t="shared" si="5"/>
        <v>21.390056300890102</v>
      </c>
      <c r="Y46">
        <v>76.513395860048405</v>
      </c>
      <c r="Z46">
        <v>118.585079145514</v>
      </c>
      <c r="AA46">
        <v>0.33553288649778201</v>
      </c>
      <c r="AB46">
        <v>0.50412362178739401</v>
      </c>
      <c r="AC46">
        <v>1180.8764104238101</v>
      </c>
      <c r="AD46">
        <v>58.969729816284797</v>
      </c>
      <c r="AE46">
        <v>420.799302907651</v>
      </c>
      <c r="AF46">
        <f t="shared" si="21"/>
        <v>3477.4290346056282</v>
      </c>
      <c r="AG46">
        <f t="shared" si="21"/>
        <v>177072.05332756502</v>
      </c>
      <c r="AH46">
        <f t="shared" si="7"/>
        <v>0.11196836724864456</v>
      </c>
      <c r="AI46">
        <f t="shared" si="8"/>
        <v>0.11195671325982458</v>
      </c>
      <c r="AJ46">
        <f t="shared" si="9"/>
        <v>2.9853557432731723E-6</v>
      </c>
      <c r="AK46">
        <v>0</v>
      </c>
      <c r="AL46">
        <f t="shared" si="20"/>
        <v>1450</v>
      </c>
      <c r="AM46">
        <f t="shared" si="19"/>
        <v>83.277718132489923</v>
      </c>
      <c r="AR46">
        <v>23.090176007436</v>
      </c>
      <c r="AS46">
        <f t="shared" si="10"/>
        <v>23.090176007436</v>
      </c>
      <c r="AT46">
        <v>76.169465874655202</v>
      </c>
      <c r="AU46">
        <v>110.87897995288</v>
      </c>
      <c r="AV46">
        <v>0.33625833237005298</v>
      </c>
      <c r="AW46">
        <v>0.509362934913132</v>
      </c>
      <c r="AX46">
        <v>1174.29167690698</v>
      </c>
      <c r="AY46">
        <v>60.105605856946198</v>
      </c>
      <c r="AZ46">
        <v>446.63525621517499</v>
      </c>
      <c r="BA46">
        <f t="shared" si="11"/>
        <v>3612.683855430565</v>
      </c>
      <c r="BB46">
        <f t="shared" si="11"/>
        <v>199483.05209439501</v>
      </c>
      <c r="BC46">
        <f t="shared" si="12"/>
        <v>0.11212766497113334</v>
      </c>
      <c r="BD46">
        <f t="shared" si="13"/>
        <v>0.11192221859944688</v>
      </c>
      <c r="BE46">
        <f t="shared" si="14"/>
        <v>2.2904249725001667E-7</v>
      </c>
      <c r="BN46">
        <v>-0.57597586495214304</v>
      </c>
      <c r="BO46">
        <v>-396.94309332844</v>
      </c>
      <c r="BP46">
        <f t="shared" si="15"/>
        <v>57.597586495214301</v>
      </c>
      <c r="BQ46">
        <f t="shared" si="16"/>
        <v>396.94309332844</v>
      </c>
    </row>
    <row r="47" spans="2:69" x14ac:dyDescent="0.3">
      <c r="B47">
        <v>17.4935323111835</v>
      </c>
      <c r="C47">
        <f t="shared" si="0"/>
        <v>17.4935323111835</v>
      </c>
      <c r="D47">
        <v>76.809971856906998</v>
      </c>
      <c r="E47">
        <v>136.308243526295</v>
      </c>
      <c r="F47">
        <v>0.33377650934393399</v>
      </c>
      <c r="G47">
        <v>0.490850801988087</v>
      </c>
      <c r="H47">
        <v>1217.2757126306201</v>
      </c>
      <c r="I47">
        <v>57.595639529113093</v>
      </c>
      <c r="J47">
        <v>396.946806769933</v>
      </c>
      <c r="K47">
        <f t="shared" si="18"/>
        <v>3317.2576927675345</v>
      </c>
      <c r="L47">
        <f t="shared" si="18"/>
        <v>157566.76740484653</v>
      </c>
      <c r="M47">
        <f t="shared" si="2"/>
        <v>0.11184817467641651</v>
      </c>
      <c r="N47">
        <f t="shared" si="3"/>
        <v>0.11195368374757099</v>
      </c>
      <c r="O47">
        <f t="shared" si="4"/>
        <v>2.4577011937609979E-6</v>
      </c>
      <c r="T47" s="5">
        <f t="shared" si="17"/>
        <v>-1.4489614086770075</v>
      </c>
      <c r="W47">
        <v>21.2945568303676</v>
      </c>
      <c r="X47">
        <f t="shared" si="5"/>
        <v>21.2945568303676</v>
      </c>
      <c r="Y47">
        <v>76.303710683385006</v>
      </c>
      <c r="Z47">
        <v>119.63508483516399</v>
      </c>
      <c r="AA47">
        <v>0.33618084355109901</v>
      </c>
      <c r="AB47">
        <v>0.50353881133742195</v>
      </c>
      <c r="AC47">
        <v>1185.71190833727</v>
      </c>
      <c r="AD47">
        <v>58.967250991130399</v>
      </c>
      <c r="AE47">
        <v>420.90791195975902</v>
      </c>
      <c r="AF47">
        <f t="shared" si="21"/>
        <v>3477.1366894509692</v>
      </c>
      <c r="AG47">
        <f t="shared" si="21"/>
        <v>177163.47035032426</v>
      </c>
      <c r="AH47">
        <f t="shared" si="7"/>
        <v>0.11196366059650122</v>
      </c>
      <c r="AI47">
        <f t="shared" si="8"/>
        <v>0.11198560948759934</v>
      </c>
      <c r="AJ47">
        <f t="shared" si="9"/>
        <v>3.0873678828674041E-6</v>
      </c>
      <c r="AK47">
        <v>0</v>
      </c>
      <c r="AL47">
        <f t="shared" si="20"/>
        <v>1500</v>
      </c>
      <c r="AM47">
        <f t="shared" si="19"/>
        <v>83.749259791895781</v>
      </c>
      <c r="AR47">
        <v>23.0251405559892</v>
      </c>
      <c r="AS47">
        <f t="shared" si="10"/>
        <v>23.0251405559892</v>
      </c>
      <c r="AT47">
        <v>77.417952267278096</v>
      </c>
      <c r="AU47">
        <v>110.02187105567801</v>
      </c>
      <c r="AV47">
        <v>0.33276824416772399</v>
      </c>
      <c r="AW47">
        <v>0.50225163451387</v>
      </c>
      <c r="AX47">
        <v>1186.6812610694401</v>
      </c>
      <c r="AY47">
        <v>60.095379112531397</v>
      </c>
      <c r="AZ47">
        <v>446.67575079201401</v>
      </c>
      <c r="BA47">
        <f t="shared" si="11"/>
        <v>3611.4545906788749</v>
      </c>
      <c r="BB47">
        <f t="shared" si="11"/>
        <v>199519.22634560941</v>
      </c>
      <c r="BC47">
        <f t="shared" si="12"/>
        <v>0.11210858686759975</v>
      </c>
      <c r="BD47">
        <f t="shared" si="13"/>
        <v>0.11193236612546056</v>
      </c>
      <c r="BE47">
        <f t="shared" si="14"/>
        <v>2.3643435596012331E-7</v>
      </c>
      <c r="BN47">
        <v>-0.57595639529113096</v>
      </c>
      <c r="BO47">
        <v>-396.946806769933</v>
      </c>
      <c r="BP47">
        <f t="shared" si="15"/>
        <v>57.595639529113093</v>
      </c>
      <c r="BQ47">
        <f t="shared" si="16"/>
        <v>396.946806769933</v>
      </c>
    </row>
    <row r="48" spans="2:69" x14ac:dyDescent="0.3">
      <c r="B48">
        <v>17.2079868131956</v>
      </c>
      <c r="C48">
        <f t="shared" si="0"/>
        <v>17.2079868131956</v>
      </c>
      <c r="D48">
        <v>77.017938394141893</v>
      </c>
      <c r="E48">
        <v>141.16670194687001</v>
      </c>
      <c r="F48">
        <v>0.32673509594136602</v>
      </c>
      <c r="G48">
        <v>0.481832867504563</v>
      </c>
      <c r="H48">
        <v>1239.897018724</v>
      </c>
      <c r="I48">
        <v>57.594322223443193</v>
      </c>
      <c r="J48">
        <v>397.23868126086802</v>
      </c>
      <c r="K48">
        <f t="shared" si="18"/>
        <v>3317.1059523778026</v>
      </c>
      <c r="L48">
        <f t="shared" si="18"/>
        <v>157798.5698898735</v>
      </c>
      <c r="M48">
        <f t="shared" si="2"/>
        <v>0.11184561652729492</v>
      </c>
      <c r="N48">
        <f t="shared" si="3"/>
        <v>0.11203600315131684</v>
      </c>
      <c r="O48">
        <f t="shared" si="4"/>
        <v>2.7176736927679384E-6</v>
      </c>
      <c r="T48" s="5">
        <f t="shared" si="17"/>
        <v>-1.1570869177419922</v>
      </c>
      <c r="W48">
        <v>21.032007826269599</v>
      </c>
      <c r="X48">
        <f t="shared" si="5"/>
        <v>21.032007826269599</v>
      </c>
      <c r="Y48">
        <v>76.669017774773707</v>
      </c>
      <c r="Z48">
        <v>120.220913743726</v>
      </c>
      <c r="AA48">
        <v>0.33413908094574502</v>
      </c>
      <c r="AB48">
        <v>0.49781799276458499</v>
      </c>
      <c r="AC48">
        <v>1190.89573019725</v>
      </c>
      <c r="AD48">
        <v>58.960736484889601</v>
      </c>
      <c r="AE48">
        <v>421.182037865268</v>
      </c>
      <c r="AF48">
        <f t="shared" si="21"/>
        <v>3476.3684468405918</v>
      </c>
      <c r="AG48">
        <f t="shared" si="21"/>
        <v>177394.30902034004</v>
      </c>
      <c r="AH48">
        <f t="shared" si="7"/>
        <v>0.11195129122276513</v>
      </c>
      <c r="AI48">
        <f t="shared" si="8"/>
        <v>0.11205854267733632</v>
      </c>
      <c r="AJ48">
        <f t="shared" si="9"/>
        <v>3.3527852969168441E-6</v>
      </c>
      <c r="AK48">
        <v>0</v>
      </c>
      <c r="AL48">
        <f t="shared" si="20"/>
        <v>1550</v>
      </c>
      <c r="AM48">
        <f t="shared" si="19"/>
        <v>84.194937333735581</v>
      </c>
      <c r="AR48">
        <v>22.693053906049901</v>
      </c>
      <c r="AS48">
        <f t="shared" si="10"/>
        <v>22.693053906049901</v>
      </c>
      <c r="AT48">
        <v>76.8771912720985</v>
      </c>
      <c r="AU48">
        <v>109.12351725075401</v>
      </c>
      <c r="AV48">
        <v>0.33429131756385799</v>
      </c>
      <c r="AW48">
        <v>0.50058102959810602</v>
      </c>
      <c r="AX48">
        <v>1184.1820252643899</v>
      </c>
      <c r="AY48">
        <v>60.092581289810497</v>
      </c>
      <c r="AZ48">
        <v>446.91855546108297</v>
      </c>
      <c r="BA48">
        <f t="shared" si="11"/>
        <v>3611.1183260724824</v>
      </c>
      <c r="BB48">
        <f t="shared" si="11"/>
        <v>199736.19521542109</v>
      </c>
      <c r="BC48">
        <f t="shared" si="12"/>
        <v>0.11210336749872017</v>
      </c>
      <c r="BD48">
        <f t="shared" si="13"/>
        <v>0.11199321048754426</v>
      </c>
      <c r="BE48">
        <f t="shared" si="14"/>
        <v>2.0599149143198761E-7</v>
      </c>
      <c r="BN48">
        <v>-0.57594322223443195</v>
      </c>
      <c r="BO48">
        <v>-397.23868126086802</v>
      </c>
      <c r="BP48">
        <f t="shared" si="15"/>
        <v>57.594322223443193</v>
      </c>
      <c r="BQ48">
        <f t="shared" si="16"/>
        <v>397.23868126086802</v>
      </c>
    </row>
    <row r="49" spans="2:69" x14ac:dyDescent="0.3">
      <c r="B49">
        <v>17.1449460049949</v>
      </c>
      <c r="C49">
        <f t="shared" si="0"/>
        <v>17.1449460049949</v>
      </c>
      <c r="D49">
        <v>77.012557253790305</v>
      </c>
      <c r="E49">
        <v>141.16422507568899</v>
      </c>
      <c r="F49">
        <v>0.326699225990075</v>
      </c>
      <c r="G49">
        <v>0.48173477974069601</v>
      </c>
      <c r="H49">
        <v>1239.32126667987</v>
      </c>
      <c r="I49">
        <v>57.588776945942001</v>
      </c>
      <c r="J49">
        <v>397.296101517549</v>
      </c>
      <c r="K49">
        <f t="shared" si="18"/>
        <v>3316.4672301294609</v>
      </c>
      <c r="L49">
        <f t="shared" si="18"/>
        <v>157844.1922810426</v>
      </c>
      <c r="M49">
        <f t="shared" si="2"/>
        <v>0.11183484784460204</v>
      </c>
      <c r="N49">
        <f t="shared" si="3"/>
        <v>0.11205219778784631</v>
      </c>
      <c r="O49">
        <f t="shared" si="4"/>
        <v>2.7778884715737758E-6</v>
      </c>
      <c r="T49" s="5">
        <f t="shared" si="17"/>
        <v>-1.0996666610610077</v>
      </c>
      <c r="W49">
        <v>21.011412531764201</v>
      </c>
      <c r="X49">
        <f t="shared" si="5"/>
        <v>21.011412531764201</v>
      </c>
      <c r="Y49">
        <v>76.662949860697395</v>
      </c>
      <c r="Z49">
        <v>120.163073157724</v>
      </c>
      <c r="AA49">
        <v>0.33501841044045499</v>
      </c>
      <c r="AB49">
        <v>0.50110188777374398</v>
      </c>
      <c r="AC49">
        <v>1187.35967761797</v>
      </c>
      <c r="AD49">
        <v>58.951359335192997</v>
      </c>
      <c r="AE49">
        <v>421.21263066285201</v>
      </c>
      <c r="AF49">
        <f t="shared" si="21"/>
        <v>3475.2627674670466</v>
      </c>
      <c r="AG49">
        <f t="shared" si="21"/>
        <v>177420.08022992016</v>
      </c>
      <c r="AH49">
        <f t="shared" si="7"/>
        <v>0.11193348642453652</v>
      </c>
      <c r="AI49">
        <f t="shared" si="8"/>
        <v>0.11206668211350759</v>
      </c>
      <c r="AJ49">
        <f t="shared" si="9"/>
        <v>3.3940733845758476E-6</v>
      </c>
      <c r="AK49">
        <v>0</v>
      </c>
      <c r="AL49">
        <f t="shared" si="20"/>
        <v>1600</v>
      </c>
      <c r="AM49">
        <f t="shared" si="19"/>
        <v>84.616821930971895</v>
      </c>
      <c r="AR49">
        <v>22.638347437458201</v>
      </c>
      <c r="AS49">
        <f t="shared" si="10"/>
        <v>22.638347437458201</v>
      </c>
      <c r="AT49">
        <v>76.914286599355904</v>
      </c>
      <c r="AU49">
        <v>109.145915718303</v>
      </c>
      <c r="AV49">
        <v>0.33427755426259398</v>
      </c>
      <c r="AW49">
        <v>0.50092202042864298</v>
      </c>
      <c r="AX49">
        <v>1183.6982761710599</v>
      </c>
      <c r="AY49">
        <v>60.091915718414199</v>
      </c>
      <c r="AZ49">
        <v>446.93338753488501</v>
      </c>
      <c r="BA49">
        <f t="shared" si="11"/>
        <v>3611.0383347089955</v>
      </c>
      <c r="BB49">
        <f t="shared" si="11"/>
        <v>199749.45289340772</v>
      </c>
      <c r="BC49">
        <f t="shared" si="12"/>
        <v>0.11210212586800247</v>
      </c>
      <c r="BD49">
        <f t="shared" si="13"/>
        <v>0.1119969272532569</v>
      </c>
      <c r="BE49">
        <f t="shared" si="14"/>
        <v>2.0507178723063939E-7</v>
      </c>
      <c r="BN49">
        <v>-0.57588776945942</v>
      </c>
      <c r="BO49">
        <v>-397.296101517549</v>
      </c>
      <c r="BP49">
        <f t="shared" si="15"/>
        <v>57.588776945942001</v>
      </c>
      <c r="BQ49">
        <f t="shared" si="16"/>
        <v>397.296101517549</v>
      </c>
    </row>
    <row r="50" spans="2:69" x14ac:dyDescent="0.3">
      <c r="B50">
        <v>17.0932142601451</v>
      </c>
      <c r="C50">
        <f t="shared" si="0"/>
        <v>17.0932142601451</v>
      </c>
      <c r="D50">
        <v>77.024673052454105</v>
      </c>
      <c r="E50">
        <v>141.506295945452</v>
      </c>
      <c r="F50">
        <v>0.32660056970565798</v>
      </c>
      <c r="G50">
        <v>0.48297522635948298</v>
      </c>
      <c r="H50">
        <v>1240.44492519699</v>
      </c>
      <c r="I50">
        <v>57.579479417313493</v>
      </c>
      <c r="J50">
        <v>397.35539095144401</v>
      </c>
      <c r="K50">
        <f t="shared" si="18"/>
        <v>3315.3964499688282</v>
      </c>
      <c r="L50">
        <f t="shared" si="18"/>
        <v>157891.30671817492</v>
      </c>
      <c r="M50">
        <f t="shared" si="2"/>
        <v>0.11181679245682265</v>
      </c>
      <c r="N50">
        <f t="shared" si="3"/>
        <v>0.11206891960149652</v>
      </c>
      <c r="O50">
        <f t="shared" si="4"/>
        <v>2.8461805590421131E-6</v>
      </c>
      <c r="T50" s="5">
        <f t="shared" si="17"/>
        <v>-1.0403772271660046</v>
      </c>
      <c r="W50">
        <v>20.892489246557599</v>
      </c>
      <c r="X50">
        <f t="shared" si="5"/>
        <v>20.892489246557599</v>
      </c>
      <c r="Y50">
        <v>76.677384275861897</v>
      </c>
      <c r="Z50">
        <v>120.422702985545</v>
      </c>
      <c r="AA50">
        <v>0.33508558781095998</v>
      </c>
      <c r="AB50">
        <v>0.49926439351042401</v>
      </c>
      <c r="AC50">
        <v>1187.4586184355001</v>
      </c>
      <c r="AD50">
        <v>58.9507686571825</v>
      </c>
      <c r="AE50">
        <v>421.32537417796499</v>
      </c>
      <c r="AF50">
        <f t="shared" ref="AF50:AG75" si="22">AD50^2</f>
        <v>3475.1931252726508</v>
      </c>
      <c r="AG50">
        <f t="shared" si="22"/>
        <v>177515.0709262022</v>
      </c>
      <c r="AH50">
        <f t="shared" si="7"/>
        <v>0.11193236487874327</v>
      </c>
      <c r="AI50">
        <f t="shared" si="8"/>
        <v>0.11209667834521755</v>
      </c>
      <c r="AJ50">
        <f t="shared" si="9"/>
        <v>3.5043380437687249E-6</v>
      </c>
      <c r="AK50">
        <v>0</v>
      </c>
      <c r="AL50">
        <f t="shared" si="20"/>
        <v>1650</v>
      </c>
      <c r="AM50">
        <f t="shared" si="19"/>
        <v>85.016769362764208</v>
      </c>
      <c r="AR50">
        <v>22.627279075839802</v>
      </c>
      <c r="AS50">
        <f t="shared" si="10"/>
        <v>22.627279075839802</v>
      </c>
      <c r="AT50">
        <v>77.040150204706194</v>
      </c>
      <c r="AU50">
        <v>109.721682242828</v>
      </c>
      <c r="AV50">
        <v>0.33420669702727201</v>
      </c>
      <c r="AW50">
        <v>0.50127695816209805</v>
      </c>
      <c r="AX50">
        <v>1184.4887924751699</v>
      </c>
      <c r="AY50">
        <v>60.090210257088295</v>
      </c>
      <c r="AZ50">
        <v>447.021522707651</v>
      </c>
      <c r="BA50">
        <f t="shared" si="11"/>
        <v>3610.8333687410791</v>
      </c>
      <c r="BB50">
        <f t="shared" si="11"/>
        <v>199828.24176386694</v>
      </c>
      <c r="BC50">
        <f t="shared" si="12"/>
        <v>0.11209894431125005</v>
      </c>
      <c r="BD50">
        <f t="shared" si="13"/>
        <v>0.11201901302444346</v>
      </c>
      <c r="BE50">
        <f t="shared" si="14"/>
        <v>1.9701682388001502E-7</v>
      </c>
      <c r="BN50">
        <v>-0.57579479417313495</v>
      </c>
      <c r="BO50">
        <v>-397.35539095144401</v>
      </c>
      <c r="BP50">
        <f t="shared" si="15"/>
        <v>57.579479417313493</v>
      </c>
      <c r="BQ50">
        <f t="shared" si="16"/>
        <v>397.35539095144401</v>
      </c>
    </row>
    <row r="51" spans="2:69" x14ac:dyDescent="0.3">
      <c r="B51">
        <v>17.052311633733201</v>
      </c>
      <c r="C51">
        <f t="shared" si="0"/>
        <v>17.052311633733201</v>
      </c>
      <c r="D51">
        <v>77.011161333134893</v>
      </c>
      <c r="E51">
        <v>141.19144710691799</v>
      </c>
      <c r="F51">
        <v>0.32713576329750499</v>
      </c>
      <c r="G51">
        <v>0.48317683403052503</v>
      </c>
      <c r="H51">
        <v>1240.6983011842799</v>
      </c>
      <c r="I51">
        <v>57.576682266489797</v>
      </c>
      <c r="J51">
        <v>397.38774323088899</v>
      </c>
      <c r="K51">
        <f t="shared" si="18"/>
        <v>3315.0743408163207</v>
      </c>
      <c r="L51">
        <f t="shared" si="18"/>
        <v>157917.01847013895</v>
      </c>
      <c r="M51">
        <f t="shared" si="2"/>
        <v>0.11181136051411859</v>
      </c>
      <c r="N51">
        <f t="shared" si="3"/>
        <v>0.11207804414110667</v>
      </c>
      <c r="O51">
        <f t="shared" si="4"/>
        <v>2.8804653757030171E-6</v>
      </c>
      <c r="T51" s="5">
        <f t="shared" si="17"/>
        <v>-1.0080249477210259</v>
      </c>
      <c r="W51">
        <v>20.774744469511301</v>
      </c>
      <c r="X51">
        <f t="shared" si="5"/>
        <v>20.774744469511301</v>
      </c>
      <c r="Y51">
        <v>76.653313778412098</v>
      </c>
      <c r="Z51">
        <v>121.11822519644301</v>
      </c>
      <c r="AA51">
        <v>0.333750549994765</v>
      </c>
      <c r="AB51">
        <v>0.49816640198807899</v>
      </c>
      <c r="AC51">
        <v>1193.83925706636</v>
      </c>
      <c r="AD51">
        <v>58.9415006777323</v>
      </c>
      <c r="AE51">
        <v>421.43760859488799</v>
      </c>
      <c r="AF51">
        <f t="shared" si="22"/>
        <v>3474.1005021431174</v>
      </c>
      <c r="AG51">
        <f t="shared" si="22"/>
        <v>177609.65793817802</v>
      </c>
      <c r="AH51">
        <f t="shared" si="7"/>
        <v>0.11191476736676609</v>
      </c>
      <c r="AI51">
        <f t="shared" si="8"/>
        <v>0.11212653912765352</v>
      </c>
      <c r="AJ51">
        <f t="shared" si="9"/>
        <v>3.627536975085851E-6</v>
      </c>
      <c r="AK51">
        <v>0</v>
      </c>
      <c r="AL51">
        <f t="shared" si="20"/>
        <v>1700</v>
      </c>
      <c r="AM51">
        <f t="shared" si="19"/>
        <v>85.396447305070581</v>
      </c>
      <c r="AR51">
        <v>22.504603217715601</v>
      </c>
      <c r="AS51">
        <f t="shared" si="10"/>
        <v>22.504603217715601</v>
      </c>
      <c r="AT51">
        <v>76.835572244130304</v>
      </c>
      <c r="AU51">
        <v>109.16457651146401</v>
      </c>
      <c r="AV51">
        <v>0.33428255512869698</v>
      </c>
      <c r="AW51">
        <v>0.50092264966038602</v>
      </c>
      <c r="AX51">
        <v>1183.62803358057</v>
      </c>
      <c r="AY51">
        <v>60.076746617112896</v>
      </c>
      <c r="AZ51">
        <v>447.02296536720098</v>
      </c>
      <c r="BA51">
        <f t="shared" si="11"/>
        <v>3609.215484096786</v>
      </c>
      <c r="BB51">
        <f t="shared" si="11"/>
        <v>199829.53156568576</v>
      </c>
      <c r="BC51">
        <f t="shared" si="12"/>
        <v>0.11207382774365324</v>
      </c>
      <c r="BD51">
        <f t="shared" si="13"/>
        <v>0.11201937454014395</v>
      </c>
      <c r="BE51">
        <f t="shared" si="14"/>
        <v>2.1667128985484906E-7</v>
      </c>
      <c r="BN51">
        <v>-0.57576682266489798</v>
      </c>
      <c r="BO51">
        <v>-397.38774323088899</v>
      </c>
      <c r="BP51">
        <f t="shared" si="15"/>
        <v>57.576682266489797</v>
      </c>
      <c r="BQ51">
        <f t="shared" si="16"/>
        <v>397.38774323088899</v>
      </c>
    </row>
    <row r="52" spans="2:69" x14ac:dyDescent="0.3">
      <c r="B52">
        <v>16.985765826665599</v>
      </c>
      <c r="C52">
        <f t="shared" si="0"/>
        <v>16.985765826665599</v>
      </c>
      <c r="D52">
        <v>77.021572129083197</v>
      </c>
      <c r="E52">
        <v>141.07940293444301</v>
      </c>
      <c r="F52">
        <v>0.32718046134690498</v>
      </c>
      <c r="G52">
        <v>0.483460100063342</v>
      </c>
      <c r="H52">
        <v>1240.4798285658601</v>
      </c>
      <c r="I52">
        <v>57.568991943264599</v>
      </c>
      <c r="J52">
        <v>397.44794827024998</v>
      </c>
      <c r="K52">
        <f t="shared" si="18"/>
        <v>3314.1888333636643</v>
      </c>
      <c r="L52">
        <f t="shared" si="18"/>
        <v>157964.8715842313</v>
      </c>
      <c r="M52">
        <f t="shared" si="2"/>
        <v>0.11179642624787132</v>
      </c>
      <c r="N52">
        <f t="shared" si="3"/>
        <v>0.11209502418936924</v>
      </c>
      <c r="O52">
        <f t="shared" si="4"/>
        <v>2.9487775564499993E-6</v>
      </c>
      <c r="T52" s="5">
        <f t="shared" si="17"/>
        <v>-0.9478199083600316</v>
      </c>
      <c r="W52">
        <v>20.7614447946188</v>
      </c>
      <c r="X52">
        <f t="shared" si="5"/>
        <v>20.7614447946188</v>
      </c>
      <c r="Y52">
        <v>76.3469430960848</v>
      </c>
      <c r="Z52">
        <v>120.778861248597</v>
      </c>
      <c r="AA52">
        <v>0.33553954105403799</v>
      </c>
      <c r="AB52">
        <v>0.50127914722862699</v>
      </c>
      <c r="AC52">
        <v>1182.94577242271</v>
      </c>
      <c r="AD52">
        <v>58.932756279362998</v>
      </c>
      <c r="AE52">
        <v>421.46807024474299</v>
      </c>
      <c r="AF52">
        <f t="shared" si="22"/>
        <v>3473.0697626827987</v>
      </c>
      <c r="AG52">
        <f t="shared" si="22"/>
        <v>177635.33423582761</v>
      </c>
      <c r="AH52">
        <f t="shared" si="7"/>
        <v>0.11189816400075045</v>
      </c>
      <c r="AI52">
        <f t="shared" si="8"/>
        <v>0.11213464367101819</v>
      </c>
      <c r="AJ52">
        <f t="shared" si="9"/>
        <v>3.6701916632495769E-6</v>
      </c>
      <c r="AK52">
        <v>0</v>
      </c>
      <c r="AL52">
        <f t="shared" si="20"/>
        <v>1750</v>
      </c>
      <c r="AM52">
        <f t="shared" si="19"/>
        <v>85.757358574500159</v>
      </c>
      <c r="AR52">
        <v>22.418793861843699</v>
      </c>
      <c r="AS52">
        <f t="shared" si="10"/>
        <v>22.418793861843699</v>
      </c>
      <c r="AT52">
        <v>76.918345201875795</v>
      </c>
      <c r="AU52">
        <v>109.137961033294</v>
      </c>
      <c r="AV52">
        <v>0.334283578521201</v>
      </c>
      <c r="AW52">
        <v>0.50168907327068002</v>
      </c>
      <c r="AX52">
        <v>1185.66746398082</v>
      </c>
      <c r="AY52">
        <v>60.076083192088703</v>
      </c>
      <c r="AZ52">
        <v>447.083350106507</v>
      </c>
      <c r="BA52">
        <f t="shared" si="11"/>
        <v>3609.1357717027627</v>
      </c>
      <c r="BB52">
        <f t="shared" si="11"/>
        <v>199883.5219424575</v>
      </c>
      <c r="BC52">
        <f t="shared" si="12"/>
        <v>0.11207259011701615</v>
      </c>
      <c r="BD52">
        <f t="shared" si="13"/>
        <v>0.11203450633706018</v>
      </c>
      <c r="BE52">
        <f t="shared" si="14"/>
        <v>2.1107753005703808E-7</v>
      </c>
      <c r="BN52">
        <v>-0.57568991943264602</v>
      </c>
      <c r="BO52">
        <v>-397.44794827024998</v>
      </c>
      <c r="BP52">
        <f t="shared" si="15"/>
        <v>57.568991943264599</v>
      </c>
      <c r="BQ52">
        <f t="shared" si="16"/>
        <v>397.44794827024998</v>
      </c>
    </row>
    <row r="53" spans="2:69" x14ac:dyDescent="0.3">
      <c r="B53">
        <v>16.960495558539598</v>
      </c>
      <c r="C53">
        <f t="shared" si="0"/>
        <v>16.960495558539598</v>
      </c>
      <c r="D53">
        <v>77.026187308723493</v>
      </c>
      <c r="E53">
        <v>139.72764877023701</v>
      </c>
      <c r="F53">
        <v>0.32914285731394</v>
      </c>
      <c r="G53">
        <v>0.48416260941655698</v>
      </c>
      <c r="H53">
        <v>1235.44732573181</v>
      </c>
      <c r="I53">
        <v>57.564822740077503</v>
      </c>
      <c r="J53">
        <v>397.45098200007402</v>
      </c>
      <c r="K53">
        <f t="shared" si="18"/>
        <v>3313.708817096544</v>
      </c>
      <c r="L53">
        <f t="shared" si="18"/>
        <v>157967.28309282317</v>
      </c>
      <c r="M53">
        <f t="shared" si="2"/>
        <v>0.11178832984039769</v>
      </c>
      <c r="N53">
        <f t="shared" si="3"/>
        <v>0.11209587981340628</v>
      </c>
      <c r="O53">
        <f t="shared" si="4"/>
        <v>2.9582982028596425E-6</v>
      </c>
      <c r="T53" s="5">
        <f t="shared" si="17"/>
        <v>-0.94478617853599189</v>
      </c>
      <c r="W53">
        <v>20.659770686230399</v>
      </c>
      <c r="X53">
        <f t="shared" si="5"/>
        <v>20.659770686230399</v>
      </c>
      <c r="Y53">
        <v>76.514075638535402</v>
      </c>
      <c r="Z53">
        <v>121.55062435415699</v>
      </c>
      <c r="AA53">
        <v>0.33451343455777999</v>
      </c>
      <c r="AB53">
        <v>0.50176846568261801</v>
      </c>
      <c r="AC53">
        <v>1181.5588090721899</v>
      </c>
      <c r="AD53">
        <v>58.925306105560097</v>
      </c>
      <c r="AE53">
        <v>421.5561523815</v>
      </c>
      <c r="AF53">
        <f t="shared" si="22"/>
        <v>3472.1916996339578</v>
      </c>
      <c r="AG53">
        <f t="shared" si="22"/>
        <v>177709.58961069444</v>
      </c>
      <c r="AH53">
        <f t="shared" si="7"/>
        <v>0.11188401803469247</v>
      </c>
      <c r="AI53">
        <f t="shared" si="8"/>
        <v>0.11215807856375702</v>
      </c>
      <c r="AJ53">
        <f t="shared" si="9"/>
        <v>3.7696629451209515E-6</v>
      </c>
      <c r="AK53">
        <v>0</v>
      </c>
      <c r="AL53">
        <f t="shared" si="20"/>
        <v>1800</v>
      </c>
      <c r="AM53">
        <f t="shared" si="19"/>
        <v>86.100861008610082</v>
      </c>
      <c r="AR53">
        <v>22.273271259556601</v>
      </c>
      <c r="AS53">
        <f t="shared" si="10"/>
        <v>22.273271259556601</v>
      </c>
      <c r="AT53">
        <v>76.685045050664499</v>
      </c>
      <c r="AU53">
        <v>109.135068808328</v>
      </c>
      <c r="AV53">
        <v>0.33405862168103401</v>
      </c>
      <c r="AW53">
        <v>0.49945039880918302</v>
      </c>
      <c r="AX53">
        <v>1187.9531960304</v>
      </c>
      <c r="AY53">
        <v>60.063915910681395</v>
      </c>
      <c r="AZ53">
        <v>447.15800965871699</v>
      </c>
      <c r="BA53">
        <f t="shared" si="11"/>
        <v>3607.6739945254058</v>
      </c>
      <c r="BB53">
        <f t="shared" si="11"/>
        <v>199950.28560194524</v>
      </c>
      <c r="BC53">
        <f t="shared" si="12"/>
        <v>0.11204989192050359</v>
      </c>
      <c r="BD53">
        <f t="shared" si="13"/>
        <v>0.11205321525581817</v>
      </c>
      <c r="BE53">
        <f t="shared" si="14"/>
        <v>2.2259797043580209E-7</v>
      </c>
      <c r="BN53">
        <v>-0.57564822740077504</v>
      </c>
      <c r="BO53">
        <v>-397.45098200007402</v>
      </c>
      <c r="BP53">
        <f t="shared" si="15"/>
        <v>57.564822740077503</v>
      </c>
      <c r="BQ53">
        <f t="shared" si="16"/>
        <v>397.45098200007402</v>
      </c>
    </row>
    <row r="54" spans="2:69" x14ac:dyDescent="0.3">
      <c r="B54">
        <v>16.902492560088699</v>
      </c>
      <c r="C54">
        <f t="shared" si="0"/>
        <v>16.902492560088699</v>
      </c>
      <c r="D54">
        <v>76.979787236952305</v>
      </c>
      <c r="E54">
        <v>141.86411233030199</v>
      </c>
      <c r="F54">
        <v>0.32720424924116698</v>
      </c>
      <c r="G54">
        <v>0.48446009640906101</v>
      </c>
      <c r="H54">
        <v>1242.10825339452</v>
      </c>
      <c r="I54">
        <v>57.557494327576997</v>
      </c>
      <c r="J54">
        <v>397.511889508411</v>
      </c>
      <c r="K54">
        <f t="shared" si="18"/>
        <v>3312.8651532690583</v>
      </c>
      <c r="L54">
        <f t="shared" si="18"/>
        <v>158015.70230054716</v>
      </c>
      <c r="M54">
        <f t="shared" si="2"/>
        <v>0.11177409838870866</v>
      </c>
      <c r="N54">
        <f t="shared" si="3"/>
        <v>0.1121130579839065</v>
      </c>
      <c r="O54">
        <f t="shared" si="4"/>
        <v>3.0279672943030318E-6</v>
      </c>
      <c r="T54" s="5">
        <f t="shared" si="17"/>
        <v>-0.88387867019901023</v>
      </c>
      <c r="W54">
        <v>20.590030057340201</v>
      </c>
      <c r="X54">
        <f t="shared" si="5"/>
        <v>20.590030057340201</v>
      </c>
      <c r="Y54">
        <v>76.406467502659794</v>
      </c>
      <c r="Z54">
        <v>120.875707309479</v>
      </c>
      <c r="AA54">
        <v>0.33559829413657799</v>
      </c>
      <c r="AB54">
        <v>0.50150527530604905</v>
      </c>
      <c r="AC54">
        <v>1182.93136480218</v>
      </c>
      <c r="AD54">
        <v>58.923319714383297</v>
      </c>
      <c r="AE54">
        <v>421.61859113710699</v>
      </c>
      <c r="AF54">
        <f t="shared" si="22"/>
        <v>3471.9576061634311</v>
      </c>
      <c r="AG54">
        <f t="shared" si="22"/>
        <v>177762.23639243899</v>
      </c>
      <c r="AH54">
        <f t="shared" si="7"/>
        <v>0.11188024638816338</v>
      </c>
      <c r="AI54">
        <f t="shared" si="8"/>
        <v>0.11217469084854335</v>
      </c>
      <c r="AJ54">
        <f t="shared" si="9"/>
        <v>3.8360893539472787E-6</v>
      </c>
      <c r="AK54">
        <v>0</v>
      </c>
      <c r="AL54">
        <f t="shared" si="20"/>
        <v>1850</v>
      </c>
      <c r="AM54">
        <f t="shared" si="19"/>
        <v>86.428184537126441</v>
      </c>
      <c r="AR54">
        <v>22.1927411150861</v>
      </c>
      <c r="AS54">
        <f t="shared" si="10"/>
        <v>22.1927411150861</v>
      </c>
      <c r="AT54">
        <v>76.683289495653597</v>
      </c>
      <c r="AU54">
        <v>109.01058242998501</v>
      </c>
      <c r="AV54">
        <v>0.33576534262230101</v>
      </c>
      <c r="AW54">
        <v>0.50096950184701905</v>
      </c>
      <c r="AX54">
        <v>1187.9272860272299</v>
      </c>
      <c r="AY54">
        <v>60.060554908239808</v>
      </c>
      <c r="AZ54">
        <v>447.20417916325601</v>
      </c>
      <c r="BA54">
        <f t="shared" si="11"/>
        <v>3607.270255885689</v>
      </c>
      <c r="BB54">
        <f t="shared" si="11"/>
        <v>199991.57786108158</v>
      </c>
      <c r="BC54">
        <f t="shared" si="12"/>
        <v>0.1120436219336968</v>
      </c>
      <c r="BD54">
        <f t="shared" si="13"/>
        <v>0.11206478486056329</v>
      </c>
      <c r="BE54">
        <f t="shared" si="14"/>
        <v>2.2373547472413692E-7</v>
      </c>
      <c r="BN54">
        <v>-0.57557494327576997</v>
      </c>
      <c r="BO54">
        <v>-397.511889508411</v>
      </c>
      <c r="BP54">
        <f t="shared" si="15"/>
        <v>57.557494327576997</v>
      </c>
      <c r="BQ54">
        <f t="shared" si="16"/>
        <v>397.511889508411</v>
      </c>
    </row>
    <row r="55" spans="2:69" x14ac:dyDescent="0.3">
      <c r="B55">
        <v>16.822446386978999</v>
      </c>
      <c r="C55">
        <f t="shared" si="0"/>
        <v>16.822446386978999</v>
      </c>
      <c r="D55">
        <v>77.049531213287807</v>
      </c>
      <c r="E55">
        <v>141.04178569232701</v>
      </c>
      <c r="F55">
        <v>0.32660852195718498</v>
      </c>
      <c r="G55">
        <v>0.48432054768155303</v>
      </c>
      <c r="H55">
        <v>1240.27483551512</v>
      </c>
      <c r="I55">
        <v>57.547244943519104</v>
      </c>
      <c r="J55">
        <v>397.57522055490898</v>
      </c>
      <c r="K55">
        <f t="shared" si="18"/>
        <v>3311.6854005893852</v>
      </c>
      <c r="L55">
        <f t="shared" si="18"/>
        <v>158066.05599928452</v>
      </c>
      <c r="M55">
        <f t="shared" si="2"/>
        <v>0.11175419453994849</v>
      </c>
      <c r="N55">
        <f t="shared" si="3"/>
        <v>0.11213091968182198</v>
      </c>
      <c r="O55">
        <f t="shared" si="4"/>
        <v>3.1060314450876836E-6</v>
      </c>
      <c r="T55" s="5">
        <f t="shared" si="17"/>
        <v>-0.82054762370103163</v>
      </c>
      <c r="W55">
        <v>20.509264103334299</v>
      </c>
      <c r="X55">
        <f t="shared" si="5"/>
        <v>20.509264103334299</v>
      </c>
      <c r="Y55">
        <v>76.677157493330498</v>
      </c>
      <c r="Z55">
        <v>119.156007230884</v>
      </c>
      <c r="AA55">
        <v>0.33571154342583498</v>
      </c>
      <c r="AB55">
        <v>0.50013684273781001</v>
      </c>
      <c r="AC55">
        <v>1191.97204573873</v>
      </c>
      <c r="AD55">
        <v>58.919273015505297</v>
      </c>
      <c r="AE55">
        <v>421.70357128448302</v>
      </c>
      <c r="AF55">
        <f t="shared" si="22"/>
        <v>3471.4807326756509</v>
      </c>
      <c r="AG55">
        <f t="shared" si="22"/>
        <v>177833.90203408705</v>
      </c>
      <c r="AH55">
        <f t="shared" si="7"/>
        <v>0.11187256274661495</v>
      </c>
      <c r="AI55">
        <f t="shared" si="8"/>
        <v>0.11219730043445952</v>
      </c>
      <c r="AJ55">
        <f t="shared" si="9"/>
        <v>3.9294816631467691E-6</v>
      </c>
      <c r="AK55">
        <v>0</v>
      </c>
      <c r="AL55">
        <f t="shared" si="20"/>
        <v>1900</v>
      </c>
      <c r="AM55">
        <f t="shared" si="19"/>
        <v>86.740445896509684</v>
      </c>
      <c r="AR55">
        <v>22.067574464318898</v>
      </c>
      <c r="AS55">
        <f t="shared" si="10"/>
        <v>22.067574464318898</v>
      </c>
      <c r="AT55">
        <v>76.680502679724398</v>
      </c>
      <c r="AU55">
        <v>108.939205095351</v>
      </c>
      <c r="AV55">
        <v>0.33496075217356802</v>
      </c>
      <c r="AW55">
        <v>0.50187005525478101</v>
      </c>
      <c r="AX55">
        <v>1187.3897070128701</v>
      </c>
      <c r="AY55">
        <v>60.057533147700205</v>
      </c>
      <c r="AZ55">
        <v>447.265416241271</v>
      </c>
      <c r="BA55">
        <f t="shared" si="11"/>
        <v>3606.907287787109</v>
      </c>
      <c r="BB55">
        <f t="shared" si="11"/>
        <v>200046.3525654774</v>
      </c>
      <c r="BC55">
        <f t="shared" si="12"/>
        <v>0.1120379848063677</v>
      </c>
      <c r="BD55">
        <f t="shared" si="13"/>
        <v>0.1120801302448262</v>
      </c>
      <c r="BE55">
        <f t="shared" si="14"/>
        <v>2.2339811732287168E-7</v>
      </c>
      <c r="BN55">
        <v>-0.57547244943519105</v>
      </c>
      <c r="BO55">
        <v>-397.57522055490898</v>
      </c>
      <c r="BP55">
        <f t="shared" si="15"/>
        <v>57.547244943519104</v>
      </c>
      <c r="BQ55">
        <f t="shared" si="16"/>
        <v>397.57522055490898</v>
      </c>
    </row>
    <row r="56" spans="2:69" x14ac:dyDescent="0.3">
      <c r="B56">
        <v>16.799084786004599</v>
      </c>
      <c r="C56">
        <f t="shared" si="0"/>
        <v>16.799084786004599</v>
      </c>
      <c r="D56">
        <v>76.910737001295203</v>
      </c>
      <c r="E56">
        <v>136.076869816711</v>
      </c>
      <c r="F56">
        <v>0.328959950243703</v>
      </c>
      <c r="G56">
        <v>0.49057562461957399</v>
      </c>
      <c r="H56">
        <v>1235.1107773843501</v>
      </c>
      <c r="I56">
        <v>57.5340280138224</v>
      </c>
      <c r="J56">
        <v>397.58599916141702</v>
      </c>
      <c r="K56">
        <f t="shared" si="18"/>
        <v>3310.1643794953006</v>
      </c>
      <c r="L56">
        <f t="shared" si="18"/>
        <v>158074.62672918229</v>
      </c>
      <c r="M56">
        <f t="shared" si="2"/>
        <v>0.11172852784931897</v>
      </c>
      <c r="N56">
        <f t="shared" si="3"/>
        <v>0.11213395964758983</v>
      </c>
      <c r="O56">
        <f t="shared" si="4"/>
        <v>3.1401498973229019E-6</v>
      </c>
      <c r="T56" s="5">
        <f t="shared" si="17"/>
        <v>-0.80976901719299121</v>
      </c>
      <c r="W56">
        <v>20.432105101553699</v>
      </c>
      <c r="X56">
        <f t="shared" si="5"/>
        <v>20.432105101553699</v>
      </c>
      <c r="Y56">
        <v>76.6979445667221</v>
      </c>
      <c r="Z56">
        <v>120.581038714486</v>
      </c>
      <c r="AA56">
        <v>0.334426236614213</v>
      </c>
      <c r="AB56">
        <v>0.501048431680715</v>
      </c>
      <c r="AC56">
        <v>1182.31538753319</v>
      </c>
      <c r="AD56">
        <v>58.906344253992998</v>
      </c>
      <c r="AE56">
        <v>421.77277569114199</v>
      </c>
      <c r="AF56">
        <f t="shared" si="22"/>
        <v>3469.9573933699339</v>
      </c>
      <c r="AG56">
        <f t="shared" si="22"/>
        <v>177892.27431421037</v>
      </c>
      <c r="AH56">
        <f t="shared" si="7"/>
        <v>0.11184801434997842</v>
      </c>
      <c r="AI56">
        <f t="shared" si="8"/>
        <v>0.11221571276988665</v>
      </c>
      <c r="AJ56">
        <f t="shared" si="9"/>
        <v>4.0217089853190331E-6</v>
      </c>
      <c r="AK56">
        <v>0</v>
      </c>
      <c r="AL56">
        <f t="shared" si="20"/>
        <v>1950</v>
      </c>
      <c r="AM56">
        <f t="shared" si="19"/>
        <v>87.038661358882678</v>
      </c>
      <c r="AR56">
        <v>21.988749708371699</v>
      </c>
      <c r="AS56">
        <f t="shared" si="10"/>
        <v>21.988749708371699</v>
      </c>
      <c r="AT56">
        <v>76.564843588013503</v>
      </c>
      <c r="AU56">
        <v>109.01134170252899</v>
      </c>
      <c r="AV56">
        <v>0.33504883834615101</v>
      </c>
      <c r="AW56">
        <v>0.50116097050324304</v>
      </c>
      <c r="AX56">
        <v>1187.3321578513701</v>
      </c>
      <c r="AY56">
        <v>60.052696323086295</v>
      </c>
      <c r="AZ56">
        <v>447.32764934110202</v>
      </c>
      <c r="BA56">
        <f t="shared" si="11"/>
        <v>3606.3263356728221</v>
      </c>
      <c r="BB56">
        <f t="shared" si="11"/>
        <v>200102.02586503592</v>
      </c>
      <c r="BC56">
        <f t="shared" si="12"/>
        <v>0.11202896165716056</v>
      </c>
      <c r="BD56">
        <f t="shared" si="13"/>
        <v>0.1120957252219501</v>
      </c>
      <c r="BE56">
        <f t="shared" si="14"/>
        <v>2.2656973832736982E-7</v>
      </c>
      <c r="BN56">
        <v>-0.57534028013822403</v>
      </c>
      <c r="BO56">
        <v>-397.58599916141702</v>
      </c>
      <c r="BP56">
        <f t="shared" si="15"/>
        <v>57.5340280138224</v>
      </c>
      <c r="BQ56">
        <f t="shared" si="16"/>
        <v>397.58599916141702</v>
      </c>
    </row>
    <row r="57" spans="2:69" x14ac:dyDescent="0.3">
      <c r="B57">
        <v>16.733487699668</v>
      </c>
      <c r="C57">
        <f t="shared" si="0"/>
        <v>16.733487699668</v>
      </c>
      <c r="D57">
        <v>76.993261138339093</v>
      </c>
      <c r="E57">
        <v>135.17630899447499</v>
      </c>
      <c r="F57">
        <v>0.32949129823095202</v>
      </c>
      <c r="G57">
        <v>0.48954032025998601</v>
      </c>
      <c r="H57">
        <v>1237.51524010963</v>
      </c>
      <c r="I57">
        <v>57.531500403321999</v>
      </c>
      <c r="J57">
        <v>397.64072566307198</v>
      </c>
      <c r="K57">
        <f t="shared" si="18"/>
        <v>3309.8735386574394</v>
      </c>
      <c r="L57">
        <f t="shared" si="18"/>
        <v>158118.14670585448</v>
      </c>
      <c r="M57">
        <f t="shared" si="2"/>
        <v>0.11172361934195497</v>
      </c>
      <c r="N57">
        <f t="shared" si="3"/>
        <v>0.11214939454555198</v>
      </c>
      <c r="O57">
        <f t="shared" si="4"/>
        <v>3.1977767400806414E-6</v>
      </c>
      <c r="T57" s="5">
        <f t="shared" si="17"/>
        <v>-0.7550425155380367</v>
      </c>
      <c r="W57">
        <v>20.357923042963201</v>
      </c>
      <c r="X57">
        <f t="shared" si="5"/>
        <v>20.357923042963201</v>
      </c>
      <c r="Y57">
        <v>76.709983057672403</v>
      </c>
      <c r="Z57">
        <v>120.718315155737</v>
      </c>
      <c r="AA57">
        <v>0.33569350474378801</v>
      </c>
      <c r="AB57">
        <v>0.50261630126648404</v>
      </c>
      <c r="AC57">
        <v>1185.4297088918599</v>
      </c>
      <c r="AD57">
        <v>58.896996407464201</v>
      </c>
      <c r="AE57">
        <v>421.85244417451202</v>
      </c>
      <c r="AF57">
        <f t="shared" si="22"/>
        <v>3468.8561858208509</v>
      </c>
      <c r="AG57">
        <f t="shared" si="22"/>
        <v>177959.48465600976</v>
      </c>
      <c r="AH57">
        <f t="shared" si="7"/>
        <v>0.11183026519093729</v>
      </c>
      <c r="AI57">
        <f t="shared" si="8"/>
        <v>0.1122369091489844</v>
      </c>
      <c r="AJ57">
        <f t="shared" si="9"/>
        <v>4.1207282870102051E-6</v>
      </c>
      <c r="AK57">
        <v>0</v>
      </c>
      <c r="AL57">
        <f t="shared" si="20"/>
        <v>2000</v>
      </c>
      <c r="AM57">
        <f t="shared" si="19"/>
        <v>87.32375778105272</v>
      </c>
      <c r="AR57">
        <v>21.9219708563746</v>
      </c>
      <c r="AS57">
        <f t="shared" si="10"/>
        <v>21.9219708563746</v>
      </c>
      <c r="AT57">
        <v>76.418257540168796</v>
      </c>
      <c r="AU57">
        <v>109.851753026262</v>
      </c>
      <c r="AV57">
        <v>0.33458263272670302</v>
      </c>
      <c r="AW57">
        <v>0.50103053685336596</v>
      </c>
      <c r="AX57">
        <v>1188.1604959808899</v>
      </c>
      <c r="AY57">
        <v>60.044987237931402</v>
      </c>
      <c r="AZ57">
        <v>447.33643390971298</v>
      </c>
      <c r="BA57">
        <f t="shared" si="11"/>
        <v>3605.4004924033447</v>
      </c>
      <c r="BB57">
        <f t="shared" si="11"/>
        <v>200109.885103059</v>
      </c>
      <c r="BC57">
        <f t="shared" si="12"/>
        <v>0.11201458027450652</v>
      </c>
      <c r="BD57">
        <f t="shared" si="13"/>
        <v>0.11209792654482979</v>
      </c>
      <c r="BE57">
        <f t="shared" si="14"/>
        <v>2.3912275393012214E-7</v>
      </c>
      <c r="BN57">
        <v>-0.57531500403322</v>
      </c>
      <c r="BO57">
        <v>-397.64072566307198</v>
      </c>
      <c r="BP57">
        <f t="shared" si="15"/>
        <v>57.531500403321999</v>
      </c>
      <c r="BQ57">
        <f t="shared" si="16"/>
        <v>397.64072566307198</v>
      </c>
    </row>
    <row r="58" spans="2:69" x14ac:dyDescent="0.3">
      <c r="B58">
        <v>16.695431607520099</v>
      </c>
      <c r="C58">
        <f t="shared" si="0"/>
        <v>16.695431607520099</v>
      </c>
      <c r="D58">
        <v>76.990174980910297</v>
      </c>
      <c r="E58">
        <v>136.020550545688</v>
      </c>
      <c r="F58">
        <v>0.32925633120037701</v>
      </c>
      <c r="G58">
        <v>0.489567093789741</v>
      </c>
      <c r="H58">
        <v>1235.75945255692</v>
      </c>
      <c r="I58">
        <v>57.522745065248607</v>
      </c>
      <c r="J58">
        <v>397.67932086017299</v>
      </c>
      <c r="K58">
        <f t="shared" si="18"/>
        <v>3308.8661998415828</v>
      </c>
      <c r="L58">
        <f t="shared" si="18"/>
        <v>158148.84223980844</v>
      </c>
      <c r="M58">
        <f t="shared" si="2"/>
        <v>0.11170661686415995</v>
      </c>
      <c r="N58">
        <f t="shared" si="3"/>
        <v>0.11216027981888516</v>
      </c>
      <c r="O58">
        <f t="shared" si="4"/>
        <v>3.252019452044242E-6</v>
      </c>
      <c r="T58" s="5">
        <f t="shared" si="17"/>
        <v>-0.71644731843701948</v>
      </c>
      <c r="W58">
        <v>20.233670468047301</v>
      </c>
      <c r="X58">
        <f t="shared" si="5"/>
        <v>20.233670468047301</v>
      </c>
      <c r="Y58">
        <v>76.438066921552107</v>
      </c>
      <c r="Z58">
        <v>120.557870584529</v>
      </c>
      <c r="AA58">
        <v>0.33419982559057698</v>
      </c>
      <c r="AB58">
        <v>0.501968952592041</v>
      </c>
      <c r="AC58">
        <v>1183.9164002089201</v>
      </c>
      <c r="AD58">
        <v>58.892362173832197</v>
      </c>
      <c r="AE58">
        <v>421.96789558812702</v>
      </c>
      <c r="AF58">
        <f t="shared" si="22"/>
        <v>3468.3103224138213</v>
      </c>
      <c r="AG58">
        <f t="shared" si="22"/>
        <v>178056.90490707246</v>
      </c>
      <c r="AH58">
        <f t="shared" si="7"/>
        <v>0.11182146597183217</v>
      </c>
      <c r="AI58">
        <f t="shared" si="8"/>
        <v>0.1122676258367741</v>
      </c>
      <c r="AJ58">
        <f t="shared" si="9"/>
        <v>4.2512579186042304E-6</v>
      </c>
      <c r="AK58">
        <v>0</v>
      </c>
      <c r="AL58">
        <f t="shared" si="20"/>
        <v>2050</v>
      </c>
      <c r="AM58">
        <f t="shared" si="19"/>
        <v>87.596582226718027</v>
      </c>
      <c r="AR58">
        <v>21.8535825072316</v>
      </c>
      <c r="AS58">
        <f t="shared" si="10"/>
        <v>21.8535825072316</v>
      </c>
      <c r="AT58">
        <v>76.475802165037294</v>
      </c>
      <c r="AU58">
        <v>109.157377607741</v>
      </c>
      <c r="AV58">
        <v>0.334731293840004</v>
      </c>
      <c r="AW58">
        <v>0.50139139030124102</v>
      </c>
      <c r="AX58">
        <v>1190.7282566891499</v>
      </c>
      <c r="AY58">
        <v>60.040594127963601</v>
      </c>
      <c r="AZ58">
        <v>447.366053173193</v>
      </c>
      <c r="BA58">
        <f t="shared" si="11"/>
        <v>3604.8729432388573</v>
      </c>
      <c r="BB58">
        <f t="shared" si="11"/>
        <v>200136.38553176014</v>
      </c>
      <c r="BC58">
        <f t="shared" si="12"/>
        <v>0.11200638487982364</v>
      </c>
      <c r="BD58">
        <f t="shared" si="13"/>
        <v>0.1121053488287535</v>
      </c>
      <c r="BE58">
        <f t="shared" si="14"/>
        <v>2.4470337704908258E-7</v>
      </c>
      <c r="BN58">
        <v>-0.57522745065248604</v>
      </c>
      <c r="BO58">
        <v>-397.67932086017299</v>
      </c>
      <c r="BP58">
        <f t="shared" si="15"/>
        <v>57.522745065248607</v>
      </c>
      <c r="BQ58">
        <f t="shared" si="16"/>
        <v>397.67932086017299</v>
      </c>
    </row>
    <row r="59" spans="2:69" x14ac:dyDescent="0.3">
      <c r="B59">
        <v>16.572412671874499</v>
      </c>
      <c r="C59">
        <f t="shared" si="0"/>
        <v>16.572412671874499</v>
      </c>
      <c r="D59">
        <v>77.066183378306206</v>
      </c>
      <c r="E59">
        <v>141.044388064468</v>
      </c>
      <c r="F59">
        <v>0.32706260701176998</v>
      </c>
      <c r="G59">
        <v>0.48514554850567998</v>
      </c>
      <c r="H59">
        <v>1238.8766751481301</v>
      </c>
      <c r="I59">
        <v>57.5148180341751</v>
      </c>
      <c r="J59">
        <v>397.76776814234699</v>
      </c>
      <c r="K59">
        <f t="shared" si="18"/>
        <v>3307.9542935042732</v>
      </c>
      <c r="L59">
        <f t="shared" si="18"/>
        <v>158219.19737294392</v>
      </c>
      <c r="M59">
        <f t="shared" si="2"/>
        <v>0.11169122292178126</v>
      </c>
      <c r="N59">
        <f t="shared" si="3"/>
        <v>0.11218522522438523</v>
      </c>
      <c r="O59">
        <f t="shared" si="4"/>
        <v>3.3546721524671124E-6</v>
      </c>
      <c r="T59" s="5">
        <f t="shared" si="17"/>
        <v>-0.62800003626301759</v>
      </c>
      <c r="W59">
        <v>20.0567599090807</v>
      </c>
      <c r="X59">
        <f t="shared" si="5"/>
        <v>20.0567599090807</v>
      </c>
      <c r="Y59">
        <v>76.681130305838806</v>
      </c>
      <c r="Z59">
        <v>119.949227195349</v>
      </c>
      <c r="AA59">
        <v>0.33574969433233498</v>
      </c>
      <c r="AB59">
        <v>0.497299768105957</v>
      </c>
      <c r="AC59">
        <v>1192.4521847066601</v>
      </c>
      <c r="AD59">
        <v>58.8906661672005</v>
      </c>
      <c r="AE59">
        <v>422.11386643392001</v>
      </c>
      <c r="AF59">
        <f t="shared" si="22"/>
        <v>3468.1105616166537</v>
      </c>
      <c r="AG59">
        <f t="shared" si="22"/>
        <v>178180.11623579325</v>
      </c>
      <c r="AH59">
        <f t="shared" si="7"/>
        <v>0.11181824569095271</v>
      </c>
      <c r="AI59">
        <f t="shared" si="8"/>
        <v>0.11230646244133551</v>
      </c>
      <c r="AJ59">
        <f t="shared" si="9"/>
        <v>4.4119128491281243E-6</v>
      </c>
      <c r="AK59">
        <v>0</v>
      </c>
      <c r="AL59">
        <f t="shared" si="20"/>
        <v>2100</v>
      </c>
      <c r="AM59">
        <f t="shared" si="19"/>
        <v>87.857910372289993</v>
      </c>
      <c r="AR59">
        <v>21.777066965698602</v>
      </c>
      <c r="AS59">
        <f t="shared" si="10"/>
        <v>21.777066965698602</v>
      </c>
      <c r="AT59">
        <v>76.521106717212504</v>
      </c>
      <c r="AU59">
        <v>109.15011584089901</v>
      </c>
      <c r="AV59">
        <v>0.33473567142135802</v>
      </c>
      <c r="AW59">
        <v>0.50053593693592802</v>
      </c>
      <c r="AX59">
        <v>1191.6991765287</v>
      </c>
      <c r="AY59">
        <v>60.0326810913839</v>
      </c>
      <c r="AZ59">
        <v>447.38819776483399</v>
      </c>
      <c r="BA59">
        <f t="shared" si="11"/>
        <v>3603.9227990198019</v>
      </c>
      <c r="BB59">
        <f t="shared" si="11"/>
        <v>200156.19949926622</v>
      </c>
      <c r="BC59">
        <f t="shared" si="12"/>
        <v>0.11199162302355645</v>
      </c>
      <c r="BD59">
        <f t="shared" si="13"/>
        <v>0.11211089803650626</v>
      </c>
      <c r="BE59">
        <f t="shared" si="14"/>
        <v>2.5741037446381661E-7</v>
      </c>
      <c r="BN59">
        <v>-0.57514818034175097</v>
      </c>
      <c r="BO59">
        <v>-397.76776814234699</v>
      </c>
      <c r="BP59">
        <f t="shared" si="15"/>
        <v>57.5148180341751</v>
      </c>
      <c r="BQ59">
        <f t="shared" si="16"/>
        <v>397.76776814234699</v>
      </c>
    </row>
    <row r="60" spans="2:69" x14ac:dyDescent="0.3">
      <c r="B60">
        <v>16.419653100422199</v>
      </c>
      <c r="C60">
        <f t="shared" si="0"/>
        <v>16.419653100422199</v>
      </c>
      <c r="D60">
        <v>76.891639596044797</v>
      </c>
      <c r="E60">
        <v>140.96899767022799</v>
      </c>
      <c r="F60">
        <v>0.32414176278799101</v>
      </c>
      <c r="G60">
        <v>0.48558324042426998</v>
      </c>
      <c r="H60">
        <v>1256.41908557887</v>
      </c>
      <c r="I60">
        <v>57.513089333112802</v>
      </c>
      <c r="J60">
        <v>397.85621747538499</v>
      </c>
      <c r="K60">
        <f t="shared" si="18"/>
        <v>3307.7554446386134</v>
      </c>
      <c r="L60">
        <f t="shared" si="18"/>
        <v>158289.56978382083</v>
      </c>
      <c r="M60">
        <f t="shared" si="2"/>
        <v>0.11168786586107389</v>
      </c>
      <c r="N60">
        <f t="shared" si="3"/>
        <v>0.11221017120830483</v>
      </c>
      <c r="O60">
        <f t="shared" si="4"/>
        <v>3.4464752162204855E-6</v>
      </c>
      <c r="T60" s="5">
        <f t="shared" si="17"/>
        <v>-0.53955070322501797</v>
      </c>
      <c r="W60">
        <v>20.0036587508535</v>
      </c>
      <c r="X60">
        <f t="shared" si="5"/>
        <v>20.0036587508535</v>
      </c>
      <c r="Y60">
        <v>76.718136739246702</v>
      </c>
      <c r="Z60">
        <v>120.777563624547</v>
      </c>
      <c r="AA60">
        <v>0.33574773027742899</v>
      </c>
      <c r="AB60">
        <v>0.49765210153346101</v>
      </c>
      <c r="AC60">
        <v>1190.5312601751</v>
      </c>
      <c r="AD60">
        <v>58.882917072021797</v>
      </c>
      <c r="AE60">
        <v>422.16202217751402</v>
      </c>
      <c r="AF60">
        <f t="shared" si="22"/>
        <v>3467.1979229105959</v>
      </c>
      <c r="AG60">
        <f t="shared" si="22"/>
        <v>178220.77296900784</v>
      </c>
      <c r="AH60">
        <f t="shared" si="7"/>
        <v>0.11180353214999675</v>
      </c>
      <c r="AI60">
        <f t="shared" si="8"/>
        <v>0.11231927462695492</v>
      </c>
      <c r="AJ60">
        <f t="shared" si="9"/>
        <v>4.47829803581884E-6</v>
      </c>
      <c r="AK60">
        <v>0</v>
      </c>
      <c r="AL60">
        <f t="shared" si="20"/>
        <v>2150</v>
      </c>
      <c r="AM60">
        <f t="shared" si="19"/>
        <v>88.108453872026075</v>
      </c>
      <c r="AR60">
        <v>21.763734227154501</v>
      </c>
      <c r="AS60">
        <f t="shared" si="10"/>
        <v>21.763734227154501</v>
      </c>
      <c r="AT60">
        <v>76.682204133614206</v>
      </c>
      <c r="AU60">
        <v>109.84324800716099</v>
      </c>
      <c r="AV60">
        <v>0.334772329179781</v>
      </c>
      <c r="AW60">
        <v>0.50187089724116196</v>
      </c>
      <c r="AX60">
        <v>1188.7247568021701</v>
      </c>
      <c r="AY60">
        <v>60.026752694490703</v>
      </c>
      <c r="AZ60">
        <v>447.41854286478701</v>
      </c>
      <c r="BA60">
        <f t="shared" si="11"/>
        <v>3603.2110390455468</v>
      </c>
      <c r="BB60">
        <f t="shared" si="11"/>
        <v>200183.35249924925</v>
      </c>
      <c r="BC60">
        <f t="shared" si="12"/>
        <v>0.11198056353432613</v>
      </c>
      <c r="BD60">
        <f t="shared" si="13"/>
        <v>0.11211850220761253</v>
      </c>
      <c r="BE60">
        <f t="shared" si="14"/>
        <v>2.6637158304223883E-7</v>
      </c>
      <c r="BN60">
        <v>-0.57513089333112799</v>
      </c>
      <c r="BO60">
        <v>-397.85621747538499</v>
      </c>
      <c r="BP60">
        <f t="shared" si="15"/>
        <v>57.513089333112802</v>
      </c>
      <c r="BQ60">
        <f t="shared" si="16"/>
        <v>397.85621747538499</v>
      </c>
    </row>
    <row r="61" spans="2:69" x14ac:dyDescent="0.3">
      <c r="B61">
        <v>16.493135483657699</v>
      </c>
      <c r="C61">
        <f t="shared" si="0"/>
        <v>16.493135483657699</v>
      </c>
      <c r="D61">
        <v>76.880203453592202</v>
      </c>
      <c r="E61">
        <v>143.86708349350599</v>
      </c>
      <c r="F61">
        <v>0.324456111946822</v>
      </c>
      <c r="G61">
        <v>0.48528503780334797</v>
      </c>
      <c r="H61">
        <v>1252.6707722542501</v>
      </c>
      <c r="I61">
        <v>57.511936914419806</v>
      </c>
      <c r="J61">
        <v>397.85909943112603</v>
      </c>
      <c r="K61">
        <f t="shared" si="18"/>
        <v>3307.6228876482037</v>
      </c>
      <c r="L61">
        <f t="shared" si="18"/>
        <v>158291.86300014664</v>
      </c>
      <c r="M61">
        <f t="shared" si="2"/>
        <v>0.11168562791514033</v>
      </c>
      <c r="N61">
        <f t="shared" si="3"/>
        <v>0.11221098402643589</v>
      </c>
      <c r="O61">
        <f t="shared" si="4"/>
        <v>3.4516900099967071E-6</v>
      </c>
      <c r="T61" s="5">
        <f t="shared" si="17"/>
        <v>-0.53666874748398641</v>
      </c>
      <c r="W61">
        <v>19.929920019404801</v>
      </c>
      <c r="X61">
        <f t="shared" si="5"/>
        <v>19.929920019404801</v>
      </c>
      <c r="Y61">
        <v>76.670450733018299</v>
      </c>
      <c r="Z61">
        <v>119.58126345324401</v>
      </c>
      <c r="AA61">
        <v>0.337063008004306</v>
      </c>
      <c r="AB61">
        <v>0.49793181164065498</v>
      </c>
      <c r="AC61">
        <v>1191.2597519809899</v>
      </c>
      <c r="AD61">
        <v>58.877149972674701</v>
      </c>
      <c r="AE61">
        <v>422.23011711732102</v>
      </c>
      <c r="AF61">
        <f t="shared" si="22"/>
        <v>3466.5187889048284</v>
      </c>
      <c r="AG61">
        <f t="shared" si="22"/>
        <v>178278.27180090663</v>
      </c>
      <c r="AH61">
        <f t="shared" si="7"/>
        <v>0.11179258190993856</v>
      </c>
      <c r="AI61">
        <f t="shared" si="8"/>
        <v>0.11233739178066153</v>
      </c>
      <c r="AJ61">
        <f t="shared" si="9"/>
        <v>4.5638398161189851E-6</v>
      </c>
      <c r="AK61">
        <v>0</v>
      </c>
      <c r="AL61">
        <f t="shared" si="20"/>
        <v>2200</v>
      </c>
      <c r="AM61">
        <f t="shared" si="19"/>
        <v>88.348866829751543</v>
      </c>
      <c r="AR61">
        <v>21.687332989651502</v>
      </c>
      <c r="AS61">
        <f t="shared" si="10"/>
        <v>21.687332989651502</v>
      </c>
      <c r="AT61">
        <v>76.581788470938505</v>
      </c>
      <c r="AU61">
        <v>109.441581006397</v>
      </c>
      <c r="AV61">
        <v>0.33477269909468998</v>
      </c>
      <c r="AW61">
        <v>0.50197106852320394</v>
      </c>
      <c r="AX61">
        <v>1189.82241724</v>
      </c>
      <c r="AY61">
        <v>60.018887927907208</v>
      </c>
      <c r="AZ61">
        <v>447.43858160313499</v>
      </c>
      <c r="BA61">
        <f t="shared" si="11"/>
        <v>3602.2669081026856</v>
      </c>
      <c r="BB61">
        <f t="shared" si="11"/>
        <v>200201.28430702529</v>
      </c>
      <c r="BC61">
        <f t="shared" si="12"/>
        <v>0.11196589172626469</v>
      </c>
      <c r="BD61">
        <f t="shared" si="13"/>
        <v>0.11212352371010843</v>
      </c>
      <c r="BE61">
        <f t="shared" si="14"/>
        <v>2.8002220014139773E-7</v>
      </c>
      <c r="BN61">
        <v>-0.57511936914419803</v>
      </c>
      <c r="BO61">
        <v>-397.85909943112603</v>
      </c>
      <c r="BP61">
        <f t="shared" si="15"/>
        <v>57.511936914419806</v>
      </c>
      <c r="BQ61">
        <f t="shared" si="16"/>
        <v>397.85909943112603</v>
      </c>
    </row>
    <row r="62" spans="2:69" x14ac:dyDescent="0.3">
      <c r="B62">
        <v>16.4081144147655</v>
      </c>
      <c r="C62">
        <f t="shared" si="0"/>
        <v>16.4081144147655</v>
      </c>
      <c r="D62">
        <v>76.850864114301601</v>
      </c>
      <c r="E62">
        <v>140.41365154455499</v>
      </c>
      <c r="F62">
        <v>0.325888044134515</v>
      </c>
      <c r="G62">
        <v>0.48261507436574402</v>
      </c>
      <c r="H62">
        <v>1256.65019196251</v>
      </c>
      <c r="I62">
        <v>57.507082080542403</v>
      </c>
      <c r="J62">
        <v>397.87302301362598</v>
      </c>
      <c r="K62">
        <f t="shared" si="18"/>
        <v>3307.064489418241</v>
      </c>
      <c r="L62">
        <f t="shared" si="18"/>
        <v>158302.94244200134</v>
      </c>
      <c r="M62">
        <f t="shared" si="2"/>
        <v>0.11167620004330864</v>
      </c>
      <c r="N62">
        <f t="shared" si="3"/>
        <v>0.11221491099177544</v>
      </c>
      <c r="O62">
        <f t="shared" si="4"/>
        <v>3.4755807439706408E-6</v>
      </c>
      <c r="T62" s="5">
        <f t="shared" si="17"/>
        <v>-0.52274516498403045</v>
      </c>
      <c r="W62">
        <v>19.796500390540299</v>
      </c>
      <c r="X62">
        <f t="shared" si="5"/>
        <v>19.796500390540299</v>
      </c>
      <c r="Y62">
        <v>76.4441706294715</v>
      </c>
      <c r="Z62">
        <v>118.80657626533799</v>
      </c>
      <c r="AA62">
        <v>0.334474328527681</v>
      </c>
      <c r="AB62">
        <v>0.50168551620422197</v>
      </c>
      <c r="AC62">
        <v>1182.8247138279401</v>
      </c>
      <c r="AD62">
        <v>58.852651537944098</v>
      </c>
      <c r="AE62">
        <v>422.33782991759</v>
      </c>
      <c r="AF62">
        <f t="shared" si="22"/>
        <v>3463.6345930466737</v>
      </c>
      <c r="AG62">
        <f t="shared" si="22"/>
        <v>178369.24257949917</v>
      </c>
      <c r="AH62">
        <f t="shared" si="7"/>
        <v>0.11174606567617797</v>
      </c>
      <c r="AI62">
        <f t="shared" si="8"/>
        <v>0.1123660495541198</v>
      </c>
      <c r="AJ62">
        <f t="shared" si="9"/>
        <v>4.7310831856835317E-6</v>
      </c>
      <c r="AK62">
        <v>0</v>
      </c>
      <c r="AL62">
        <f t="shared" si="20"/>
        <v>2250</v>
      </c>
      <c r="AM62">
        <f t="shared" si="19"/>
        <v>88.579751501099807</v>
      </c>
      <c r="AR62">
        <v>21.6386178557627</v>
      </c>
      <c r="AS62">
        <f t="shared" si="10"/>
        <v>21.6386178557627</v>
      </c>
      <c r="AT62">
        <v>76.673122233779594</v>
      </c>
      <c r="AU62">
        <v>108.116494402143</v>
      </c>
      <c r="AV62">
        <v>0.33298160912562602</v>
      </c>
      <c r="AW62">
        <v>0.50161641026687498</v>
      </c>
      <c r="AX62">
        <v>1191.27021971516</v>
      </c>
      <c r="AY62">
        <v>60.003659224484792</v>
      </c>
      <c r="AZ62">
        <v>447.46054092150803</v>
      </c>
      <c r="BA62">
        <f t="shared" si="11"/>
        <v>3600.4391203280989</v>
      </c>
      <c r="BB62">
        <f t="shared" si="11"/>
        <v>200220.93568176855</v>
      </c>
      <c r="BC62">
        <f t="shared" si="12"/>
        <v>0.11193748241350679</v>
      </c>
      <c r="BD62">
        <f t="shared" si="13"/>
        <v>0.1121290264902787</v>
      </c>
      <c r="BE62">
        <f t="shared" si="14"/>
        <v>3.0878355693506834E-7</v>
      </c>
      <c r="BN62">
        <v>-0.57507082080542404</v>
      </c>
      <c r="BO62">
        <v>-397.87302301362598</v>
      </c>
      <c r="BP62">
        <f t="shared" si="15"/>
        <v>57.507082080542403</v>
      </c>
      <c r="BQ62">
        <f t="shared" si="16"/>
        <v>397.87302301362598</v>
      </c>
    </row>
    <row r="63" spans="2:69" x14ac:dyDescent="0.3">
      <c r="B63">
        <v>16.345073606564799</v>
      </c>
      <c r="C63">
        <f t="shared" si="0"/>
        <v>16.345073606564799</v>
      </c>
      <c r="D63">
        <v>76.845482973949998</v>
      </c>
      <c r="E63">
        <v>140.411174673375</v>
      </c>
      <c r="F63">
        <v>0.32585217418322499</v>
      </c>
      <c r="G63">
        <v>0.48251698660187697</v>
      </c>
      <c r="H63">
        <v>1257.0490241001901</v>
      </c>
      <c r="I63">
        <v>57.504555888347497</v>
      </c>
      <c r="J63">
        <v>397.92524209426398</v>
      </c>
      <c r="K63">
        <f t="shared" si="18"/>
        <v>3306.7739479160809</v>
      </c>
      <c r="L63">
        <f t="shared" si="18"/>
        <v>158344.49829577858</v>
      </c>
      <c r="M63">
        <f t="shared" si="2"/>
        <v>0.11167129429023094</v>
      </c>
      <c r="N63">
        <f t="shared" si="3"/>
        <v>0.11222963870425386</v>
      </c>
      <c r="O63">
        <f t="shared" si="4"/>
        <v>3.5336670557108107E-6</v>
      </c>
      <c r="T63" s="5">
        <f t="shared" si="17"/>
        <v>-0.47052608434603371</v>
      </c>
      <c r="W63">
        <v>19.711209900637201</v>
      </c>
      <c r="X63">
        <f t="shared" si="5"/>
        <v>19.711209900637201</v>
      </c>
      <c r="Y63">
        <v>76.433402709299102</v>
      </c>
      <c r="Z63">
        <v>128.041640761541</v>
      </c>
      <c r="AA63">
        <v>0.3330899054516</v>
      </c>
      <c r="AB63">
        <v>0.50154964257734103</v>
      </c>
      <c r="AC63">
        <v>1186.9632023317099</v>
      </c>
      <c r="AD63">
        <v>58.831819187902099</v>
      </c>
      <c r="AE63">
        <v>422.40306740403202</v>
      </c>
      <c r="AF63">
        <f t="shared" si="22"/>
        <v>3461.1829489580055</v>
      </c>
      <c r="AG63">
        <f t="shared" si="22"/>
        <v>178424.35135233522</v>
      </c>
      <c r="AH63">
        <f t="shared" si="7"/>
        <v>0.11170651039540219</v>
      </c>
      <c r="AI63">
        <f t="shared" si="8"/>
        <v>0.11238340646158833</v>
      </c>
      <c r="AJ63">
        <f t="shared" si="9"/>
        <v>4.8481182709648974E-6</v>
      </c>
      <c r="AK63">
        <v>0</v>
      </c>
      <c r="AL63">
        <f t="shared" si="20"/>
        <v>2300</v>
      </c>
      <c r="AM63">
        <f t="shared" si="19"/>
        <v>88.80166333093679</v>
      </c>
      <c r="AR63">
        <v>21.6099792373852</v>
      </c>
      <c r="AS63">
        <f t="shared" si="10"/>
        <v>21.6099792373852</v>
      </c>
      <c r="AT63">
        <v>76.806491915778807</v>
      </c>
      <c r="AU63">
        <v>109.373823868922</v>
      </c>
      <c r="AV63">
        <v>0.33382016270481701</v>
      </c>
      <c r="AW63">
        <v>0.50148904290059704</v>
      </c>
      <c r="AX63">
        <v>1194.8654181556701</v>
      </c>
      <c r="AY63">
        <v>59.997187184873304</v>
      </c>
      <c r="AZ63">
        <v>447.48172330366401</v>
      </c>
      <c r="BA63">
        <f t="shared" si="11"/>
        <v>3599.6624700967254</v>
      </c>
      <c r="BB63">
        <f t="shared" si="11"/>
        <v>200239.89269081692</v>
      </c>
      <c r="BC63">
        <f t="shared" si="12"/>
        <v>0.11192540875284085</v>
      </c>
      <c r="BD63">
        <f t="shared" si="13"/>
        <v>0.11213433457819412</v>
      </c>
      <c r="BE63">
        <f t="shared" si="14"/>
        <v>3.2084718251447634E-7</v>
      </c>
      <c r="BN63">
        <v>-0.57504555888347497</v>
      </c>
      <c r="BO63">
        <v>-397.92524209426398</v>
      </c>
      <c r="BP63">
        <f t="shared" si="15"/>
        <v>57.504555888347497</v>
      </c>
      <c r="BQ63">
        <f t="shared" si="16"/>
        <v>397.92524209426398</v>
      </c>
    </row>
    <row r="64" spans="2:69" x14ac:dyDescent="0.3">
      <c r="B64">
        <v>16.2945733226926</v>
      </c>
      <c r="C64">
        <f t="shared" si="0"/>
        <v>16.2945733226926</v>
      </c>
      <c r="D64">
        <v>76.926528604035397</v>
      </c>
      <c r="E64">
        <v>142.02137194399199</v>
      </c>
      <c r="F64">
        <v>0.32618885107094298</v>
      </c>
      <c r="G64">
        <v>0.48183270387833499</v>
      </c>
      <c r="H64">
        <v>1242.59894276725</v>
      </c>
      <c r="I64">
        <v>57.472671190185196</v>
      </c>
      <c r="J64">
        <v>397.93740363408301</v>
      </c>
      <c r="K64">
        <f t="shared" si="18"/>
        <v>3303.1079337351434</v>
      </c>
      <c r="L64">
        <f t="shared" si="18"/>
        <v>158354.1772110351</v>
      </c>
      <c r="M64">
        <f t="shared" si="2"/>
        <v>0.111609375622104</v>
      </c>
      <c r="N64">
        <f t="shared" si="3"/>
        <v>0.11223306870837423</v>
      </c>
      <c r="O64">
        <f t="shared" si="4"/>
        <v>3.615848525951638E-6</v>
      </c>
      <c r="T64" s="5">
        <f t="shared" si="17"/>
        <v>-0.45836454452700082</v>
      </c>
      <c r="W64">
        <v>19.6031100366089</v>
      </c>
      <c r="X64">
        <f t="shared" si="5"/>
        <v>19.6031100366089</v>
      </c>
      <c r="Y64">
        <v>76.470329047233506</v>
      </c>
      <c r="Z64">
        <v>128.21625997048699</v>
      </c>
      <c r="AA64">
        <v>0.33280237999538897</v>
      </c>
      <c r="AB64">
        <v>0.50230493639581697</v>
      </c>
      <c r="AC64">
        <v>1197.00453247165</v>
      </c>
      <c r="AD64">
        <v>58.820732527201102</v>
      </c>
      <c r="AE64">
        <v>422.47311665716501</v>
      </c>
      <c r="AF64">
        <f t="shared" si="22"/>
        <v>3459.8785750365337</v>
      </c>
      <c r="AG64">
        <f t="shared" si="22"/>
        <v>178483.53429801855</v>
      </c>
      <c r="AH64">
        <f t="shared" si="7"/>
        <v>0.11168545967495973</v>
      </c>
      <c r="AI64">
        <f t="shared" si="8"/>
        <v>0.11240204357456091</v>
      </c>
      <c r="AJ64">
        <f t="shared" si="9"/>
        <v>4.9521712486297678E-6</v>
      </c>
      <c r="AK64">
        <v>0</v>
      </c>
      <c r="AL64">
        <f t="shared" si="20"/>
        <v>2350</v>
      </c>
      <c r="AM64">
        <f t="shared" si="19"/>
        <v>89.01511541467319</v>
      </c>
      <c r="AR64">
        <v>21.473433367350601</v>
      </c>
      <c r="AS64">
        <f t="shared" si="10"/>
        <v>21.473433367350601</v>
      </c>
      <c r="AT64">
        <v>76.000286967317294</v>
      </c>
      <c r="AU64">
        <v>108.87325850385599</v>
      </c>
      <c r="AV64">
        <v>0.33468372230326998</v>
      </c>
      <c r="AW64">
        <v>0.50147786025322905</v>
      </c>
      <c r="AX64">
        <v>1188.85058020886</v>
      </c>
      <c r="AY64">
        <v>59.9932422856469</v>
      </c>
      <c r="AZ64">
        <v>447.52461459523602</v>
      </c>
      <c r="BA64">
        <f t="shared" si="11"/>
        <v>3599.1891199443312</v>
      </c>
      <c r="BB64">
        <f t="shared" si="11"/>
        <v>200278.28066861452</v>
      </c>
      <c r="BC64">
        <f t="shared" si="12"/>
        <v>0.11191804950019717</v>
      </c>
      <c r="BD64">
        <f t="shared" si="13"/>
        <v>0.11214508269636109</v>
      </c>
      <c r="BE64">
        <f t="shared" si="14"/>
        <v>3.2681143102446597E-7</v>
      </c>
      <c r="BN64">
        <v>-0.57472671190185198</v>
      </c>
      <c r="BO64">
        <v>-397.93740363408301</v>
      </c>
      <c r="BP64">
        <f t="shared" si="15"/>
        <v>57.472671190185196</v>
      </c>
      <c r="BQ64">
        <f t="shared" si="16"/>
        <v>397.93740363408301</v>
      </c>
    </row>
    <row r="65" spans="2:69" x14ac:dyDescent="0.3">
      <c r="B65">
        <v>16.160522176401798</v>
      </c>
      <c r="C65">
        <f t="shared" si="0"/>
        <v>16.160522176401798</v>
      </c>
      <c r="D65">
        <v>76.885969466911007</v>
      </c>
      <c r="E65">
        <v>141.79498980542701</v>
      </c>
      <c r="F65">
        <v>0.32569834688771498</v>
      </c>
      <c r="G65">
        <v>0.484513465385496</v>
      </c>
      <c r="H65">
        <v>1241.81975078904</v>
      </c>
      <c r="I65">
        <v>57.466814422696103</v>
      </c>
      <c r="J65">
        <v>398.01033904584199</v>
      </c>
      <c r="K65">
        <f t="shared" si="18"/>
        <v>3302.4347598925929</v>
      </c>
      <c r="L65">
        <f t="shared" si="18"/>
        <v>158412.22998738609</v>
      </c>
      <c r="M65">
        <f t="shared" si="2"/>
        <v>0.11159800203968501</v>
      </c>
      <c r="N65">
        <f t="shared" si="3"/>
        <v>0.11225363919258723</v>
      </c>
      <c r="O65">
        <f t="shared" si="4"/>
        <v>3.7042348680006847E-6</v>
      </c>
      <c r="T65" s="5">
        <f t="shared" si="17"/>
        <v>-0.38542913276802437</v>
      </c>
      <c r="W65">
        <v>19.4667428143668</v>
      </c>
      <c r="X65">
        <f t="shared" si="5"/>
        <v>19.4667428143668</v>
      </c>
      <c r="Y65">
        <v>76.401407056019295</v>
      </c>
      <c r="Z65">
        <v>128.710292554939</v>
      </c>
      <c r="AA65">
        <v>0.33192087709074097</v>
      </c>
      <c r="AB65">
        <v>0.49992452900415102</v>
      </c>
      <c r="AC65">
        <v>1196.1546811922401</v>
      </c>
      <c r="AD65">
        <v>58.811145485549503</v>
      </c>
      <c r="AE65">
        <v>422.56145463893102</v>
      </c>
      <c r="AF65">
        <f t="shared" si="22"/>
        <v>3458.7508333224696</v>
      </c>
      <c r="AG65">
        <f t="shared" si="22"/>
        <v>178558.18294656937</v>
      </c>
      <c r="AH65">
        <f t="shared" si="7"/>
        <v>0.11166725634583106</v>
      </c>
      <c r="AI65">
        <f t="shared" si="8"/>
        <v>0.11242554653672408</v>
      </c>
      <c r="AJ65">
        <f t="shared" si="9"/>
        <v>5.0754136419435282E-6</v>
      </c>
      <c r="AK65">
        <v>0</v>
      </c>
      <c r="AL65">
        <f t="shared" si="20"/>
        <v>2400</v>
      </c>
      <c r="AM65">
        <f t="shared" si="19"/>
        <v>89.220582458896814</v>
      </c>
      <c r="AR65">
        <v>21.432263633568098</v>
      </c>
      <c r="AS65">
        <f t="shared" si="10"/>
        <v>21.432263633568098</v>
      </c>
      <c r="AT65">
        <v>76.724897660262698</v>
      </c>
      <c r="AU65">
        <v>107.674175405132</v>
      </c>
      <c r="AV65">
        <v>0.332926043961222</v>
      </c>
      <c r="AW65">
        <v>0.50220821748667499</v>
      </c>
      <c r="AX65">
        <v>1191.7213610044801</v>
      </c>
      <c r="AY65">
        <v>59.9778600923783</v>
      </c>
      <c r="AZ65">
        <v>447.54684898741698</v>
      </c>
      <c r="BA65">
        <f t="shared" si="11"/>
        <v>3597.3437012609056</v>
      </c>
      <c r="BB65">
        <f t="shared" si="11"/>
        <v>200298.18203856581</v>
      </c>
      <c r="BC65">
        <f t="shared" si="12"/>
        <v>0.11188935385045282</v>
      </c>
      <c r="BD65">
        <f t="shared" si="13"/>
        <v>0.11215065440720898</v>
      </c>
      <c r="BE65">
        <f t="shared" si="14"/>
        <v>3.5885404086540933E-7</v>
      </c>
      <c r="BN65">
        <v>-0.574668144226961</v>
      </c>
      <c r="BO65">
        <v>-398.01033904584199</v>
      </c>
      <c r="BP65">
        <f t="shared" si="15"/>
        <v>57.466814422696103</v>
      </c>
      <c r="BQ65">
        <f t="shared" si="16"/>
        <v>398.01033904584199</v>
      </c>
    </row>
    <row r="66" spans="2:69" x14ac:dyDescent="0.3">
      <c r="B66">
        <v>16.155065746368901</v>
      </c>
      <c r="C66">
        <f t="shared" si="0"/>
        <v>16.155065746368901</v>
      </c>
      <c r="D66">
        <v>76.872267395239703</v>
      </c>
      <c r="E66">
        <v>141.79373603865801</v>
      </c>
      <c r="F66">
        <v>0.32574221883695897</v>
      </c>
      <c r="G66">
        <v>0.48559708284546599</v>
      </c>
      <c r="H66">
        <v>1241.28446717574</v>
      </c>
      <c r="I66">
        <v>57.462526258615995</v>
      </c>
      <c r="J66">
        <v>398.033065211561</v>
      </c>
      <c r="K66">
        <f t="shared" si="18"/>
        <v>3301.9419240221328</v>
      </c>
      <c r="L66">
        <f t="shared" si="18"/>
        <v>158430.32100171078</v>
      </c>
      <c r="M66">
        <f t="shared" si="2"/>
        <v>0.1115896746154391</v>
      </c>
      <c r="N66">
        <f t="shared" si="3"/>
        <v>0.1122600488120282</v>
      </c>
      <c r="O66">
        <f t="shared" si="4"/>
        <v>3.7378556041087592E-6</v>
      </c>
      <c r="T66" s="5">
        <f t="shared" si="17"/>
        <v>-0.36270296704901739</v>
      </c>
      <c r="W66">
        <v>19.333823502071201</v>
      </c>
      <c r="X66">
        <f t="shared" si="5"/>
        <v>19.333823502071201</v>
      </c>
      <c r="Y66">
        <v>76.461713136042604</v>
      </c>
      <c r="Z66">
        <v>124.604498682814</v>
      </c>
      <c r="AA66">
        <v>0.33177704899009502</v>
      </c>
      <c r="AB66">
        <v>0.50253979301913698</v>
      </c>
      <c r="AC66">
        <v>1196.55475267363</v>
      </c>
      <c r="AD66">
        <v>58.799681656775</v>
      </c>
      <c r="AE66">
        <v>422.64350699355299</v>
      </c>
      <c r="AF66">
        <f t="shared" si="22"/>
        <v>3457.4025629380826</v>
      </c>
      <c r="AG66">
        <f t="shared" si="22"/>
        <v>178627.53400380947</v>
      </c>
      <c r="AH66">
        <f t="shared" si="7"/>
        <v>0.11164548948011373</v>
      </c>
      <c r="AI66">
        <f t="shared" si="8"/>
        <v>0.11244737716209638</v>
      </c>
      <c r="AJ66">
        <f t="shared" si="9"/>
        <v>5.1975756045439019E-6</v>
      </c>
      <c r="AK66">
        <v>0</v>
      </c>
      <c r="AR66">
        <v>21.406727277500298</v>
      </c>
      <c r="AS66">
        <f t="shared" si="10"/>
        <v>21.406727277500298</v>
      </c>
      <c r="AT66">
        <v>76.734547142451504</v>
      </c>
      <c r="AU66">
        <v>106.640498036582</v>
      </c>
      <c r="AV66">
        <v>0.33279230245460301</v>
      </c>
      <c r="AW66">
        <v>0.502575852937446</v>
      </c>
      <c r="AX66">
        <v>1193.9314338208201</v>
      </c>
      <c r="AY66">
        <v>59.976470055360998</v>
      </c>
      <c r="AZ66">
        <v>447.550332140016</v>
      </c>
      <c r="BA66">
        <f t="shared" si="11"/>
        <v>3597.1769603016146</v>
      </c>
      <c r="BB66">
        <f t="shared" si="11"/>
        <v>200301.29979863865</v>
      </c>
      <c r="BC66">
        <f t="shared" si="12"/>
        <v>0.11188676072119721</v>
      </c>
      <c r="BD66">
        <f t="shared" si="13"/>
        <v>0.11215152724955893</v>
      </c>
      <c r="BE66">
        <f t="shared" si="14"/>
        <v>3.6176454558123427E-7</v>
      </c>
      <c r="BN66">
        <v>-0.57462526258615998</v>
      </c>
      <c r="BO66">
        <v>-398.033065211561</v>
      </c>
      <c r="BP66">
        <f t="shared" si="15"/>
        <v>57.462526258615995</v>
      </c>
      <c r="BQ66">
        <f t="shared" si="16"/>
        <v>398.033065211561</v>
      </c>
    </row>
    <row r="67" spans="2:69" x14ac:dyDescent="0.3">
      <c r="B67">
        <v>16.120409305284198</v>
      </c>
      <c r="C67">
        <f t="shared" si="0"/>
        <v>16.120409305284198</v>
      </c>
      <c r="D67">
        <v>77.071766285541898</v>
      </c>
      <c r="E67">
        <v>144.239491061389</v>
      </c>
      <c r="F67">
        <v>0.327343171583935</v>
      </c>
      <c r="G67">
        <v>0.49080603667492301</v>
      </c>
      <c r="H67">
        <v>1248.9523873474</v>
      </c>
      <c r="I67">
        <v>57.439541037231599</v>
      </c>
      <c r="J67">
        <v>398.04928236731098</v>
      </c>
      <c r="K67">
        <f t="shared" si="18"/>
        <v>3299.300874567813</v>
      </c>
      <c r="L67">
        <f t="shared" si="18"/>
        <v>158443.23119313127</v>
      </c>
      <c r="M67">
        <f t="shared" si="2"/>
        <v>0.1115450383360715</v>
      </c>
      <c r="N67">
        <f t="shared" si="3"/>
        <v>0.11226462264987032</v>
      </c>
      <c r="O67">
        <f t="shared" si="4"/>
        <v>3.8114804898733339E-6</v>
      </c>
      <c r="T67" s="5">
        <f t="shared" si="17"/>
        <v>-0.34648581129903278</v>
      </c>
      <c r="W67">
        <v>19.326528264685798</v>
      </c>
      <c r="X67">
        <f t="shared" si="5"/>
        <v>19.326528264685798</v>
      </c>
      <c r="Y67">
        <v>76.604493657329101</v>
      </c>
      <c r="Z67">
        <v>127.548120590512</v>
      </c>
      <c r="AA67">
        <v>0.33347266937832698</v>
      </c>
      <c r="AB67">
        <v>0.50012525533031105</v>
      </c>
      <c r="AC67">
        <v>1193.75619851897</v>
      </c>
      <c r="AD67">
        <v>58.797721545099101</v>
      </c>
      <c r="AE67">
        <v>422.66562711098197</v>
      </c>
      <c r="AF67">
        <f t="shared" si="22"/>
        <v>3457.1720588950111</v>
      </c>
      <c r="AG67">
        <f t="shared" si="22"/>
        <v>178646.23234111967</v>
      </c>
      <c r="AH67">
        <f t="shared" si="7"/>
        <v>0.11164176773160547</v>
      </c>
      <c r="AI67">
        <f t="shared" si="8"/>
        <v>0.11245326238012589</v>
      </c>
      <c r="AJ67">
        <f t="shared" si="9"/>
        <v>5.2281059699712198E-6</v>
      </c>
      <c r="AK67">
        <v>0</v>
      </c>
      <c r="AR67">
        <v>21.387307079225302</v>
      </c>
      <c r="AS67">
        <f t="shared" si="10"/>
        <v>21.387307079225302</v>
      </c>
      <c r="AT67">
        <v>76.725327922936501</v>
      </c>
      <c r="AU67">
        <v>106.73495589351499</v>
      </c>
      <c r="AV67">
        <v>0.33283236974700797</v>
      </c>
      <c r="AW67">
        <v>0.50220435936345598</v>
      </c>
      <c r="AX67">
        <v>1194.5186855721699</v>
      </c>
      <c r="AY67">
        <v>59.9759050523189</v>
      </c>
      <c r="AZ67">
        <v>447.653920699227</v>
      </c>
      <c r="BA67">
        <f t="shared" si="11"/>
        <v>3597.109186844772</v>
      </c>
      <c r="BB67">
        <f t="shared" si="11"/>
        <v>200394.03271738981</v>
      </c>
      <c r="BC67">
        <f t="shared" si="12"/>
        <v>0.11188570670184396</v>
      </c>
      <c r="BD67">
        <f t="shared" si="13"/>
        <v>0.11217748548103994</v>
      </c>
      <c r="BE67">
        <f t="shared" si="14"/>
        <v>3.5883294280306831E-7</v>
      </c>
      <c r="BN67">
        <v>-0.57439541037231601</v>
      </c>
      <c r="BO67">
        <v>-398.04928236731098</v>
      </c>
      <c r="BP67">
        <f t="shared" si="15"/>
        <v>57.439541037231599</v>
      </c>
      <c r="BQ67">
        <f t="shared" si="16"/>
        <v>398.04928236731098</v>
      </c>
    </row>
    <row r="68" spans="2:69" x14ac:dyDescent="0.3">
      <c r="B68">
        <v>16.075509438142401</v>
      </c>
      <c r="C68">
        <f t="shared" si="0"/>
        <v>16.075509438142401</v>
      </c>
      <c r="D68">
        <v>77.026888782647106</v>
      </c>
      <c r="E68">
        <v>139.76005831946401</v>
      </c>
      <c r="F68">
        <v>0.32172530897544699</v>
      </c>
      <c r="G68">
        <v>0.49850067010431498</v>
      </c>
      <c r="H68">
        <v>1260.8559946456101</v>
      </c>
      <c r="I68">
        <v>57.432480188685595</v>
      </c>
      <c r="J68">
        <v>398.05920381373397</v>
      </c>
      <c r="K68">
        <f t="shared" si="18"/>
        <v>3298.4897806237632</v>
      </c>
      <c r="L68">
        <f t="shared" si="18"/>
        <v>158451.12974082382</v>
      </c>
      <c r="M68">
        <f t="shared" si="2"/>
        <v>0.11153132648170207</v>
      </c>
      <c r="N68">
        <f t="shared" si="3"/>
        <v>0.11226742086478532</v>
      </c>
      <c r="O68">
        <f t="shared" si="4"/>
        <v>3.8400322485193089E-6</v>
      </c>
      <c r="T68" s="5">
        <f t="shared" si="17"/>
        <v>-0.33656436487603969</v>
      </c>
      <c r="W68">
        <v>19.221733841511401</v>
      </c>
      <c r="X68">
        <f t="shared" si="5"/>
        <v>19.221733841511401</v>
      </c>
      <c r="Y68">
        <v>76.486517194068895</v>
      </c>
      <c r="Z68">
        <v>127.839804276067</v>
      </c>
      <c r="AA68">
        <v>0.33256322189418502</v>
      </c>
      <c r="AB68">
        <v>0.50222476748788702</v>
      </c>
      <c r="AC68">
        <v>1197.9285555563599</v>
      </c>
      <c r="AD68">
        <v>58.781036110903997</v>
      </c>
      <c r="AE68">
        <v>422.732276595364</v>
      </c>
      <c r="AF68">
        <f t="shared" si="22"/>
        <v>3455.2102062713998</v>
      </c>
      <c r="AG68">
        <f t="shared" si="22"/>
        <v>178702.57767549934</v>
      </c>
      <c r="AH68">
        <f t="shared" si="7"/>
        <v>0.11161008637865573</v>
      </c>
      <c r="AI68">
        <f t="shared" si="8"/>
        <v>0.11247099495990991</v>
      </c>
      <c r="AJ68">
        <f t="shared" si="9"/>
        <v>5.347531259339091E-6</v>
      </c>
      <c r="AK68">
        <v>0</v>
      </c>
      <c r="AR68">
        <v>21.387363952590299</v>
      </c>
      <c r="AS68">
        <f t="shared" si="10"/>
        <v>21.387363952590299</v>
      </c>
      <c r="AT68">
        <v>76.4590814210014</v>
      </c>
      <c r="AU68">
        <v>124.623068230653</v>
      </c>
      <c r="AV68">
        <v>0.33528340624662401</v>
      </c>
      <c r="AW68">
        <v>0.50329892597355597</v>
      </c>
      <c r="AX68">
        <v>1183.8586142045399</v>
      </c>
      <c r="AY68">
        <v>59.969262355099794</v>
      </c>
      <c r="AZ68">
        <v>447.654174399385</v>
      </c>
      <c r="BA68">
        <f t="shared" si="11"/>
        <v>3596.3124274147895</v>
      </c>
      <c r="BB68">
        <f t="shared" si="11"/>
        <v>200394.25985719499</v>
      </c>
      <c r="BC68">
        <f t="shared" si="12"/>
        <v>0.11187331467754491</v>
      </c>
      <c r="BD68">
        <f t="shared" si="13"/>
        <v>0.1121775490556999</v>
      </c>
      <c r="BE68">
        <f t="shared" si="14"/>
        <v>3.7372928016448309E-7</v>
      </c>
      <c r="BN68">
        <v>-0.57432480188685597</v>
      </c>
      <c r="BO68">
        <v>-398.05920381373397</v>
      </c>
      <c r="BP68">
        <f t="shared" si="15"/>
        <v>57.432480188685595</v>
      </c>
      <c r="BQ68">
        <f t="shared" si="16"/>
        <v>398.05920381373397</v>
      </c>
    </row>
    <row r="69" spans="2:69" x14ac:dyDescent="0.3">
      <c r="B69">
        <v>16.0860270645775</v>
      </c>
      <c r="C69">
        <f t="shared" si="0"/>
        <v>16.0860270645775</v>
      </c>
      <c r="D69">
        <v>77.0362902587881</v>
      </c>
      <c r="E69">
        <v>139.759662655992</v>
      </c>
      <c r="F69">
        <v>0.32572081120388502</v>
      </c>
      <c r="G69">
        <v>0.49867867993580201</v>
      </c>
      <c r="H69">
        <v>1260.68322136903</v>
      </c>
      <c r="I69">
        <v>57.429688397977898</v>
      </c>
      <c r="J69">
        <v>398.066314564214</v>
      </c>
      <c r="K69">
        <f t="shared" si="18"/>
        <v>3298.1691094888374</v>
      </c>
      <c r="L69">
        <f t="shared" si="18"/>
        <v>158456.79079073577</v>
      </c>
      <c r="M69">
        <f t="shared" si="2"/>
        <v>0.1115259049481053</v>
      </c>
      <c r="N69">
        <f t="shared" si="3"/>
        <v>0.1122694263594684</v>
      </c>
      <c r="O69">
        <f t="shared" si="4"/>
        <v>3.8547418511634892E-6</v>
      </c>
      <c r="T69" s="5">
        <f t="shared" si="17"/>
        <v>-0.32945361439601584</v>
      </c>
      <c r="W69">
        <v>19.0138617078835</v>
      </c>
      <c r="X69">
        <f t="shared" si="5"/>
        <v>19.0138617078835</v>
      </c>
      <c r="Y69">
        <v>76.363474163660001</v>
      </c>
      <c r="Z69">
        <v>123.206025804582</v>
      </c>
      <c r="AA69">
        <v>0.33179231771204498</v>
      </c>
      <c r="AB69">
        <v>0.50255730220601602</v>
      </c>
      <c r="AC69">
        <v>1188.7873024734599</v>
      </c>
      <c r="AD69">
        <v>58.759270809537199</v>
      </c>
      <c r="AE69">
        <v>422.84387126001002</v>
      </c>
      <c r="AF69">
        <f t="shared" si="22"/>
        <v>3452.6519060685305</v>
      </c>
      <c r="AG69">
        <f t="shared" si="22"/>
        <v>178796.93946215193</v>
      </c>
      <c r="AH69">
        <f t="shared" si="7"/>
        <v>0.11156875966299488</v>
      </c>
      <c r="AI69">
        <f t="shared" si="8"/>
        <v>0.11250068553160233</v>
      </c>
      <c r="AJ69">
        <f t="shared" si="9"/>
        <v>5.5366750159577177E-6</v>
      </c>
      <c r="AK69">
        <v>0</v>
      </c>
      <c r="AR69">
        <v>21.030465034057102</v>
      </c>
      <c r="AS69">
        <f t="shared" si="10"/>
        <v>21.030465034057102</v>
      </c>
      <c r="AT69">
        <v>76.834555320315204</v>
      </c>
      <c r="AU69">
        <v>117.793010657675</v>
      </c>
      <c r="AV69">
        <v>0.33273157705322598</v>
      </c>
      <c r="AW69">
        <v>0.49901769413269298</v>
      </c>
      <c r="AX69">
        <v>1199.0772194825199</v>
      </c>
      <c r="AY69">
        <v>59.934257760796406</v>
      </c>
      <c r="AZ69">
        <v>447.67635309843303</v>
      </c>
      <c r="BA69">
        <f t="shared" si="11"/>
        <v>3592.1152533375844</v>
      </c>
      <c r="BB69">
        <f t="shared" si="11"/>
        <v>200414.11712351287</v>
      </c>
      <c r="BC69">
        <f t="shared" si="12"/>
        <v>0.11180801322410241</v>
      </c>
      <c r="BD69">
        <f t="shared" si="13"/>
        <v>0.11218310681041936</v>
      </c>
      <c r="BE69">
        <f t="shared" si="14"/>
        <v>4.5662614443361318E-7</v>
      </c>
      <c r="BN69">
        <v>-0.57429688397977896</v>
      </c>
      <c r="BO69">
        <v>-398.066314564214</v>
      </c>
      <c r="BP69">
        <f t="shared" si="15"/>
        <v>57.429688397977898</v>
      </c>
      <c r="BQ69">
        <f t="shared" si="16"/>
        <v>398.066314564214</v>
      </c>
    </row>
    <row r="70" spans="2:69" x14ac:dyDescent="0.3">
      <c r="B70">
        <v>15.9695308113902</v>
      </c>
      <c r="C70">
        <f t="shared" si="0"/>
        <v>15.9695308113902</v>
      </c>
      <c r="D70">
        <v>77.096493125286301</v>
      </c>
      <c r="E70">
        <v>142.55977803051701</v>
      </c>
      <c r="F70">
        <v>0.32782352848341401</v>
      </c>
      <c r="G70">
        <v>0.49277048516571398</v>
      </c>
      <c r="H70">
        <v>1254.5129628514001</v>
      </c>
      <c r="I70">
        <v>57.424353727130693</v>
      </c>
      <c r="J70">
        <v>398.101086985405</v>
      </c>
      <c r="K70">
        <f t="shared" si="18"/>
        <v>3297.556400978629</v>
      </c>
      <c r="L70">
        <f t="shared" si="18"/>
        <v>158484.47545896101</v>
      </c>
      <c r="M70">
        <f t="shared" si="2"/>
        <v>0.11151554525418338</v>
      </c>
      <c r="N70">
        <f t="shared" si="3"/>
        <v>0.11227923346857915</v>
      </c>
      <c r="O70">
        <f t="shared" si="4"/>
        <v>3.9051349270166961E-6</v>
      </c>
      <c r="T70" s="5">
        <f t="shared" si="17"/>
        <v>-0.29468119320500819</v>
      </c>
      <c r="W70">
        <v>18.917894484772201</v>
      </c>
      <c r="X70">
        <f t="shared" si="5"/>
        <v>18.917894484772201</v>
      </c>
      <c r="Y70">
        <v>76.514664744733594</v>
      </c>
      <c r="Z70">
        <v>127.536039824594</v>
      </c>
      <c r="AA70">
        <v>0.33266168008421398</v>
      </c>
      <c r="AB70">
        <v>0.50210874310046305</v>
      </c>
      <c r="AC70">
        <v>1196.9468815376299</v>
      </c>
      <c r="AD70">
        <v>58.748784190359501</v>
      </c>
      <c r="AE70">
        <v>422.90994632332303</v>
      </c>
      <c r="AF70">
        <f t="shared" si="22"/>
        <v>3451.4196438454346</v>
      </c>
      <c r="AG70">
        <f t="shared" si="22"/>
        <v>178852.82269919597</v>
      </c>
      <c r="AH70">
        <f t="shared" si="7"/>
        <v>0.11154884826725094</v>
      </c>
      <c r="AI70">
        <f t="shared" si="8"/>
        <v>0.11251826528248557</v>
      </c>
      <c r="AJ70">
        <f t="shared" si="9"/>
        <v>5.6444562394435769E-6</v>
      </c>
      <c r="AK70">
        <v>0</v>
      </c>
      <c r="AR70">
        <v>20.987689909050399</v>
      </c>
      <c r="AS70">
        <f t="shared" si="10"/>
        <v>20.987689909050399</v>
      </c>
      <c r="AT70">
        <v>76.850979993454303</v>
      </c>
      <c r="AU70">
        <v>117.614204777445</v>
      </c>
      <c r="AV70">
        <v>0.33287852407733398</v>
      </c>
      <c r="AW70">
        <v>0.49951758302173999</v>
      </c>
      <c r="AX70">
        <v>1198.73861146114</v>
      </c>
      <c r="AY70">
        <v>59.926159900605604</v>
      </c>
      <c r="AZ70">
        <v>447.684087663968</v>
      </c>
      <c r="BA70">
        <f t="shared" si="11"/>
        <v>3591.1446404329513</v>
      </c>
      <c r="BB70">
        <f t="shared" si="11"/>
        <v>200421.0423475194</v>
      </c>
      <c r="BC70">
        <f t="shared" si="12"/>
        <v>0.11179290657736769</v>
      </c>
      <c r="BD70">
        <f t="shared" si="13"/>
        <v>0.11218504501328742</v>
      </c>
      <c r="BE70">
        <f t="shared" si="14"/>
        <v>4.7694793489981482E-7</v>
      </c>
      <c r="BN70">
        <v>-0.57424353727130695</v>
      </c>
      <c r="BO70">
        <v>-398.101086985405</v>
      </c>
      <c r="BP70">
        <f t="shared" si="15"/>
        <v>57.424353727130693</v>
      </c>
      <c r="BQ70">
        <f t="shared" si="16"/>
        <v>398.101086985405</v>
      </c>
    </row>
    <row r="71" spans="2:69" x14ac:dyDescent="0.3">
      <c r="B71">
        <v>15.943047120317001</v>
      </c>
      <c r="C71">
        <f t="shared" ref="C71:C85" si="23">B71</f>
        <v>15.943047120317001</v>
      </c>
      <c r="D71">
        <v>77.037164031509306</v>
      </c>
      <c r="E71">
        <v>139.46507610729</v>
      </c>
      <c r="F71">
        <v>0.32139854818403601</v>
      </c>
      <c r="G71">
        <v>0.49795641149169201</v>
      </c>
      <c r="H71">
        <v>1261.32361487359</v>
      </c>
      <c r="I71">
        <v>57.417530937718496</v>
      </c>
      <c r="J71">
        <v>398.13409583032802</v>
      </c>
      <c r="K71">
        <f t="shared" si="18"/>
        <v>3296.7728589838607</v>
      </c>
      <c r="L71">
        <f t="shared" si="18"/>
        <v>158510.75826263282</v>
      </c>
      <c r="M71">
        <f>(I71^2/$H$3)^0.5</f>
        <v>0.11150229570008179</v>
      </c>
      <c r="N71">
        <f>(J71^2/$I$3)^0.5</f>
        <v>0.11228854318394241</v>
      </c>
      <c r="O71">
        <f t="shared" ref="O71:O85" si="24">(MAX($M$6:$M$85)-M71)^2+(MIN($N$6:$N$85)-N71)^2</f>
        <v>3.9581301217799172E-6</v>
      </c>
      <c r="T71" s="5">
        <f>J71-$Q$13</f>
        <v>-0.26167234828199071</v>
      </c>
      <c r="W71">
        <v>18.680180534639899</v>
      </c>
      <c r="X71">
        <f t="shared" ref="X71:X85" si="25">W71</f>
        <v>18.680180534639899</v>
      </c>
      <c r="Y71">
        <v>76.355946633911003</v>
      </c>
      <c r="Z71">
        <v>125.916864384824</v>
      </c>
      <c r="AA71">
        <v>0.334436606058789</v>
      </c>
      <c r="AB71">
        <v>0.49795305428393399</v>
      </c>
      <c r="AC71">
        <v>1196.4007889706299</v>
      </c>
      <c r="AD71">
        <v>58.743786136059903</v>
      </c>
      <c r="AE71">
        <v>423.02350095230202</v>
      </c>
      <c r="AF71">
        <f t="shared" si="22"/>
        <v>3450.8324095991438</v>
      </c>
      <c r="AG71">
        <f t="shared" si="22"/>
        <v>178948.88235794226</v>
      </c>
      <c r="AH71">
        <f>(AD71^2/$AC$3)^0.5</f>
        <v>0.11153935824616573</v>
      </c>
      <c r="AI71">
        <f>(AE71^2/$AD$3)^0.5</f>
        <v>0.11254847731693544</v>
      </c>
      <c r="AJ71">
        <f t="shared" ref="AJ71:AJ85" si="26">(MAX($AH$6:$AH$85)-AH71)^2+(MIN($AI$6:$AI$85)-AI71)^2</f>
        <v>5.7959270658116025E-6</v>
      </c>
      <c r="AK71">
        <v>0</v>
      </c>
      <c r="AR71">
        <v>20.8792663295905</v>
      </c>
      <c r="AS71">
        <f t="shared" ref="AS71:AS85" si="27">AR71</f>
        <v>20.8792663295905</v>
      </c>
      <c r="AT71">
        <v>76.567718400460706</v>
      </c>
      <c r="AU71">
        <v>117.673730616583</v>
      </c>
      <c r="AV71">
        <v>0.33268037944350598</v>
      </c>
      <c r="AW71">
        <v>0.49956745981233902</v>
      </c>
      <c r="AX71">
        <v>1198.8986459279799</v>
      </c>
      <c r="AY71">
        <v>59.923208344571698</v>
      </c>
      <c r="AZ71">
        <v>447.70788559659599</v>
      </c>
      <c r="BA71">
        <f t="shared" ref="BA71:BB85" si="28">AY71^2</f>
        <v>3590.7908983069474</v>
      </c>
      <c r="BB71">
        <f t="shared" si="28"/>
        <v>200442.35082537468</v>
      </c>
      <c r="BC71">
        <f>(AY71^2/$AX$3)^0.5</f>
        <v>0.11178740041731165</v>
      </c>
      <c r="BD71">
        <f>(AZ71^2/$AY$3)^0.5</f>
        <v>0.11219100853134996</v>
      </c>
      <c r="BE71">
        <f t="shared" ref="BE71:BE85" si="29">(MAX($BC$6:$BC$85)-BC71)^2+(MAX($BD$6:$BD$85)-BD71)^2</f>
        <v>4.8387373200041001E-7</v>
      </c>
      <c r="BN71">
        <v>-0.57417530937718497</v>
      </c>
      <c r="BO71">
        <v>-398.13409583032802</v>
      </c>
      <c r="BP71">
        <f t="shared" ref="BP71:BP85" si="30">BN71*-100</f>
        <v>57.417530937718496</v>
      </c>
      <c r="BQ71">
        <f t="shared" ref="BQ71:BQ85" si="31">BO71*-1</f>
        <v>398.13409583032802</v>
      </c>
    </row>
    <row r="72" spans="2:69" x14ac:dyDescent="0.3">
      <c r="B72">
        <v>15.9111019542544</v>
      </c>
      <c r="C72">
        <f t="shared" si="23"/>
        <v>15.9111019542544</v>
      </c>
      <c r="D72">
        <v>77.262867799974401</v>
      </c>
      <c r="E72">
        <v>141.54693133195801</v>
      </c>
      <c r="F72">
        <v>0.32259065347510302</v>
      </c>
      <c r="G72">
        <v>0.49424032773905602</v>
      </c>
      <c r="H72">
        <v>1267.5520539792999</v>
      </c>
      <c r="I72">
        <v>57.416042550807504</v>
      </c>
      <c r="J72">
        <v>398.13414371658098</v>
      </c>
      <c r="K72">
        <f t="shared" si="18"/>
        <v>3296.6019421961378</v>
      </c>
      <c r="L72">
        <f t="shared" si="18"/>
        <v>158510.79639293515</v>
      </c>
      <c r="M72">
        <f>(I72^2/$H$3)^0.5</f>
        <v>0.11149940531878613</v>
      </c>
      <c r="N72">
        <f>(J72^2/$I$3)^0.5</f>
        <v>0.11228855668963721</v>
      </c>
      <c r="O72">
        <f t="shared" si="24"/>
        <v>3.9622451516903885E-6</v>
      </c>
      <c r="T72" s="5">
        <f>J72-$Q$13</f>
        <v>-0.26162446202903311</v>
      </c>
      <c r="W72">
        <v>18.608241434243499</v>
      </c>
      <c r="X72">
        <f t="shared" si="25"/>
        <v>18.608241434243499</v>
      </c>
      <c r="Y72">
        <v>77.069343650082004</v>
      </c>
      <c r="Z72">
        <v>108.96312744592601</v>
      </c>
      <c r="AA72">
        <v>0.32970274041861503</v>
      </c>
      <c r="AB72">
        <v>0.498765161647377</v>
      </c>
      <c r="AC72">
        <v>1224.4455650165801</v>
      </c>
      <c r="AD72">
        <v>58.732571095342401</v>
      </c>
      <c r="AE72">
        <v>423.05447809674399</v>
      </c>
      <c r="AF72">
        <f t="shared" si="22"/>
        <v>3449.5149074694496</v>
      </c>
      <c r="AG72">
        <f t="shared" si="22"/>
        <v>178975.09143770844</v>
      </c>
      <c r="AH72">
        <f>(AD72^2/$AC$3)^0.5</f>
        <v>0.11151806376505349</v>
      </c>
      <c r="AI72">
        <f>(AE72^2/$AD$3)^0.5</f>
        <v>0.11255671901138202</v>
      </c>
      <c r="AJ72">
        <f t="shared" si="26"/>
        <v>5.8656091267268073E-6</v>
      </c>
      <c r="AK72">
        <v>0</v>
      </c>
      <c r="AR72">
        <v>20.8012587993083</v>
      </c>
      <c r="AS72">
        <f t="shared" si="27"/>
        <v>20.8012587993083</v>
      </c>
      <c r="AT72">
        <v>76.586544531385897</v>
      </c>
      <c r="AU72">
        <v>117.444930593468</v>
      </c>
      <c r="AV72">
        <v>0.33269928998366699</v>
      </c>
      <c r="AW72">
        <v>0.49936702489705598</v>
      </c>
      <c r="AX72">
        <v>1199.3909299905699</v>
      </c>
      <c r="AY72">
        <v>59.912397229759193</v>
      </c>
      <c r="AZ72">
        <v>447.72346110914498</v>
      </c>
      <c r="BA72">
        <f t="shared" si="28"/>
        <v>3589.4953418164569</v>
      </c>
      <c r="BB72">
        <f t="shared" si="28"/>
        <v>200456.29762755206</v>
      </c>
      <c r="BC72">
        <f>(AY72^2/$AX$3)^0.5</f>
        <v>0.11176723216441115</v>
      </c>
      <c r="BD72">
        <f>(AZ72^2/$AY$3)^0.5</f>
        <v>0.11219491159519468</v>
      </c>
      <c r="BE72">
        <f t="shared" si="29"/>
        <v>5.1184678698063176E-7</v>
      </c>
      <c r="BN72">
        <v>-0.574160425508075</v>
      </c>
      <c r="BO72">
        <v>-398.13414371658098</v>
      </c>
      <c r="BP72">
        <f t="shared" si="30"/>
        <v>57.416042550807504</v>
      </c>
      <c r="BQ72">
        <f t="shared" si="31"/>
        <v>398.13414371658098</v>
      </c>
    </row>
    <row r="73" spans="2:69" x14ac:dyDescent="0.3">
      <c r="B73">
        <v>15.8309917594545</v>
      </c>
      <c r="C73">
        <f t="shared" si="23"/>
        <v>15.8309917594545</v>
      </c>
      <c r="D73">
        <v>76.954000269806002</v>
      </c>
      <c r="E73">
        <v>136.75850664042099</v>
      </c>
      <c r="F73">
        <v>0.326064434885105</v>
      </c>
      <c r="G73">
        <v>0.49480907288603398</v>
      </c>
      <c r="H73">
        <v>1251.5723956734</v>
      </c>
      <c r="I73">
        <v>57.411632500851098</v>
      </c>
      <c r="J73">
        <v>398.17005499612202</v>
      </c>
      <c r="K73">
        <f t="shared" si="18"/>
        <v>3296.0955464127824</v>
      </c>
      <c r="L73">
        <f t="shared" si="18"/>
        <v>158539.39269561484</v>
      </c>
      <c r="M73">
        <f>(I73^2/$H$3)^0.5</f>
        <v>0.11149084119758028</v>
      </c>
      <c r="N73">
        <f>(J73^2/$I$3)^0.5</f>
        <v>0.1122986849989324</v>
      </c>
      <c r="O73">
        <f t="shared" si="24"/>
        <v>4.0122005632616399E-6</v>
      </c>
      <c r="T73" s="5">
        <f>J73-$Q$13</f>
        <v>-0.22571318248799344</v>
      </c>
      <c r="W73">
        <v>18.593207215229299</v>
      </c>
      <c r="X73">
        <f t="shared" si="25"/>
        <v>18.593207215229299</v>
      </c>
      <c r="Y73">
        <v>77.085221881057706</v>
      </c>
      <c r="Z73">
        <v>109.041421268861</v>
      </c>
      <c r="AA73">
        <v>0.327841935273884</v>
      </c>
      <c r="AB73">
        <v>0.49981780766003697</v>
      </c>
      <c r="AC73">
        <v>1225.08212227832</v>
      </c>
      <c r="AD73">
        <v>58.712570837256997</v>
      </c>
      <c r="AE73">
        <v>423.062704933021</v>
      </c>
      <c r="AF73">
        <f t="shared" si="22"/>
        <v>3447.1659743199207</v>
      </c>
      <c r="AG73">
        <f t="shared" si="22"/>
        <v>178982.05230524438</v>
      </c>
      <c r="AH73">
        <f>(AD73^2/$AC$3)^0.5</f>
        <v>0.11148008841313395</v>
      </c>
      <c r="AI73">
        <f>(AE73^2/$AD$3)^0.5</f>
        <v>0.11255890782097304</v>
      </c>
      <c r="AJ73">
        <f t="shared" si="26"/>
        <v>5.9347071631931607E-6</v>
      </c>
      <c r="AK73">
        <v>0</v>
      </c>
      <c r="AR73">
        <v>20.798528762079201</v>
      </c>
      <c r="AS73">
        <f t="shared" si="27"/>
        <v>20.798528762079201</v>
      </c>
      <c r="AT73">
        <v>76.773502936764899</v>
      </c>
      <c r="AU73">
        <v>118.224316868694</v>
      </c>
      <c r="AV73">
        <v>0.331942057315187</v>
      </c>
      <c r="AW73">
        <v>0.50195987203590697</v>
      </c>
      <c r="AX73">
        <v>1202.98597752198</v>
      </c>
      <c r="AY73">
        <v>59.9016775958073</v>
      </c>
      <c r="AZ73">
        <v>447.73981083829898</v>
      </c>
      <c r="BA73">
        <f t="shared" si="28"/>
        <v>3588.2109787920422</v>
      </c>
      <c r="BB73">
        <f t="shared" si="28"/>
        <v>200470.93820951576</v>
      </c>
      <c r="BC73">
        <f>(AY73^2/$AX$3)^0.5</f>
        <v>0.11174723457005643</v>
      </c>
      <c r="BD73">
        <f>(AZ73^2/$AY$3)^0.5</f>
        <v>0.11219900866978731</v>
      </c>
      <c r="BE73">
        <f t="shared" si="29"/>
        <v>5.4039545404171782E-7</v>
      </c>
      <c r="BN73">
        <v>-0.57411632500851095</v>
      </c>
      <c r="BO73">
        <v>-398.17005499612202</v>
      </c>
      <c r="BP73">
        <f t="shared" si="30"/>
        <v>57.411632500851098</v>
      </c>
      <c r="BQ73">
        <f t="shared" si="31"/>
        <v>398.17005499612202</v>
      </c>
    </row>
    <row r="74" spans="2:69" x14ac:dyDescent="0.3">
      <c r="B74">
        <v>15.786001360802199</v>
      </c>
      <c r="C74">
        <f t="shared" si="23"/>
        <v>15.786001360802199</v>
      </c>
      <c r="D74">
        <v>76.970148008018199</v>
      </c>
      <c r="E74">
        <v>139.39663935124099</v>
      </c>
      <c r="F74">
        <v>0.32191224139850699</v>
      </c>
      <c r="G74">
        <v>0.49773102916565898</v>
      </c>
      <c r="H74">
        <v>1268.21352512917</v>
      </c>
      <c r="I74">
        <v>57.408984771181103</v>
      </c>
      <c r="J74">
        <v>398.19699256262498</v>
      </c>
      <c r="K74">
        <f t="shared" si="18"/>
        <v>3295.7915324577039</v>
      </c>
      <c r="L74">
        <f t="shared" si="18"/>
        <v>158560.84488591921</v>
      </c>
      <c r="M74">
        <f>(I74^2/$H$3)^0.5</f>
        <v>0.1114856994241223</v>
      </c>
      <c r="N74">
        <f>(J74^2/$I$3)^0.5</f>
        <v>0.11230628238918663</v>
      </c>
      <c r="O74">
        <f t="shared" si="24"/>
        <v>4.0480599940829997E-6</v>
      </c>
      <c r="T74" s="5">
        <f>J74-$Q$13</f>
        <v>-0.1987756159850278</v>
      </c>
      <c r="W74">
        <v>18.520920310364399</v>
      </c>
      <c r="X74">
        <f t="shared" si="25"/>
        <v>18.520920310364399</v>
      </c>
      <c r="Y74">
        <v>77.074948293250998</v>
      </c>
      <c r="Z74">
        <v>110.176420249549</v>
      </c>
      <c r="AA74">
        <v>0.32696865710724698</v>
      </c>
      <c r="AB74">
        <v>0.49952570902996202</v>
      </c>
      <c r="AC74">
        <v>1233.5177193454499</v>
      </c>
      <c r="AD74">
        <v>58.705086833925101</v>
      </c>
      <c r="AE74">
        <v>423.18717958467897</v>
      </c>
      <c r="AF74">
        <f t="shared" si="22"/>
        <v>3446.2872201786863</v>
      </c>
      <c r="AG74">
        <f t="shared" si="22"/>
        <v>179087.38896483532</v>
      </c>
      <c r="AH74">
        <f>(AD74^2/$AC$3)^0.5</f>
        <v>0.11146587821349141</v>
      </c>
      <c r="AI74">
        <f>(AE74^2/$AD$3)^0.5</f>
        <v>0.11259202520683252</v>
      </c>
      <c r="AJ74">
        <f t="shared" si="26"/>
        <v>6.1111287598245667E-6</v>
      </c>
      <c r="AK74">
        <v>0</v>
      </c>
      <c r="AR74">
        <v>20.775066668243699</v>
      </c>
      <c r="AS74">
        <f t="shared" si="27"/>
        <v>20.775066668243699</v>
      </c>
      <c r="AT74">
        <v>76.486388120092499</v>
      </c>
      <c r="AU74">
        <v>117.470827213465</v>
      </c>
      <c r="AV74">
        <v>0.33269680238210803</v>
      </c>
      <c r="AW74">
        <v>0.50017548386712196</v>
      </c>
      <c r="AX74">
        <v>1198.54918110837</v>
      </c>
      <c r="AY74">
        <v>59.899989697637999</v>
      </c>
      <c r="AZ74">
        <v>447.790151830745</v>
      </c>
      <c r="BA74">
        <f t="shared" si="28"/>
        <v>3588.0087657771383</v>
      </c>
      <c r="BB74">
        <f t="shared" si="28"/>
        <v>200516.02007660165</v>
      </c>
      <c r="BC74">
        <f>(AY74^2/$AX$3)^0.5</f>
        <v>0.11174408577756471</v>
      </c>
      <c r="BD74">
        <f>(AZ74^2/$AY$3)^0.5</f>
        <v>0.11221162360665728</v>
      </c>
      <c r="BE74">
        <f t="shared" si="29"/>
        <v>5.4402145439015079E-7</v>
      </c>
      <c r="BN74">
        <v>-0.57408984771181104</v>
      </c>
      <c r="BO74">
        <v>-398.19699256262498</v>
      </c>
      <c r="BP74">
        <f t="shared" si="30"/>
        <v>57.408984771181103</v>
      </c>
      <c r="BQ74">
        <f t="shared" si="31"/>
        <v>398.19699256262498</v>
      </c>
    </row>
    <row r="75" spans="2:69" x14ac:dyDescent="0.3">
      <c r="B75">
        <v>15.6927826832076</v>
      </c>
      <c r="C75">
        <f t="shared" si="23"/>
        <v>15.6927826832076</v>
      </c>
      <c r="D75">
        <v>77.090063048723906</v>
      </c>
      <c r="E75">
        <v>144.96282900906499</v>
      </c>
      <c r="F75">
        <v>0.32779254226174798</v>
      </c>
      <c r="G75">
        <v>0.48764860486609102</v>
      </c>
      <c r="H75">
        <v>1252.46056992321</v>
      </c>
      <c r="I75">
        <v>57.390593411994395</v>
      </c>
      <c r="J75">
        <v>398.20827586803699</v>
      </c>
      <c r="K75">
        <f t="shared" si="18"/>
        <v>3293.6802121808546</v>
      </c>
      <c r="L75">
        <f t="shared" si="18"/>
        <v>158569.83096979465</v>
      </c>
      <c r="M75">
        <f>(I75^2/$H$3)^0.5</f>
        <v>0.11144998422117172</v>
      </c>
      <c r="N75">
        <f>(J75^2/$I$3)^0.5</f>
        <v>0.11230946469871572</v>
      </c>
      <c r="O75">
        <f t="shared" si="24"/>
        <v>4.1126158400197089E-6</v>
      </c>
      <c r="T75" s="5">
        <f>J75-$Q$13</f>
        <v>-0.1874923105730204</v>
      </c>
      <c r="W75">
        <v>18.120916082905399</v>
      </c>
      <c r="X75">
        <f t="shared" si="25"/>
        <v>18.120916082905399</v>
      </c>
      <c r="Y75">
        <v>77.052763236220102</v>
      </c>
      <c r="Z75">
        <v>108.590238131821</v>
      </c>
      <c r="AA75">
        <v>0.32710762512713798</v>
      </c>
      <c r="AB75">
        <v>0.49998056313509798</v>
      </c>
      <c r="AC75">
        <v>1233.5721332857399</v>
      </c>
      <c r="AD75">
        <v>58.664054963312502</v>
      </c>
      <c r="AE75">
        <v>423.21072405700397</v>
      </c>
      <c r="AF75">
        <f t="shared" si="22"/>
        <v>3441.4713447385502</v>
      </c>
      <c r="AG75">
        <f t="shared" si="22"/>
        <v>179107.31695685355</v>
      </c>
      <c r="AH75">
        <f>(AD75^2/$AC$3)^0.5</f>
        <v>0.11138796923252842</v>
      </c>
      <c r="AI75">
        <f>(AE75^2/$AD$3)^0.5</f>
        <v>0.11259828938483549</v>
      </c>
      <c r="AJ75">
        <f t="shared" si="26"/>
        <v>6.2727619897189391E-6</v>
      </c>
      <c r="AK75">
        <v>0</v>
      </c>
      <c r="AR75">
        <v>20.7816948122023</v>
      </c>
      <c r="AS75">
        <f t="shared" si="27"/>
        <v>20.7816948122023</v>
      </c>
      <c r="AT75">
        <v>76.7624378463006</v>
      </c>
      <c r="AU75">
        <v>119.595204504015</v>
      </c>
      <c r="AV75">
        <v>0.33118182085855002</v>
      </c>
      <c r="AW75">
        <v>0.50201892679206295</v>
      </c>
      <c r="AX75">
        <v>1205.41965634181</v>
      </c>
      <c r="AY75">
        <v>59.886881369954907</v>
      </c>
      <c r="AZ75">
        <v>447.821133330713</v>
      </c>
      <c r="BA75">
        <f t="shared" si="28"/>
        <v>3586.4385602190519</v>
      </c>
      <c r="BB75">
        <f t="shared" si="28"/>
        <v>200543.76745760423</v>
      </c>
      <c r="BC75">
        <f>(AY75^2/$AX$3)^0.5</f>
        <v>0.11171963204893448</v>
      </c>
      <c r="BD75">
        <f>(AZ75^2/$AY$3)^0.5</f>
        <v>0.11221938725308622</v>
      </c>
      <c r="BE75">
        <f t="shared" si="29"/>
        <v>5.8019545154495462E-7</v>
      </c>
      <c r="BN75">
        <v>-0.57390593411994395</v>
      </c>
      <c r="BO75">
        <v>-398.20827586803699</v>
      </c>
      <c r="BP75">
        <f t="shared" si="30"/>
        <v>57.390593411994395</v>
      </c>
      <c r="BQ75">
        <f t="shared" si="31"/>
        <v>398.20827586803699</v>
      </c>
    </row>
    <row r="76" spans="2:69" x14ac:dyDescent="0.3">
      <c r="B76">
        <v>15.494839655582201</v>
      </c>
      <c r="C76">
        <f t="shared" si="23"/>
        <v>15.494839655582201</v>
      </c>
      <c r="D76">
        <v>76.944766726237106</v>
      </c>
      <c r="E76">
        <v>138.08782929279701</v>
      </c>
      <c r="F76">
        <v>0.323171472394917</v>
      </c>
      <c r="G76">
        <v>0.493673049582808</v>
      </c>
      <c r="H76">
        <v>1267.5242220529201</v>
      </c>
      <c r="I76">
        <v>57.388787845112802</v>
      </c>
      <c r="J76">
        <v>398.26943640121101</v>
      </c>
      <c r="K76">
        <f t="shared" ref="K76:L85" si="32">I76^2</f>
        <v>3293.4729703313669</v>
      </c>
      <c r="L76">
        <f t="shared" si="32"/>
        <v>158618.54397133825</v>
      </c>
      <c r="M76">
        <f t="shared" ref="M76:M85" si="33">(I76^2/$H$3)^0.5</f>
        <v>0.11144647789045617</v>
      </c>
      <c r="N76">
        <f t="shared" ref="N76:N85" si="34">(J76^2/$I$3)^0.5</f>
        <v>0.11232671423158011</v>
      </c>
      <c r="O76">
        <f t="shared" si="24"/>
        <v>4.1831602971144057E-6</v>
      </c>
      <c r="W76">
        <v>17.895846852514801</v>
      </c>
      <c r="X76">
        <f t="shared" si="25"/>
        <v>17.895846852514801</v>
      </c>
      <c r="Y76">
        <v>76.944482822559806</v>
      </c>
      <c r="Z76">
        <v>108.039200196913</v>
      </c>
      <c r="AA76">
        <v>0.32779103188837799</v>
      </c>
      <c r="AB76">
        <v>0.49783834132983901</v>
      </c>
      <c r="AC76">
        <v>1231.6151446018</v>
      </c>
      <c r="AD76">
        <v>58.649562996638799</v>
      </c>
      <c r="AE76">
        <v>423.27815308835198</v>
      </c>
      <c r="AF76">
        <f t="shared" ref="AF76:AG85" si="35">AD76^2</f>
        <v>3439.7712396967031</v>
      </c>
      <c r="AG76">
        <f t="shared" si="35"/>
        <v>179164.39488188634</v>
      </c>
      <c r="AH76">
        <f t="shared" ref="AH76:AH85" si="36">(AD76^2/$AC$3)^0.5</f>
        <v>0.11136045271088703</v>
      </c>
      <c r="AI76">
        <f t="shared" ref="AI76:AI85" si="37">(AE76^2/$AD$3)^0.5</f>
        <v>0.11261622936875622</v>
      </c>
      <c r="AJ76">
        <f t="shared" si="26"/>
        <v>6.4067455171816672E-6</v>
      </c>
      <c r="AK76">
        <v>1</v>
      </c>
      <c r="AR76">
        <v>20.783261512670599</v>
      </c>
      <c r="AS76">
        <f t="shared" si="27"/>
        <v>20.783261512670599</v>
      </c>
      <c r="AT76">
        <v>76.810217656154904</v>
      </c>
      <c r="AU76">
        <v>120.029080221115</v>
      </c>
      <c r="AV76">
        <v>0.33307156428848</v>
      </c>
      <c r="AW76">
        <v>0.50149335218207003</v>
      </c>
      <c r="AX76">
        <v>1207.1349290876201</v>
      </c>
      <c r="AY76">
        <v>59.875977606274098</v>
      </c>
      <c r="AZ76">
        <v>447.82845244263399</v>
      </c>
      <c r="BA76">
        <f t="shared" si="28"/>
        <v>3585.1326943070371</v>
      </c>
      <c r="BB76">
        <f t="shared" si="28"/>
        <v>200550.3228171645</v>
      </c>
      <c r="BC76">
        <f t="shared" ref="BC76:BC85" si="38">(AY76^2/$AX$3)^0.5</f>
        <v>0.11169929095855705</v>
      </c>
      <c r="BD76">
        <f t="shared" ref="BD76:BD85" si="39">(AZ76^2/$AY$3)^0.5</f>
        <v>0.11222122134753573</v>
      </c>
      <c r="BE76">
        <f t="shared" si="29"/>
        <v>6.1148833903459308E-7</v>
      </c>
      <c r="BN76">
        <v>-0.57388787845112799</v>
      </c>
      <c r="BO76">
        <v>-398.26943640121101</v>
      </c>
      <c r="BP76">
        <f t="shared" si="30"/>
        <v>57.388787845112802</v>
      </c>
      <c r="BQ76">
        <f t="shared" si="31"/>
        <v>398.26943640121101</v>
      </c>
    </row>
    <row r="77" spans="2:69" x14ac:dyDescent="0.3">
      <c r="B77">
        <v>15.4339960248876</v>
      </c>
      <c r="C77">
        <f t="shared" si="23"/>
        <v>15.4339960248876</v>
      </c>
      <c r="D77">
        <v>77.021617120848006</v>
      </c>
      <c r="E77">
        <v>140.390713739332</v>
      </c>
      <c r="F77">
        <v>0.32488514063277502</v>
      </c>
      <c r="G77">
        <v>0.49368191052215699</v>
      </c>
      <c r="H77">
        <v>1260.3657222495499</v>
      </c>
      <c r="I77">
        <v>57.359786133434994</v>
      </c>
      <c r="J77">
        <v>398.27439727304198</v>
      </c>
      <c r="K77">
        <f t="shared" si="32"/>
        <v>3290.1450652734015</v>
      </c>
      <c r="L77">
        <f t="shared" si="32"/>
        <v>158622.49552320488</v>
      </c>
      <c r="M77">
        <f t="shared" si="33"/>
        <v>0.11139015785407538</v>
      </c>
      <c r="N77">
        <f t="shared" si="34"/>
        <v>0.1123281133809538</v>
      </c>
      <c r="O77">
        <f t="shared" si="24"/>
        <v>4.2769778855305069E-6</v>
      </c>
      <c r="W77">
        <v>17.7418457990631</v>
      </c>
      <c r="X77">
        <f t="shared" si="25"/>
        <v>17.7418457990631</v>
      </c>
      <c r="Y77">
        <v>77.018056012336999</v>
      </c>
      <c r="Z77">
        <v>107.713706869373</v>
      </c>
      <c r="AA77">
        <v>0.32835424631298799</v>
      </c>
      <c r="AB77">
        <v>0.50037145577530395</v>
      </c>
      <c r="AC77">
        <v>1232.46124943366</v>
      </c>
      <c r="AD77">
        <v>58.622536611922897</v>
      </c>
      <c r="AE77">
        <v>423.303893246136</v>
      </c>
      <c r="AF77">
        <f t="shared" si="35"/>
        <v>3436.6017988162403</v>
      </c>
      <c r="AG77">
        <f t="shared" si="35"/>
        <v>179186.1860373361</v>
      </c>
      <c r="AH77">
        <f t="shared" si="36"/>
        <v>0.11130913654954966</v>
      </c>
      <c r="AI77">
        <f t="shared" si="37"/>
        <v>0.11262307772483565</v>
      </c>
      <c r="AJ77">
        <f t="shared" si="26"/>
        <v>6.5357321416949825E-6</v>
      </c>
      <c r="AK77">
        <v>2</v>
      </c>
      <c r="AR77">
        <v>20.191663812726201</v>
      </c>
      <c r="AS77">
        <f t="shared" si="27"/>
        <v>20.191663812726201</v>
      </c>
      <c r="AT77">
        <v>76.702801868101304</v>
      </c>
      <c r="AU77">
        <v>121.531140601959</v>
      </c>
      <c r="AV77">
        <v>0.330746980599948</v>
      </c>
      <c r="AW77">
        <v>0.49650592517795999</v>
      </c>
      <c r="AX77">
        <v>1202.8832830567801</v>
      </c>
      <c r="AY77">
        <v>59.834674301718806</v>
      </c>
      <c r="AZ77">
        <v>447.91411268851903</v>
      </c>
      <c r="BA77">
        <f t="shared" si="28"/>
        <v>3580.1882487927687</v>
      </c>
      <c r="BB77">
        <f t="shared" si="28"/>
        <v>200627.05234554331</v>
      </c>
      <c r="BC77">
        <f t="shared" si="38"/>
        <v>0.11162223919226424</v>
      </c>
      <c r="BD77">
        <f t="shared" si="39"/>
        <v>0.11224268692740613</v>
      </c>
      <c r="BE77">
        <f t="shared" si="29"/>
        <v>7.3730923347197835E-7</v>
      </c>
      <c r="BN77">
        <v>-0.57359786133434998</v>
      </c>
      <c r="BO77">
        <v>-398.27439727304198</v>
      </c>
      <c r="BP77">
        <f t="shared" si="30"/>
        <v>57.359786133434994</v>
      </c>
      <c r="BQ77">
        <f t="shared" si="31"/>
        <v>398.27439727304198</v>
      </c>
    </row>
    <row r="78" spans="2:69" x14ac:dyDescent="0.3">
      <c r="B78">
        <v>15.4484217225483</v>
      </c>
      <c r="C78">
        <f t="shared" si="23"/>
        <v>15.4484217225483</v>
      </c>
      <c r="D78">
        <v>77.217559726911105</v>
      </c>
      <c r="E78">
        <v>141.915671810047</v>
      </c>
      <c r="F78">
        <v>0.32568413233134302</v>
      </c>
      <c r="G78">
        <v>0.49194723451877298</v>
      </c>
      <c r="H78">
        <v>1250.8499187904799</v>
      </c>
      <c r="I78">
        <v>57.339625908613399</v>
      </c>
      <c r="J78">
        <v>398.28202015417298</v>
      </c>
      <c r="K78">
        <f t="shared" si="32"/>
        <v>3287.8326993397291</v>
      </c>
      <c r="L78">
        <f t="shared" si="32"/>
        <v>158628.56757808905</v>
      </c>
      <c r="M78">
        <f t="shared" si="33"/>
        <v>0.11135100759260078</v>
      </c>
      <c r="N78">
        <f t="shared" si="34"/>
        <v>0.1123302633154257</v>
      </c>
      <c r="O78">
        <f t="shared" si="24"/>
        <v>4.3504145637410432E-6</v>
      </c>
      <c r="W78">
        <v>17.577352814121198</v>
      </c>
      <c r="X78">
        <f t="shared" si="25"/>
        <v>17.577352814121198</v>
      </c>
      <c r="Y78">
        <v>77.499815152637595</v>
      </c>
      <c r="Z78">
        <v>106.859847410124</v>
      </c>
      <c r="AA78">
        <v>0.32308276382146101</v>
      </c>
      <c r="AB78">
        <v>0.4888050176189</v>
      </c>
      <c r="AC78">
        <v>1248.9591460827501</v>
      </c>
      <c r="AD78">
        <v>58.5993900242065</v>
      </c>
      <c r="AE78">
        <v>423.32170010442002</v>
      </c>
      <c r="AF78">
        <f t="shared" si="35"/>
        <v>3433.888511209072</v>
      </c>
      <c r="AG78">
        <f t="shared" si="35"/>
        <v>179201.26177929653</v>
      </c>
      <c r="AH78">
        <f t="shared" si="36"/>
        <v>0.11126518712597155</v>
      </c>
      <c r="AI78">
        <f t="shared" si="37"/>
        <v>0.11262781536891726</v>
      </c>
      <c r="AJ78">
        <f t="shared" si="26"/>
        <v>6.6451144870265027E-6</v>
      </c>
      <c r="AK78">
        <v>3</v>
      </c>
      <c r="AR78">
        <v>20.1917831005929</v>
      </c>
      <c r="AS78">
        <f t="shared" si="27"/>
        <v>20.1917831005929</v>
      </c>
      <c r="AT78">
        <v>76.978819538004203</v>
      </c>
      <c r="AU78">
        <v>116.52268180492101</v>
      </c>
      <c r="AV78">
        <v>0.33465357765379</v>
      </c>
      <c r="AW78">
        <v>0.49609927454274799</v>
      </c>
      <c r="AX78">
        <v>1204.2191024311701</v>
      </c>
      <c r="AY78">
        <v>59.814858255374801</v>
      </c>
      <c r="AZ78">
        <v>447.91469631493902</v>
      </c>
      <c r="BA78">
        <f t="shared" si="28"/>
        <v>3577.8172681105789</v>
      </c>
      <c r="BB78">
        <f t="shared" si="28"/>
        <v>200627.57517490405</v>
      </c>
      <c r="BC78">
        <f t="shared" si="38"/>
        <v>0.11158527214112428</v>
      </c>
      <c r="BD78">
        <f t="shared" si="39"/>
        <v>0.11224283317820666</v>
      </c>
      <c r="BE78">
        <f t="shared" si="29"/>
        <v>8.0215963418917139E-7</v>
      </c>
      <c r="BN78">
        <v>-0.57339625908613401</v>
      </c>
      <c r="BO78">
        <v>-398.28202015417298</v>
      </c>
      <c r="BP78">
        <f t="shared" si="30"/>
        <v>57.339625908613399</v>
      </c>
      <c r="BQ78">
        <f t="shared" si="31"/>
        <v>398.28202015417298</v>
      </c>
    </row>
    <row r="79" spans="2:69" x14ac:dyDescent="0.3">
      <c r="B79">
        <v>15.413838615448</v>
      </c>
      <c r="C79">
        <f t="shared" si="23"/>
        <v>15.413838615448</v>
      </c>
      <c r="D79">
        <v>77.271661840352195</v>
      </c>
      <c r="E79">
        <v>139.54484918185099</v>
      </c>
      <c r="F79">
        <v>0.32603051576987802</v>
      </c>
      <c r="G79">
        <v>0.48968629901990302</v>
      </c>
      <c r="H79">
        <v>1250.37722297188</v>
      </c>
      <c r="I79">
        <v>57.335370264797504</v>
      </c>
      <c r="J79">
        <v>398.28505259098102</v>
      </c>
      <c r="K79">
        <f t="shared" si="32"/>
        <v>3287.3446834014258</v>
      </c>
      <c r="L79">
        <f t="shared" si="32"/>
        <v>158630.98311740052</v>
      </c>
      <c r="M79">
        <f t="shared" si="33"/>
        <v>0.11134274332126405</v>
      </c>
      <c r="N79">
        <f t="shared" si="34"/>
        <v>0.11233111857478438</v>
      </c>
      <c r="O79">
        <f t="shared" si="24"/>
        <v>4.3678380754347279E-6</v>
      </c>
      <c r="W79">
        <v>17.644639229947</v>
      </c>
      <c r="X79">
        <f t="shared" si="25"/>
        <v>17.644639229947</v>
      </c>
      <c r="Y79">
        <v>77.2626203773697</v>
      </c>
      <c r="Z79">
        <v>109.06624464488</v>
      </c>
      <c r="AA79">
        <v>0.32608554566777898</v>
      </c>
      <c r="AB79">
        <v>0.50528939098092096</v>
      </c>
      <c r="AC79">
        <v>1239.7882113244</v>
      </c>
      <c r="AD79">
        <v>58.582419431875103</v>
      </c>
      <c r="AE79">
        <v>423.32606955605303</v>
      </c>
      <c r="AF79">
        <f t="shared" si="35"/>
        <v>3431.8998664921378</v>
      </c>
      <c r="AG79">
        <f t="shared" si="35"/>
        <v>179204.96116577624</v>
      </c>
      <c r="AH79">
        <f t="shared" si="36"/>
        <v>0.1112329643309798</v>
      </c>
      <c r="AI79">
        <f t="shared" si="37"/>
        <v>0.11262897789328505</v>
      </c>
      <c r="AJ79">
        <f t="shared" si="26"/>
        <v>6.7168235035182995E-6</v>
      </c>
      <c r="AK79">
        <v>4</v>
      </c>
      <c r="AR79">
        <v>20.191936994868598</v>
      </c>
      <c r="AS79">
        <f t="shared" si="27"/>
        <v>20.191936994868598</v>
      </c>
      <c r="AT79">
        <v>76.812231714168107</v>
      </c>
      <c r="AU79">
        <v>117.825965091556</v>
      </c>
      <c r="AV79">
        <v>0.34148677497806701</v>
      </c>
      <c r="AW79">
        <v>0.49610404205130199</v>
      </c>
      <c r="AX79">
        <v>1204.04856665029</v>
      </c>
      <c r="AY79">
        <v>59.724622341276202</v>
      </c>
      <c r="AZ79">
        <v>447.915449249549</v>
      </c>
      <c r="BA79">
        <f t="shared" si="28"/>
        <v>3567.0305138080685</v>
      </c>
      <c r="BB79">
        <f t="shared" si="28"/>
        <v>200628.2496764253</v>
      </c>
      <c r="BC79">
        <f t="shared" si="38"/>
        <v>0.11141693605665834</v>
      </c>
      <c r="BD79">
        <f t="shared" si="39"/>
        <v>0.11224302185590469</v>
      </c>
      <c r="BE79">
        <f t="shared" si="29"/>
        <v>1.13202978430585E-6</v>
      </c>
      <c r="BN79">
        <v>-0.57335370264797503</v>
      </c>
      <c r="BO79">
        <v>-398.28505259098102</v>
      </c>
      <c r="BP79">
        <f t="shared" si="30"/>
        <v>57.335370264797504</v>
      </c>
      <c r="BQ79">
        <f t="shared" si="31"/>
        <v>398.28505259098102</v>
      </c>
    </row>
    <row r="80" spans="2:69" x14ac:dyDescent="0.3">
      <c r="B80">
        <v>15.298787798910899</v>
      </c>
      <c r="C80">
        <f t="shared" si="23"/>
        <v>15.298787798910899</v>
      </c>
      <c r="D80">
        <v>77.247231312822194</v>
      </c>
      <c r="E80">
        <v>138.236528265163</v>
      </c>
      <c r="F80">
        <v>0.32520697351268002</v>
      </c>
      <c r="G80">
        <v>0.491793824160417</v>
      </c>
      <c r="H80">
        <v>1252.86909847986</v>
      </c>
      <c r="I80">
        <v>57.321400127333</v>
      </c>
      <c r="J80">
        <v>398.29858112135798</v>
      </c>
      <c r="K80">
        <f t="shared" si="32"/>
        <v>3285.7429125578115</v>
      </c>
      <c r="L80">
        <f t="shared" si="32"/>
        <v>158641.75972328699</v>
      </c>
      <c r="M80">
        <f t="shared" si="33"/>
        <v>0.11131561393459245</v>
      </c>
      <c r="N80">
        <f t="shared" si="34"/>
        <v>0.11233493412081111</v>
      </c>
      <c r="O80">
        <f t="shared" si="24"/>
        <v>4.4298507215360304E-6</v>
      </c>
      <c r="W80">
        <v>17.509355457734301</v>
      </c>
      <c r="X80">
        <f t="shared" si="25"/>
        <v>17.509355457734301</v>
      </c>
      <c r="Y80">
        <v>77.185053250262996</v>
      </c>
      <c r="Z80">
        <v>113.335041256105</v>
      </c>
      <c r="AA80">
        <v>0.32542056369081701</v>
      </c>
      <c r="AB80">
        <v>0.50379321662957</v>
      </c>
      <c r="AC80">
        <v>1246.3072038052001</v>
      </c>
      <c r="AD80">
        <v>58.551286790740299</v>
      </c>
      <c r="AE80">
        <v>423.40820020595601</v>
      </c>
      <c r="AF80">
        <f t="shared" si="35"/>
        <v>3428.2531848515196</v>
      </c>
      <c r="AG80">
        <f t="shared" si="35"/>
        <v>179274.50400164691</v>
      </c>
      <c r="AH80">
        <f t="shared" si="36"/>
        <v>0.11117385144362452</v>
      </c>
      <c r="AI80">
        <f t="shared" si="37"/>
        <v>0.11265082934968598</v>
      </c>
      <c r="AJ80">
        <f t="shared" si="26"/>
        <v>6.9478163943120094E-6</v>
      </c>
      <c r="AK80">
        <v>5</v>
      </c>
      <c r="AR80">
        <v>20.192341473708701</v>
      </c>
      <c r="AS80">
        <f t="shared" si="27"/>
        <v>20.192341473708701</v>
      </c>
      <c r="AT80">
        <v>75.856960653066395</v>
      </c>
      <c r="AU80">
        <v>124.919340867597</v>
      </c>
      <c r="AV80">
        <v>0.33526624850286602</v>
      </c>
      <c r="AW80">
        <v>0.50364186148191403</v>
      </c>
      <c r="AX80">
        <v>1207.4635240960299</v>
      </c>
      <c r="AY80">
        <v>59.649293356336401</v>
      </c>
      <c r="AZ80">
        <v>447.91742814396798</v>
      </c>
      <c r="BA80">
        <f t="shared" si="28"/>
        <v>3558.0381979102776</v>
      </c>
      <c r="BB80">
        <f t="shared" si="28"/>
        <v>200630.02243510672</v>
      </c>
      <c r="BC80">
        <f t="shared" si="38"/>
        <v>0.11127640901154297</v>
      </c>
      <c r="BD80">
        <f t="shared" si="39"/>
        <v>0.11224351774656864</v>
      </c>
      <c r="BE80">
        <f t="shared" si="29"/>
        <v>1.4508080243676848E-6</v>
      </c>
      <c r="BN80">
        <v>-0.57321400127333</v>
      </c>
      <c r="BO80">
        <v>-398.29858112135798</v>
      </c>
      <c r="BP80">
        <f t="shared" si="30"/>
        <v>57.321400127333</v>
      </c>
      <c r="BQ80">
        <f t="shared" si="31"/>
        <v>398.29858112135798</v>
      </c>
    </row>
    <row r="81" spans="2:69" x14ac:dyDescent="0.3">
      <c r="B81">
        <v>15.264397096610599</v>
      </c>
      <c r="C81">
        <f t="shared" si="23"/>
        <v>15.264397096610599</v>
      </c>
      <c r="D81">
        <v>77.082024294970694</v>
      </c>
      <c r="E81">
        <v>142.455373678786</v>
      </c>
      <c r="F81">
        <v>0.32698451693285202</v>
      </c>
      <c r="G81">
        <v>0.49380730297847603</v>
      </c>
      <c r="H81">
        <v>1251.73423730989</v>
      </c>
      <c r="I81">
        <v>57.307882282105602</v>
      </c>
      <c r="J81">
        <v>398.29875395395197</v>
      </c>
      <c r="K81">
        <f t="shared" si="32"/>
        <v>3284.1933716596732</v>
      </c>
      <c r="L81">
        <f t="shared" si="32"/>
        <v>158641.89740127078</v>
      </c>
      <c r="M81">
        <f t="shared" si="33"/>
        <v>0.11128936287936321</v>
      </c>
      <c r="N81">
        <f t="shared" si="34"/>
        <v>0.11233498286599621</v>
      </c>
      <c r="O81">
        <f t="shared" si="24"/>
        <v>4.4773680344183754E-6</v>
      </c>
      <c r="W81">
        <v>17.5129214485472</v>
      </c>
      <c r="X81">
        <f t="shared" si="25"/>
        <v>17.5129214485472</v>
      </c>
      <c r="Y81">
        <v>77.133786548697699</v>
      </c>
      <c r="Z81">
        <v>112.453047202197</v>
      </c>
      <c r="AA81">
        <v>0.32414961329619502</v>
      </c>
      <c r="AB81">
        <v>0.52182454673847001</v>
      </c>
      <c r="AC81">
        <v>1241.8237871609499</v>
      </c>
      <c r="AD81">
        <v>58.508296288011699</v>
      </c>
      <c r="AE81">
        <v>423.427791669312</v>
      </c>
      <c r="AF81">
        <f t="shared" si="35"/>
        <v>3423.2207345257634</v>
      </c>
      <c r="AG81">
        <f t="shared" si="35"/>
        <v>179291.09475795028</v>
      </c>
      <c r="AH81">
        <f t="shared" si="36"/>
        <v>0.11109222352345741</v>
      </c>
      <c r="AI81">
        <f t="shared" si="37"/>
        <v>0.11265604180091898</v>
      </c>
      <c r="AJ81">
        <f t="shared" si="26"/>
        <v>7.1594335375180661E-6</v>
      </c>
      <c r="AK81">
        <v>6</v>
      </c>
      <c r="AR81">
        <v>20.1929470623638</v>
      </c>
      <c r="AS81">
        <f t="shared" si="27"/>
        <v>20.1929470623638</v>
      </c>
      <c r="AT81">
        <v>77.354427721999201</v>
      </c>
      <c r="AU81">
        <v>110.869270020119</v>
      </c>
      <c r="AV81">
        <v>0.39888460814655902</v>
      </c>
      <c r="AW81">
        <v>0.45959078745412602</v>
      </c>
      <c r="AX81">
        <v>1183.57717717845</v>
      </c>
      <c r="AY81">
        <v>58.055472206601102</v>
      </c>
      <c r="AZ81">
        <v>447.92039086092899</v>
      </c>
      <c r="BA81">
        <f t="shared" si="28"/>
        <v>3370.4378531314333</v>
      </c>
      <c r="BB81">
        <f t="shared" si="28"/>
        <v>200632.67654900739</v>
      </c>
      <c r="BC81">
        <f t="shared" si="38"/>
        <v>0.10830311822853736</v>
      </c>
      <c r="BD81">
        <f t="shared" si="39"/>
        <v>0.11224426017308053</v>
      </c>
      <c r="BE81">
        <f t="shared" si="29"/>
        <v>1.7453885254533978E-5</v>
      </c>
      <c r="BN81">
        <v>-0.57307882282105604</v>
      </c>
      <c r="BO81">
        <v>-398.29875395395197</v>
      </c>
      <c r="BP81">
        <f t="shared" si="30"/>
        <v>57.307882282105602</v>
      </c>
      <c r="BQ81">
        <f t="shared" si="31"/>
        <v>398.29875395395197</v>
      </c>
    </row>
    <row r="82" spans="2:69" x14ac:dyDescent="0.3">
      <c r="B82">
        <v>15.3471785207567</v>
      </c>
      <c r="C82">
        <f t="shared" si="23"/>
        <v>15.3471785207567</v>
      </c>
      <c r="D82">
        <v>77.336495282809494</v>
      </c>
      <c r="E82">
        <v>142.24273191677401</v>
      </c>
      <c r="F82">
        <v>0.32425225584796202</v>
      </c>
      <c r="G82">
        <v>0.49130504266172498</v>
      </c>
      <c r="H82">
        <v>1248.26827273341</v>
      </c>
      <c r="I82">
        <v>57.306764842446498</v>
      </c>
      <c r="J82">
        <v>398.30368412409399</v>
      </c>
      <c r="K82">
        <f t="shared" si="32"/>
        <v>3284.065296707462</v>
      </c>
      <c r="L82">
        <f t="shared" si="32"/>
        <v>158645.82478682604</v>
      </c>
      <c r="M82">
        <f t="shared" si="33"/>
        <v>0.11128719286116037</v>
      </c>
      <c r="N82">
        <f t="shared" si="34"/>
        <v>0.11233637335635785</v>
      </c>
      <c r="O82">
        <f t="shared" si="24"/>
        <v>4.4866505983517316E-6</v>
      </c>
      <c r="W82">
        <v>17.512925606898701</v>
      </c>
      <c r="X82">
        <f t="shared" si="25"/>
        <v>17.512925606898701</v>
      </c>
      <c r="Y82">
        <v>76.410480546108204</v>
      </c>
      <c r="Z82">
        <v>106.84718865978699</v>
      </c>
      <c r="AA82">
        <v>0.32290287021168301</v>
      </c>
      <c r="AB82">
        <v>0.52173117229093302</v>
      </c>
      <c r="AC82">
        <v>1246.57815527052</v>
      </c>
      <c r="AD82">
        <v>58.465132695079198</v>
      </c>
      <c r="AE82">
        <v>423.427814544326</v>
      </c>
      <c r="AF82">
        <f t="shared" si="35"/>
        <v>3418.1717410532187</v>
      </c>
      <c r="AG82">
        <f t="shared" si="35"/>
        <v>179291.11412978414</v>
      </c>
      <c r="AH82">
        <f t="shared" si="36"/>
        <v>0.11101026694946099</v>
      </c>
      <c r="AI82">
        <f t="shared" si="37"/>
        <v>0.11265604788698273</v>
      </c>
      <c r="AJ82">
        <f t="shared" si="26"/>
        <v>7.360250729983794E-6</v>
      </c>
      <c r="AK82">
        <v>7</v>
      </c>
      <c r="AR82">
        <v>20.193325410675001</v>
      </c>
      <c r="AS82">
        <f t="shared" si="27"/>
        <v>20.193325410675001</v>
      </c>
      <c r="AT82">
        <v>77.074575761742906</v>
      </c>
      <c r="AU82">
        <v>108.52783815840399</v>
      </c>
      <c r="AV82">
        <v>0.40194567989450303</v>
      </c>
      <c r="AW82">
        <v>0.45488065011383799</v>
      </c>
      <c r="AX82">
        <v>1181.1625025374001</v>
      </c>
      <c r="AY82">
        <v>57.679341482819503</v>
      </c>
      <c r="AZ82">
        <v>447.92224179170199</v>
      </c>
      <c r="BA82">
        <f t="shared" si="28"/>
        <v>3326.9064338917028</v>
      </c>
      <c r="BB82">
        <f t="shared" si="28"/>
        <v>200634.33469170393</v>
      </c>
      <c r="BC82">
        <f t="shared" si="38"/>
        <v>0.10760144225039464</v>
      </c>
      <c r="BD82">
        <f t="shared" si="39"/>
        <v>0.11224472399736601</v>
      </c>
      <c r="BE82">
        <f t="shared" si="29"/>
        <v>2.3809136100373967E-5</v>
      </c>
      <c r="BN82">
        <v>-0.573067648424465</v>
      </c>
      <c r="BO82">
        <v>-398.30368412409399</v>
      </c>
      <c r="BP82">
        <f t="shared" si="30"/>
        <v>57.306764842446498</v>
      </c>
      <c r="BQ82">
        <f t="shared" si="31"/>
        <v>398.30368412409399</v>
      </c>
    </row>
    <row r="83" spans="2:69" x14ac:dyDescent="0.3">
      <c r="B83">
        <v>15.2001674148928</v>
      </c>
      <c r="C83">
        <f t="shared" si="23"/>
        <v>15.2001674148928</v>
      </c>
      <c r="D83">
        <v>77.189421886794094</v>
      </c>
      <c r="E83">
        <v>141.814714098228</v>
      </c>
      <c r="F83">
        <v>0.324691257654175</v>
      </c>
      <c r="G83">
        <v>0.49199219777380099</v>
      </c>
      <c r="H83">
        <v>1250.6001234785699</v>
      </c>
      <c r="I83">
        <v>57.299272032318704</v>
      </c>
      <c r="J83">
        <v>398.33805294530799</v>
      </c>
      <c r="K83">
        <f t="shared" si="32"/>
        <v>3283.2065754336604</v>
      </c>
      <c r="L83">
        <f t="shared" si="32"/>
        <v>158673.20442425899</v>
      </c>
      <c r="M83">
        <f t="shared" si="33"/>
        <v>0.11127264215657853</v>
      </c>
      <c r="N83">
        <f t="shared" si="34"/>
        <v>0.11234606663534473</v>
      </c>
      <c r="O83">
        <f t="shared" si="24"/>
        <v>4.5506549251929695E-6</v>
      </c>
      <c r="W83">
        <v>17.512926265359699</v>
      </c>
      <c r="X83">
        <f t="shared" si="25"/>
        <v>17.512926265359699</v>
      </c>
      <c r="Y83">
        <v>76.175416601313202</v>
      </c>
      <c r="Z83">
        <v>107.345626910658</v>
      </c>
      <c r="AA83">
        <v>0.32232939051321302</v>
      </c>
      <c r="AB83">
        <v>0.52152162623649101</v>
      </c>
      <c r="AC83">
        <v>1249.4219056198201</v>
      </c>
      <c r="AD83">
        <v>58.447547135793798</v>
      </c>
      <c r="AE83">
        <v>423.427818166478</v>
      </c>
      <c r="AF83">
        <f t="shared" si="35"/>
        <v>3416.1157661908378</v>
      </c>
      <c r="AG83">
        <f t="shared" si="35"/>
        <v>179291.11719722397</v>
      </c>
      <c r="AH83">
        <f t="shared" si="36"/>
        <v>0.11097687649021223</v>
      </c>
      <c r="AI83">
        <f t="shared" si="37"/>
        <v>0.1126560488506826</v>
      </c>
      <c r="AJ83">
        <f t="shared" si="26"/>
        <v>7.4459111803199824E-6</v>
      </c>
      <c r="AK83">
        <v>8</v>
      </c>
      <c r="AR83">
        <v>20.193528335230098</v>
      </c>
      <c r="AS83">
        <f t="shared" si="27"/>
        <v>20.193528335230098</v>
      </c>
      <c r="AT83">
        <v>77.784174385883404</v>
      </c>
      <c r="AU83">
        <v>106.10167263807401</v>
      </c>
      <c r="AV83">
        <v>0.43171368467645799</v>
      </c>
      <c r="AW83">
        <v>0.46897508454591302</v>
      </c>
      <c r="AX83">
        <v>1174.5920912065201</v>
      </c>
      <c r="AY83">
        <v>57.574315222123694</v>
      </c>
      <c r="AZ83">
        <v>447.92323450667499</v>
      </c>
      <c r="BA83">
        <f t="shared" si="28"/>
        <v>3314.801773296464</v>
      </c>
      <c r="BB83">
        <f t="shared" si="28"/>
        <v>200635.22401092175</v>
      </c>
      <c r="BC83">
        <f t="shared" si="38"/>
        <v>0.10740551461262157</v>
      </c>
      <c r="BD83">
        <f t="shared" si="39"/>
        <v>0.11224497276156604</v>
      </c>
      <c r="BE83">
        <f t="shared" si="29"/>
        <v>2.5759565990163532E-5</v>
      </c>
      <c r="BN83">
        <v>-0.57299272032318704</v>
      </c>
      <c r="BO83">
        <v>-398.33805294530799</v>
      </c>
      <c r="BP83">
        <f t="shared" si="30"/>
        <v>57.299272032318704</v>
      </c>
      <c r="BQ83">
        <f t="shared" si="31"/>
        <v>398.33805294530799</v>
      </c>
    </row>
    <row r="84" spans="2:69" x14ac:dyDescent="0.3">
      <c r="B84">
        <v>15.208161411691799</v>
      </c>
      <c r="C84">
        <f t="shared" si="23"/>
        <v>15.208161411691799</v>
      </c>
      <c r="D84">
        <v>77.2986234152295</v>
      </c>
      <c r="E84">
        <v>141.653749362209</v>
      </c>
      <c r="F84">
        <v>0.32484778533243802</v>
      </c>
      <c r="G84">
        <v>0.491075053536845</v>
      </c>
      <c r="H84">
        <v>1250.7022191598401</v>
      </c>
      <c r="I84">
        <v>57.2947883515466</v>
      </c>
      <c r="J84">
        <v>398.38821692497498</v>
      </c>
      <c r="K84">
        <f t="shared" si="32"/>
        <v>3282.6927722485202</v>
      </c>
      <c r="L84">
        <f t="shared" si="32"/>
        <v>158713.17138466093</v>
      </c>
      <c r="M84">
        <f t="shared" si="33"/>
        <v>0.11126393504759786</v>
      </c>
      <c r="N84">
        <f t="shared" si="34"/>
        <v>0.11236021473332505</v>
      </c>
      <c r="O84">
        <f t="shared" si="24"/>
        <v>4.621455092100098E-6</v>
      </c>
      <c r="W84">
        <v>17.513029092907502</v>
      </c>
      <c r="X84">
        <f t="shared" si="25"/>
        <v>17.513029092907502</v>
      </c>
      <c r="Y84">
        <v>83.518704245032197</v>
      </c>
      <c r="Z84">
        <v>123.163961354774</v>
      </c>
      <c r="AA84">
        <v>0.34263897838065499</v>
      </c>
      <c r="AB84">
        <v>0.51916905835107996</v>
      </c>
      <c r="AC84">
        <v>1143.0984661796799</v>
      </c>
      <c r="AD84">
        <v>57.025955751817399</v>
      </c>
      <c r="AE84">
        <v>423.428383816299</v>
      </c>
      <c r="AF84">
        <f t="shared" si="35"/>
        <v>3251.9596294082357</v>
      </c>
      <c r="AG84">
        <f t="shared" si="35"/>
        <v>179291.59622128302</v>
      </c>
      <c r="AH84">
        <f t="shared" si="36"/>
        <v>0.10827763966727835</v>
      </c>
      <c r="AI84">
        <f t="shared" si="37"/>
        <v>0.1126561993459291</v>
      </c>
      <c r="AJ84">
        <f t="shared" si="26"/>
        <v>2.1746935667229885E-5</v>
      </c>
      <c r="AK84">
        <v>9</v>
      </c>
      <c r="AR84">
        <v>20.1936454069943</v>
      </c>
      <c r="AS84">
        <f t="shared" si="27"/>
        <v>20.1936454069943</v>
      </c>
      <c r="AT84">
        <v>80.645393085903606</v>
      </c>
      <c r="AU84">
        <v>134.958063339446</v>
      </c>
      <c r="AV84">
        <v>0.56649146641160697</v>
      </c>
      <c r="AW84">
        <v>0.51867595940140598</v>
      </c>
      <c r="AX84">
        <v>1188.7570347731701</v>
      </c>
      <c r="AY84">
        <v>56.377729585331203</v>
      </c>
      <c r="AZ84">
        <v>447.92380722049398</v>
      </c>
      <c r="BA84">
        <f t="shared" si="28"/>
        <v>3178.4483931967293</v>
      </c>
      <c r="BB84">
        <f t="shared" si="28"/>
        <v>200635.73707490225</v>
      </c>
      <c r="BC84">
        <f t="shared" si="38"/>
        <v>0.10517327102271634</v>
      </c>
      <c r="BD84">
        <f t="shared" si="39"/>
        <v>0.11224511627778057</v>
      </c>
      <c r="BE84">
        <f t="shared" si="29"/>
        <v>5.3401483223041428E-5</v>
      </c>
      <c r="BN84">
        <v>-0.57294788351546599</v>
      </c>
      <c r="BO84">
        <v>-398.38821692497498</v>
      </c>
      <c r="BP84">
        <f t="shared" si="30"/>
        <v>57.2947883515466</v>
      </c>
      <c r="BQ84">
        <f t="shared" si="31"/>
        <v>398.38821692497498</v>
      </c>
    </row>
    <row r="85" spans="2:69" x14ac:dyDescent="0.3">
      <c r="B85">
        <v>15.2093643951457</v>
      </c>
      <c r="C85">
        <f t="shared" si="23"/>
        <v>15.2093643951457</v>
      </c>
      <c r="D85">
        <v>77.122040968859096</v>
      </c>
      <c r="E85">
        <v>145.00597313607599</v>
      </c>
      <c r="F85">
        <v>0.33178276153344599</v>
      </c>
      <c r="G85">
        <v>0.49641719096951897</v>
      </c>
      <c r="H85">
        <v>1224.19617519704</v>
      </c>
      <c r="I85">
        <v>57.212793284321094</v>
      </c>
      <c r="J85">
        <v>398.39576817861001</v>
      </c>
      <c r="K85">
        <f t="shared" si="32"/>
        <v>3273.303715394457</v>
      </c>
      <c r="L85">
        <f t="shared" si="32"/>
        <v>158719.18810262476</v>
      </c>
      <c r="M85">
        <f t="shared" si="33"/>
        <v>0.11110470426768773</v>
      </c>
      <c r="N85">
        <f t="shared" si="34"/>
        <v>0.11236234446619338</v>
      </c>
      <c r="O85">
        <f t="shared" si="24"/>
        <v>4.9544237408118198E-6</v>
      </c>
      <c r="W85">
        <v>17.513037700125398</v>
      </c>
      <c r="X85">
        <f t="shared" si="25"/>
        <v>17.513037700125398</v>
      </c>
      <c r="Y85">
        <v>83.802717962791604</v>
      </c>
      <c r="Z85">
        <v>121.673097762479</v>
      </c>
      <c r="AA85">
        <v>0.345488631179383</v>
      </c>
      <c r="AB85">
        <v>0.51902736208451306</v>
      </c>
      <c r="AC85">
        <v>1144.85305400828</v>
      </c>
      <c r="AD85">
        <v>57.0026228606092</v>
      </c>
      <c r="AE85">
        <v>423.42843116416299</v>
      </c>
      <c r="AF85">
        <f t="shared" si="35"/>
        <v>3249.2990129888467</v>
      </c>
      <c r="AG85">
        <f t="shared" si="35"/>
        <v>179291.6363181443</v>
      </c>
      <c r="AH85">
        <f t="shared" si="36"/>
        <v>0.10823333650123178</v>
      </c>
      <c r="AI85">
        <f t="shared" si="37"/>
        <v>0.11265621194317246</v>
      </c>
      <c r="AJ85">
        <f t="shared" si="26"/>
        <v>2.2103257630576637E-5</v>
      </c>
      <c r="AK85">
        <v>10</v>
      </c>
      <c r="AR85">
        <v>20.1936486570585</v>
      </c>
      <c r="AS85">
        <f t="shared" si="27"/>
        <v>20.1936486570585</v>
      </c>
      <c r="AT85">
        <v>80.815756758854405</v>
      </c>
      <c r="AU85">
        <v>137.55080576885001</v>
      </c>
      <c r="AV85">
        <v>0.57296538183059398</v>
      </c>
      <c r="AW85">
        <v>0.52021686792356403</v>
      </c>
      <c r="AX85">
        <v>1197.0455554826999</v>
      </c>
      <c r="AY85">
        <v>56.215829391113004</v>
      </c>
      <c r="AZ85">
        <v>447.92382311991298</v>
      </c>
      <c r="BA85">
        <f t="shared" si="28"/>
        <v>3160.2194741307248</v>
      </c>
      <c r="BB85">
        <f t="shared" si="28"/>
        <v>200635.75131835908</v>
      </c>
      <c r="BC85">
        <f t="shared" si="38"/>
        <v>0.10487124444005007</v>
      </c>
      <c r="BD85">
        <f t="shared" si="39"/>
        <v>0.11224512026201204</v>
      </c>
      <c r="BE85">
        <f t="shared" si="29"/>
        <v>5.7906901428412977E-5</v>
      </c>
      <c r="BN85">
        <v>-0.57212793284321095</v>
      </c>
      <c r="BO85">
        <v>-398.39576817861001</v>
      </c>
      <c r="BP85">
        <f t="shared" si="30"/>
        <v>57.212793284321094</v>
      </c>
      <c r="BQ85">
        <f t="shared" si="31"/>
        <v>398.39576817861001</v>
      </c>
    </row>
  </sheetData>
  <mergeCells count="3">
    <mergeCell ref="B1:U1"/>
    <mergeCell ref="W1:AP1"/>
    <mergeCell ref="AR1:BK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92"/>
  <sheetViews>
    <sheetView topLeftCell="N1" zoomScale="70" zoomScaleNormal="70" workbookViewId="0">
      <selection activeCell="AS13" sqref="AS13:AS14"/>
    </sheetView>
  </sheetViews>
  <sheetFormatPr defaultRowHeight="14.4" x14ac:dyDescent="0.3"/>
  <cols>
    <col min="1" max="1" width="8.44140625" style="5" bestFit="1" customWidth="1"/>
    <col min="2" max="2" width="10" style="5" bestFit="1" customWidth="1"/>
    <col min="3" max="3" width="8.77734375" style="5" bestFit="1" customWidth="1"/>
    <col min="4" max="4" width="9.5546875" style="5" bestFit="1" customWidth="1"/>
    <col min="5" max="7" width="7.5546875" style="5" bestFit="1" customWidth="1"/>
    <col min="8" max="8" width="11.44140625" style="5" bestFit="1" customWidth="1"/>
    <col min="9" max="9" width="8.77734375" style="5" bestFit="1" customWidth="1"/>
    <col min="10" max="10" width="7.5546875" style="5" bestFit="1" customWidth="1"/>
    <col min="11" max="11" width="7.77734375" style="5" customWidth="1"/>
    <col min="12" max="12" width="8.77734375" style="5" bestFit="1" customWidth="1"/>
    <col min="13" max="13" width="10" style="5" bestFit="1" customWidth="1"/>
    <col min="14" max="14" width="8.77734375" style="5" bestFit="1" customWidth="1"/>
    <col min="15" max="15" width="9.5546875" style="5" bestFit="1" customWidth="1"/>
    <col min="16" max="18" width="7.5546875" style="5" bestFit="1" customWidth="1"/>
    <col min="19" max="19" width="11.44140625" style="5" bestFit="1" customWidth="1"/>
    <col min="20" max="20" width="8.77734375" style="5" bestFit="1" customWidth="1"/>
    <col min="21" max="21" width="7.5546875" style="5" bestFit="1" customWidth="1"/>
    <col min="22" max="22" width="10.44140625" style="5" bestFit="1" customWidth="1"/>
    <col min="23" max="23" width="8.77734375" style="5" bestFit="1" customWidth="1"/>
    <col min="24" max="24" width="10" style="5" bestFit="1" customWidth="1"/>
    <col min="25" max="25" width="8.77734375" style="5" bestFit="1" customWidth="1"/>
    <col min="26" max="26" width="9.5546875" style="5" bestFit="1" customWidth="1"/>
    <col min="27" max="29" width="7.5546875" style="5" bestFit="1" customWidth="1"/>
    <col min="30" max="30" width="11.44140625" style="5" bestFit="1" customWidth="1"/>
    <col min="31" max="31" width="8.77734375" style="5" bestFit="1" customWidth="1"/>
    <col min="32" max="32" width="7.5546875" style="5" bestFit="1" customWidth="1"/>
    <col min="33" max="33" width="8.88671875" style="5"/>
    <col min="34" max="34" width="8.77734375" style="5" bestFit="1" customWidth="1"/>
    <col min="35" max="35" width="10" style="5" bestFit="1" customWidth="1"/>
    <col min="36" max="36" width="8.77734375" style="5" bestFit="1" customWidth="1"/>
    <col min="37" max="39" width="7.5546875" style="5" bestFit="1" customWidth="1"/>
    <col min="40" max="40" width="11.44140625" style="5" bestFit="1" customWidth="1"/>
    <col min="41" max="41" width="8.77734375" style="5" bestFit="1" customWidth="1"/>
    <col min="42" max="42" width="7.5546875" style="5" bestFit="1" customWidth="1"/>
    <col min="44" max="44" width="13.77734375" bestFit="1" customWidth="1"/>
    <col min="45" max="45" width="29.77734375" bestFit="1" customWidth="1"/>
  </cols>
  <sheetData>
    <row r="1" spans="1:45" x14ac:dyDescent="0.3">
      <c r="A1" s="19" t="s">
        <v>43</v>
      </c>
      <c r="B1" s="19"/>
      <c r="C1" s="19"/>
      <c r="D1" s="19"/>
      <c r="E1" s="19"/>
      <c r="F1" s="19"/>
      <c r="G1" s="19"/>
      <c r="H1" s="19"/>
      <c r="I1" s="19"/>
      <c r="J1" s="19"/>
      <c r="K1" s="17"/>
      <c r="L1" s="19" t="s">
        <v>38</v>
      </c>
      <c r="M1" s="19"/>
      <c r="N1" s="19"/>
      <c r="O1" s="19"/>
      <c r="P1" s="19"/>
      <c r="Q1" s="19"/>
      <c r="R1" s="19"/>
      <c r="S1" s="19"/>
      <c r="T1" s="19"/>
      <c r="U1" s="19"/>
      <c r="W1" s="19" t="s">
        <v>42</v>
      </c>
      <c r="X1" s="19"/>
      <c r="Y1" s="19"/>
      <c r="Z1" s="19"/>
      <c r="AA1" s="19"/>
      <c r="AB1" s="19"/>
      <c r="AC1" s="19"/>
      <c r="AD1" s="19"/>
      <c r="AE1" s="19"/>
      <c r="AF1" s="19"/>
      <c r="AH1" s="19" t="s">
        <v>44</v>
      </c>
      <c r="AI1" s="19"/>
      <c r="AJ1" s="19"/>
      <c r="AK1" s="19"/>
      <c r="AL1" s="19"/>
      <c r="AM1" s="19"/>
      <c r="AN1" s="19"/>
      <c r="AO1" s="19"/>
      <c r="AP1" s="19"/>
    </row>
    <row r="2" spans="1:45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45</v>
      </c>
      <c r="H2" s="5" t="s">
        <v>46</v>
      </c>
      <c r="I2" s="5" t="s">
        <v>8</v>
      </c>
      <c r="J2" s="5" t="s">
        <v>9</v>
      </c>
      <c r="L2" s="5" t="s">
        <v>1</v>
      </c>
      <c r="M2" s="5" t="s">
        <v>2</v>
      </c>
      <c r="N2" s="5" t="s">
        <v>3</v>
      </c>
      <c r="O2" s="5" t="s">
        <v>4</v>
      </c>
      <c r="P2" s="5" t="s">
        <v>5</v>
      </c>
      <c r="Q2" s="5" t="s">
        <v>6</v>
      </c>
      <c r="R2" s="5" t="s">
        <v>45</v>
      </c>
      <c r="S2" s="5" t="s">
        <v>46</v>
      </c>
      <c r="T2" s="5" t="s">
        <v>8</v>
      </c>
      <c r="U2" s="5" t="s">
        <v>9</v>
      </c>
      <c r="W2" s="5" t="s">
        <v>1</v>
      </c>
      <c r="X2" s="5" t="s">
        <v>2</v>
      </c>
      <c r="Y2" s="5" t="s">
        <v>3</v>
      </c>
      <c r="Z2" s="5" t="s">
        <v>4</v>
      </c>
      <c r="AA2" s="5" t="s">
        <v>5</v>
      </c>
      <c r="AB2" s="5" t="s">
        <v>6</v>
      </c>
      <c r="AC2" s="5" t="s">
        <v>45</v>
      </c>
      <c r="AD2" s="5" t="s">
        <v>46</v>
      </c>
      <c r="AE2" s="5" t="s">
        <v>8</v>
      </c>
      <c r="AF2" s="5" t="s">
        <v>9</v>
      </c>
      <c r="AH2" s="5" t="s">
        <v>1</v>
      </c>
      <c r="AI2" s="5" t="s">
        <v>2</v>
      </c>
      <c r="AJ2" s="5" t="s">
        <v>3</v>
      </c>
      <c r="AK2" s="5" t="s">
        <v>4</v>
      </c>
      <c r="AL2" s="5" t="s">
        <v>5</v>
      </c>
      <c r="AM2" s="5" t="s">
        <v>6</v>
      </c>
      <c r="AN2" s="5" t="s">
        <v>45</v>
      </c>
      <c r="AO2" s="5" t="s">
        <v>8</v>
      </c>
      <c r="AP2" s="5" t="s">
        <v>9</v>
      </c>
    </row>
    <row r="3" spans="1:45" x14ac:dyDescent="0.3">
      <c r="A3" s="5">
        <v>18.766849034535401</v>
      </c>
      <c r="B3" s="5">
        <v>269.47792604084498</v>
      </c>
      <c r="C3" s="5">
        <v>77.453179313732704</v>
      </c>
      <c r="D3" s="5">
        <v>111.682179993105</v>
      </c>
      <c r="E3" s="5">
        <v>0.33404650690855597</v>
      </c>
      <c r="F3" s="5">
        <v>0.48498686335152302</v>
      </c>
      <c r="G3" s="5">
        <v>0.25225861238212599</v>
      </c>
      <c r="H3" s="5">
        <v>1132.44095388093</v>
      </c>
      <c r="I3" s="5">
        <v>57.3966346698042</v>
      </c>
      <c r="J3" s="5">
        <v>4.6857488350129604</v>
      </c>
      <c r="L3" s="5">
        <v>24.909371614140799</v>
      </c>
      <c r="M3" s="5">
        <v>283.807250760638</v>
      </c>
      <c r="N3" s="5">
        <v>76.609692165951799</v>
      </c>
      <c r="O3" s="5">
        <v>120.123316576568</v>
      </c>
      <c r="P3" s="5">
        <v>0.34152426929454699</v>
      </c>
      <c r="Q3" s="5">
        <v>0.48759170564129201</v>
      </c>
      <c r="R3" s="5">
        <v>0.23947856312344701</v>
      </c>
      <c r="S3" s="5">
        <v>1123.46141729279</v>
      </c>
      <c r="T3" s="5">
        <v>59.488797275957197</v>
      </c>
      <c r="U3" s="5">
        <v>4.5231708036608396</v>
      </c>
      <c r="W3" s="5">
        <v>27.367097331011799</v>
      </c>
      <c r="X3" s="5">
        <v>297.54999776390599</v>
      </c>
      <c r="Y3" s="5">
        <v>77.302496439955107</v>
      </c>
      <c r="Z3" s="5">
        <v>108.82937541027999</v>
      </c>
      <c r="AA3" s="5">
        <v>0.32763931507486099</v>
      </c>
      <c r="AB3" s="5">
        <v>0.457682063210755</v>
      </c>
      <c r="AC3" s="5">
        <v>0.36228703140420299</v>
      </c>
      <c r="AD3" s="5">
        <v>1202.69945373327</v>
      </c>
      <c r="AE3" s="5">
        <v>61.126377180023297</v>
      </c>
      <c r="AF3" s="5">
        <v>4.2888747838310897</v>
      </c>
      <c r="AH3" s="5">
        <v>23.1590561893507</v>
      </c>
      <c r="AI3" s="5">
        <v>272.73786087713597</v>
      </c>
      <c r="AJ3" s="5">
        <v>77.822856631760104</v>
      </c>
      <c r="AK3" s="5">
        <v>0.331667631636546</v>
      </c>
      <c r="AL3" s="5">
        <v>0.46777241353101501</v>
      </c>
      <c r="AM3" s="5">
        <v>0.28584925706484499</v>
      </c>
      <c r="AN3" s="5">
        <v>1195.1921809196101</v>
      </c>
      <c r="AO3" s="5">
        <v>58.9985895499211</v>
      </c>
      <c r="AP3" s="5">
        <v>4.4602501485419399</v>
      </c>
    </row>
    <row r="4" spans="1:45" x14ac:dyDescent="0.3">
      <c r="A4" s="5">
        <v>18.6711221293805</v>
      </c>
      <c r="B4" s="5">
        <v>278.29464960417903</v>
      </c>
      <c r="C4" s="5">
        <v>77.5174435736254</v>
      </c>
      <c r="D4" s="5">
        <v>110.800953677271</v>
      </c>
      <c r="E4" s="5">
        <v>0.33780805159305599</v>
      </c>
      <c r="F4" s="5">
        <v>0.479169800220548</v>
      </c>
      <c r="G4" s="5">
        <v>0.25769399965454298</v>
      </c>
      <c r="H4" s="5">
        <v>1123.6880582860699</v>
      </c>
      <c r="I4" s="5">
        <v>57.394042447594998</v>
      </c>
      <c r="J4" s="5">
        <v>4.66824573358483</v>
      </c>
      <c r="L4" s="5">
        <v>24.796209007205899</v>
      </c>
      <c r="M4" s="5">
        <v>283.42346489903798</v>
      </c>
      <c r="N4" s="5">
        <v>76.609698631353496</v>
      </c>
      <c r="O4" s="5">
        <v>120.076080181317</v>
      </c>
      <c r="P4" s="5">
        <v>0.34139558164778799</v>
      </c>
      <c r="Q4" s="5">
        <v>0.49002452581237999</v>
      </c>
      <c r="R4" s="5">
        <v>0.24030891515908401</v>
      </c>
      <c r="S4" s="5">
        <v>1122.8275087187501</v>
      </c>
      <c r="T4" s="5">
        <v>59.481358018431493</v>
      </c>
      <c r="U4" s="5">
        <v>4.5162587162083403</v>
      </c>
      <c r="W4" s="5">
        <v>27.2160581937366</v>
      </c>
      <c r="X4" s="5">
        <v>297.52231249001602</v>
      </c>
      <c r="Y4" s="5">
        <v>77.306234786356498</v>
      </c>
      <c r="Z4" s="5">
        <v>108.764113666342</v>
      </c>
      <c r="AA4" s="5">
        <v>0.32734101816243</v>
      </c>
      <c r="AB4" s="5">
        <v>0.456891856637478</v>
      </c>
      <c r="AC4" s="5">
        <v>0.36543856968481597</v>
      </c>
      <c r="AD4" s="5">
        <v>1203.59708855038</v>
      </c>
      <c r="AE4" s="5">
        <v>61.126360331005699</v>
      </c>
      <c r="AF4" s="5">
        <v>4.2874675376244502</v>
      </c>
      <c r="AH4" s="5">
        <v>23.0246886300142</v>
      </c>
      <c r="AI4" s="5">
        <v>273.96828859500499</v>
      </c>
      <c r="AJ4" s="5">
        <v>77.811671539912695</v>
      </c>
      <c r="AK4" s="5">
        <v>0.33142481658727801</v>
      </c>
      <c r="AL4" s="5">
        <v>0.47408595793602698</v>
      </c>
      <c r="AM4" s="5">
        <v>0.28629831729226901</v>
      </c>
      <c r="AN4" s="5">
        <v>1195.50775255604</v>
      </c>
      <c r="AO4" s="5">
        <v>58.984808450685598</v>
      </c>
      <c r="AP4" s="5">
        <v>4.4481923882569303</v>
      </c>
    </row>
    <row r="5" spans="1:45" x14ac:dyDescent="0.3">
      <c r="A5" s="5">
        <v>18.5781244456693</v>
      </c>
      <c r="B5" s="5">
        <v>271.57229283274398</v>
      </c>
      <c r="C5" s="5">
        <v>77.438702853945998</v>
      </c>
      <c r="D5" s="5">
        <v>110.39445684252399</v>
      </c>
      <c r="E5" s="5">
        <v>0.33519809191600902</v>
      </c>
      <c r="F5" s="5">
        <v>0.48882759147143001</v>
      </c>
      <c r="G5" s="5">
        <v>0.221631786865576</v>
      </c>
      <c r="H5" s="5">
        <v>1132.14148098947</v>
      </c>
      <c r="I5" s="5">
        <v>57.382212358701899</v>
      </c>
      <c r="J5" s="5">
        <v>4.6658989158419599</v>
      </c>
      <c r="L5" s="5">
        <v>24.763337234879899</v>
      </c>
      <c r="M5" s="5">
        <v>284.46851815666002</v>
      </c>
      <c r="N5" s="5">
        <v>76.621083648547099</v>
      </c>
      <c r="O5" s="5">
        <v>120.334190001255</v>
      </c>
      <c r="P5" s="5">
        <v>0.341495879280169</v>
      </c>
      <c r="Q5" s="5">
        <v>0.49337714634651902</v>
      </c>
      <c r="R5" s="5">
        <v>0.235858041075731</v>
      </c>
      <c r="S5" s="5">
        <v>1123.1774455582699</v>
      </c>
      <c r="T5" s="5">
        <v>59.478658823477005</v>
      </c>
      <c r="U5" s="5">
        <v>4.5067451586661997</v>
      </c>
      <c r="W5" s="5">
        <v>26.299072499154299</v>
      </c>
      <c r="X5" s="5">
        <v>298.35424273371802</v>
      </c>
      <c r="Y5" s="5">
        <v>76.682407431609604</v>
      </c>
      <c r="Z5" s="5">
        <v>108.311602355925</v>
      </c>
      <c r="AA5" s="5">
        <v>0.33292260534923401</v>
      </c>
      <c r="AB5" s="5">
        <v>0.46032423631978298</v>
      </c>
      <c r="AC5" s="5">
        <v>0.32672985544090499</v>
      </c>
      <c r="AD5" s="5">
        <v>1204.9605026537999</v>
      </c>
      <c r="AE5" s="5">
        <v>61.122530137459997</v>
      </c>
      <c r="AF5" s="5">
        <v>4.2585645490163904</v>
      </c>
      <c r="AH5" s="5">
        <v>23.034458539513199</v>
      </c>
      <c r="AI5" s="5">
        <v>271.97971661448503</v>
      </c>
      <c r="AJ5" s="5">
        <v>77.808197852525893</v>
      </c>
      <c r="AK5" s="5">
        <v>0.329001330290845</v>
      </c>
      <c r="AL5" s="5">
        <v>0.464577367158438</v>
      </c>
      <c r="AM5" s="5">
        <v>0.28985018659526701</v>
      </c>
      <c r="AN5" s="5">
        <v>1196.5656744021701</v>
      </c>
      <c r="AO5" s="5">
        <v>58.965140533845592</v>
      </c>
      <c r="AP5" s="5">
        <v>4.4402961514064998</v>
      </c>
    </row>
    <row r="6" spans="1:45" x14ac:dyDescent="0.3">
      <c r="A6" s="5">
        <v>18.637927388106199</v>
      </c>
      <c r="B6" s="5">
        <v>271.47731255934099</v>
      </c>
      <c r="C6" s="5">
        <v>77.398272765252202</v>
      </c>
      <c r="D6" s="5">
        <v>111.98807582195199</v>
      </c>
      <c r="E6" s="5">
        <v>0.33369542032997901</v>
      </c>
      <c r="F6" s="5">
        <v>0.49390708341970702</v>
      </c>
      <c r="G6" s="5">
        <v>0.22753155500610101</v>
      </c>
      <c r="H6" s="5">
        <v>1131.33515776234</v>
      </c>
      <c r="I6" s="5">
        <v>57.370285494322403</v>
      </c>
      <c r="J6" s="5">
        <v>4.6539095511535198</v>
      </c>
      <c r="L6" s="5">
        <v>23.945920632223601</v>
      </c>
      <c r="M6" s="5">
        <v>297.92912455628499</v>
      </c>
      <c r="N6" s="5">
        <v>76.583684716884093</v>
      </c>
      <c r="O6" s="5">
        <v>114.562798773964</v>
      </c>
      <c r="P6" s="5">
        <v>0.34585163481096698</v>
      </c>
      <c r="Q6" s="5">
        <v>0.48271148861922097</v>
      </c>
      <c r="R6" s="5">
        <v>0.26872875214591901</v>
      </c>
      <c r="S6" s="5">
        <v>1116.30936228306</v>
      </c>
      <c r="T6" s="5">
        <v>59.468291817471197</v>
      </c>
      <c r="U6" s="5">
        <v>4.49084236178075</v>
      </c>
      <c r="W6" s="5">
        <v>26.443231424571302</v>
      </c>
      <c r="X6" s="5">
        <v>297.66107412724</v>
      </c>
      <c r="Y6" s="5">
        <v>76.969363313455005</v>
      </c>
      <c r="Z6" s="5">
        <v>108.022653235174</v>
      </c>
      <c r="AA6" s="5">
        <v>0.330111650793871</v>
      </c>
      <c r="AB6" s="5">
        <v>0.47263746088868502</v>
      </c>
      <c r="AC6" s="5">
        <v>0.24317288073702101</v>
      </c>
      <c r="AD6" s="5">
        <v>1205.69516861789</v>
      </c>
      <c r="AE6" s="5">
        <v>61.112765038041502</v>
      </c>
      <c r="AF6" s="5">
        <v>4.2432904557923097</v>
      </c>
      <c r="AH6" s="5">
        <v>23.017542305085399</v>
      </c>
      <c r="AI6" s="5">
        <v>273.44328842413302</v>
      </c>
      <c r="AJ6" s="5">
        <v>77.839619507361505</v>
      </c>
      <c r="AK6" s="5">
        <v>0.33103751526329001</v>
      </c>
      <c r="AL6" s="5">
        <v>0.47010597515899799</v>
      </c>
      <c r="AM6" s="5">
        <v>0.29151096547311001</v>
      </c>
      <c r="AN6" s="5">
        <v>1199.7449604808101</v>
      </c>
      <c r="AO6" s="5">
        <v>58.955891840974793</v>
      </c>
      <c r="AP6" s="5">
        <v>4.4299679347696603</v>
      </c>
    </row>
    <row r="7" spans="1:45" x14ac:dyDescent="0.3">
      <c r="A7" s="5">
        <v>18.6978757335133</v>
      </c>
      <c r="B7" s="5">
        <v>272.69272775116798</v>
      </c>
      <c r="C7" s="5">
        <v>77.313801107984503</v>
      </c>
      <c r="D7" s="5">
        <v>111.745133262175</v>
      </c>
      <c r="E7" s="5">
        <v>0.33283330395477601</v>
      </c>
      <c r="F7" s="5">
        <v>0.49073975959479199</v>
      </c>
      <c r="G7" s="5">
        <v>0.20057969420339899</v>
      </c>
      <c r="H7" s="5">
        <v>1130.52762118498</v>
      </c>
      <c r="I7" s="5">
        <v>57.361746966902807</v>
      </c>
      <c r="J7" s="5">
        <v>4.6450645976198404</v>
      </c>
      <c r="L7" s="5">
        <v>23.887697604171102</v>
      </c>
      <c r="M7" s="5">
        <v>298.199829590881</v>
      </c>
      <c r="N7" s="5">
        <v>76.570816450845101</v>
      </c>
      <c r="O7" s="5">
        <v>115.86888448579001</v>
      </c>
      <c r="P7" s="5">
        <v>0.34589647037913701</v>
      </c>
      <c r="Q7" s="5">
        <v>0.484406461019256</v>
      </c>
      <c r="R7" s="5">
        <v>0.27253324543667701</v>
      </c>
      <c r="S7" s="5">
        <v>1116.6992726635999</v>
      </c>
      <c r="T7" s="5">
        <v>59.462119655583798</v>
      </c>
      <c r="U7" s="5">
        <v>4.4836903381000104</v>
      </c>
      <c r="W7" s="5">
        <v>26.453768354922602</v>
      </c>
      <c r="X7" s="5">
        <v>297.65351405732798</v>
      </c>
      <c r="Y7" s="5">
        <v>76.975352650341605</v>
      </c>
      <c r="Z7" s="5">
        <v>108.014278106904</v>
      </c>
      <c r="AA7" s="5">
        <v>0.33058024949757903</v>
      </c>
      <c r="AB7" s="5">
        <v>0.47311418899157398</v>
      </c>
      <c r="AC7" s="5">
        <v>0.241496913072242</v>
      </c>
      <c r="AD7" s="5">
        <v>1205.6968516136899</v>
      </c>
      <c r="AE7" s="5">
        <v>61.110012871070893</v>
      </c>
      <c r="AF7" s="5">
        <v>4.2412963310672396</v>
      </c>
      <c r="AH7" s="5">
        <v>22.874976804833999</v>
      </c>
      <c r="AI7" s="5">
        <v>274.62817252741002</v>
      </c>
      <c r="AJ7" s="5">
        <v>77.926766010665204</v>
      </c>
      <c r="AK7" s="5">
        <v>0.33684809636632101</v>
      </c>
      <c r="AL7" s="5">
        <v>0.46556559297783101</v>
      </c>
      <c r="AM7" s="5">
        <v>0.29970963530622702</v>
      </c>
      <c r="AN7" s="5">
        <v>1200.48377364984</v>
      </c>
      <c r="AO7" s="5">
        <v>58.936739863164597</v>
      </c>
      <c r="AP7" s="5">
        <v>4.4233132911153596</v>
      </c>
    </row>
    <row r="8" spans="1:45" x14ac:dyDescent="0.3">
      <c r="A8" s="5">
        <v>18.562553553953599</v>
      </c>
      <c r="B8" s="5">
        <v>278.48038323725802</v>
      </c>
      <c r="C8" s="5">
        <v>77.4157939108253</v>
      </c>
      <c r="D8" s="5">
        <v>112.076311365157</v>
      </c>
      <c r="E8" s="5">
        <v>0.33369525135975198</v>
      </c>
      <c r="F8" s="5">
        <v>0.49189386786008699</v>
      </c>
      <c r="G8" s="5">
        <v>0.237815016847129</v>
      </c>
      <c r="H8" s="5">
        <v>1127.37826438855</v>
      </c>
      <c r="I8" s="5">
        <v>57.359757853666906</v>
      </c>
      <c r="J8" s="5">
        <v>4.6360665867872699</v>
      </c>
      <c r="L8" s="5">
        <v>23.6360962840998</v>
      </c>
      <c r="M8" s="5">
        <v>298.39871945477501</v>
      </c>
      <c r="N8" s="5">
        <v>76.674277252539497</v>
      </c>
      <c r="O8" s="5">
        <v>114.29233503046299</v>
      </c>
      <c r="P8" s="5">
        <v>0.34692942974785002</v>
      </c>
      <c r="Q8" s="5">
        <v>0.48667525869928402</v>
      </c>
      <c r="R8" s="5">
        <v>0.25144657181538899</v>
      </c>
      <c r="S8" s="5">
        <v>1115.00409966697</v>
      </c>
      <c r="T8" s="5">
        <v>59.446858899458796</v>
      </c>
      <c r="U8" s="5">
        <v>4.4724468399372297</v>
      </c>
      <c r="W8" s="5">
        <v>26.280572083554301</v>
      </c>
      <c r="X8" s="5">
        <v>298.74862758034197</v>
      </c>
      <c r="Y8" s="5">
        <v>77.015587450684805</v>
      </c>
      <c r="Z8" s="5">
        <v>108.08906925411</v>
      </c>
      <c r="AA8" s="5">
        <v>0.33306268270274603</v>
      </c>
      <c r="AB8" s="5">
        <v>0.45949392617700402</v>
      </c>
      <c r="AC8" s="5">
        <v>0.30118571415838202</v>
      </c>
      <c r="AD8" s="5">
        <v>1199.4033675984899</v>
      </c>
      <c r="AE8" s="5">
        <v>61.071046513078599</v>
      </c>
      <c r="AF8" s="5">
        <v>4.2290342732355501</v>
      </c>
      <c r="AH8" s="5">
        <v>23.307834865488001</v>
      </c>
      <c r="AI8" s="5">
        <v>272.02331955326702</v>
      </c>
      <c r="AJ8" s="5">
        <v>77.683227943587795</v>
      </c>
      <c r="AK8" s="5">
        <v>0.33040894214528599</v>
      </c>
      <c r="AL8" s="5">
        <v>0.45520299528941499</v>
      </c>
      <c r="AM8" s="5">
        <v>0.28768005113706002</v>
      </c>
      <c r="AN8" s="5">
        <v>1199.05814762451</v>
      </c>
      <c r="AO8" s="5">
        <v>58.915132566613003</v>
      </c>
      <c r="AP8" s="5">
        <v>4.41308738761201</v>
      </c>
      <c r="AR8" s="11" t="s">
        <v>40</v>
      </c>
      <c r="AS8" s="11" t="s">
        <v>41</v>
      </c>
    </row>
    <row r="9" spans="1:45" x14ac:dyDescent="0.3">
      <c r="A9" s="5">
        <v>18.513147104552701</v>
      </c>
      <c r="B9" s="5">
        <v>275.49823184560501</v>
      </c>
      <c r="C9" s="5">
        <v>77.4393122586049</v>
      </c>
      <c r="D9" s="5">
        <v>110.76070472408399</v>
      </c>
      <c r="E9" s="5">
        <v>0.33408406594270401</v>
      </c>
      <c r="F9" s="5">
        <v>0.49081088543589702</v>
      </c>
      <c r="G9" s="5">
        <v>0.21967312349811</v>
      </c>
      <c r="H9" s="5">
        <v>1134.39251126519</v>
      </c>
      <c r="I9" s="5">
        <v>57.340636981972601</v>
      </c>
      <c r="J9" s="5">
        <v>4.6285960883300001</v>
      </c>
      <c r="L9" s="5">
        <v>23.812199106376099</v>
      </c>
      <c r="M9" s="5">
        <v>299.571487751728</v>
      </c>
      <c r="N9" s="5">
        <v>76.708688554805903</v>
      </c>
      <c r="O9" s="5">
        <v>110.491943351947</v>
      </c>
      <c r="P9" s="5">
        <v>0.34466138587904299</v>
      </c>
      <c r="Q9" s="5">
        <v>0.48539791246687197</v>
      </c>
      <c r="R9" s="5">
        <v>0.24394142955026299</v>
      </c>
      <c r="S9" s="5">
        <v>1111.2583841887699</v>
      </c>
      <c r="T9" s="5">
        <v>59.440554080379201</v>
      </c>
      <c r="U9" s="5">
        <v>4.4682627367919201</v>
      </c>
      <c r="W9" s="5">
        <v>26.295258471222599</v>
      </c>
      <c r="X9" s="5">
        <v>298.833776290196</v>
      </c>
      <c r="Y9" s="5">
        <v>77.067370192606603</v>
      </c>
      <c r="Z9" s="5">
        <v>108.045022138004</v>
      </c>
      <c r="AA9" s="5">
        <v>0.331622683741084</v>
      </c>
      <c r="AB9" s="5">
        <v>0.45862005955145801</v>
      </c>
      <c r="AC9" s="5">
        <v>0.29766259475607199</v>
      </c>
      <c r="AD9" s="5">
        <v>1199.6064134836599</v>
      </c>
      <c r="AE9" s="5">
        <v>61.063001327976593</v>
      </c>
      <c r="AF9" s="5">
        <v>4.2249501325683596</v>
      </c>
      <c r="AH9" s="5">
        <v>22.4563083031574</v>
      </c>
      <c r="AI9" s="5">
        <v>275.78223520063801</v>
      </c>
      <c r="AJ9" s="5">
        <v>77.584555542059505</v>
      </c>
      <c r="AK9" s="5">
        <v>0.32540288269050199</v>
      </c>
      <c r="AL9" s="5">
        <v>0.47026142584483399</v>
      </c>
      <c r="AM9" s="5">
        <v>0.245525303720393</v>
      </c>
      <c r="AN9" s="5">
        <v>1198.2443742028599</v>
      </c>
      <c r="AO9" s="5">
        <v>58.905540282040505</v>
      </c>
      <c r="AP9" s="5">
        <v>4.4007312291506802</v>
      </c>
      <c r="AR9" s="11" t="s">
        <v>1</v>
      </c>
      <c r="AS9" s="11" t="s">
        <v>49</v>
      </c>
    </row>
    <row r="10" spans="1:45" x14ac:dyDescent="0.3">
      <c r="A10" s="5">
        <v>18.568968324233001</v>
      </c>
      <c r="B10" s="5">
        <v>273.92755564677901</v>
      </c>
      <c r="C10" s="5">
        <v>77.2824465651683</v>
      </c>
      <c r="D10" s="5">
        <v>113.12894291241901</v>
      </c>
      <c r="E10" s="5">
        <v>0.33223897767550198</v>
      </c>
      <c r="F10" s="5">
        <v>0.49203571941700402</v>
      </c>
      <c r="G10" s="5">
        <v>0.22805471923374701</v>
      </c>
      <c r="H10" s="5">
        <v>1136.37268917755</v>
      </c>
      <c r="I10" s="5">
        <v>57.324306399982603</v>
      </c>
      <c r="J10" s="5">
        <v>4.6209107705331798</v>
      </c>
      <c r="L10" s="5">
        <v>23.869857352378901</v>
      </c>
      <c r="M10" s="5">
        <v>297.94492839540999</v>
      </c>
      <c r="N10" s="5">
        <v>76.486668361623998</v>
      </c>
      <c r="O10" s="5">
        <v>113.427698602505</v>
      </c>
      <c r="P10" s="5">
        <v>0.34971009269806302</v>
      </c>
      <c r="Q10" s="5">
        <v>0.48451091280085401</v>
      </c>
      <c r="R10" s="5">
        <v>0.26985533972598202</v>
      </c>
      <c r="S10" s="5">
        <v>1115.8722980707701</v>
      </c>
      <c r="T10" s="5">
        <v>59.419930694258404</v>
      </c>
      <c r="U10" s="5">
        <v>4.45537878312276</v>
      </c>
      <c r="W10" s="5">
        <v>26.2504860901713</v>
      </c>
      <c r="X10" s="5">
        <v>298.62217342771402</v>
      </c>
      <c r="Y10" s="5">
        <v>77.008179517425305</v>
      </c>
      <c r="Z10" s="5">
        <v>108.08459205121299</v>
      </c>
      <c r="AA10" s="5">
        <v>0.33337028912297501</v>
      </c>
      <c r="AB10" s="5">
        <v>0.45724490167966803</v>
      </c>
      <c r="AC10" s="5">
        <v>0.30203964560045699</v>
      </c>
      <c r="AD10" s="5">
        <v>1199.3522605411999</v>
      </c>
      <c r="AE10" s="5">
        <v>61.050321142450102</v>
      </c>
      <c r="AF10" s="5">
        <v>4.21798476917568</v>
      </c>
      <c r="AH10" s="5">
        <v>22.309662864251202</v>
      </c>
      <c r="AI10" s="5">
        <v>275.68230622356401</v>
      </c>
      <c r="AJ10" s="5">
        <v>77.581970556560606</v>
      </c>
      <c r="AK10" s="5">
        <v>0.32422142806694798</v>
      </c>
      <c r="AL10" s="5">
        <v>0.47111934261994198</v>
      </c>
      <c r="AM10" s="5">
        <v>0.25263766249403302</v>
      </c>
      <c r="AN10" s="5">
        <v>1199.5513656631999</v>
      </c>
      <c r="AO10" s="5">
        <v>58.889639918498503</v>
      </c>
      <c r="AP10" s="5">
        <v>4.3915113037332603</v>
      </c>
      <c r="AR10" s="11" t="s">
        <v>2</v>
      </c>
      <c r="AS10" s="11" t="s">
        <v>50</v>
      </c>
    </row>
    <row r="11" spans="1:45" x14ac:dyDescent="0.3">
      <c r="A11" s="5">
        <v>18.610723785993301</v>
      </c>
      <c r="B11" s="5">
        <v>272.543779655403</v>
      </c>
      <c r="C11" s="5">
        <v>77.449275692556299</v>
      </c>
      <c r="D11" s="5">
        <v>109.718744217039</v>
      </c>
      <c r="E11" s="5">
        <v>0.33723661972346197</v>
      </c>
      <c r="F11" s="5">
        <v>0.48881604909646298</v>
      </c>
      <c r="G11" s="5">
        <v>0.23344330509653599</v>
      </c>
      <c r="H11" s="5">
        <v>1138.7476469963799</v>
      </c>
      <c r="I11" s="5">
        <v>57.2995645595716</v>
      </c>
      <c r="J11" s="5">
        <v>4.61079733862959</v>
      </c>
      <c r="L11" s="5">
        <v>23.396395721728201</v>
      </c>
      <c r="M11" s="5">
        <v>298.22977916047302</v>
      </c>
      <c r="N11" s="5">
        <v>76.756437244648495</v>
      </c>
      <c r="O11" s="5">
        <v>117.564281112674</v>
      </c>
      <c r="P11" s="5">
        <v>0.34111067295521202</v>
      </c>
      <c r="Q11" s="5">
        <v>0.47595976897501902</v>
      </c>
      <c r="R11" s="5">
        <v>0.29547415567337398</v>
      </c>
      <c r="S11" s="5">
        <v>1123.41169279006</v>
      </c>
      <c r="T11" s="5">
        <v>59.410363765658403</v>
      </c>
      <c r="U11" s="5">
        <v>4.4489235085135403</v>
      </c>
      <c r="W11" s="5">
        <v>25.419655747406601</v>
      </c>
      <c r="X11" s="5">
        <v>297.84816695569401</v>
      </c>
      <c r="Y11" s="5">
        <v>76.815576119929702</v>
      </c>
      <c r="Z11" s="5">
        <v>108.023378624741</v>
      </c>
      <c r="AA11" s="5">
        <v>0.33880980863545401</v>
      </c>
      <c r="AB11" s="5">
        <v>0.46897856083575301</v>
      </c>
      <c r="AC11" s="5">
        <v>0.25977015146023202</v>
      </c>
      <c r="AD11" s="5">
        <v>1199.8754838912801</v>
      </c>
      <c r="AE11" s="5">
        <v>61.016054279304996</v>
      </c>
      <c r="AF11" s="5">
        <v>4.21132065641428</v>
      </c>
      <c r="AH11" s="5">
        <v>22.575487546740099</v>
      </c>
      <c r="AI11" s="5">
        <v>275.289440512211</v>
      </c>
      <c r="AJ11" s="5">
        <v>78.074489472248203</v>
      </c>
      <c r="AK11" s="5">
        <v>0.33381008071923401</v>
      </c>
      <c r="AL11" s="5">
        <v>0.45117960250948103</v>
      </c>
      <c r="AM11" s="5">
        <v>0.28859849468177601</v>
      </c>
      <c r="AN11" s="5">
        <v>1198.5654656302299</v>
      </c>
      <c r="AO11" s="5">
        <v>58.870376154229795</v>
      </c>
      <c r="AP11" s="5">
        <v>4.3819790603285398</v>
      </c>
      <c r="AR11" s="11" t="s">
        <v>3</v>
      </c>
      <c r="AS11" s="11" t="s">
        <v>51</v>
      </c>
    </row>
    <row r="12" spans="1:45" x14ac:dyDescent="0.3">
      <c r="A12" s="5">
        <v>19.3388076157994</v>
      </c>
      <c r="B12" s="5">
        <v>282.43969174391299</v>
      </c>
      <c r="C12" s="5">
        <v>76.597031124886101</v>
      </c>
      <c r="D12" s="5">
        <v>117.074110519333</v>
      </c>
      <c r="E12" s="5">
        <v>0.35681049491594902</v>
      </c>
      <c r="F12" s="5">
        <v>0.46638405392925503</v>
      </c>
      <c r="G12" s="5">
        <v>0.37471238835001802</v>
      </c>
      <c r="H12" s="5">
        <v>1096.23926589283</v>
      </c>
      <c r="I12" s="5">
        <v>57.294726241326501</v>
      </c>
      <c r="J12" s="5">
        <v>4.6047900823454899</v>
      </c>
      <c r="L12" s="5">
        <v>23.8270066938314</v>
      </c>
      <c r="M12" s="5">
        <v>297.58940297136502</v>
      </c>
      <c r="N12" s="5">
        <v>76.796851635345803</v>
      </c>
      <c r="O12" s="5">
        <v>117.06517108565301</v>
      </c>
      <c r="P12" s="5">
        <v>0.34330564667560798</v>
      </c>
      <c r="Q12" s="5">
        <v>0.46861136443907098</v>
      </c>
      <c r="R12" s="5">
        <v>0.30030407749978999</v>
      </c>
      <c r="S12" s="5">
        <v>1121.82886064895</v>
      </c>
      <c r="T12" s="5">
        <v>59.384148995559102</v>
      </c>
      <c r="U12" s="5">
        <v>4.44121176339908</v>
      </c>
      <c r="W12" s="5">
        <v>26.358846186299498</v>
      </c>
      <c r="X12" s="5">
        <v>298.17795255941598</v>
      </c>
      <c r="Y12" s="5">
        <v>76.668002010657801</v>
      </c>
      <c r="Z12" s="5">
        <v>108.317727507409</v>
      </c>
      <c r="AA12" s="5">
        <v>0.33831343200214598</v>
      </c>
      <c r="AB12" s="5">
        <v>0.44838789532019802</v>
      </c>
      <c r="AC12" s="5">
        <v>0.33335515935960403</v>
      </c>
      <c r="AD12" s="5">
        <v>1204.7401440641399</v>
      </c>
      <c r="AE12" s="5">
        <v>61.007869556840397</v>
      </c>
      <c r="AF12" s="5">
        <v>4.20219614858466</v>
      </c>
      <c r="AH12" s="5">
        <v>23.185054932117399</v>
      </c>
      <c r="AI12" s="5">
        <v>272.81807818268101</v>
      </c>
      <c r="AJ12" s="5">
        <v>77.808152279876595</v>
      </c>
      <c r="AK12" s="5">
        <v>0.32448190591371701</v>
      </c>
      <c r="AL12" s="5">
        <v>0.45263217745691797</v>
      </c>
      <c r="AM12" s="5">
        <v>0.27943958026596799</v>
      </c>
      <c r="AN12" s="5">
        <v>1192.4020659371199</v>
      </c>
      <c r="AO12" s="5">
        <v>58.840836927677699</v>
      </c>
      <c r="AP12" s="5">
        <v>4.3744462619768898</v>
      </c>
      <c r="AR12" s="11" t="s">
        <v>4</v>
      </c>
      <c r="AS12" s="11" t="s">
        <v>53</v>
      </c>
    </row>
    <row r="13" spans="1:45" x14ac:dyDescent="0.3">
      <c r="A13" s="5">
        <v>19.083771361386098</v>
      </c>
      <c r="B13" s="5">
        <v>284.17251443615498</v>
      </c>
      <c r="C13" s="5">
        <v>76.620731498160097</v>
      </c>
      <c r="D13" s="5">
        <v>116.862955613827</v>
      </c>
      <c r="E13" s="5">
        <v>0.35636685447570599</v>
      </c>
      <c r="F13" s="5">
        <v>0.46558860532865898</v>
      </c>
      <c r="G13" s="5">
        <v>0.37261382775844598</v>
      </c>
      <c r="H13" s="5">
        <v>1096.2427312223599</v>
      </c>
      <c r="I13" s="5">
        <v>57.285170794690202</v>
      </c>
      <c r="J13" s="5">
        <v>4.59527237535948</v>
      </c>
      <c r="L13" s="5">
        <v>23.354111919419498</v>
      </c>
      <c r="M13" s="5">
        <v>298.17850165023401</v>
      </c>
      <c r="N13" s="5">
        <v>76.740230346959194</v>
      </c>
      <c r="O13" s="5">
        <v>117.900724562698</v>
      </c>
      <c r="P13" s="5">
        <v>0.34111384226086799</v>
      </c>
      <c r="Q13" s="5">
        <v>0.47298677878936202</v>
      </c>
      <c r="R13" s="5">
        <v>0.29333453231746698</v>
      </c>
      <c r="S13" s="5">
        <v>1122.4988776852199</v>
      </c>
      <c r="T13" s="5">
        <v>59.377152965229094</v>
      </c>
      <c r="U13" s="5">
        <v>4.4284582444861602</v>
      </c>
      <c r="W13" s="5">
        <v>25.705105542587201</v>
      </c>
      <c r="X13" s="5">
        <v>297.82697026033401</v>
      </c>
      <c r="Y13" s="5">
        <v>76.872958380804207</v>
      </c>
      <c r="Z13" s="5">
        <v>108.05784422116901</v>
      </c>
      <c r="AA13" s="5">
        <v>0.33129108105219002</v>
      </c>
      <c r="AB13" s="5">
        <v>0.45655737696619397</v>
      </c>
      <c r="AC13" s="5">
        <v>0.30629495175594801</v>
      </c>
      <c r="AD13" s="5">
        <v>1199.9174271260399</v>
      </c>
      <c r="AE13" s="5">
        <v>60.992530540442601</v>
      </c>
      <c r="AF13" s="5">
        <v>4.1880961698997998</v>
      </c>
      <c r="AH13" s="5">
        <v>22.705818371989601</v>
      </c>
      <c r="AI13" s="5">
        <v>274.26696573915802</v>
      </c>
      <c r="AJ13" s="5">
        <v>77.5582807737634</v>
      </c>
      <c r="AK13" s="5">
        <v>0.33034729083195702</v>
      </c>
      <c r="AL13" s="5">
        <v>0.44709072784059201</v>
      </c>
      <c r="AM13" s="5">
        <v>0.28410795688128399</v>
      </c>
      <c r="AN13" s="5">
        <v>1196.57244077271</v>
      </c>
      <c r="AO13" s="5">
        <v>58.827878869911302</v>
      </c>
      <c r="AP13" s="5">
        <v>4.3638914691366804</v>
      </c>
      <c r="AR13" s="11" t="s">
        <v>5</v>
      </c>
      <c r="AS13" s="11" t="s">
        <v>54</v>
      </c>
    </row>
    <row r="14" spans="1:45" x14ac:dyDescent="0.3">
      <c r="A14" s="5">
        <v>18.838784384998501</v>
      </c>
      <c r="B14" s="5">
        <v>284.82555777014699</v>
      </c>
      <c r="C14" s="5">
        <v>76.598046050352394</v>
      </c>
      <c r="D14" s="5">
        <v>118.54797523109499</v>
      </c>
      <c r="E14" s="5">
        <v>0.35401130267331898</v>
      </c>
      <c r="F14" s="5">
        <v>0.471431306748616</v>
      </c>
      <c r="G14" s="5">
        <v>0.366353815099624</v>
      </c>
      <c r="H14" s="5">
        <v>1096.0212637363099</v>
      </c>
      <c r="I14" s="5">
        <v>57.258341091356698</v>
      </c>
      <c r="J14" s="5">
        <v>4.5827729848094201</v>
      </c>
      <c r="L14" s="5">
        <v>23.281205721217098</v>
      </c>
      <c r="M14" s="5">
        <v>298.15162458136399</v>
      </c>
      <c r="N14" s="5">
        <v>76.784721090301502</v>
      </c>
      <c r="O14" s="5">
        <v>117.89594625495801</v>
      </c>
      <c r="P14" s="5">
        <v>0.34440425201089198</v>
      </c>
      <c r="Q14" s="5">
        <v>0.475853761888271</v>
      </c>
      <c r="R14" s="5">
        <v>0.300230277921406</v>
      </c>
      <c r="S14" s="5">
        <v>1117.0735136513999</v>
      </c>
      <c r="T14" s="5">
        <v>59.354737524352295</v>
      </c>
      <c r="U14" s="5">
        <v>4.4158167754004198</v>
      </c>
      <c r="W14" s="5">
        <v>25.826456252781298</v>
      </c>
      <c r="X14" s="5">
        <v>297.13410128166402</v>
      </c>
      <c r="Y14" s="5">
        <v>76.914089290154905</v>
      </c>
      <c r="Z14" s="5">
        <v>107.70921406669299</v>
      </c>
      <c r="AA14" s="5">
        <v>0.33013763037274901</v>
      </c>
      <c r="AB14" s="5">
        <v>0.45059347960016399</v>
      </c>
      <c r="AC14" s="5">
        <v>0.31604074655988401</v>
      </c>
      <c r="AD14" s="5">
        <v>1202.2174089073301</v>
      </c>
      <c r="AE14" s="5">
        <v>60.968363532438694</v>
      </c>
      <c r="AF14" s="5">
        <v>4.1807790157838696</v>
      </c>
      <c r="AH14" s="5">
        <v>22.601386817129701</v>
      </c>
      <c r="AI14" s="5">
        <v>275.37631314403097</v>
      </c>
      <c r="AJ14" s="5">
        <v>77.633646890586803</v>
      </c>
      <c r="AK14" s="5">
        <v>0.32288017480966003</v>
      </c>
      <c r="AL14" s="5">
        <v>0.44885461061998899</v>
      </c>
      <c r="AM14" s="5">
        <v>0.30905236319033103</v>
      </c>
      <c r="AN14" s="5">
        <v>1198.1087242487499</v>
      </c>
      <c r="AO14" s="5">
        <v>58.807526845570898</v>
      </c>
      <c r="AP14" s="5">
        <v>4.3571000994332003</v>
      </c>
      <c r="AR14" s="11" t="s">
        <v>6</v>
      </c>
      <c r="AS14" s="11" t="s">
        <v>55</v>
      </c>
    </row>
    <row r="15" spans="1:45" x14ac:dyDescent="0.3">
      <c r="A15" s="5">
        <v>19.079576619045699</v>
      </c>
      <c r="B15" s="5">
        <v>282.81201181115398</v>
      </c>
      <c r="C15" s="5">
        <v>76.596453019983301</v>
      </c>
      <c r="D15" s="5">
        <v>116.76721526001801</v>
      </c>
      <c r="E15" s="5">
        <v>0.35618607776229699</v>
      </c>
      <c r="F15" s="5">
        <v>0.466910631186291</v>
      </c>
      <c r="G15" s="5">
        <v>0.38461181129501698</v>
      </c>
      <c r="H15" s="5">
        <v>1098.37875673997</v>
      </c>
      <c r="I15" s="5">
        <v>57.247434325223601</v>
      </c>
      <c r="J15" s="5">
        <v>4.5806527169856297</v>
      </c>
      <c r="L15" s="5">
        <v>23.784143769931202</v>
      </c>
      <c r="M15" s="5">
        <v>297.72818437939202</v>
      </c>
      <c r="N15" s="5">
        <v>76.520511417140895</v>
      </c>
      <c r="O15" s="5">
        <v>112.77489978339101</v>
      </c>
      <c r="P15" s="5">
        <v>0.35256712600363799</v>
      </c>
      <c r="Q15" s="5">
        <v>0.46842442663612799</v>
      </c>
      <c r="R15" s="5">
        <v>0.28857571166791901</v>
      </c>
      <c r="S15" s="5">
        <v>1115.3241719478401</v>
      </c>
      <c r="T15" s="5">
        <v>59.324326195848599</v>
      </c>
      <c r="U15" s="5">
        <v>4.4051227514818398</v>
      </c>
      <c r="W15" s="5">
        <v>25.528377531631001</v>
      </c>
      <c r="X15" s="5">
        <v>297.13056377754998</v>
      </c>
      <c r="Y15" s="5">
        <v>76.849370648094805</v>
      </c>
      <c r="Z15" s="5">
        <v>107.730004936063</v>
      </c>
      <c r="AA15" s="5">
        <v>0.33334632209568599</v>
      </c>
      <c r="AB15" s="5">
        <v>0.45314733302815502</v>
      </c>
      <c r="AC15" s="5">
        <v>0.31320755849590798</v>
      </c>
      <c r="AD15" s="5">
        <v>1202.1783429852901</v>
      </c>
      <c r="AE15" s="5">
        <v>60.956411387702801</v>
      </c>
      <c r="AF15" s="5">
        <v>4.1749350929091396</v>
      </c>
      <c r="AH15" s="5">
        <v>22.8555979877559</v>
      </c>
      <c r="AI15" s="5">
        <v>274.64531848970398</v>
      </c>
      <c r="AJ15" s="5">
        <v>77.655329071623498</v>
      </c>
      <c r="AK15" s="5">
        <v>0.342017880776678</v>
      </c>
      <c r="AL15" s="5">
        <v>0.44059915019963802</v>
      </c>
      <c r="AM15" s="5">
        <v>0.27492344685990899</v>
      </c>
      <c r="AN15" s="5">
        <v>1199.82834202442</v>
      </c>
      <c r="AO15" s="5">
        <v>58.774653225450201</v>
      </c>
      <c r="AP15" s="5">
        <v>4.3508217482415903</v>
      </c>
      <c r="AR15" s="11" t="s">
        <v>45</v>
      </c>
      <c r="AS15" s="11" t="s">
        <v>56</v>
      </c>
    </row>
    <row r="16" spans="1:45" x14ac:dyDescent="0.3">
      <c r="A16" s="5">
        <v>18.7527568387743</v>
      </c>
      <c r="B16" s="5">
        <v>282.458993717623</v>
      </c>
      <c r="C16" s="5">
        <v>76.686094747153206</v>
      </c>
      <c r="D16" s="5">
        <v>117.92817314966101</v>
      </c>
      <c r="E16" s="5">
        <v>0.34400239759305201</v>
      </c>
      <c r="F16" s="5">
        <v>0.45492673864616501</v>
      </c>
      <c r="G16" s="5">
        <v>0.400702847378685</v>
      </c>
      <c r="H16" s="5">
        <v>1103.1785744942499</v>
      </c>
      <c r="I16" s="5">
        <v>57.2189276183353</v>
      </c>
      <c r="J16" s="5">
        <v>4.5727800067649902</v>
      </c>
      <c r="L16" s="5">
        <v>23.302344708954401</v>
      </c>
      <c r="M16" s="5">
        <v>298.05473964762803</v>
      </c>
      <c r="N16" s="5">
        <v>76.690708494375201</v>
      </c>
      <c r="O16" s="5">
        <v>114.348356320745</v>
      </c>
      <c r="P16" s="5">
        <v>0.34634012903531602</v>
      </c>
      <c r="Q16" s="5">
        <v>0.476790570039338</v>
      </c>
      <c r="R16" s="5">
        <v>0.28356469684883101</v>
      </c>
      <c r="S16" s="5">
        <v>1110.4792164661501</v>
      </c>
      <c r="T16" s="5">
        <v>59.317230155907694</v>
      </c>
      <c r="U16" s="5">
        <v>4.3931859361517702</v>
      </c>
      <c r="W16" s="5">
        <v>25.763055878013901</v>
      </c>
      <c r="X16" s="5">
        <v>297.43147877725499</v>
      </c>
      <c r="Y16" s="5">
        <v>76.851852409445399</v>
      </c>
      <c r="Z16" s="5">
        <v>107.96549276522801</v>
      </c>
      <c r="AA16" s="5">
        <v>0.332079806644974</v>
      </c>
      <c r="AB16" s="5">
        <v>0.44781466592394997</v>
      </c>
      <c r="AC16" s="5">
        <v>0.306422822456697</v>
      </c>
      <c r="AD16" s="5">
        <v>1200.7587347996</v>
      </c>
      <c r="AE16" s="5">
        <v>60.936988698423001</v>
      </c>
      <c r="AF16" s="5">
        <v>4.16587176517411</v>
      </c>
      <c r="AH16" s="5">
        <v>23.038540840236401</v>
      </c>
      <c r="AI16" s="5">
        <v>271.47005455331498</v>
      </c>
      <c r="AJ16" s="5">
        <v>77.854348069635904</v>
      </c>
      <c r="AK16" s="5">
        <v>0.319124723509221</v>
      </c>
      <c r="AL16" s="5">
        <v>0.44605527170482501</v>
      </c>
      <c r="AM16" s="5">
        <v>0.32860082466865198</v>
      </c>
      <c r="AN16" s="5">
        <v>1195.0566047427601</v>
      </c>
      <c r="AO16" s="5">
        <v>58.764374038326295</v>
      </c>
      <c r="AP16" s="5">
        <v>4.3413766408896803</v>
      </c>
      <c r="AR16" s="11" t="s">
        <v>46</v>
      </c>
      <c r="AS16" s="11" t="s">
        <v>52</v>
      </c>
    </row>
    <row r="17" spans="1:45" x14ac:dyDescent="0.3">
      <c r="A17" s="5">
        <v>18.1499273857616</v>
      </c>
      <c r="B17" s="5">
        <v>279.29160000805598</v>
      </c>
      <c r="C17" s="5">
        <v>77.366019625420194</v>
      </c>
      <c r="D17" s="5">
        <v>110.01519864545701</v>
      </c>
      <c r="E17" s="5">
        <v>0.34365274649094701</v>
      </c>
      <c r="F17" s="5">
        <v>0.469251479559537</v>
      </c>
      <c r="G17" s="5">
        <v>0.25453975712060201</v>
      </c>
      <c r="H17" s="5">
        <v>1114.3978120157999</v>
      </c>
      <c r="I17" s="5">
        <v>57.203497962215103</v>
      </c>
      <c r="J17" s="5">
        <v>4.5624960590986099</v>
      </c>
      <c r="L17" s="5">
        <v>23.300170257489899</v>
      </c>
      <c r="M17" s="5">
        <v>297.39894317513603</v>
      </c>
      <c r="N17" s="5">
        <v>76.673108447788394</v>
      </c>
      <c r="O17" s="5">
        <v>118.076817291929</v>
      </c>
      <c r="P17" s="5">
        <v>0.34068569638893798</v>
      </c>
      <c r="Q17" s="5">
        <v>0.46901318819089799</v>
      </c>
      <c r="R17" s="5">
        <v>0.30518837778107599</v>
      </c>
      <c r="S17" s="5">
        <v>1114.57263410676</v>
      </c>
      <c r="T17" s="5">
        <v>59.289198110385996</v>
      </c>
      <c r="U17" s="5">
        <v>4.3838949504036302</v>
      </c>
      <c r="W17" s="5">
        <v>25.718366763206198</v>
      </c>
      <c r="X17" s="5">
        <v>297.44550726902497</v>
      </c>
      <c r="Y17" s="5">
        <v>76.847497876375201</v>
      </c>
      <c r="Z17" s="5">
        <v>107.960502682487</v>
      </c>
      <c r="AA17" s="5">
        <v>0.33656824523343298</v>
      </c>
      <c r="AB17" s="5">
        <v>0.44524824416227798</v>
      </c>
      <c r="AC17" s="5">
        <v>0.33599279781698199</v>
      </c>
      <c r="AD17" s="5">
        <v>1198.79907810177</v>
      </c>
      <c r="AE17" s="5">
        <v>60.909412835658806</v>
      </c>
      <c r="AF17" s="5">
        <v>4.1568767259313999</v>
      </c>
      <c r="AH17" s="5">
        <v>22.754951324438601</v>
      </c>
      <c r="AI17" s="5">
        <v>270.878255380952</v>
      </c>
      <c r="AJ17" s="5">
        <v>78.144666596864099</v>
      </c>
      <c r="AK17" s="5">
        <v>0.34017810945447202</v>
      </c>
      <c r="AL17" s="5">
        <v>0.43954794876929898</v>
      </c>
      <c r="AM17" s="5">
        <v>0.314825116417839</v>
      </c>
      <c r="AN17" s="5">
        <v>1201.2104820557099</v>
      </c>
      <c r="AO17" s="5">
        <v>58.749696953893405</v>
      </c>
      <c r="AP17" s="5">
        <v>4.3292420112754701</v>
      </c>
      <c r="AR17" s="11" t="s">
        <v>8</v>
      </c>
      <c r="AS17" s="11" t="s">
        <v>39</v>
      </c>
    </row>
    <row r="18" spans="1:45" x14ac:dyDescent="0.3">
      <c r="A18" s="5">
        <v>19.333136420843701</v>
      </c>
      <c r="B18" s="5">
        <v>279.936784992502</v>
      </c>
      <c r="C18" s="5">
        <v>76.625673481898701</v>
      </c>
      <c r="D18" s="5">
        <v>117.84991799090299</v>
      </c>
      <c r="E18" s="5">
        <v>0.35659251451315999</v>
      </c>
      <c r="F18" s="5">
        <v>0.44921383059059999</v>
      </c>
      <c r="G18" s="5">
        <v>0.37230826534101802</v>
      </c>
      <c r="H18" s="5">
        <v>1099.3698325948999</v>
      </c>
      <c r="I18" s="5">
        <v>57.193626414006907</v>
      </c>
      <c r="J18" s="5">
        <v>4.5512979907636604</v>
      </c>
      <c r="L18" s="5">
        <v>23.397659487337101</v>
      </c>
      <c r="M18" s="5">
        <v>297.45125162744898</v>
      </c>
      <c r="N18" s="5">
        <v>76.612728430993798</v>
      </c>
      <c r="O18" s="5">
        <v>119.244075554874</v>
      </c>
      <c r="P18" s="5">
        <v>0.34962319263633801</v>
      </c>
      <c r="Q18" s="5">
        <v>0.51255303393826901</v>
      </c>
      <c r="R18" s="5">
        <v>0.20239240657247201</v>
      </c>
      <c r="S18" s="5">
        <v>1121.4054757471299</v>
      </c>
      <c r="T18" s="5">
        <v>59.267931606681998</v>
      </c>
      <c r="U18" s="5">
        <v>4.3795819642480298</v>
      </c>
      <c r="W18" s="5">
        <v>25.472673544356201</v>
      </c>
      <c r="X18" s="5">
        <v>297.19287891355702</v>
      </c>
      <c r="Y18" s="5">
        <v>76.852113783505004</v>
      </c>
      <c r="Z18" s="5">
        <v>107.717543514578</v>
      </c>
      <c r="AA18" s="5">
        <v>0.33436271331668499</v>
      </c>
      <c r="AB18" s="5">
        <v>0.44445928930184198</v>
      </c>
      <c r="AC18" s="5">
        <v>0.31384659844007901</v>
      </c>
      <c r="AD18" s="5">
        <v>1202.1804496778</v>
      </c>
      <c r="AE18" s="5">
        <v>60.888266329472394</v>
      </c>
      <c r="AF18" s="5">
        <v>4.1473666047785702</v>
      </c>
      <c r="AH18" s="5">
        <v>22.359743609077402</v>
      </c>
      <c r="AI18" s="5">
        <v>274.54514693619302</v>
      </c>
      <c r="AJ18" s="5">
        <v>78.030679678444002</v>
      </c>
      <c r="AK18" s="5">
        <v>0.322065428531919</v>
      </c>
      <c r="AL18" s="5">
        <v>0.44269213014403502</v>
      </c>
      <c r="AM18" s="5">
        <v>0.29819226739473198</v>
      </c>
      <c r="AN18" s="5">
        <v>1197.46279510472</v>
      </c>
      <c r="AO18" s="5">
        <v>58.718743450462796</v>
      </c>
      <c r="AP18" s="5">
        <v>4.3211075988822003</v>
      </c>
      <c r="AR18" s="11" t="s">
        <v>9</v>
      </c>
      <c r="AS18" s="11" t="s">
        <v>33</v>
      </c>
    </row>
    <row r="19" spans="1:45" x14ac:dyDescent="0.3">
      <c r="A19" s="5">
        <v>18.742642774729699</v>
      </c>
      <c r="B19" s="5">
        <v>283.93112838402698</v>
      </c>
      <c r="C19" s="5">
        <v>76.629151450433099</v>
      </c>
      <c r="D19" s="5">
        <v>115.71036444325701</v>
      </c>
      <c r="E19" s="5">
        <v>0.36206528413239503</v>
      </c>
      <c r="F19" s="5">
        <v>0.45877368523630202</v>
      </c>
      <c r="G19" s="5">
        <v>0.36821199307153202</v>
      </c>
      <c r="H19" s="5">
        <v>1096.2216025006201</v>
      </c>
      <c r="I19" s="5">
        <v>57.170038626007205</v>
      </c>
      <c r="J19" s="5">
        <v>4.5317634626544097</v>
      </c>
      <c r="L19" s="5">
        <v>23.284496880402202</v>
      </c>
      <c r="M19" s="5">
        <v>297.06746576584902</v>
      </c>
      <c r="N19" s="5">
        <v>76.612734896395494</v>
      </c>
      <c r="O19" s="5">
        <v>119.196839159623</v>
      </c>
      <c r="P19" s="5">
        <v>0.34949450498957901</v>
      </c>
      <c r="Q19" s="5">
        <v>0.51498585410935704</v>
      </c>
      <c r="R19" s="5">
        <v>0.20322275860810801</v>
      </c>
      <c r="S19" s="5">
        <v>1120.7715671731</v>
      </c>
      <c r="T19" s="5">
        <v>59.237717351376794</v>
      </c>
      <c r="U19" s="5">
        <v>4.3681267729964102</v>
      </c>
      <c r="W19" s="5">
        <v>25.361524425698299</v>
      </c>
      <c r="X19" s="5">
        <v>296.57552863778801</v>
      </c>
      <c r="Y19" s="5">
        <v>76.888857083842495</v>
      </c>
      <c r="Z19" s="5">
        <v>107.353482868688</v>
      </c>
      <c r="AA19" s="5">
        <v>0.33323599787304298</v>
      </c>
      <c r="AB19" s="5">
        <v>0.44110726958694102</v>
      </c>
      <c r="AC19" s="5">
        <v>0.30533974741359698</v>
      </c>
      <c r="AD19" s="5">
        <v>1205.95572426893</v>
      </c>
      <c r="AE19" s="5">
        <v>60.864486200889402</v>
      </c>
      <c r="AF19" s="5">
        <v>4.1405007216471699</v>
      </c>
      <c r="AH19" s="5">
        <v>21.404145398846602</v>
      </c>
      <c r="AI19" s="5">
        <v>278.42482266583198</v>
      </c>
      <c r="AJ19" s="5">
        <v>77.726261362164493</v>
      </c>
      <c r="AK19" s="5">
        <v>0.33998665948025297</v>
      </c>
      <c r="AL19" s="5">
        <v>0.43761989219104203</v>
      </c>
      <c r="AM19" s="5">
        <v>0.31554323764916797</v>
      </c>
      <c r="AN19" s="5">
        <v>1210.4729100142299</v>
      </c>
      <c r="AO19" s="5">
        <v>58.7035797217791</v>
      </c>
      <c r="AP19" s="5">
        <v>4.30921883951161</v>
      </c>
    </row>
    <row r="20" spans="1:45" x14ac:dyDescent="0.3">
      <c r="A20" s="5">
        <v>18.041108404343898</v>
      </c>
      <c r="B20" s="5">
        <v>282.98959868583597</v>
      </c>
      <c r="C20" s="5">
        <v>77.044011647872907</v>
      </c>
      <c r="D20" s="5">
        <v>118.761318802556</v>
      </c>
      <c r="E20" s="5">
        <v>0.35547382645950698</v>
      </c>
      <c r="F20" s="5">
        <v>0.45152943859508399</v>
      </c>
      <c r="G20" s="5">
        <v>0.37626020086502099</v>
      </c>
      <c r="H20" s="5">
        <v>1109.4282965503501</v>
      </c>
      <c r="I20" s="5">
        <v>57.105092267849898</v>
      </c>
      <c r="J20" s="5">
        <v>4.5167006885732599</v>
      </c>
      <c r="L20" s="5">
        <v>22.675168507824299</v>
      </c>
      <c r="M20" s="5">
        <v>298.19972348301201</v>
      </c>
      <c r="N20" s="5">
        <v>76.869601859099603</v>
      </c>
      <c r="O20" s="5">
        <v>117.41081497194401</v>
      </c>
      <c r="P20" s="5">
        <v>0.34510837825629098</v>
      </c>
      <c r="Q20" s="5">
        <v>0.45622862672228998</v>
      </c>
      <c r="R20" s="5">
        <v>0.31302082268817299</v>
      </c>
      <c r="S20" s="5">
        <v>1129.12935630692</v>
      </c>
      <c r="T20" s="5">
        <v>59.224737864847</v>
      </c>
      <c r="U20" s="5">
        <v>4.3522452945942502</v>
      </c>
      <c r="W20" s="5">
        <v>25.627966131487799</v>
      </c>
      <c r="X20" s="5">
        <v>297.43332213820503</v>
      </c>
      <c r="Y20" s="5">
        <v>76.684288051503898</v>
      </c>
      <c r="Z20" s="5">
        <v>108.444537017079</v>
      </c>
      <c r="AA20" s="5">
        <v>0.34025702634169602</v>
      </c>
      <c r="AB20" s="5">
        <v>0.44712296408911301</v>
      </c>
      <c r="AC20" s="5">
        <v>0.30030409925171497</v>
      </c>
      <c r="AD20" s="5">
        <v>1188.4640628766399</v>
      </c>
      <c r="AE20" s="5">
        <v>60.842845972949696</v>
      </c>
      <c r="AF20" s="5">
        <v>4.1314192364226399</v>
      </c>
      <c r="AH20" s="5">
        <v>21.279561736135999</v>
      </c>
      <c r="AI20" s="5">
        <v>277.02061904579102</v>
      </c>
      <c r="AJ20" s="5">
        <v>77.713175370171797</v>
      </c>
      <c r="AK20" s="5">
        <v>0.339830200352297</v>
      </c>
      <c r="AL20" s="5">
        <v>0.43748628001040202</v>
      </c>
      <c r="AM20" s="5">
        <v>0.31183155572068699</v>
      </c>
      <c r="AN20" s="5">
        <v>1210.0166811372901</v>
      </c>
      <c r="AO20" s="5">
        <v>58.679128256322301</v>
      </c>
      <c r="AP20" s="5">
        <v>4.2990819900608201</v>
      </c>
    </row>
    <row r="21" spans="1:45" x14ac:dyDescent="0.3">
      <c r="A21" s="5">
        <v>18.431482198277301</v>
      </c>
      <c r="B21" s="5">
        <v>277.99612189583098</v>
      </c>
      <c r="C21" s="5">
        <v>76.688672841683598</v>
      </c>
      <c r="D21" s="5">
        <v>119.860760364181</v>
      </c>
      <c r="E21" s="5">
        <v>0.35637242069312203</v>
      </c>
      <c r="F21" s="5">
        <v>0.44360157304735198</v>
      </c>
      <c r="G21" s="5">
        <v>0.36962199945854501</v>
      </c>
      <c r="H21" s="5">
        <v>1112.8898420998</v>
      </c>
      <c r="I21" s="5">
        <v>57.082142304999394</v>
      </c>
      <c r="J21" s="5">
        <v>4.5039321542931203</v>
      </c>
      <c r="L21" s="5">
        <v>22.512381070228599</v>
      </c>
      <c r="M21" s="5">
        <v>298.32476853302899</v>
      </c>
      <c r="N21" s="5">
        <v>76.718132697061705</v>
      </c>
      <c r="O21" s="5">
        <v>119.72837931106</v>
      </c>
      <c r="P21" s="5">
        <v>0.34397720650510699</v>
      </c>
      <c r="Q21" s="5">
        <v>0.47642604553562301</v>
      </c>
      <c r="R21" s="5">
        <v>0.289299770087459</v>
      </c>
      <c r="S21" s="5">
        <v>1105.03419362977</v>
      </c>
      <c r="T21" s="5">
        <v>59.173251393132396</v>
      </c>
      <c r="U21" s="5">
        <v>4.3414367011770096</v>
      </c>
      <c r="W21" s="5">
        <v>24.936539712089299</v>
      </c>
      <c r="X21" s="5">
        <v>299.65915524143901</v>
      </c>
      <c r="Y21" s="5">
        <v>76.466163067123006</v>
      </c>
      <c r="Z21" s="5">
        <v>107.940257881419</v>
      </c>
      <c r="AA21" s="5">
        <v>0.344401470485874</v>
      </c>
      <c r="AB21" s="5">
        <v>0.44400132432933997</v>
      </c>
      <c r="AC21" s="5">
        <v>0.32488692456820301</v>
      </c>
      <c r="AD21" s="5">
        <v>1200.17433982187</v>
      </c>
      <c r="AE21" s="5">
        <v>60.833794057188598</v>
      </c>
      <c r="AF21" s="5">
        <v>4.1240190484694503</v>
      </c>
      <c r="AH21" s="5">
        <v>21.345886324932401</v>
      </c>
      <c r="AI21" s="5">
        <v>277.04753780229601</v>
      </c>
      <c r="AJ21" s="5">
        <v>77.714442920491607</v>
      </c>
      <c r="AK21" s="5">
        <v>0.34210479874713401</v>
      </c>
      <c r="AL21" s="5">
        <v>0.43571426497604199</v>
      </c>
      <c r="AM21" s="5">
        <v>0.310975180533763</v>
      </c>
      <c r="AN21" s="5">
        <v>1211.49835863415</v>
      </c>
      <c r="AO21" s="5">
        <v>58.660565731160496</v>
      </c>
      <c r="AP21" s="5">
        <v>4.2930582356736799</v>
      </c>
    </row>
    <row r="22" spans="1:45" x14ac:dyDescent="0.3">
      <c r="A22" s="5">
        <v>18.411119563187</v>
      </c>
      <c r="B22" s="5">
        <v>278.33831286140401</v>
      </c>
      <c r="C22" s="5">
        <v>76.779660615613807</v>
      </c>
      <c r="D22" s="5">
        <v>118.83276522106</v>
      </c>
      <c r="E22" s="5">
        <v>0.35744378301688101</v>
      </c>
      <c r="F22" s="5">
        <v>0.44101117409849999</v>
      </c>
      <c r="G22" s="5">
        <v>0.35761874458135701</v>
      </c>
      <c r="H22" s="5">
        <v>1113.1890163201199</v>
      </c>
      <c r="I22" s="5">
        <v>57.055293106994995</v>
      </c>
      <c r="J22" s="5">
        <v>4.4926485850281201</v>
      </c>
      <c r="L22" s="5">
        <v>22.532298418364501</v>
      </c>
      <c r="M22" s="5">
        <v>298.14106656151699</v>
      </c>
      <c r="N22" s="5">
        <v>76.714773863922304</v>
      </c>
      <c r="O22" s="5">
        <v>115.977512310544</v>
      </c>
      <c r="P22" s="5">
        <v>0.33574776332223399</v>
      </c>
      <c r="Q22" s="5">
        <v>0.45728861526832498</v>
      </c>
      <c r="R22" s="5">
        <v>0.29186061910767103</v>
      </c>
      <c r="S22" s="5">
        <v>1121.5138120126701</v>
      </c>
      <c r="T22" s="5">
        <v>59.157040263214697</v>
      </c>
      <c r="U22" s="5">
        <v>4.3315937228874102</v>
      </c>
      <c r="W22" s="5">
        <v>25.104053570208801</v>
      </c>
      <c r="X22" s="5">
        <v>299.28432370598199</v>
      </c>
      <c r="Y22" s="5">
        <v>76.328994171084901</v>
      </c>
      <c r="Z22" s="5">
        <v>107.645898246475</v>
      </c>
      <c r="AA22" s="5">
        <v>0.34528433171337702</v>
      </c>
      <c r="AB22" s="5">
        <v>0.43881155057176902</v>
      </c>
      <c r="AC22" s="5">
        <v>0.33413688245199402</v>
      </c>
      <c r="AD22" s="5">
        <v>1195.9309522424701</v>
      </c>
      <c r="AE22" s="5">
        <v>60.806018992898601</v>
      </c>
      <c r="AF22" s="5">
        <v>4.1147132214269098</v>
      </c>
      <c r="AH22" s="5">
        <v>21.485751184507599</v>
      </c>
      <c r="AI22" s="5">
        <v>274.72927064459998</v>
      </c>
      <c r="AJ22" s="5">
        <v>77.827747391540498</v>
      </c>
      <c r="AK22" s="5">
        <v>0.34590823118910702</v>
      </c>
      <c r="AL22" s="5">
        <v>0.43316685054972498</v>
      </c>
      <c r="AM22" s="5">
        <v>0.376859518979272</v>
      </c>
      <c r="AN22" s="5">
        <v>1210.7185579392101</v>
      </c>
      <c r="AO22" s="5">
        <v>58.627800552544393</v>
      </c>
      <c r="AP22" s="5">
        <v>4.2847496309613797</v>
      </c>
    </row>
    <row r="23" spans="1:45" x14ac:dyDescent="0.3">
      <c r="A23" s="5">
        <v>18.327019875660199</v>
      </c>
      <c r="B23" s="5">
        <v>283.39993491974701</v>
      </c>
      <c r="C23" s="5">
        <v>76.680094711077103</v>
      </c>
      <c r="D23" s="5">
        <v>118.704304897318</v>
      </c>
      <c r="E23" s="5">
        <v>0.36061591461583098</v>
      </c>
      <c r="F23" s="5">
        <v>0.441518366382325</v>
      </c>
      <c r="G23" s="5">
        <v>0.378637249574721</v>
      </c>
      <c r="H23" s="5">
        <v>1097.69723213976</v>
      </c>
      <c r="I23" s="5">
        <v>57.036781862171907</v>
      </c>
      <c r="J23" s="5">
        <v>4.4820534130846896</v>
      </c>
      <c r="L23" s="5">
        <v>22.218933281274701</v>
      </c>
      <c r="M23" s="5">
        <v>296.04965176490299</v>
      </c>
      <c r="N23" s="5">
        <v>76.824181054738901</v>
      </c>
      <c r="O23" s="5">
        <v>117.945375491067</v>
      </c>
      <c r="P23" s="5">
        <v>0.34940868933860703</v>
      </c>
      <c r="Q23" s="5">
        <v>0.46040951914938499</v>
      </c>
      <c r="R23" s="5">
        <v>0.26507897155932097</v>
      </c>
      <c r="S23" s="5">
        <v>1127.22556951723</v>
      </c>
      <c r="T23" s="5">
        <v>59.155039284503495</v>
      </c>
      <c r="U23" s="5">
        <v>4.3289070784644199</v>
      </c>
      <c r="W23" s="5">
        <v>25.037183098691902</v>
      </c>
      <c r="X23" s="5">
        <v>299.37945745554902</v>
      </c>
      <c r="Y23" s="5">
        <v>76.427956167799195</v>
      </c>
      <c r="Z23" s="5">
        <v>107.631373462396</v>
      </c>
      <c r="AA23" s="5">
        <v>0.34683799235353402</v>
      </c>
      <c r="AB23" s="5">
        <v>0.43869119889256097</v>
      </c>
      <c r="AC23" s="5">
        <v>0.33977832913991901</v>
      </c>
      <c r="AD23" s="5">
        <v>1202.8769191778599</v>
      </c>
      <c r="AE23" s="5">
        <v>60.800313576136702</v>
      </c>
      <c r="AF23" s="5">
        <v>4.1131009589235896</v>
      </c>
      <c r="AH23" s="5">
        <v>20.934496616443699</v>
      </c>
      <c r="AI23" s="5">
        <v>273.97670002386297</v>
      </c>
      <c r="AJ23" s="5">
        <v>77.713616807348203</v>
      </c>
      <c r="AK23" s="5">
        <v>0.33940156751251399</v>
      </c>
      <c r="AL23" s="5">
        <v>0.43604288111376099</v>
      </c>
      <c r="AM23" s="5">
        <v>0.32702873940321497</v>
      </c>
      <c r="AN23" s="5">
        <v>1214.1542148994099</v>
      </c>
      <c r="AO23" s="5">
        <v>58.620645149760399</v>
      </c>
      <c r="AP23" s="5">
        <v>4.2830562690134002</v>
      </c>
    </row>
    <row r="24" spans="1:45" x14ac:dyDescent="0.3">
      <c r="A24" s="5">
        <v>18.5581062507718</v>
      </c>
      <c r="B24" s="5">
        <v>284.303135671566</v>
      </c>
      <c r="C24" s="5">
        <v>76.678614709007803</v>
      </c>
      <c r="D24" s="5">
        <v>118.700344985439</v>
      </c>
      <c r="E24" s="5">
        <v>0.36277143225839698</v>
      </c>
      <c r="F24" s="5">
        <v>0.43453582671093399</v>
      </c>
      <c r="G24" s="5">
        <v>0.38631244966454997</v>
      </c>
      <c r="H24" s="5">
        <v>1097.64328015857</v>
      </c>
      <c r="I24" s="5">
        <v>57.013763230207303</v>
      </c>
      <c r="J24" s="5">
        <v>4.4726823327328997</v>
      </c>
      <c r="L24" s="5">
        <v>22.570455213378299</v>
      </c>
      <c r="M24" s="5">
        <v>297.64265013488699</v>
      </c>
      <c r="N24" s="5">
        <v>77.064383750502799</v>
      </c>
      <c r="O24" s="5">
        <v>117.61880415476899</v>
      </c>
      <c r="P24" s="5">
        <v>0.34938988413983502</v>
      </c>
      <c r="Q24" s="5">
        <v>0.45333334201612202</v>
      </c>
      <c r="R24" s="5">
        <v>0.30552170951486002</v>
      </c>
      <c r="S24" s="5">
        <v>1123.5188724708601</v>
      </c>
      <c r="T24" s="5">
        <v>59.136736439649496</v>
      </c>
      <c r="U24" s="5">
        <v>4.3186321766120601</v>
      </c>
      <c r="W24" s="5">
        <v>24.887824293171199</v>
      </c>
      <c r="X24" s="5">
        <v>299.37181169044101</v>
      </c>
      <c r="Y24" s="5">
        <v>76.467293114103896</v>
      </c>
      <c r="Z24" s="5">
        <v>107.73331259551</v>
      </c>
      <c r="AA24" s="5">
        <v>0.34613684565525199</v>
      </c>
      <c r="AB24" s="5">
        <v>0.43607062334428198</v>
      </c>
      <c r="AC24" s="5">
        <v>0.33185355195712102</v>
      </c>
      <c r="AD24" s="5">
        <v>1199.3931247594101</v>
      </c>
      <c r="AE24" s="5">
        <v>60.767447509881599</v>
      </c>
      <c r="AF24" s="5">
        <v>4.1030194739923997</v>
      </c>
      <c r="AH24" s="5">
        <v>21.4644136720513</v>
      </c>
      <c r="AI24" s="5">
        <v>274.60189970247302</v>
      </c>
      <c r="AJ24" s="5">
        <v>77.833261818240601</v>
      </c>
      <c r="AK24" s="5">
        <v>0.341519326996649</v>
      </c>
      <c r="AL24" s="5">
        <v>0.42153250704346301</v>
      </c>
      <c r="AM24" s="5">
        <v>0.36349513765480801</v>
      </c>
      <c r="AN24" s="5">
        <v>1214.5574807088999</v>
      </c>
      <c r="AO24" s="5">
        <v>58.599310281313699</v>
      </c>
      <c r="AP24" s="5">
        <v>4.27223430864903</v>
      </c>
    </row>
    <row r="25" spans="1:45" x14ac:dyDescent="0.3">
      <c r="A25" s="5">
        <v>18.493784250810101</v>
      </c>
      <c r="B25" s="5">
        <v>283.40374282250701</v>
      </c>
      <c r="C25" s="5">
        <v>76.606683998446101</v>
      </c>
      <c r="D25" s="5">
        <v>118.397161406988</v>
      </c>
      <c r="E25" s="5">
        <v>0.36319943455748299</v>
      </c>
      <c r="F25" s="5">
        <v>0.43533611928031501</v>
      </c>
      <c r="G25" s="5">
        <v>0.39341942146629599</v>
      </c>
      <c r="H25" s="5">
        <v>1091.6403956087299</v>
      </c>
      <c r="I25" s="5">
        <v>56.994741633032994</v>
      </c>
      <c r="J25" s="5">
        <v>4.4686347077626802</v>
      </c>
      <c r="L25" s="5">
        <v>21.971946503628999</v>
      </c>
      <c r="M25" s="5">
        <v>295.83010671779198</v>
      </c>
      <c r="N25" s="5">
        <v>76.913471687857196</v>
      </c>
      <c r="O25" s="5">
        <v>118.613606048134</v>
      </c>
      <c r="P25" s="5">
        <v>0.34632636414611701</v>
      </c>
      <c r="Q25" s="5">
        <v>0.45785374607724899</v>
      </c>
      <c r="R25" s="5">
        <v>0.26533330869446398</v>
      </c>
      <c r="S25" s="5">
        <v>1129.5465400657699</v>
      </c>
      <c r="T25" s="5">
        <v>59.111141725367801</v>
      </c>
      <c r="U25" s="5">
        <v>4.3129083347221497</v>
      </c>
      <c r="W25" s="5">
        <v>25.214456881522</v>
      </c>
      <c r="X25" s="5">
        <v>299.19654580688302</v>
      </c>
      <c r="Y25" s="5">
        <v>76.515370769883404</v>
      </c>
      <c r="Z25" s="5">
        <v>106.35275581786399</v>
      </c>
      <c r="AA25" s="5">
        <v>0.34015446456572102</v>
      </c>
      <c r="AB25" s="5">
        <v>0.431962714105739</v>
      </c>
      <c r="AC25" s="5">
        <v>0.348682378088709</v>
      </c>
      <c r="AD25" s="5">
        <v>1189.51105392611</v>
      </c>
      <c r="AE25" s="5">
        <v>60.737040358353902</v>
      </c>
      <c r="AF25" s="5">
        <v>4.0943297653371804</v>
      </c>
      <c r="AH25" s="5">
        <v>22.8567043624993</v>
      </c>
      <c r="AI25" s="5">
        <v>271.47939434948501</v>
      </c>
      <c r="AJ25" s="5">
        <v>77.909153557644004</v>
      </c>
      <c r="AK25" s="5">
        <v>0.313890419300631</v>
      </c>
      <c r="AL25" s="5">
        <v>0.42619565298242401</v>
      </c>
      <c r="AM25" s="5">
        <v>0.31664930040731598</v>
      </c>
      <c r="AN25" s="5">
        <v>1190.06280487292</v>
      </c>
      <c r="AO25" s="5">
        <v>58.534140842199299</v>
      </c>
      <c r="AP25" s="5">
        <v>4.2693065176841198</v>
      </c>
    </row>
    <row r="26" spans="1:45" x14ac:dyDescent="0.3">
      <c r="A26" s="5">
        <v>17.629509053741501</v>
      </c>
      <c r="B26" s="5">
        <v>285.31409538551799</v>
      </c>
      <c r="C26" s="5">
        <v>77.088145606299406</v>
      </c>
      <c r="D26" s="5">
        <v>118.839475901013</v>
      </c>
      <c r="E26" s="5">
        <v>0.35175910463501098</v>
      </c>
      <c r="F26" s="5">
        <v>0.44350129321540499</v>
      </c>
      <c r="G26" s="5">
        <v>0.37068933698420897</v>
      </c>
      <c r="H26" s="5">
        <v>1101.6579541292199</v>
      </c>
      <c r="I26" s="5">
        <v>56.959455423796598</v>
      </c>
      <c r="J26" s="5">
        <v>4.4603832874130296</v>
      </c>
      <c r="L26" s="5">
        <v>22.195930153843701</v>
      </c>
      <c r="M26" s="5">
        <v>298.49306479665699</v>
      </c>
      <c r="N26" s="5">
        <v>76.519192982330907</v>
      </c>
      <c r="O26" s="5">
        <v>115.53985765701999</v>
      </c>
      <c r="P26" s="5">
        <v>0.34547552743612903</v>
      </c>
      <c r="Q26" s="5">
        <v>0.45776427385937102</v>
      </c>
      <c r="R26" s="5">
        <v>0.29934957311256</v>
      </c>
      <c r="S26" s="5">
        <v>1117.20483819266</v>
      </c>
      <c r="T26" s="5">
        <v>59.110829821687908</v>
      </c>
      <c r="U26" s="5">
        <v>4.3024865668715098</v>
      </c>
      <c r="W26" s="5">
        <v>24.882879134516099</v>
      </c>
      <c r="X26" s="5">
        <v>297.65035458360802</v>
      </c>
      <c r="Y26" s="5">
        <v>76.310509046626095</v>
      </c>
      <c r="Z26" s="5">
        <v>107.930771413456</v>
      </c>
      <c r="AA26" s="5">
        <v>0.34984643858982101</v>
      </c>
      <c r="AB26" s="5">
        <v>0.43442862800717402</v>
      </c>
      <c r="AC26" s="5">
        <v>0.33885167697926399</v>
      </c>
      <c r="AD26" s="5">
        <v>1195.94772185786</v>
      </c>
      <c r="AE26" s="5">
        <v>60.712471811109403</v>
      </c>
      <c r="AF26" s="5">
        <v>4.08742905081973</v>
      </c>
      <c r="AH26" s="5">
        <v>20.916505715695301</v>
      </c>
      <c r="AI26" s="5">
        <v>275.90207728691598</v>
      </c>
      <c r="AJ26" s="5">
        <v>77.457705650489501</v>
      </c>
      <c r="AK26" s="5">
        <v>0.33672220826095201</v>
      </c>
      <c r="AL26" s="5">
        <v>0.41089871767805303</v>
      </c>
      <c r="AM26" s="5">
        <v>0.34608686441381098</v>
      </c>
      <c r="AN26" s="5">
        <v>1216.7970039177401</v>
      </c>
      <c r="AO26" s="5">
        <v>58.522963051465801</v>
      </c>
      <c r="AP26" s="5">
        <v>4.2518797475302303</v>
      </c>
    </row>
    <row r="27" spans="1:45" x14ac:dyDescent="0.3">
      <c r="A27" s="5">
        <v>18.263450751075499</v>
      </c>
      <c r="B27" s="5">
        <v>278.45205737342098</v>
      </c>
      <c r="C27" s="5">
        <v>76.583174566867797</v>
      </c>
      <c r="D27" s="5">
        <v>119.349042247152</v>
      </c>
      <c r="E27" s="5">
        <v>0.34851048430479298</v>
      </c>
      <c r="F27" s="5">
        <v>0.42515574731236899</v>
      </c>
      <c r="G27" s="5">
        <v>0.38656360985479699</v>
      </c>
      <c r="H27" s="5">
        <v>1104.9752909041899</v>
      </c>
      <c r="I27" s="5">
        <v>56.941352689234705</v>
      </c>
      <c r="J27" s="5">
        <v>4.4589089956855199</v>
      </c>
      <c r="L27" s="5">
        <v>22.372765861243298</v>
      </c>
      <c r="M27" s="5">
        <v>299.82211787108702</v>
      </c>
      <c r="N27" s="5">
        <v>76.172511693348198</v>
      </c>
      <c r="O27" s="5">
        <v>121.87215957833</v>
      </c>
      <c r="P27" s="5">
        <v>0.35335656485019301</v>
      </c>
      <c r="Q27" s="5">
        <v>0.45056862898363798</v>
      </c>
      <c r="R27" s="5">
        <v>0.337004741851538</v>
      </c>
      <c r="S27" s="5">
        <v>1110.3066022952801</v>
      </c>
      <c r="T27" s="5">
        <v>59.064107422065803</v>
      </c>
      <c r="U27" s="5">
        <v>4.2904388151303099</v>
      </c>
      <c r="W27" s="5">
        <v>24.884426827758599</v>
      </c>
      <c r="X27" s="5">
        <v>298.35202990816299</v>
      </c>
      <c r="Y27" s="5">
        <v>76.501152025817902</v>
      </c>
      <c r="Z27" s="5">
        <v>107.681685101734</v>
      </c>
      <c r="AA27" s="5">
        <v>0.34824755316740502</v>
      </c>
      <c r="AB27" s="5">
        <v>0.42702288787544601</v>
      </c>
      <c r="AC27" s="5">
        <v>0.36053561889513602</v>
      </c>
      <c r="AD27" s="5">
        <v>1199.01762097188</v>
      </c>
      <c r="AE27" s="5">
        <v>60.696177849857804</v>
      </c>
      <c r="AF27" s="5">
        <v>4.0838055460415799</v>
      </c>
      <c r="AH27" s="5">
        <v>21.3019983126459</v>
      </c>
      <c r="AI27" s="5">
        <v>276.97517941036199</v>
      </c>
      <c r="AJ27" s="5">
        <v>77.506059092164406</v>
      </c>
      <c r="AK27" s="5">
        <v>0.34021893920574803</v>
      </c>
      <c r="AL27" s="5">
        <v>0.39709923508351302</v>
      </c>
      <c r="AM27" s="5">
        <v>0.34497216694430899</v>
      </c>
      <c r="AN27" s="5">
        <v>1209.93966621819</v>
      </c>
      <c r="AO27" s="5">
        <v>58.473070505118095</v>
      </c>
      <c r="AP27" s="5">
        <v>4.2415278574793502</v>
      </c>
    </row>
    <row r="28" spans="1:45" x14ac:dyDescent="0.3">
      <c r="A28" s="5">
        <v>18.164650303858402</v>
      </c>
      <c r="B28" s="5">
        <v>276.94700528939302</v>
      </c>
      <c r="C28" s="5">
        <v>76.543524061983703</v>
      </c>
      <c r="D28" s="5">
        <v>119.768688041171</v>
      </c>
      <c r="E28" s="5">
        <v>0.35674123498674298</v>
      </c>
      <c r="F28" s="5">
        <v>0.42689991575510899</v>
      </c>
      <c r="G28" s="5">
        <v>0.374948160723165</v>
      </c>
      <c r="H28" s="5">
        <v>1104.7529009724699</v>
      </c>
      <c r="I28" s="5">
        <v>56.917375700028408</v>
      </c>
      <c r="J28" s="5">
        <v>4.4506809759303696</v>
      </c>
      <c r="L28" s="5">
        <v>22.391010194515399</v>
      </c>
      <c r="M28" s="5">
        <v>298.42994655944398</v>
      </c>
      <c r="N28" s="5">
        <v>76.523456997670095</v>
      </c>
      <c r="O28" s="5">
        <v>113.82957579514699</v>
      </c>
      <c r="P28" s="5">
        <v>0.34489793277397002</v>
      </c>
      <c r="Q28" s="5">
        <v>0.44993162949485799</v>
      </c>
      <c r="R28" s="5">
        <v>0.32926802334041599</v>
      </c>
      <c r="S28" s="5">
        <v>1109.7061633481801</v>
      </c>
      <c r="T28" s="5">
        <v>59.034731463603798</v>
      </c>
      <c r="U28" s="5">
        <v>4.2799963906503899</v>
      </c>
      <c r="W28" s="5">
        <v>24.7928075002871</v>
      </c>
      <c r="X28" s="5">
        <v>299.83247024986798</v>
      </c>
      <c r="Y28" s="5">
        <v>76.513299437959105</v>
      </c>
      <c r="Z28" s="5">
        <v>106.162857429632</v>
      </c>
      <c r="AA28" s="5">
        <v>0.33929882733366201</v>
      </c>
      <c r="AB28" s="5">
        <v>0.431262614142992</v>
      </c>
      <c r="AC28" s="5">
        <v>0.348440803770246</v>
      </c>
      <c r="AD28" s="5">
        <v>1188.3838328106001</v>
      </c>
      <c r="AE28" s="5">
        <v>60.676675336489502</v>
      </c>
      <c r="AF28" s="5">
        <v>4.0774073723952799</v>
      </c>
      <c r="AH28" s="5">
        <v>21.438175276283499</v>
      </c>
      <c r="AI28" s="5">
        <v>276.59954930630198</v>
      </c>
      <c r="AJ28" s="5">
        <v>77.775664029594395</v>
      </c>
      <c r="AK28" s="5">
        <v>0.34898825850582899</v>
      </c>
      <c r="AL28" s="5">
        <v>0.40181378711522198</v>
      </c>
      <c r="AM28" s="5">
        <v>0.386965130027773</v>
      </c>
      <c r="AN28" s="5">
        <v>1208.5907851895399</v>
      </c>
      <c r="AO28" s="5">
        <v>58.444021760718897</v>
      </c>
      <c r="AP28" s="5">
        <v>4.2241932465279799</v>
      </c>
    </row>
    <row r="29" spans="1:45" x14ac:dyDescent="0.3">
      <c r="A29" s="5">
        <v>17.937280251574901</v>
      </c>
      <c r="B29" s="5">
        <v>282.97236476209298</v>
      </c>
      <c r="C29" s="5">
        <v>77.341656863360996</v>
      </c>
      <c r="D29" s="5">
        <v>118.76353359184699</v>
      </c>
      <c r="E29" s="5">
        <v>0.35104936741091503</v>
      </c>
      <c r="F29" s="5">
        <v>0.42461774957223702</v>
      </c>
      <c r="G29" s="5">
        <v>0.39983433469485902</v>
      </c>
      <c r="H29" s="5">
        <v>1106.55353112238</v>
      </c>
      <c r="I29" s="5">
        <v>56.894153990485194</v>
      </c>
      <c r="J29" s="5">
        <v>4.44314101435093</v>
      </c>
      <c r="L29" s="5">
        <v>21.986656742414699</v>
      </c>
      <c r="M29" s="5">
        <v>298.400226903141</v>
      </c>
      <c r="N29" s="5">
        <v>76.174437793465302</v>
      </c>
      <c r="O29" s="5">
        <v>120.90188856785799</v>
      </c>
      <c r="P29" s="5">
        <v>0.363258166737641</v>
      </c>
      <c r="Q29" s="5">
        <v>0.448999890162258</v>
      </c>
      <c r="R29" s="5">
        <v>0.32800016327161702</v>
      </c>
      <c r="S29" s="5">
        <v>1112.52848060827</v>
      </c>
      <c r="T29" s="5">
        <v>58.997342603543103</v>
      </c>
      <c r="U29" s="5">
        <v>4.2748540383171596</v>
      </c>
      <c r="W29" s="5">
        <v>24.951154577899299</v>
      </c>
      <c r="X29" s="5">
        <v>298.061331668631</v>
      </c>
      <c r="Y29" s="5">
        <v>76.415752363991203</v>
      </c>
      <c r="Z29" s="5">
        <v>107.661771477063</v>
      </c>
      <c r="AA29" s="5">
        <v>0.35246368118360899</v>
      </c>
      <c r="AB29" s="5">
        <v>0.42042482538340598</v>
      </c>
      <c r="AC29" s="5">
        <v>0.34940537384929998</v>
      </c>
      <c r="AD29" s="5">
        <v>1199.50788766191</v>
      </c>
      <c r="AE29" s="5">
        <v>60.630970893463896</v>
      </c>
      <c r="AF29" s="5">
        <v>4.0656107308854104</v>
      </c>
      <c r="AH29" s="5">
        <v>20.9588813357582</v>
      </c>
      <c r="AI29" s="5">
        <v>273.03915425763898</v>
      </c>
      <c r="AJ29" s="5">
        <v>77.762126401571606</v>
      </c>
      <c r="AK29" s="5">
        <v>0.35438524422005202</v>
      </c>
      <c r="AL29" s="5">
        <v>0.415712300955143</v>
      </c>
      <c r="AM29" s="5">
        <v>0.38115048824854703</v>
      </c>
      <c r="AN29" s="5">
        <v>1209.68559995391</v>
      </c>
      <c r="AO29" s="5">
        <v>58.389201472198508</v>
      </c>
      <c r="AP29" s="5">
        <v>4.2089826124214902</v>
      </c>
    </row>
    <row r="30" spans="1:45" x14ac:dyDescent="0.3">
      <c r="A30" s="5">
        <v>17.668427734989798</v>
      </c>
      <c r="B30" s="5">
        <v>284.071962191019</v>
      </c>
      <c r="C30" s="5">
        <v>76.992775009928295</v>
      </c>
      <c r="D30" s="5">
        <v>119.045937241225</v>
      </c>
      <c r="E30" s="5">
        <v>0.35528165494428099</v>
      </c>
      <c r="F30" s="5">
        <v>0.42727013006684</v>
      </c>
      <c r="G30" s="5">
        <v>0.40827146450769802</v>
      </c>
      <c r="H30" s="5">
        <v>1101.17570867367</v>
      </c>
      <c r="I30" s="5">
        <v>56.8586810773376</v>
      </c>
      <c r="J30" s="5">
        <v>4.4302245579559996</v>
      </c>
      <c r="L30" s="5">
        <v>21.918989627377101</v>
      </c>
      <c r="M30" s="5">
        <v>299.55801845729599</v>
      </c>
      <c r="N30" s="5">
        <v>76.098963823693296</v>
      </c>
      <c r="O30" s="5">
        <v>122.044325623387</v>
      </c>
      <c r="P30" s="5">
        <v>0.34880333503243</v>
      </c>
      <c r="Q30" s="5">
        <v>0.44146722439500102</v>
      </c>
      <c r="R30" s="5">
        <v>0.325025617237506</v>
      </c>
      <c r="S30" s="5">
        <v>1115.43772073432</v>
      </c>
      <c r="T30" s="5">
        <v>58.974407196187592</v>
      </c>
      <c r="U30" s="5">
        <v>4.2639966903964401</v>
      </c>
      <c r="W30" s="5">
        <v>24.588383963154602</v>
      </c>
      <c r="X30" s="5">
        <v>298.27590733628602</v>
      </c>
      <c r="Y30" s="5">
        <v>76.426389872540099</v>
      </c>
      <c r="Z30" s="5">
        <v>107.650778123385</v>
      </c>
      <c r="AA30" s="5">
        <v>0.35594193966600901</v>
      </c>
      <c r="AB30" s="5">
        <v>0.42182917043969398</v>
      </c>
      <c r="AC30" s="5">
        <v>0.36962833545614099</v>
      </c>
      <c r="AD30" s="5">
        <v>1199.8462307688701</v>
      </c>
      <c r="AE30" s="5">
        <v>60.583335203599496</v>
      </c>
      <c r="AF30" s="5">
        <v>4.0525116069596798</v>
      </c>
      <c r="AH30" s="5">
        <v>21.1764772940885</v>
      </c>
      <c r="AI30" s="5">
        <v>275.756096958775</v>
      </c>
      <c r="AJ30" s="5">
        <v>77.141347812553406</v>
      </c>
      <c r="AK30" s="5">
        <v>0.360428584148831</v>
      </c>
      <c r="AL30" s="5">
        <v>0.40429613977777801</v>
      </c>
      <c r="AM30" s="5">
        <v>0.37764772214737502</v>
      </c>
      <c r="AN30" s="5">
        <v>1204.1152633210199</v>
      </c>
      <c r="AO30" s="5">
        <v>58.3277544005281</v>
      </c>
      <c r="AP30" s="5">
        <v>4.1915239755498703</v>
      </c>
    </row>
    <row r="31" spans="1:45" x14ac:dyDescent="0.3">
      <c r="A31" s="5">
        <v>16.840206809104298</v>
      </c>
      <c r="B31" s="5">
        <v>297.136400332709</v>
      </c>
      <c r="C31" s="5">
        <v>76.670787079043393</v>
      </c>
      <c r="D31" s="5">
        <v>121.204319166951</v>
      </c>
      <c r="E31" s="5">
        <v>0.37537757984593101</v>
      </c>
      <c r="F31" s="5">
        <v>0.44442612541432402</v>
      </c>
      <c r="G31" s="5">
        <v>0.43056129639051299</v>
      </c>
      <c r="H31" s="5">
        <v>1095.6778833533599</v>
      </c>
      <c r="I31" s="5">
        <v>56.849803902463705</v>
      </c>
      <c r="J31" s="5">
        <v>4.4256094987067698</v>
      </c>
      <c r="L31" s="5">
        <v>22.378860544759501</v>
      </c>
      <c r="M31" s="5">
        <v>299.68537700906802</v>
      </c>
      <c r="N31" s="5">
        <v>76.072540496315995</v>
      </c>
      <c r="O31" s="5">
        <v>120.172332841662</v>
      </c>
      <c r="P31" s="5">
        <v>0.374958602864576</v>
      </c>
      <c r="Q31" s="5">
        <v>0.449262429221083</v>
      </c>
      <c r="R31" s="5">
        <v>0.36699141749507702</v>
      </c>
      <c r="S31" s="5">
        <v>1115.76758380981</v>
      </c>
      <c r="T31" s="5">
        <v>58.959408780519595</v>
      </c>
      <c r="U31" s="5">
        <v>4.2601373763834198</v>
      </c>
      <c r="W31" s="5">
        <v>24.490264714091801</v>
      </c>
      <c r="X31" s="5">
        <v>298.36806259780599</v>
      </c>
      <c r="Y31" s="5">
        <v>76.438175865175495</v>
      </c>
      <c r="Z31" s="5">
        <v>107.631509398204</v>
      </c>
      <c r="AA31" s="5">
        <v>0.35686340939525002</v>
      </c>
      <c r="AB31" s="5">
        <v>0.41695964295078403</v>
      </c>
      <c r="AC31" s="5">
        <v>0.38767595345296002</v>
      </c>
      <c r="AD31" s="5">
        <v>1200.2779315468099</v>
      </c>
      <c r="AE31" s="5">
        <v>60.545530164840798</v>
      </c>
      <c r="AF31" s="5">
        <v>4.04389382377183</v>
      </c>
      <c r="AH31" s="5">
        <v>21.1624182182371</v>
      </c>
      <c r="AI31" s="5">
        <v>275.825975610326</v>
      </c>
      <c r="AJ31" s="5">
        <v>77.165780541489497</v>
      </c>
      <c r="AK31" s="5">
        <v>0.36098676179609301</v>
      </c>
      <c r="AL31" s="5">
        <v>0.40156709563158099</v>
      </c>
      <c r="AM31" s="5">
        <v>0.36463972791503102</v>
      </c>
      <c r="AN31" s="5">
        <v>1204.46073461997</v>
      </c>
      <c r="AO31" s="5">
        <v>58.306916019840202</v>
      </c>
      <c r="AP31" s="5">
        <v>4.1875507830220604</v>
      </c>
    </row>
    <row r="32" spans="1:45" x14ac:dyDescent="0.3">
      <c r="A32" s="5">
        <v>16.4530905750415</v>
      </c>
      <c r="B32" s="5">
        <v>299.828134159645</v>
      </c>
      <c r="C32" s="5">
        <v>76.6911921039178</v>
      </c>
      <c r="D32" s="5">
        <v>119.058882509241</v>
      </c>
      <c r="E32" s="5">
        <v>0.384153828199568</v>
      </c>
      <c r="F32" s="5">
        <v>0.45513547828918699</v>
      </c>
      <c r="G32" s="5">
        <v>0.405306142335909</v>
      </c>
      <c r="H32" s="5">
        <v>1100.41908970037</v>
      </c>
      <c r="I32" s="5">
        <v>56.823515163219994</v>
      </c>
      <c r="J32" s="5">
        <v>4.4164751829564501</v>
      </c>
      <c r="L32" s="5">
        <v>21.891576849492299</v>
      </c>
      <c r="M32" s="5">
        <v>299.61473538716302</v>
      </c>
      <c r="N32" s="5">
        <v>76.093742499428799</v>
      </c>
      <c r="O32" s="5">
        <v>122.59734596141401</v>
      </c>
      <c r="P32" s="5">
        <v>0.35383189366441797</v>
      </c>
      <c r="Q32" s="5">
        <v>0.43501261651846101</v>
      </c>
      <c r="R32" s="5">
        <v>0.32938173036685098</v>
      </c>
      <c r="S32" s="5">
        <v>1115.20845860394</v>
      </c>
      <c r="T32" s="5">
        <v>58.932127511121898</v>
      </c>
      <c r="U32" s="5">
        <v>4.25248734340067</v>
      </c>
      <c r="W32" s="5">
        <v>24.447830408456898</v>
      </c>
      <c r="X32" s="5">
        <v>299.29044345372699</v>
      </c>
      <c r="Y32" s="5">
        <v>76.648492501536097</v>
      </c>
      <c r="Z32" s="5">
        <v>106.675811321417</v>
      </c>
      <c r="AA32" s="5">
        <v>0.338930573047174</v>
      </c>
      <c r="AB32" s="5">
        <v>0.41007425442591799</v>
      </c>
      <c r="AC32" s="5">
        <v>0.39385518027717997</v>
      </c>
      <c r="AD32" s="5">
        <v>1190.1958843700299</v>
      </c>
      <c r="AE32" s="5">
        <v>60.500969701515196</v>
      </c>
      <c r="AF32" s="5">
        <v>4.0386139486518404</v>
      </c>
      <c r="AH32" s="5">
        <v>21.084423463594199</v>
      </c>
      <c r="AI32" s="5">
        <v>276.37185721668101</v>
      </c>
      <c r="AJ32" s="5">
        <v>77.449592666456397</v>
      </c>
      <c r="AK32" s="5">
        <v>0.36793353468984702</v>
      </c>
      <c r="AL32" s="5">
        <v>0.411425158632786</v>
      </c>
      <c r="AM32" s="5">
        <v>0.36588942445607597</v>
      </c>
      <c r="AN32" s="5">
        <v>1199.8266137292601</v>
      </c>
      <c r="AO32" s="5">
        <v>58.286091149128502</v>
      </c>
      <c r="AP32" s="5">
        <v>4.18143081639644</v>
      </c>
    </row>
    <row r="33" spans="1:42" x14ac:dyDescent="0.3">
      <c r="A33" s="5">
        <v>17.105215043255701</v>
      </c>
      <c r="B33" s="5">
        <v>296.431731606955</v>
      </c>
      <c r="C33" s="5">
        <v>76.668685464995903</v>
      </c>
      <c r="D33" s="5">
        <v>118.713060476568</v>
      </c>
      <c r="E33" s="5">
        <v>0.37781656549262299</v>
      </c>
      <c r="F33" s="5">
        <v>0.43594518790725501</v>
      </c>
      <c r="G33" s="5">
        <v>0.42032455180483602</v>
      </c>
      <c r="H33" s="5">
        <v>1094.4887696916101</v>
      </c>
      <c r="I33" s="5">
        <v>56.806766700907495</v>
      </c>
      <c r="J33" s="5">
        <v>4.3991291628088103</v>
      </c>
      <c r="L33" s="5">
        <v>21.910018996060799</v>
      </c>
      <c r="M33" s="5">
        <v>299.89213103981598</v>
      </c>
      <c r="N33" s="5">
        <v>76.174602064150406</v>
      </c>
      <c r="O33" s="5">
        <v>120.606105493557</v>
      </c>
      <c r="P33" s="5">
        <v>0.37719409931578202</v>
      </c>
      <c r="Q33" s="5">
        <v>0.449741088540627</v>
      </c>
      <c r="R33" s="5">
        <v>0.339386908289671</v>
      </c>
      <c r="S33" s="5">
        <v>1115.5959463320701</v>
      </c>
      <c r="T33" s="5">
        <v>58.9033557750572</v>
      </c>
      <c r="U33" s="5">
        <v>4.2399768841055501</v>
      </c>
      <c r="W33" s="5">
        <v>24.623139072924999</v>
      </c>
      <c r="X33" s="5">
        <v>299.36200941654198</v>
      </c>
      <c r="Y33" s="5">
        <v>76.565524567865495</v>
      </c>
      <c r="Z33" s="5">
        <v>106.779091541833</v>
      </c>
      <c r="AA33" s="5">
        <v>0.36812526113352301</v>
      </c>
      <c r="AB33" s="5">
        <v>0.425269103414604</v>
      </c>
      <c r="AC33" s="5">
        <v>0.339047140176087</v>
      </c>
      <c r="AD33" s="5">
        <v>1189.2289184127101</v>
      </c>
      <c r="AE33" s="5">
        <v>60.473122485026195</v>
      </c>
      <c r="AF33" s="5">
        <v>4.03112913663933</v>
      </c>
      <c r="AH33" s="5">
        <v>21.108712533560698</v>
      </c>
      <c r="AI33" s="5">
        <v>276.64427326754998</v>
      </c>
      <c r="AJ33" s="5">
        <v>77.570547435884293</v>
      </c>
      <c r="AK33" s="5">
        <v>0.370191704905806</v>
      </c>
      <c r="AL33" s="5">
        <v>0.410956409418685</v>
      </c>
      <c r="AM33" s="5">
        <v>0.366408688332655</v>
      </c>
      <c r="AN33" s="5">
        <v>1198.9412742143099</v>
      </c>
      <c r="AO33" s="5">
        <v>58.266266023979995</v>
      </c>
      <c r="AP33" s="5">
        <v>4.1777928301224003</v>
      </c>
    </row>
    <row r="34" spans="1:42" x14ac:dyDescent="0.3">
      <c r="A34" s="5">
        <v>16.838526428059001</v>
      </c>
      <c r="B34" s="5">
        <v>297.17716170332801</v>
      </c>
      <c r="C34" s="5">
        <v>76.661948511452294</v>
      </c>
      <c r="D34" s="5">
        <v>118.731405822084</v>
      </c>
      <c r="E34" s="5">
        <v>0.379871037734132</v>
      </c>
      <c r="F34" s="5">
        <v>0.43612798788783902</v>
      </c>
      <c r="G34" s="5">
        <v>0.41745390323202303</v>
      </c>
      <c r="H34" s="5">
        <v>1094.32351361319</v>
      </c>
      <c r="I34" s="5">
        <v>56.765251803526397</v>
      </c>
      <c r="J34" s="5">
        <v>4.3868047891005197</v>
      </c>
      <c r="L34" s="5">
        <v>21.958248948476498</v>
      </c>
      <c r="M34" s="5">
        <v>298.36294173386398</v>
      </c>
      <c r="N34" s="5">
        <v>76.164906569452398</v>
      </c>
      <c r="O34" s="5">
        <v>120.538863222036</v>
      </c>
      <c r="P34" s="5">
        <v>0.376964812196734</v>
      </c>
      <c r="Q34" s="5">
        <v>0.44196297430113801</v>
      </c>
      <c r="R34" s="5">
        <v>0.337334676334619</v>
      </c>
      <c r="S34" s="5">
        <v>1112.5292427100201</v>
      </c>
      <c r="T34" s="5">
        <v>58.851384995415202</v>
      </c>
      <c r="U34" s="5">
        <v>4.2267385635865704</v>
      </c>
      <c r="W34" s="5">
        <v>24.4149806818664</v>
      </c>
      <c r="X34" s="5">
        <v>299.61297702715001</v>
      </c>
      <c r="Y34" s="5">
        <v>76.534376691119604</v>
      </c>
      <c r="Z34" s="5">
        <v>106.806150611638</v>
      </c>
      <c r="AA34" s="5">
        <v>0.366163493844129</v>
      </c>
      <c r="AB34" s="5">
        <v>0.41961259038879301</v>
      </c>
      <c r="AC34" s="5">
        <v>0.34556390622685301</v>
      </c>
      <c r="AD34" s="5">
        <v>1186.98078945261</v>
      </c>
      <c r="AE34" s="5">
        <v>60.442583656367297</v>
      </c>
      <c r="AF34" s="5">
        <v>4.0221337809351398</v>
      </c>
      <c r="AH34" s="5">
        <v>21.086954971032998</v>
      </c>
      <c r="AI34" s="5">
        <v>276.87534106784398</v>
      </c>
      <c r="AJ34" s="5">
        <v>77.564838875239502</v>
      </c>
      <c r="AK34" s="5">
        <v>0.36348526302642897</v>
      </c>
      <c r="AL34" s="5">
        <v>0.39053391984182301</v>
      </c>
      <c r="AM34" s="5">
        <v>0.37741153335968902</v>
      </c>
      <c r="AN34" s="5">
        <v>1200.7899297297899</v>
      </c>
      <c r="AO34" s="5">
        <v>58.226205352248904</v>
      </c>
      <c r="AP34" s="5">
        <v>4.1677333844422497</v>
      </c>
    </row>
    <row r="35" spans="1:42" x14ac:dyDescent="0.3">
      <c r="A35" s="5">
        <v>16.6074400529473</v>
      </c>
      <c r="B35" s="5">
        <v>296.27396095150903</v>
      </c>
      <c r="C35" s="5">
        <v>76.645164932870301</v>
      </c>
      <c r="D35" s="5">
        <v>118.73536573396299</v>
      </c>
      <c r="E35" s="5">
        <v>0.37953204837571503</v>
      </c>
      <c r="F35" s="5">
        <v>0.43611297812981098</v>
      </c>
      <c r="G35" s="5">
        <v>0.409778703142195</v>
      </c>
      <c r="H35" s="5">
        <v>1094.3774655943801</v>
      </c>
      <c r="I35" s="5">
        <v>56.732249105079305</v>
      </c>
      <c r="J35" s="5">
        <v>4.3800070282168102</v>
      </c>
      <c r="L35" s="5">
        <v>21.6776196843214</v>
      </c>
      <c r="M35" s="5">
        <v>298.54928034281301</v>
      </c>
      <c r="N35" s="5">
        <v>76.404098123028504</v>
      </c>
      <c r="O35" s="5">
        <v>120.457160415456</v>
      </c>
      <c r="P35" s="5">
        <v>0.37552828886856499</v>
      </c>
      <c r="Q35" s="5">
        <v>0.42408311874224103</v>
      </c>
      <c r="R35" s="5">
        <v>0.38143956346212399</v>
      </c>
      <c r="S35" s="5">
        <v>1118.3617950417899</v>
      </c>
      <c r="T35" s="5">
        <v>58.764375170422298</v>
      </c>
      <c r="U35" s="5">
        <v>4.1998763015009404</v>
      </c>
      <c r="W35" s="5">
        <v>24.2268942298426</v>
      </c>
      <c r="X35" s="5">
        <v>298.76978192169298</v>
      </c>
      <c r="Y35" s="5">
        <v>76.639850334342896</v>
      </c>
      <c r="Z35" s="5">
        <v>107.32431472051</v>
      </c>
      <c r="AA35" s="5">
        <v>0.35089665100725198</v>
      </c>
      <c r="AB35" s="5">
        <v>0.40534190938737502</v>
      </c>
      <c r="AC35" s="5">
        <v>0.39007390626509097</v>
      </c>
      <c r="AD35" s="5">
        <v>1182.3632878384501</v>
      </c>
      <c r="AE35" s="5">
        <v>60.388327467067704</v>
      </c>
      <c r="AF35" s="5">
        <v>4.0160503076754202</v>
      </c>
      <c r="AH35" s="5">
        <v>20.3827029940289</v>
      </c>
      <c r="AI35" s="5">
        <v>277.57804467622998</v>
      </c>
      <c r="AJ35" s="5">
        <v>77.980501390944596</v>
      </c>
      <c r="AK35" s="5">
        <v>0.36991067351345402</v>
      </c>
      <c r="AL35" s="5">
        <v>0.40039503710281299</v>
      </c>
      <c r="AM35" s="5">
        <v>0.40286958937651002</v>
      </c>
      <c r="AN35" s="5">
        <v>1210.22742408974</v>
      </c>
      <c r="AO35" s="5">
        <v>58.156171458729901</v>
      </c>
      <c r="AP35" s="5">
        <v>4.1539939409843996</v>
      </c>
    </row>
    <row r="36" spans="1:42" x14ac:dyDescent="0.3">
      <c r="A36" s="5">
        <v>16.7617921951678</v>
      </c>
      <c r="B36" s="5">
        <v>297.122398379478</v>
      </c>
      <c r="C36" s="5">
        <v>76.666725386656907</v>
      </c>
      <c r="D36" s="5">
        <v>118.67189191005301</v>
      </c>
      <c r="E36" s="5">
        <v>0.37523059120614899</v>
      </c>
      <c r="F36" s="5">
        <v>0.42178223786221603</v>
      </c>
      <c r="G36" s="5">
        <v>0.41487752494575297</v>
      </c>
      <c r="H36" s="5">
        <v>1094.9257420475999</v>
      </c>
      <c r="I36" s="5">
        <v>56.71621979236</v>
      </c>
      <c r="J36" s="5">
        <v>4.3741206282501102</v>
      </c>
      <c r="L36" s="5">
        <v>21.403018620813199</v>
      </c>
      <c r="M36" s="5">
        <v>299.138513435118</v>
      </c>
      <c r="N36" s="5">
        <v>76.384112253448706</v>
      </c>
      <c r="O36" s="5">
        <v>120.31596472641201</v>
      </c>
      <c r="P36" s="5">
        <v>0.37884046906993102</v>
      </c>
      <c r="Q36" s="5">
        <v>0.42844216175315297</v>
      </c>
      <c r="R36" s="5">
        <v>0.39022429966097399</v>
      </c>
      <c r="S36" s="5">
        <v>1118.59748014039</v>
      </c>
      <c r="T36" s="5">
        <v>58.740146649281996</v>
      </c>
      <c r="U36" s="5">
        <v>4.1925108216559304</v>
      </c>
      <c r="W36" s="5">
        <v>24.170591750657099</v>
      </c>
      <c r="X36" s="5">
        <v>299.12669450279401</v>
      </c>
      <c r="Y36" s="5">
        <v>76.769343982150602</v>
      </c>
      <c r="Z36" s="5">
        <v>106.774015550664</v>
      </c>
      <c r="AA36" s="5">
        <v>0.37039965919556</v>
      </c>
      <c r="AB36" s="5">
        <v>0.41335189532655198</v>
      </c>
      <c r="AC36" s="5">
        <v>0.373053809027383</v>
      </c>
      <c r="AD36" s="5">
        <v>1190.64271651436</v>
      </c>
      <c r="AE36" s="5">
        <v>60.347821897754606</v>
      </c>
      <c r="AF36" s="5">
        <v>4.00457792438573</v>
      </c>
      <c r="AH36" s="5">
        <v>21.152806956155199</v>
      </c>
      <c r="AI36" s="5">
        <v>279.625207639292</v>
      </c>
      <c r="AJ36" s="5">
        <v>77.7764068788548</v>
      </c>
      <c r="AK36" s="5">
        <v>0.37543947542238698</v>
      </c>
      <c r="AL36" s="5">
        <v>0.38801766963863799</v>
      </c>
      <c r="AM36" s="5">
        <v>0.45633896522831202</v>
      </c>
      <c r="AN36" s="5">
        <v>1189.9154430281501</v>
      </c>
      <c r="AO36" s="5">
        <v>58.135578108358501</v>
      </c>
      <c r="AP36" s="5">
        <v>4.1476256494104096</v>
      </c>
    </row>
    <row r="37" spans="1:42" x14ac:dyDescent="0.3">
      <c r="A37" s="5">
        <v>16.844623166180199</v>
      </c>
      <c r="B37" s="5">
        <v>297.25433976402797</v>
      </c>
      <c r="C37" s="5">
        <v>76.6938959456986</v>
      </c>
      <c r="D37" s="5">
        <v>118.253263067936</v>
      </c>
      <c r="E37" s="5">
        <v>0.37681197279639</v>
      </c>
      <c r="F37" s="5">
        <v>0.41910716515900198</v>
      </c>
      <c r="G37" s="5">
        <v>0.43194024243579698</v>
      </c>
      <c r="H37" s="5">
        <v>1094.21459807719</v>
      </c>
      <c r="I37" s="5">
        <v>56.699232802998502</v>
      </c>
      <c r="J37" s="5">
        <v>4.3697466256256998</v>
      </c>
      <c r="L37" s="5">
        <v>21.402145609892401</v>
      </c>
      <c r="M37" s="5">
        <v>297.83553979262598</v>
      </c>
      <c r="N37" s="5">
        <v>76.221600044536899</v>
      </c>
      <c r="O37" s="5">
        <v>117.499943914076</v>
      </c>
      <c r="P37" s="5">
        <v>0.39888857688419699</v>
      </c>
      <c r="Q37" s="5">
        <v>0.43267203778128899</v>
      </c>
      <c r="R37" s="5">
        <v>0.41413142382421297</v>
      </c>
      <c r="S37" s="5">
        <v>1113.02143474787</v>
      </c>
      <c r="T37" s="5">
        <v>58.608519191009101</v>
      </c>
      <c r="U37" s="5">
        <v>4.1662014014477302</v>
      </c>
      <c r="W37" s="5">
        <v>24.163741309848</v>
      </c>
      <c r="X37" s="5">
        <v>299.14169004671697</v>
      </c>
      <c r="Y37" s="5">
        <v>76.745409695061994</v>
      </c>
      <c r="Z37" s="5">
        <v>106.83661874003</v>
      </c>
      <c r="AA37" s="5">
        <v>0.36998377217484102</v>
      </c>
      <c r="AB37" s="5">
        <v>0.40360442528392998</v>
      </c>
      <c r="AC37" s="5">
        <v>0.367373486532794</v>
      </c>
      <c r="AD37" s="5">
        <v>1191.85551718744</v>
      </c>
      <c r="AE37" s="5">
        <v>60.303670441285796</v>
      </c>
      <c r="AF37" s="5">
        <v>3.9966382360949102</v>
      </c>
      <c r="AH37" s="5">
        <v>20.6486205327049</v>
      </c>
      <c r="AI37" s="5">
        <v>280.19826115212499</v>
      </c>
      <c r="AJ37" s="5">
        <v>77.776901992823596</v>
      </c>
      <c r="AK37" s="5">
        <v>0.37398099917141803</v>
      </c>
      <c r="AL37" s="5">
        <v>0.38855060004944098</v>
      </c>
      <c r="AM37" s="5">
        <v>0.46523912601745798</v>
      </c>
      <c r="AN37" s="5">
        <v>1185.3069785962</v>
      </c>
      <c r="AO37" s="5">
        <v>58.086204568923705</v>
      </c>
      <c r="AP37" s="5">
        <v>4.1391852147942201</v>
      </c>
    </row>
    <row r="38" spans="1:42" x14ac:dyDescent="0.3">
      <c r="A38" s="5">
        <v>16.1278493314557</v>
      </c>
      <c r="B38" s="5">
        <v>299.29766187660499</v>
      </c>
      <c r="C38" s="5">
        <v>76.628684794095506</v>
      </c>
      <c r="D38" s="5">
        <v>118.579116566389</v>
      </c>
      <c r="E38" s="5">
        <v>0.38964394225913901</v>
      </c>
      <c r="F38" s="5">
        <v>0.44272271671960101</v>
      </c>
      <c r="G38" s="5">
        <v>0.41273379476403599</v>
      </c>
      <c r="H38" s="5">
        <v>1098.99836109951</v>
      </c>
      <c r="I38" s="5">
        <v>56.659058836282604</v>
      </c>
      <c r="J38" s="5">
        <v>4.3640563442562099</v>
      </c>
      <c r="L38" s="5">
        <v>20.525439371982799</v>
      </c>
      <c r="M38" s="5">
        <v>296.90267613908702</v>
      </c>
      <c r="N38" s="5">
        <v>76.917117999820704</v>
      </c>
      <c r="O38" s="5">
        <v>126.26517974943501</v>
      </c>
      <c r="P38" s="5">
        <v>0.383050945725465</v>
      </c>
      <c r="Q38" s="5">
        <v>0.42340032861823401</v>
      </c>
      <c r="R38" s="5">
        <v>0.39813607617282398</v>
      </c>
      <c r="S38" s="5">
        <v>1126.7373892491501</v>
      </c>
      <c r="T38" s="5">
        <v>58.554793933280202</v>
      </c>
      <c r="U38" s="5">
        <v>4.1608375704469802</v>
      </c>
      <c r="W38" s="5">
        <v>24.0403411408324</v>
      </c>
      <c r="X38" s="5">
        <v>299.50486415680803</v>
      </c>
      <c r="Y38" s="5">
        <v>76.258621186169194</v>
      </c>
      <c r="Z38" s="5">
        <v>110.585862855019</v>
      </c>
      <c r="AA38" s="5">
        <v>0.37006510137596599</v>
      </c>
      <c r="AB38" s="5">
        <v>0.39018421455124902</v>
      </c>
      <c r="AC38" s="5">
        <v>0.41640898456060799</v>
      </c>
      <c r="AD38" s="5">
        <v>1187.11934501219</v>
      </c>
      <c r="AE38" s="5">
        <v>60.248995898669698</v>
      </c>
      <c r="AF38" s="5">
        <v>3.98358454309674</v>
      </c>
      <c r="AH38" s="5">
        <v>20.834632965748099</v>
      </c>
      <c r="AI38" s="5">
        <v>277.95647079945797</v>
      </c>
      <c r="AJ38" s="5">
        <v>77.634891348062197</v>
      </c>
      <c r="AK38" s="5">
        <v>0.38240574003196298</v>
      </c>
      <c r="AL38" s="5">
        <v>0.38887898533898102</v>
      </c>
      <c r="AM38" s="5">
        <v>0.45790813911949502</v>
      </c>
      <c r="AN38" s="5">
        <v>1185.6697365298701</v>
      </c>
      <c r="AO38" s="5">
        <v>58.037004838867801</v>
      </c>
      <c r="AP38" s="5">
        <v>4.1285449258710001</v>
      </c>
    </row>
    <row r="39" spans="1:42" x14ac:dyDescent="0.3">
      <c r="A39" s="5">
        <v>16.724586747913001</v>
      </c>
      <c r="B39" s="5">
        <v>297.63212455459501</v>
      </c>
      <c r="C39" s="5">
        <v>76.666753495151596</v>
      </c>
      <c r="D39" s="5">
        <v>118.824120982791</v>
      </c>
      <c r="E39" s="5">
        <v>0.38023864690939901</v>
      </c>
      <c r="F39" s="5">
        <v>0.415453406832689</v>
      </c>
      <c r="G39" s="5">
        <v>0.403250402924346</v>
      </c>
      <c r="H39" s="5">
        <v>1095.1878223852</v>
      </c>
      <c r="I39" s="5">
        <v>56.640336927078906</v>
      </c>
      <c r="J39" s="5">
        <v>4.3532459063401197</v>
      </c>
      <c r="L39" s="5">
        <v>21.295632109530899</v>
      </c>
      <c r="M39" s="5">
        <v>297.56229216778399</v>
      </c>
      <c r="N39" s="5">
        <v>76.104980288656193</v>
      </c>
      <c r="O39" s="5">
        <v>117.848932240929</v>
      </c>
      <c r="P39" s="5">
        <v>0.39289313892613498</v>
      </c>
      <c r="Q39" s="5">
        <v>0.413555672982307</v>
      </c>
      <c r="R39" s="5">
        <v>0.43264957174343199</v>
      </c>
      <c r="S39" s="5">
        <v>1112.5176821044599</v>
      </c>
      <c r="T39" s="5">
        <v>58.536075782718697</v>
      </c>
      <c r="U39" s="5">
        <v>4.1482095542472504</v>
      </c>
      <c r="W39" s="5">
        <v>22.875981652186301</v>
      </c>
      <c r="X39" s="5">
        <v>297.148966428949</v>
      </c>
      <c r="Y39" s="5">
        <v>76.431370171528897</v>
      </c>
      <c r="Z39" s="5">
        <v>105.902003543672</v>
      </c>
      <c r="AA39" s="5">
        <v>0.36426460119113802</v>
      </c>
      <c r="AB39" s="5">
        <v>0.39077161724476001</v>
      </c>
      <c r="AC39" s="5">
        <v>0.40623823237137902</v>
      </c>
      <c r="AD39" s="5">
        <v>1214.24879707224</v>
      </c>
      <c r="AE39" s="5">
        <v>60.2042562777767</v>
      </c>
      <c r="AF39" s="5">
        <v>3.9762214477573301</v>
      </c>
      <c r="AH39" s="5">
        <v>20.813295453291801</v>
      </c>
      <c r="AI39" s="5">
        <v>277.82909985733102</v>
      </c>
      <c r="AJ39" s="5">
        <v>77.640405774762201</v>
      </c>
      <c r="AK39" s="5">
        <v>0.37801683583950602</v>
      </c>
      <c r="AL39" s="5">
        <v>0.37471745795474298</v>
      </c>
      <c r="AM39" s="5">
        <v>0.44454375779503102</v>
      </c>
      <c r="AN39" s="5">
        <v>1189.5086592995699</v>
      </c>
      <c r="AO39" s="5">
        <v>58.002568557097703</v>
      </c>
      <c r="AP39" s="5">
        <v>4.12031632204073</v>
      </c>
    </row>
    <row r="40" spans="1:42" x14ac:dyDescent="0.3">
      <c r="A40" s="5">
        <v>16.108231966595302</v>
      </c>
      <c r="B40" s="5">
        <v>298.96667607554502</v>
      </c>
      <c r="C40" s="5">
        <v>76.546035703260202</v>
      </c>
      <c r="D40" s="5">
        <v>117.747509410475</v>
      </c>
      <c r="E40" s="5">
        <v>0.38947233853791202</v>
      </c>
      <c r="F40" s="5">
        <v>0.42196757142845598</v>
      </c>
      <c r="G40" s="5">
        <v>0.40722324007208299</v>
      </c>
      <c r="H40" s="5">
        <v>1094.14154972139</v>
      </c>
      <c r="I40" s="5">
        <v>56.528127267798503</v>
      </c>
      <c r="J40" s="5">
        <v>4.3266027772721696</v>
      </c>
      <c r="L40" s="5">
        <v>20.929507056937101</v>
      </c>
      <c r="M40" s="5">
        <v>298.356691414561</v>
      </c>
      <c r="N40" s="5">
        <v>76.062843465815703</v>
      </c>
      <c r="O40" s="5">
        <v>118.231779017699</v>
      </c>
      <c r="P40" s="5">
        <v>0.38925439375655102</v>
      </c>
      <c r="Q40" s="5">
        <v>0.40842931818647199</v>
      </c>
      <c r="R40" s="5">
        <v>0.41323107422104399</v>
      </c>
      <c r="S40" s="5">
        <v>1110.6169393503201</v>
      </c>
      <c r="T40" s="5">
        <v>58.494475968769102</v>
      </c>
      <c r="U40" s="5">
        <v>4.1415145516737502</v>
      </c>
      <c r="W40" s="5">
        <v>22.818849908432998</v>
      </c>
      <c r="X40" s="5">
        <v>297.760959911474</v>
      </c>
      <c r="Y40" s="5">
        <v>76.502689666178</v>
      </c>
      <c r="Z40" s="5">
        <v>105.753418718782</v>
      </c>
      <c r="AA40" s="5">
        <v>0.37231527135118297</v>
      </c>
      <c r="AB40" s="5">
        <v>0.38066210126922401</v>
      </c>
      <c r="AC40" s="5">
        <v>0.41496710309938001</v>
      </c>
      <c r="AD40" s="5">
        <v>1215.63360937569</v>
      </c>
      <c r="AE40" s="5">
        <v>60.083887127567706</v>
      </c>
      <c r="AF40" s="5">
        <v>3.9571473663913501</v>
      </c>
      <c r="AH40" s="5">
        <v>20.873482717848699</v>
      </c>
      <c r="AI40" s="5">
        <v>280.581117180587</v>
      </c>
      <c r="AJ40" s="5">
        <v>77.680388520217605</v>
      </c>
      <c r="AK40" s="5">
        <v>0.37984814053025301</v>
      </c>
      <c r="AL40" s="5">
        <v>0.35447308030867197</v>
      </c>
      <c r="AM40" s="5">
        <v>0.45367496840328397</v>
      </c>
      <c r="AN40" s="5">
        <v>1187.6926903660701</v>
      </c>
      <c r="AO40" s="5">
        <v>57.926085916983908</v>
      </c>
      <c r="AP40" s="5">
        <v>4.10702826555484</v>
      </c>
    </row>
    <row r="41" spans="1:42" x14ac:dyDescent="0.3">
      <c r="A41" s="5">
        <v>16.4364553591878</v>
      </c>
      <c r="B41" s="5">
        <v>297.582749584738</v>
      </c>
      <c r="C41" s="5">
        <v>76.623737289641397</v>
      </c>
      <c r="D41" s="5">
        <v>118.86513651634399</v>
      </c>
      <c r="E41" s="5">
        <v>0.39379321294640202</v>
      </c>
      <c r="F41" s="5">
        <v>0.41701377835444497</v>
      </c>
      <c r="G41" s="5">
        <v>0.37729874018077503</v>
      </c>
      <c r="H41" s="5">
        <v>1098.85507608076</v>
      </c>
      <c r="I41" s="5">
        <v>56.493008135771902</v>
      </c>
      <c r="J41" s="5">
        <v>4.3260968978081999</v>
      </c>
      <c r="L41" s="5">
        <v>21.412161678172499</v>
      </c>
      <c r="M41" s="5">
        <v>297.96519253060302</v>
      </c>
      <c r="N41" s="5">
        <v>76.148840413174796</v>
      </c>
      <c r="O41" s="5">
        <v>118.29847107469701</v>
      </c>
      <c r="P41" s="5">
        <v>0.39704932061912201</v>
      </c>
      <c r="Q41" s="5">
        <v>0.40759003801437199</v>
      </c>
      <c r="R41" s="5">
        <v>0.43755038138662899</v>
      </c>
      <c r="S41" s="5">
        <v>1112.99178854961</v>
      </c>
      <c r="T41" s="5">
        <v>58.489200498516603</v>
      </c>
      <c r="U41" s="5">
        <v>4.1388372890170801</v>
      </c>
      <c r="W41" s="5">
        <v>22.9314078693982</v>
      </c>
      <c r="X41" s="5">
        <v>297.28536746823499</v>
      </c>
      <c r="Y41" s="5">
        <v>76.415197247784803</v>
      </c>
      <c r="Z41" s="5">
        <v>107.040008312198</v>
      </c>
      <c r="AA41" s="5">
        <v>0.37345970994844502</v>
      </c>
      <c r="AB41" s="5">
        <v>0.36037999057335302</v>
      </c>
      <c r="AC41" s="5">
        <v>0.417042482520879</v>
      </c>
      <c r="AD41" s="5">
        <v>1203.58508002907</v>
      </c>
      <c r="AE41" s="5">
        <v>59.978050341417699</v>
      </c>
      <c r="AF41" s="5">
        <v>3.9431065520744699</v>
      </c>
      <c r="AH41" s="5">
        <v>20.8463113768968</v>
      </c>
      <c r="AI41" s="5">
        <v>283.651954959021</v>
      </c>
      <c r="AJ41" s="5">
        <v>77.681214633360995</v>
      </c>
      <c r="AK41" s="5">
        <v>0.38255137176487303</v>
      </c>
      <c r="AL41" s="5">
        <v>0.35318326570132402</v>
      </c>
      <c r="AM41" s="5">
        <v>0.437621409533832</v>
      </c>
      <c r="AN41" s="5">
        <v>1185.03683410081</v>
      </c>
      <c r="AO41" s="5">
        <v>57.910184370453102</v>
      </c>
      <c r="AP41" s="5">
        <v>4.1053811789308696</v>
      </c>
    </row>
    <row r="42" spans="1:42" x14ac:dyDescent="0.3">
      <c r="A42" s="5">
        <v>16.510575516044099</v>
      </c>
      <c r="B42" s="5">
        <v>297.68664262554302</v>
      </c>
      <c r="C42" s="5">
        <v>76.576174427622206</v>
      </c>
      <c r="D42" s="5">
        <v>118.88379827255299</v>
      </c>
      <c r="E42" s="5">
        <v>0.39779968736161098</v>
      </c>
      <c r="F42" s="5">
        <v>0.41102454513971198</v>
      </c>
      <c r="G42" s="5">
        <v>0.389460985461975</v>
      </c>
      <c r="H42" s="5">
        <v>1099.1660508181101</v>
      </c>
      <c r="I42" s="5">
        <v>56.437049575078504</v>
      </c>
      <c r="J42" s="5">
        <v>4.3158876662756001</v>
      </c>
      <c r="L42" s="5">
        <v>20.2536829108315</v>
      </c>
      <c r="M42" s="5">
        <v>290.93218706132399</v>
      </c>
      <c r="N42" s="5">
        <v>76.430296205125401</v>
      </c>
      <c r="O42" s="5">
        <v>121.328449216539</v>
      </c>
      <c r="P42" s="5">
        <v>0.38647184819655001</v>
      </c>
      <c r="Q42" s="5">
        <v>0.39227109589771703</v>
      </c>
      <c r="R42" s="5">
        <v>0.44084684390990703</v>
      </c>
      <c r="S42" s="5">
        <v>1139.7726603091901</v>
      </c>
      <c r="T42" s="5">
        <v>58.350441763297603</v>
      </c>
      <c r="U42" s="5">
        <v>4.1191479559297903</v>
      </c>
      <c r="W42" s="5">
        <v>23.046737565206701</v>
      </c>
      <c r="X42" s="5">
        <v>297.26730147298002</v>
      </c>
      <c r="Y42" s="5">
        <v>76.410053215603398</v>
      </c>
      <c r="Z42" s="5">
        <v>107.094208879555</v>
      </c>
      <c r="AA42" s="5">
        <v>0.378259769383124</v>
      </c>
      <c r="AB42" s="5">
        <v>0.35157354757375903</v>
      </c>
      <c r="AC42" s="5">
        <v>0.41479790354776003</v>
      </c>
      <c r="AD42" s="5">
        <v>1202.6941950308401</v>
      </c>
      <c r="AE42" s="5">
        <v>59.911062288236508</v>
      </c>
      <c r="AF42" s="5">
        <v>3.9356723373097502</v>
      </c>
      <c r="AH42" s="5">
        <v>19.8743206505766</v>
      </c>
      <c r="AI42" s="5">
        <v>283.16814727794798</v>
      </c>
      <c r="AJ42" s="5">
        <v>77.7385442425701</v>
      </c>
      <c r="AK42" s="5">
        <v>0.37765561796095598</v>
      </c>
      <c r="AL42" s="5">
        <v>0.36227926165658603</v>
      </c>
      <c r="AM42" s="5">
        <v>0.45633932649893</v>
      </c>
      <c r="AN42" s="5">
        <v>1187.3196444248199</v>
      </c>
      <c r="AO42" s="5">
        <v>57.866096809812994</v>
      </c>
      <c r="AP42" s="5">
        <v>4.0967609944072603</v>
      </c>
    </row>
    <row r="43" spans="1:42" x14ac:dyDescent="0.3">
      <c r="A43" s="5">
        <v>16.514831181243402</v>
      </c>
      <c r="B43" s="5">
        <v>297.82675207384801</v>
      </c>
      <c r="C43" s="5">
        <v>76.579847116212505</v>
      </c>
      <c r="D43" s="5">
        <v>118.772345200507</v>
      </c>
      <c r="E43" s="5">
        <v>0.39808543741715402</v>
      </c>
      <c r="F43" s="5">
        <v>0.40988628867299598</v>
      </c>
      <c r="G43" s="5">
        <v>0.39000232909001697</v>
      </c>
      <c r="H43" s="5">
        <v>1100.9517980952401</v>
      </c>
      <c r="I43" s="5">
        <v>56.428114903371096</v>
      </c>
      <c r="J43" s="5">
        <v>4.3157995229742498</v>
      </c>
      <c r="L43" s="5">
        <v>20.2744728684007</v>
      </c>
      <c r="M43" s="5">
        <v>290.98213682627897</v>
      </c>
      <c r="N43" s="5">
        <v>76.4350718845768</v>
      </c>
      <c r="O43" s="5">
        <v>121.315277929052</v>
      </c>
      <c r="P43" s="5">
        <v>0.387309190091081</v>
      </c>
      <c r="Q43" s="5">
        <v>0.38772433412365198</v>
      </c>
      <c r="R43" s="5">
        <v>0.44491258401911199</v>
      </c>
      <c r="S43" s="5">
        <v>1141.59058018773</v>
      </c>
      <c r="T43" s="5">
        <v>58.328921210489206</v>
      </c>
      <c r="U43" s="5">
        <v>4.1151315213305599</v>
      </c>
      <c r="W43" s="5">
        <v>23.082997415296202</v>
      </c>
      <c r="X43" s="5">
        <v>297.43252321687402</v>
      </c>
      <c r="Y43" s="5">
        <v>76.346287857128601</v>
      </c>
      <c r="Z43" s="5">
        <v>107.99274272012801</v>
      </c>
      <c r="AA43" s="5">
        <v>0.38651338829311599</v>
      </c>
      <c r="AB43" s="5">
        <v>0.36144348432628998</v>
      </c>
      <c r="AC43" s="5">
        <v>0.43129911253212</v>
      </c>
      <c r="AD43" s="5">
        <v>1192.2596709259601</v>
      </c>
      <c r="AE43" s="5">
        <v>59.871680887239499</v>
      </c>
      <c r="AF43" s="5">
        <v>3.9283183312848902</v>
      </c>
      <c r="AH43" s="5">
        <v>20.287140979616598</v>
      </c>
      <c r="AI43" s="5">
        <v>283.03632051883397</v>
      </c>
      <c r="AJ43" s="5">
        <v>77.691179670363198</v>
      </c>
      <c r="AK43" s="5">
        <v>0.38594805113809999</v>
      </c>
      <c r="AL43" s="5">
        <v>0.35586310622474698</v>
      </c>
      <c r="AM43" s="5">
        <v>0.479168315917403</v>
      </c>
      <c r="AN43" s="5">
        <v>1188.2994142259599</v>
      </c>
      <c r="AO43" s="5">
        <v>57.832008841661896</v>
      </c>
      <c r="AP43" s="5">
        <v>4.0897731341616401</v>
      </c>
    </row>
    <row r="44" spans="1:42" x14ac:dyDescent="0.3">
      <c r="A44" s="5">
        <v>16.027054374239501</v>
      </c>
      <c r="B44" s="5">
        <v>299.02068623312101</v>
      </c>
      <c r="C44" s="5">
        <v>76.675296348959293</v>
      </c>
      <c r="D44" s="5">
        <v>119.70409570512599</v>
      </c>
      <c r="E44" s="5">
        <v>0.40000876662641199</v>
      </c>
      <c r="F44" s="5">
        <v>0.41627756345441502</v>
      </c>
      <c r="G44" s="5">
        <v>0.42439572920968799</v>
      </c>
      <c r="H44" s="5">
        <v>1100.86908000994</v>
      </c>
      <c r="I44" s="5">
        <v>56.403833825439001</v>
      </c>
      <c r="J44" s="5">
        <v>4.3035584842910204</v>
      </c>
      <c r="L44" s="5">
        <v>20.1373184964696</v>
      </c>
      <c r="M44" s="5">
        <v>291.73366708656602</v>
      </c>
      <c r="N44" s="5">
        <v>76.422857886075306</v>
      </c>
      <c r="O44" s="5">
        <v>121.465506381776</v>
      </c>
      <c r="P44" s="5">
        <v>0.38629129947748803</v>
      </c>
      <c r="Q44" s="5">
        <v>0.37973983262190802</v>
      </c>
      <c r="R44" s="5">
        <v>0.44367358187216299</v>
      </c>
      <c r="S44" s="5">
        <v>1140.6246743166901</v>
      </c>
      <c r="T44" s="5">
        <v>58.288231437645798</v>
      </c>
      <c r="U44" s="5">
        <v>4.1081434204272202</v>
      </c>
      <c r="W44" s="5">
        <v>21.921897304323501</v>
      </c>
      <c r="X44" s="5">
        <v>298.28562821571899</v>
      </c>
      <c r="Y44" s="5">
        <v>76.434581458747701</v>
      </c>
      <c r="Z44" s="5">
        <v>108.852204519368</v>
      </c>
      <c r="AA44" s="5">
        <v>0.37951677631760999</v>
      </c>
      <c r="AB44" s="5">
        <v>0.354636114417407</v>
      </c>
      <c r="AC44" s="5">
        <v>0.40510683577835899</v>
      </c>
      <c r="AD44" s="5">
        <v>1220.1105620825399</v>
      </c>
      <c r="AE44" s="5">
        <v>59.8052571410607</v>
      </c>
      <c r="AF44" s="5">
        <v>3.9236714826850698</v>
      </c>
      <c r="AH44" s="5">
        <v>20.197597582940102</v>
      </c>
      <c r="AI44" s="5">
        <v>283.90325058771299</v>
      </c>
      <c r="AJ44" s="5">
        <v>77.760461884813907</v>
      </c>
      <c r="AK44" s="5">
        <v>0.38666723748591902</v>
      </c>
      <c r="AL44" s="5">
        <v>0.35034191050715202</v>
      </c>
      <c r="AM44" s="5">
        <v>0.46107058263698503</v>
      </c>
      <c r="AN44" s="5">
        <v>1184.0838147392301</v>
      </c>
      <c r="AO44" s="5">
        <v>57.790744129132001</v>
      </c>
      <c r="AP44" s="5">
        <v>4.0830458435716004</v>
      </c>
    </row>
    <row r="45" spans="1:42" x14ac:dyDescent="0.3">
      <c r="A45" s="5">
        <v>15.9446268413792</v>
      </c>
      <c r="B45" s="5">
        <v>299.02859988819</v>
      </c>
      <c r="C45" s="5">
        <v>76.678843024224705</v>
      </c>
      <c r="D45" s="5">
        <v>119.797841280234</v>
      </c>
      <c r="E45" s="5">
        <v>0.40387885007906799</v>
      </c>
      <c r="F45" s="5">
        <v>0.415840714154183</v>
      </c>
      <c r="G45" s="5">
        <v>0.42531798266815102</v>
      </c>
      <c r="H45" s="5">
        <v>1100.7805627376199</v>
      </c>
      <c r="I45" s="5">
        <v>56.359708695618302</v>
      </c>
      <c r="J45" s="5">
        <v>4.2956548156905399</v>
      </c>
      <c r="L45" s="5">
        <v>20.114288101188301</v>
      </c>
      <c r="M45" s="5">
        <v>294.511052125623</v>
      </c>
      <c r="N45" s="5">
        <v>76.699767361538804</v>
      </c>
      <c r="O45" s="5">
        <v>121.903055930504</v>
      </c>
      <c r="P45" s="5">
        <v>0.38871689489799199</v>
      </c>
      <c r="Q45" s="5">
        <v>0.381518328545288</v>
      </c>
      <c r="R45" s="5">
        <v>0.465434957489684</v>
      </c>
      <c r="S45" s="5">
        <v>1119.62909399471</v>
      </c>
      <c r="T45" s="5">
        <v>58.237748960521095</v>
      </c>
      <c r="U45" s="5">
        <v>4.10734247963968</v>
      </c>
      <c r="W45" s="5">
        <v>21.891825467448498</v>
      </c>
      <c r="X45" s="5">
        <v>299.55362640368901</v>
      </c>
      <c r="Y45" s="5">
        <v>76.4280168760489</v>
      </c>
      <c r="Z45" s="5">
        <v>108.52497091866201</v>
      </c>
      <c r="AA45" s="5">
        <v>0.38638820870469598</v>
      </c>
      <c r="AB45" s="5">
        <v>0.35601724243989902</v>
      </c>
      <c r="AC45" s="5">
        <v>0.45670457094529598</v>
      </c>
      <c r="AD45" s="5">
        <v>1228.0095875535701</v>
      </c>
      <c r="AE45" s="5">
        <v>59.770750106831606</v>
      </c>
      <c r="AF45" s="5">
        <v>3.9180505089580402</v>
      </c>
      <c r="AH45" s="5">
        <v>19.708277910648501</v>
      </c>
      <c r="AI45" s="5">
        <v>282.09030327276099</v>
      </c>
      <c r="AJ45" s="5">
        <v>77.709293497465595</v>
      </c>
      <c r="AK45" s="5">
        <v>0.39004475908419101</v>
      </c>
      <c r="AL45" s="5">
        <v>0.35977877954836301</v>
      </c>
      <c r="AM45" s="5">
        <v>0.473186174544517</v>
      </c>
      <c r="AN45" s="5">
        <v>1187.8572195829199</v>
      </c>
      <c r="AO45" s="5">
        <v>57.733429429336802</v>
      </c>
      <c r="AP45" s="5">
        <v>4.0758850360112202</v>
      </c>
    </row>
    <row r="46" spans="1:42" x14ac:dyDescent="0.3">
      <c r="A46" s="5">
        <v>16.805780749992699</v>
      </c>
      <c r="B46" s="5">
        <v>296.29424675857399</v>
      </c>
      <c r="C46" s="5">
        <v>76.519265618468097</v>
      </c>
      <c r="D46" s="5">
        <v>123.27556905247501</v>
      </c>
      <c r="E46" s="5">
        <v>0.41038857648657701</v>
      </c>
      <c r="F46" s="5">
        <v>0.38089633155409702</v>
      </c>
      <c r="G46" s="5">
        <v>0.47167053601794001</v>
      </c>
      <c r="H46" s="5">
        <v>1074.4114587414699</v>
      </c>
      <c r="I46" s="5">
        <v>56.211438801200394</v>
      </c>
      <c r="J46" s="5">
        <v>4.2669343676219702</v>
      </c>
      <c r="L46" s="5">
        <v>20.2884489157506</v>
      </c>
      <c r="M46" s="5">
        <v>293.45924910215302</v>
      </c>
      <c r="N46" s="5">
        <v>76.733546375402597</v>
      </c>
      <c r="O46" s="5">
        <v>122.16465997963201</v>
      </c>
      <c r="P46" s="5">
        <v>0.38577029138222302</v>
      </c>
      <c r="Q46" s="5">
        <v>0.35959378545222698</v>
      </c>
      <c r="R46" s="5">
        <v>0.484870355024488</v>
      </c>
      <c r="S46" s="5">
        <v>1142.90300531292</v>
      </c>
      <c r="T46" s="5">
        <v>58.231689262110997</v>
      </c>
      <c r="U46" s="5">
        <v>4.0993480294696596</v>
      </c>
      <c r="W46" s="5">
        <v>22.3843340938833</v>
      </c>
      <c r="X46" s="5">
        <v>299.69080198619298</v>
      </c>
      <c r="Y46" s="5">
        <v>76.5253021258508</v>
      </c>
      <c r="Z46" s="5">
        <v>106.682644534868</v>
      </c>
      <c r="AA46" s="5">
        <v>0.38598338407856497</v>
      </c>
      <c r="AB46" s="5">
        <v>0.34076312365175998</v>
      </c>
      <c r="AC46" s="5">
        <v>0.50064678849650601</v>
      </c>
      <c r="AD46" s="5">
        <v>1212.90156738315</v>
      </c>
      <c r="AE46" s="5">
        <v>59.754154912407095</v>
      </c>
      <c r="AF46" s="5">
        <v>3.9120817001860702</v>
      </c>
      <c r="AH46" s="5">
        <v>19.601581061312299</v>
      </c>
      <c r="AI46" s="5">
        <v>283.58102253533798</v>
      </c>
      <c r="AJ46" s="5">
        <v>77.721855490216299</v>
      </c>
      <c r="AK46" s="5">
        <v>0.38590706360524102</v>
      </c>
      <c r="AL46" s="5">
        <v>0.33966237537343802</v>
      </c>
      <c r="AM46" s="5">
        <v>0.44422265551596102</v>
      </c>
      <c r="AN46" s="5">
        <v>1189.32668081363</v>
      </c>
      <c r="AO46" s="5">
        <v>57.683753058726097</v>
      </c>
      <c r="AP46" s="5">
        <v>4.0700292617160603</v>
      </c>
    </row>
    <row r="47" spans="1:42" x14ac:dyDescent="0.3">
      <c r="A47" s="5">
        <v>16.6115478777525</v>
      </c>
      <c r="B47" s="5">
        <v>297.88800746988602</v>
      </c>
      <c r="C47" s="5">
        <v>76.529020089315694</v>
      </c>
      <c r="D47" s="5">
        <v>123.285030841741</v>
      </c>
      <c r="E47" s="5">
        <v>0.41323344167174098</v>
      </c>
      <c r="F47" s="5">
        <v>0.381851498227749</v>
      </c>
      <c r="G47" s="5">
        <v>0.482788911578444</v>
      </c>
      <c r="H47" s="5">
        <v>1076.78312927401</v>
      </c>
      <c r="I47" s="5">
        <v>56.179421202691401</v>
      </c>
      <c r="J47" s="5">
        <v>4.25999169049798</v>
      </c>
      <c r="L47" s="5">
        <v>20.015737303039199</v>
      </c>
      <c r="M47" s="5">
        <v>294.11485382578502</v>
      </c>
      <c r="N47" s="5">
        <v>76.655381369956601</v>
      </c>
      <c r="O47" s="5">
        <v>121.31134724782601</v>
      </c>
      <c r="P47" s="5">
        <v>0.38911854794074002</v>
      </c>
      <c r="Q47" s="5">
        <v>0.360859447932315</v>
      </c>
      <c r="R47" s="5">
        <v>0.46529860372035498</v>
      </c>
      <c r="S47" s="5">
        <v>1141.5967289417099</v>
      </c>
      <c r="T47" s="5">
        <v>58.183620464382798</v>
      </c>
      <c r="U47" s="5">
        <v>4.0906653995795699</v>
      </c>
      <c r="W47" s="5">
        <v>21.998514329658299</v>
      </c>
      <c r="X47" s="5">
        <v>299.63221182247202</v>
      </c>
      <c r="Y47" s="5">
        <v>76.541760815335394</v>
      </c>
      <c r="Z47" s="5">
        <v>106.758227392503</v>
      </c>
      <c r="AA47" s="5">
        <v>0.39041501444611099</v>
      </c>
      <c r="AB47" s="5">
        <v>0.34906888359543498</v>
      </c>
      <c r="AC47" s="5">
        <v>0.53420810798852303</v>
      </c>
      <c r="AD47" s="5">
        <v>1197.8658793192701</v>
      </c>
      <c r="AE47" s="5">
        <v>59.680459354805805</v>
      </c>
      <c r="AF47" s="5">
        <v>3.9084601933322198</v>
      </c>
      <c r="AH47" s="5">
        <v>19.7806640943773</v>
      </c>
      <c r="AI47" s="5">
        <v>278.821503333588</v>
      </c>
      <c r="AJ47" s="5">
        <v>77.801009707191497</v>
      </c>
      <c r="AK47" s="5">
        <v>0.39148785326435598</v>
      </c>
      <c r="AL47" s="5">
        <v>0.34544281841983698</v>
      </c>
      <c r="AM47" s="5">
        <v>0.488501654114812</v>
      </c>
      <c r="AN47" s="5">
        <v>1190.35312801598</v>
      </c>
      <c r="AO47" s="5">
        <v>57.646694812483602</v>
      </c>
      <c r="AP47" s="5">
        <v>4.0654833816807603</v>
      </c>
    </row>
    <row r="48" spans="1:42" x14ac:dyDescent="0.3">
      <c r="A48" s="5">
        <v>16.972831532950298</v>
      </c>
      <c r="B48" s="5">
        <v>297.48102086209002</v>
      </c>
      <c r="C48" s="5">
        <v>76.312524206414395</v>
      </c>
      <c r="D48" s="5">
        <v>121.292167865096</v>
      </c>
      <c r="E48" s="5">
        <v>0.42286860044386299</v>
      </c>
      <c r="F48" s="5">
        <v>0.38458562663165702</v>
      </c>
      <c r="G48" s="5">
        <v>0.50300722697498601</v>
      </c>
      <c r="H48" s="5">
        <v>1068.9891343839299</v>
      </c>
      <c r="I48" s="5">
        <v>56.162748425377899</v>
      </c>
      <c r="J48" s="5">
        <v>4.2560292327001301</v>
      </c>
      <c r="L48" s="5">
        <v>20.021528659278701</v>
      </c>
      <c r="M48" s="5">
        <v>294.37389976044199</v>
      </c>
      <c r="N48" s="5">
        <v>76.525526639573798</v>
      </c>
      <c r="O48" s="5">
        <v>120.663991516479</v>
      </c>
      <c r="P48" s="5">
        <v>0.38904505243095699</v>
      </c>
      <c r="Q48" s="5">
        <v>0.34436473407406498</v>
      </c>
      <c r="R48" s="5">
        <v>0.46154774422918299</v>
      </c>
      <c r="S48" s="5">
        <v>1143.20848441578</v>
      </c>
      <c r="T48" s="5">
        <v>58.129981918362503</v>
      </c>
      <c r="U48" s="5">
        <v>4.0844077974055599</v>
      </c>
      <c r="W48" s="5">
        <v>22.431454194764701</v>
      </c>
      <c r="X48" s="5">
        <v>299.91505306482799</v>
      </c>
      <c r="Y48" s="5">
        <v>76.535523378989495</v>
      </c>
      <c r="Z48" s="5">
        <v>106.731198914836</v>
      </c>
      <c r="AA48" s="5">
        <v>0.39500543710468</v>
      </c>
      <c r="AB48" s="5">
        <v>0.34337565733467301</v>
      </c>
      <c r="AC48" s="5">
        <v>0.51101170470660895</v>
      </c>
      <c r="AD48" s="5">
        <v>1198.3448938977399</v>
      </c>
      <c r="AE48" s="5">
        <v>59.678702859100596</v>
      </c>
      <c r="AF48" s="5">
        <v>3.9029156780430299</v>
      </c>
      <c r="AH48" s="5">
        <v>19.1424072736692</v>
      </c>
      <c r="AI48" s="5">
        <v>283.17457280379</v>
      </c>
      <c r="AJ48" s="5">
        <v>77.746765126067103</v>
      </c>
      <c r="AK48" s="5">
        <v>0.38564210191131798</v>
      </c>
      <c r="AL48" s="5">
        <v>0.32305400838293102</v>
      </c>
      <c r="AM48" s="5">
        <v>0.46378305400070402</v>
      </c>
      <c r="AN48" s="5">
        <v>1188.28572085582</v>
      </c>
      <c r="AO48" s="5">
        <v>57.551333337791</v>
      </c>
      <c r="AP48" s="5">
        <v>4.0552331959016499</v>
      </c>
    </row>
    <row r="49" spans="1:42" x14ac:dyDescent="0.3">
      <c r="A49" s="5">
        <v>16.0272026316918</v>
      </c>
      <c r="B49" s="5">
        <v>297.88893526094603</v>
      </c>
      <c r="C49" s="5">
        <v>76.630517825365104</v>
      </c>
      <c r="D49" s="5">
        <v>123.941986279887</v>
      </c>
      <c r="E49" s="5">
        <v>0.412207425925806</v>
      </c>
      <c r="F49" s="5">
        <v>0.38033398434004401</v>
      </c>
      <c r="G49" s="5">
        <v>0.47546553636563299</v>
      </c>
      <c r="H49" s="5">
        <v>1077.8399369103199</v>
      </c>
      <c r="I49" s="5">
        <v>56.093268647417602</v>
      </c>
      <c r="J49" s="5">
        <v>4.2502814545503202</v>
      </c>
      <c r="L49" s="5">
        <v>20.143919219568101</v>
      </c>
      <c r="M49" s="5">
        <v>296.46597103611799</v>
      </c>
      <c r="N49" s="5">
        <v>77.580532689563199</v>
      </c>
      <c r="O49" s="5">
        <v>106.652241866884</v>
      </c>
      <c r="P49" s="5">
        <v>0.39971744897643002</v>
      </c>
      <c r="Q49" s="5">
        <v>0.35605415045761601</v>
      </c>
      <c r="R49" s="5">
        <v>0.50531307828449301</v>
      </c>
      <c r="S49" s="5">
        <v>1126.71902842399</v>
      </c>
      <c r="T49" s="5">
        <v>58.043890599293704</v>
      </c>
      <c r="U49" s="5">
        <v>4.07222228611682</v>
      </c>
      <c r="W49" s="5">
        <v>22.184287264278399</v>
      </c>
      <c r="X49" s="5">
        <v>299.05312246938001</v>
      </c>
      <c r="Y49" s="5">
        <v>76.503070224675497</v>
      </c>
      <c r="Z49" s="5">
        <v>106.325948090529</v>
      </c>
      <c r="AA49" s="5">
        <v>0.39592832943008599</v>
      </c>
      <c r="AB49" s="5">
        <v>0.33920354260306002</v>
      </c>
      <c r="AC49" s="5">
        <v>0.49746386932083803</v>
      </c>
      <c r="AD49" s="5">
        <v>1201.7444784366601</v>
      </c>
      <c r="AE49" s="5">
        <v>59.620969106123198</v>
      </c>
      <c r="AF49" s="5">
        <v>3.8964905198989399</v>
      </c>
      <c r="AH49" s="5">
        <v>19.7122099114093</v>
      </c>
      <c r="AI49" s="5">
        <v>279.46520484769297</v>
      </c>
      <c r="AJ49" s="5">
        <v>77.832106156771502</v>
      </c>
      <c r="AK49" s="5">
        <v>0.40294769744477499</v>
      </c>
      <c r="AL49" s="5">
        <v>0.32865294515371402</v>
      </c>
      <c r="AM49" s="5">
        <v>0.47091737872322198</v>
      </c>
      <c r="AN49" s="5">
        <v>1187.9031871849299</v>
      </c>
      <c r="AO49" s="5">
        <v>57.483609319168806</v>
      </c>
      <c r="AP49" s="5">
        <v>4.0454117823301896</v>
      </c>
    </row>
    <row r="50" spans="1:42" x14ac:dyDescent="0.3">
      <c r="A50" s="5">
        <v>16.759942179535901</v>
      </c>
      <c r="B50" s="5">
        <v>298.97144325273501</v>
      </c>
      <c r="C50" s="5">
        <v>76.294166025889695</v>
      </c>
      <c r="D50" s="5">
        <v>120.980713613967</v>
      </c>
      <c r="E50" s="5">
        <v>0.42451149574882502</v>
      </c>
      <c r="F50" s="5">
        <v>0.37222671361469201</v>
      </c>
      <c r="G50" s="5">
        <v>0.51085281388625603</v>
      </c>
      <c r="H50" s="5">
        <v>1064.21994741548</v>
      </c>
      <c r="I50" s="5">
        <v>56.073652514102001</v>
      </c>
      <c r="J50" s="5">
        <v>4.24053483413552</v>
      </c>
      <c r="L50" s="5">
        <v>20.036247015049199</v>
      </c>
      <c r="M50" s="5">
        <v>295.66731295590603</v>
      </c>
      <c r="N50" s="5">
        <v>77.582390257821402</v>
      </c>
      <c r="O50" s="5">
        <v>106.35047349122701</v>
      </c>
      <c r="P50" s="5">
        <v>0.40766456450657601</v>
      </c>
      <c r="Q50" s="5">
        <v>0.34064378811582902</v>
      </c>
      <c r="R50" s="5">
        <v>0.49240945665653002</v>
      </c>
      <c r="S50" s="5">
        <v>1126.2359300161299</v>
      </c>
      <c r="T50" s="5">
        <v>57.902686789655498</v>
      </c>
      <c r="U50" s="5">
        <v>4.0536191336880201</v>
      </c>
      <c r="W50" s="5">
        <v>22.507053927318101</v>
      </c>
      <c r="X50" s="5">
        <v>299.94790154109302</v>
      </c>
      <c r="Y50" s="5">
        <v>76.521742828301697</v>
      </c>
      <c r="Z50" s="5">
        <v>106.669920189777</v>
      </c>
      <c r="AA50" s="5">
        <v>0.408518666993404</v>
      </c>
      <c r="AB50" s="5">
        <v>0.34040428040460602</v>
      </c>
      <c r="AC50" s="5">
        <v>0.51495242285420195</v>
      </c>
      <c r="AD50" s="5">
        <v>1196.35291143889</v>
      </c>
      <c r="AE50" s="5">
        <v>59.564992986432898</v>
      </c>
      <c r="AF50" s="5">
        <v>3.89129053244451</v>
      </c>
      <c r="AH50" s="5">
        <v>19.557214325028099</v>
      </c>
      <c r="AI50" s="5">
        <v>294.43947620596401</v>
      </c>
      <c r="AJ50" s="5">
        <v>78.642143000689899</v>
      </c>
      <c r="AK50" s="5">
        <v>0.40172093331988701</v>
      </c>
      <c r="AL50" s="5">
        <v>0.30882600779214697</v>
      </c>
      <c r="AM50" s="5">
        <v>0.54868165000097002</v>
      </c>
      <c r="AN50" s="5">
        <v>1171.3763419668201</v>
      </c>
      <c r="AO50" s="5">
        <v>57.445183822257498</v>
      </c>
      <c r="AP50" s="5">
        <v>4.0366171701538196</v>
      </c>
    </row>
    <row r="51" spans="1:42" x14ac:dyDescent="0.3">
      <c r="A51" s="5">
        <v>16.7525618218238</v>
      </c>
      <c r="B51" s="5">
        <v>298.49020667904199</v>
      </c>
      <c r="C51" s="5">
        <v>76.199147545498406</v>
      </c>
      <c r="D51" s="5">
        <v>120.986448397207</v>
      </c>
      <c r="E51" s="5">
        <v>0.43129627307025398</v>
      </c>
      <c r="F51" s="5">
        <v>0.37288475083322598</v>
      </c>
      <c r="G51" s="5">
        <v>0.50126018002498296</v>
      </c>
      <c r="H51" s="5">
        <v>1064.70419262376</v>
      </c>
      <c r="I51" s="5">
        <v>56.021557372931497</v>
      </c>
      <c r="J51" s="5">
        <v>4.2337206674999104</v>
      </c>
      <c r="L51" s="5">
        <v>19.993367882949101</v>
      </c>
      <c r="M51" s="5">
        <v>295.75515994239601</v>
      </c>
      <c r="N51" s="5">
        <v>77.731365370801797</v>
      </c>
      <c r="O51" s="5">
        <v>106.335217774379</v>
      </c>
      <c r="P51" s="5">
        <v>0.41970782065772</v>
      </c>
      <c r="Q51" s="5">
        <v>0.348156856904347</v>
      </c>
      <c r="R51" s="5">
        <v>0.48398806823093898</v>
      </c>
      <c r="S51" s="5">
        <v>1126.33579729795</v>
      </c>
      <c r="T51" s="5">
        <v>57.823460608201302</v>
      </c>
      <c r="U51" s="5">
        <v>4.0456254648913896</v>
      </c>
      <c r="W51" s="5">
        <v>21.534959697560701</v>
      </c>
      <c r="X51" s="5">
        <v>299.91135016905002</v>
      </c>
      <c r="Y51" s="5">
        <v>75.911172145001203</v>
      </c>
      <c r="Z51" s="5">
        <v>107.97568492640799</v>
      </c>
      <c r="AA51" s="5">
        <v>0.39264747165230401</v>
      </c>
      <c r="AB51" s="5">
        <v>0.31012502290805499</v>
      </c>
      <c r="AC51" s="5">
        <v>0.49140044888302098</v>
      </c>
      <c r="AD51" s="5">
        <v>1202.0299281069299</v>
      </c>
      <c r="AE51" s="5">
        <v>59.470207379160399</v>
      </c>
      <c r="AF51" s="5">
        <v>3.88071272768298</v>
      </c>
      <c r="AH51" s="5">
        <v>19.833545995256099</v>
      </c>
      <c r="AI51" s="5">
        <v>298.70721130096302</v>
      </c>
      <c r="AJ51" s="5">
        <v>78.021660280609694</v>
      </c>
      <c r="AK51" s="5">
        <v>0.41359666118355298</v>
      </c>
      <c r="AL51" s="5">
        <v>0.29799515761255002</v>
      </c>
      <c r="AM51" s="5">
        <v>0.50842461517725701</v>
      </c>
      <c r="AN51" s="5">
        <v>1169.18876605785</v>
      </c>
      <c r="AO51" s="5">
        <v>57.389988018991403</v>
      </c>
      <c r="AP51" s="5">
        <v>4.0301329207269001</v>
      </c>
    </row>
    <row r="52" spans="1:42" x14ac:dyDescent="0.3">
      <c r="A52" s="5">
        <v>16.6992608185971</v>
      </c>
      <c r="B52" s="5">
        <v>298.76011098295902</v>
      </c>
      <c r="C52" s="5">
        <v>76.178169912150494</v>
      </c>
      <c r="D52" s="5">
        <v>120.963323448609</v>
      </c>
      <c r="E52" s="5">
        <v>0.43188785745439601</v>
      </c>
      <c r="F52" s="5">
        <v>0.36602647345414902</v>
      </c>
      <c r="G52" s="5">
        <v>0.504426462283452</v>
      </c>
      <c r="H52" s="5">
        <v>1063.09749015494</v>
      </c>
      <c r="I52" s="5">
        <v>55.9804673183652</v>
      </c>
      <c r="J52" s="5">
        <v>4.2278411710189703</v>
      </c>
      <c r="L52" s="5">
        <v>21.268690259713601</v>
      </c>
      <c r="M52" s="5">
        <v>294.65007470884598</v>
      </c>
      <c r="N52" s="5">
        <v>77.163103357913002</v>
      </c>
      <c r="O52" s="5">
        <v>105.154326619796</v>
      </c>
      <c r="P52" s="5">
        <v>0.42096157208516799</v>
      </c>
      <c r="Q52" s="5">
        <v>0.30228707160097001</v>
      </c>
      <c r="R52" s="5">
        <v>0.55885658561616003</v>
      </c>
      <c r="S52" s="5">
        <v>1117.5373512147801</v>
      </c>
      <c r="T52" s="5">
        <v>57.810424033241205</v>
      </c>
      <c r="U52" s="5">
        <v>4.04272786632347</v>
      </c>
      <c r="W52" s="5">
        <v>21.690317484500799</v>
      </c>
      <c r="X52" s="5">
        <v>298.62155929587902</v>
      </c>
      <c r="Y52" s="5">
        <v>76.291327835124605</v>
      </c>
      <c r="Z52" s="5">
        <v>108.613164210305</v>
      </c>
      <c r="AA52" s="5">
        <v>0.39741354304985199</v>
      </c>
      <c r="AB52" s="5">
        <v>0.30965408545649398</v>
      </c>
      <c r="AC52" s="5">
        <v>0.50902001621058701</v>
      </c>
      <c r="AD52" s="5">
        <v>1208.35050168574</v>
      </c>
      <c r="AE52" s="5">
        <v>59.438266407744898</v>
      </c>
      <c r="AF52" s="5">
        <v>3.8784384128026499</v>
      </c>
      <c r="AH52" s="5">
        <v>19.8065006432597</v>
      </c>
      <c r="AI52" s="5">
        <v>297.78151682033899</v>
      </c>
      <c r="AJ52" s="5">
        <v>78.661075717268503</v>
      </c>
      <c r="AK52" s="5">
        <v>0.40843439734446002</v>
      </c>
      <c r="AL52" s="5">
        <v>0.27010766564118499</v>
      </c>
      <c r="AM52" s="5">
        <v>0.53877326161244399</v>
      </c>
      <c r="AN52" s="5">
        <v>1172.1499895934401</v>
      </c>
      <c r="AO52" s="5">
        <v>57.311483115860995</v>
      </c>
      <c r="AP52" s="5">
        <v>4.0232446467160603</v>
      </c>
    </row>
    <row r="53" spans="1:42" x14ac:dyDescent="0.3">
      <c r="A53" s="5">
        <v>16.1617433970743</v>
      </c>
      <c r="B53" s="5">
        <v>299.120956183685</v>
      </c>
      <c r="C53" s="5">
        <v>76.496017287621598</v>
      </c>
      <c r="D53" s="5">
        <v>120.785202550848</v>
      </c>
      <c r="E53" s="5">
        <v>0.42672507740849702</v>
      </c>
      <c r="F53" s="5">
        <v>0.360282180050571</v>
      </c>
      <c r="G53" s="5">
        <v>0.51198932882113601</v>
      </c>
      <c r="H53" s="5">
        <v>1061.8366872230399</v>
      </c>
      <c r="I53" s="5">
        <v>55.915613100238204</v>
      </c>
      <c r="J53" s="5">
        <v>4.2213694439094596</v>
      </c>
      <c r="L53" s="5">
        <v>20.2087179516313</v>
      </c>
      <c r="M53" s="5">
        <v>295.00533250796099</v>
      </c>
      <c r="N53" s="5">
        <v>77.156604771283895</v>
      </c>
      <c r="O53" s="5">
        <v>107.18385275548199</v>
      </c>
      <c r="P53" s="5">
        <v>0.41458489073093902</v>
      </c>
      <c r="Q53" s="5">
        <v>0.307127304372318</v>
      </c>
      <c r="R53" s="5">
        <v>0.51954645199946603</v>
      </c>
      <c r="S53" s="5">
        <v>1120.0760405353401</v>
      </c>
      <c r="T53" s="5">
        <v>57.769493230292703</v>
      </c>
      <c r="U53" s="5">
        <v>4.0359015136600203</v>
      </c>
      <c r="W53" s="5">
        <v>21.594733384705901</v>
      </c>
      <c r="X53" s="5">
        <v>299.73505999474799</v>
      </c>
      <c r="Y53" s="5">
        <v>75.896766724049399</v>
      </c>
      <c r="Z53" s="5">
        <v>107.98181007789201</v>
      </c>
      <c r="AA53" s="5">
        <v>0.39803829830521598</v>
      </c>
      <c r="AB53" s="5">
        <v>0.29818868190846998</v>
      </c>
      <c r="AC53" s="5">
        <v>0.49802575280172001</v>
      </c>
      <c r="AD53" s="5">
        <v>1201.8095695172699</v>
      </c>
      <c r="AE53" s="5">
        <v>59.386738852687202</v>
      </c>
      <c r="AF53" s="5">
        <v>3.8729344721213401</v>
      </c>
      <c r="AH53" s="5">
        <v>18.626801884292799</v>
      </c>
      <c r="AI53" s="5">
        <v>297.34887955414302</v>
      </c>
      <c r="AJ53" s="5">
        <v>78.435897506914102</v>
      </c>
      <c r="AK53" s="5">
        <v>0.41111543163906</v>
      </c>
      <c r="AL53" s="5">
        <v>0.30231344949172401</v>
      </c>
      <c r="AM53" s="5">
        <v>0.48970261214404898</v>
      </c>
      <c r="AN53" s="5">
        <v>1179.38377546997</v>
      </c>
      <c r="AO53" s="5">
        <v>57.260844444430802</v>
      </c>
      <c r="AP53" s="5">
        <v>4.0171562441832096</v>
      </c>
    </row>
    <row r="54" spans="1:42" x14ac:dyDescent="0.3">
      <c r="A54" s="5">
        <v>16.107720874538</v>
      </c>
      <c r="B54" s="5">
        <v>298.628134383636</v>
      </c>
      <c r="C54" s="5">
        <v>76.495826170591101</v>
      </c>
      <c r="D54" s="5">
        <v>120.788914316777</v>
      </c>
      <c r="E54" s="5">
        <v>0.43038323874824402</v>
      </c>
      <c r="F54" s="5">
        <v>0.35959064894128201</v>
      </c>
      <c r="G54" s="5">
        <v>0.50589047079461602</v>
      </c>
      <c r="H54" s="5">
        <v>1057.0412402350901</v>
      </c>
      <c r="I54" s="5">
        <v>55.864536332351499</v>
      </c>
      <c r="J54" s="5">
        <v>4.2177082937001602</v>
      </c>
      <c r="L54" s="5">
        <v>20.407975927759299</v>
      </c>
      <c r="M54" s="5">
        <v>294.731419438616</v>
      </c>
      <c r="N54" s="5">
        <v>77.211872970522407</v>
      </c>
      <c r="O54" s="5">
        <v>107.19655931454</v>
      </c>
      <c r="P54" s="5">
        <v>0.42167090489950099</v>
      </c>
      <c r="Q54" s="5">
        <v>0.29327379741781501</v>
      </c>
      <c r="R54" s="5">
        <v>0.52769973555206495</v>
      </c>
      <c r="S54" s="5">
        <v>1119.49262851049</v>
      </c>
      <c r="T54" s="5">
        <v>57.686498896448398</v>
      </c>
      <c r="U54" s="5">
        <v>4.0281328749245198</v>
      </c>
      <c r="W54" s="5">
        <v>22.004862117710999</v>
      </c>
      <c r="X54" s="5">
        <v>299.78902202525597</v>
      </c>
      <c r="Y54" s="5">
        <v>76.335522067810899</v>
      </c>
      <c r="Z54" s="5">
        <v>107.34673864251</v>
      </c>
      <c r="AA54" s="5">
        <v>0.417901007321274</v>
      </c>
      <c r="AB54" s="5">
        <v>0.32150158745735602</v>
      </c>
      <c r="AC54" s="5">
        <v>0.47831104719884998</v>
      </c>
      <c r="AD54" s="5">
        <v>1196.23829997196</v>
      </c>
      <c r="AE54" s="5">
        <v>59.3440205147471</v>
      </c>
      <c r="AF54" s="5">
        <v>3.8722198425929601</v>
      </c>
      <c r="AH54" s="5">
        <v>18.140443723948199</v>
      </c>
      <c r="AI54" s="5">
        <v>297.46811278347099</v>
      </c>
      <c r="AJ54" s="5">
        <v>78.340203829226098</v>
      </c>
      <c r="AK54" s="5">
        <v>0.40339081210420102</v>
      </c>
      <c r="AL54" s="5">
        <v>0.26536884800448102</v>
      </c>
      <c r="AM54" s="5">
        <v>0.51984331383428395</v>
      </c>
      <c r="AN54" s="5">
        <v>1179.60818263242</v>
      </c>
      <c r="AO54" s="5">
        <v>57.136944446071901</v>
      </c>
      <c r="AP54" s="5">
        <v>4.00650757900803</v>
      </c>
    </row>
    <row r="55" spans="1:42" x14ac:dyDescent="0.3">
      <c r="A55" s="5">
        <v>15.888677193594001</v>
      </c>
      <c r="B55" s="5">
        <v>294.087952733203</v>
      </c>
      <c r="C55" s="5">
        <v>76.039750527597704</v>
      </c>
      <c r="D55" s="5">
        <v>120.05086523376301</v>
      </c>
      <c r="E55" s="5">
        <v>0.41637630926007502</v>
      </c>
      <c r="F55" s="5">
        <v>0.31389268014951399</v>
      </c>
      <c r="G55" s="5">
        <v>0.51329083559159405</v>
      </c>
      <c r="H55" s="5">
        <v>1103.0903861678701</v>
      </c>
      <c r="I55" s="5">
        <v>55.766100350234701</v>
      </c>
      <c r="J55" s="5">
        <v>4.2109215257701003</v>
      </c>
      <c r="L55" s="5">
        <v>19.886767885340301</v>
      </c>
      <c r="M55" s="5">
        <v>296.80177689211598</v>
      </c>
      <c r="N55" s="5">
        <v>77.100229262494693</v>
      </c>
      <c r="O55" s="5">
        <v>106.70099839610801</v>
      </c>
      <c r="P55" s="5">
        <v>0.42196131040281298</v>
      </c>
      <c r="Q55" s="5">
        <v>0.28928795572777999</v>
      </c>
      <c r="R55" s="5">
        <v>0.54979986202950804</v>
      </c>
      <c r="S55" s="5">
        <v>1125.33244342481</v>
      </c>
      <c r="T55" s="5">
        <v>57.626615309006205</v>
      </c>
      <c r="U55" s="5">
        <v>4.0171945552418498</v>
      </c>
      <c r="W55" s="5">
        <v>21.3300584521667</v>
      </c>
      <c r="X55" s="5">
        <v>298.63738801241499</v>
      </c>
      <c r="Y55" s="5">
        <v>76.2751940827212</v>
      </c>
      <c r="Z55" s="5">
        <v>108.596817217142</v>
      </c>
      <c r="AA55" s="5">
        <v>0.39925975790097801</v>
      </c>
      <c r="AB55" s="5">
        <v>0.29176633520169898</v>
      </c>
      <c r="AC55" s="5">
        <v>0.51753458553074405</v>
      </c>
      <c r="AD55" s="5">
        <v>1204.11161318418</v>
      </c>
      <c r="AE55" s="5">
        <v>59.304394360159499</v>
      </c>
      <c r="AF55" s="5">
        <v>3.8667247267732101</v>
      </c>
      <c r="AH55" s="5">
        <v>19.4418325334412</v>
      </c>
      <c r="AI55" s="5">
        <v>296.45537716256899</v>
      </c>
      <c r="AJ55" s="5">
        <v>77.992151008360494</v>
      </c>
      <c r="AK55" s="5">
        <v>0.43211956069121399</v>
      </c>
      <c r="AL55" s="5">
        <v>0.27858317988105802</v>
      </c>
      <c r="AM55" s="5">
        <v>0.54437864682119996</v>
      </c>
      <c r="AN55" s="5">
        <v>1148.1624106561201</v>
      </c>
      <c r="AO55" s="5">
        <v>57.124517770888708</v>
      </c>
      <c r="AP55" s="5">
        <v>3.9982254535560098</v>
      </c>
    </row>
    <row r="56" spans="1:42" x14ac:dyDescent="0.3">
      <c r="A56" s="5">
        <v>16.064236781031099</v>
      </c>
      <c r="B56" s="5">
        <v>298.11682999634399</v>
      </c>
      <c r="C56" s="5">
        <v>77.385413542354101</v>
      </c>
      <c r="D56" s="5">
        <v>107.440360707191</v>
      </c>
      <c r="E56" s="5">
        <v>0.41515451123312302</v>
      </c>
      <c r="F56" s="5">
        <v>0.284650158466762</v>
      </c>
      <c r="G56" s="5">
        <v>0.571304146596466</v>
      </c>
      <c r="H56" s="5">
        <v>1095.02584377058</v>
      </c>
      <c r="I56" s="5">
        <v>55.699806252820608</v>
      </c>
      <c r="J56" s="5">
        <v>4.1948645409056304</v>
      </c>
      <c r="L56" s="5">
        <v>19.6958997819122</v>
      </c>
      <c r="M56" s="5">
        <v>297.04650070372497</v>
      </c>
      <c r="N56" s="5">
        <v>77.062775596415406</v>
      </c>
      <c r="O56" s="5">
        <v>108.34147585493101</v>
      </c>
      <c r="P56" s="5">
        <v>0.42315957541893601</v>
      </c>
      <c r="Q56" s="5">
        <v>0.292712373497023</v>
      </c>
      <c r="R56" s="5">
        <v>0.55671600594834603</v>
      </c>
      <c r="S56" s="5">
        <v>1126.7578939869099</v>
      </c>
      <c r="T56" s="5">
        <v>57.605302124951393</v>
      </c>
      <c r="U56" s="5">
        <v>4.01456843391788</v>
      </c>
      <c r="W56" s="5">
        <v>22.9422656594238</v>
      </c>
      <c r="X56" s="5">
        <v>296.093509633341</v>
      </c>
      <c r="Y56" s="5">
        <v>76.2126154031602</v>
      </c>
      <c r="Z56" s="5">
        <v>105.369136899306</v>
      </c>
      <c r="AA56" s="5">
        <v>0.40606151203584701</v>
      </c>
      <c r="AB56" s="5">
        <v>0.22835494472628501</v>
      </c>
      <c r="AC56" s="5">
        <v>0.55935558483675096</v>
      </c>
      <c r="AD56" s="5">
        <v>1193.3749949057101</v>
      </c>
      <c r="AE56" s="5">
        <v>59.230957771891404</v>
      </c>
      <c r="AF56" s="5">
        <v>3.8625228193327801</v>
      </c>
      <c r="AH56" s="5">
        <v>19.1574670761444</v>
      </c>
      <c r="AI56" s="5">
        <v>292.67260233152803</v>
      </c>
      <c r="AJ56" s="5">
        <v>78.068424451489506</v>
      </c>
      <c r="AK56" s="5">
        <v>0.437216383610323</v>
      </c>
      <c r="AL56" s="5">
        <v>0.281900854908192</v>
      </c>
      <c r="AM56" s="5">
        <v>0.55410522394864903</v>
      </c>
      <c r="AN56" s="5">
        <v>1146.3132372955999</v>
      </c>
      <c r="AO56" s="5">
        <v>57.024277903585698</v>
      </c>
      <c r="AP56" s="5">
        <v>3.9914990975075701</v>
      </c>
    </row>
    <row r="57" spans="1:42" x14ac:dyDescent="0.3">
      <c r="A57" s="5">
        <v>15.6621907083191</v>
      </c>
      <c r="B57" s="5">
        <v>297.90486075336099</v>
      </c>
      <c r="C57" s="5">
        <v>77.395466635626093</v>
      </c>
      <c r="D57" s="5">
        <v>109.28046458714201</v>
      </c>
      <c r="E57" s="5">
        <v>0.41948303288183802</v>
      </c>
      <c r="F57" s="5">
        <v>0.30370245147352398</v>
      </c>
      <c r="G57" s="5">
        <v>0.56973034393710698</v>
      </c>
      <c r="H57" s="5">
        <v>1106.91995476377</v>
      </c>
      <c r="I57" s="5">
        <v>55.660351901691193</v>
      </c>
      <c r="J57" s="5">
        <v>4.1921138203306096</v>
      </c>
      <c r="L57" s="5">
        <v>20.164039141323901</v>
      </c>
      <c r="M57" s="5">
        <v>296.67226227357003</v>
      </c>
      <c r="N57" s="5">
        <v>77.188009476741101</v>
      </c>
      <c r="O57" s="5">
        <v>105.477987709506</v>
      </c>
      <c r="P57" s="5">
        <v>0.44956445511257798</v>
      </c>
      <c r="Q57" s="5">
        <v>0.30254975971097903</v>
      </c>
      <c r="R57" s="5">
        <v>0.58177194268113197</v>
      </c>
      <c r="S57" s="5">
        <v>1126.4597234190501</v>
      </c>
      <c r="T57" s="5">
        <v>57.479425602073995</v>
      </c>
      <c r="U57" s="5">
        <v>4.0060121415137298</v>
      </c>
      <c r="W57" s="5">
        <v>21.281427945265001</v>
      </c>
      <c r="X57" s="5">
        <v>298.70273369227903</v>
      </c>
      <c r="Y57" s="5">
        <v>76.298164646740105</v>
      </c>
      <c r="Z57" s="5">
        <v>108.508848551037</v>
      </c>
      <c r="AA57" s="5">
        <v>0.404226527664793</v>
      </c>
      <c r="AB57" s="5">
        <v>0.26925467144204501</v>
      </c>
      <c r="AC57" s="5">
        <v>0.51101642234909395</v>
      </c>
      <c r="AD57" s="5">
        <v>1197.7862178794901</v>
      </c>
      <c r="AE57" s="5">
        <v>59.177135160689197</v>
      </c>
      <c r="AF57" s="5">
        <v>3.8580228096160898</v>
      </c>
      <c r="AH57" s="5">
        <v>18.9496446915029</v>
      </c>
      <c r="AI57" s="5">
        <v>293.53443346749702</v>
      </c>
      <c r="AJ57" s="5">
        <v>78.0547089764665</v>
      </c>
      <c r="AK57" s="5">
        <v>0.43344305932251898</v>
      </c>
      <c r="AL57" s="5">
        <v>0.26984585854605703</v>
      </c>
      <c r="AM57" s="5">
        <v>0.55110850390157295</v>
      </c>
      <c r="AN57" s="5">
        <v>1148.8787217383999</v>
      </c>
      <c r="AO57" s="5">
        <v>56.992163653548999</v>
      </c>
      <c r="AP57" s="5">
        <v>3.9887858623016199</v>
      </c>
    </row>
    <row r="58" spans="1:42" x14ac:dyDescent="0.3">
      <c r="A58" s="5">
        <v>15.8420713428384</v>
      </c>
      <c r="B58" s="5">
        <v>289.06666923059402</v>
      </c>
      <c r="C58" s="5">
        <v>77.331942069290406</v>
      </c>
      <c r="D58" s="5">
        <v>105.355818460241</v>
      </c>
      <c r="E58" s="5">
        <v>0.42383238034133403</v>
      </c>
      <c r="F58" s="5">
        <v>0.28788291315264197</v>
      </c>
      <c r="G58" s="5">
        <v>0.59587196167219203</v>
      </c>
      <c r="H58" s="5">
        <v>1095.9892631453199</v>
      </c>
      <c r="I58" s="5">
        <v>55.543460972472104</v>
      </c>
      <c r="J58" s="5">
        <v>4.1800993034589498</v>
      </c>
      <c r="L58" s="5">
        <v>19.682466165757202</v>
      </c>
      <c r="M58" s="5">
        <v>296.75035470328203</v>
      </c>
      <c r="N58" s="5">
        <v>77.185620123548802</v>
      </c>
      <c r="O58" s="5">
        <v>106.544324656992</v>
      </c>
      <c r="P58" s="5">
        <v>0.446124345914586</v>
      </c>
      <c r="Q58" s="5">
        <v>0.30360596718695598</v>
      </c>
      <c r="R58" s="5">
        <v>0.59638063005297604</v>
      </c>
      <c r="S58" s="5">
        <v>1125.04074208918</v>
      </c>
      <c r="T58" s="5">
        <v>57.454011322575504</v>
      </c>
      <c r="U58" s="5">
        <v>4.0017217540372201</v>
      </c>
      <c r="W58" s="5">
        <v>22.2938603962684</v>
      </c>
      <c r="X58" s="5">
        <v>296.67138407341798</v>
      </c>
      <c r="Y58" s="5">
        <v>76.180737812161297</v>
      </c>
      <c r="Z58" s="5">
        <v>105.410290555979</v>
      </c>
      <c r="AA58" s="5">
        <v>0.40410516427826498</v>
      </c>
      <c r="AB58" s="5">
        <v>0.20079594283614599</v>
      </c>
      <c r="AC58" s="5">
        <v>0.55833257301213801</v>
      </c>
      <c r="AD58" s="5">
        <v>1194.9581337760501</v>
      </c>
      <c r="AE58" s="5">
        <v>59.118277512337201</v>
      </c>
      <c r="AF58" s="5">
        <v>3.8532380766162602</v>
      </c>
      <c r="AH58" s="5">
        <v>18.614188225515999</v>
      </c>
      <c r="AI58" s="5">
        <v>296.77738427316598</v>
      </c>
      <c r="AJ58" s="5">
        <v>78.346439992565806</v>
      </c>
      <c r="AK58" s="5">
        <v>0.422795447287652</v>
      </c>
      <c r="AL58" s="5">
        <v>0.22203701957018099</v>
      </c>
      <c r="AM58" s="5">
        <v>0.56841045785589905</v>
      </c>
      <c r="AN58" s="5">
        <v>1168.4201065699301</v>
      </c>
      <c r="AO58" s="5">
        <v>56.911286404303596</v>
      </c>
      <c r="AP58" s="5">
        <v>3.9820839686652998</v>
      </c>
    </row>
    <row r="59" spans="1:42" x14ac:dyDescent="0.3">
      <c r="A59" s="5">
        <v>15.394418603038799</v>
      </c>
      <c r="B59" s="5">
        <v>294.38912531367203</v>
      </c>
      <c r="C59" s="5">
        <v>77.478138811011505</v>
      </c>
      <c r="D59" s="5">
        <v>109.760893944637</v>
      </c>
      <c r="E59" s="5">
        <v>0.41533760925741398</v>
      </c>
      <c r="F59" s="5">
        <v>0.23523211696958099</v>
      </c>
      <c r="G59" s="5">
        <v>0.59120010606056705</v>
      </c>
      <c r="H59" s="5">
        <v>1104.6045403309699</v>
      </c>
      <c r="I59" s="5">
        <v>55.426842313043203</v>
      </c>
      <c r="J59" s="5">
        <v>4.17032588687443</v>
      </c>
      <c r="L59" s="5">
        <v>19.791174837023</v>
      </c>
      <c r="M59" s="5">
        <v>296.79558620728602</v>
      </c>
      <c r="N59" s="5">
        <v>77.145228095641301</v>
      </c>
      <c r="O59" s="5">
        <v>111.13980543597501</v>
      </c>
      <c r="P59" s="5">
        <v>0.43304676000199499</v>
      </c>
      <c r="Q59" s="5">
        <v>0.25860342966856598</v>
      </c>
      <c r="R59" s="5">
        <v>0.59812478034771999</v>
      </c>
      <c r="S59" s="5">
        <v>1119.5361072899</v>
      </c>
      <c r="T59" s="5">
        <v>57.410049697356101</v>
      </c>
      <c r="U59" s="5">
        <v>3.9971666098237399</v>
      </c>
      <c r="W59" s="5">
        <v>21.430490848422998</v>
      </c>
      <c r="X59" s="5">
        <v>298.41945547624101</v>
      </c>
      <c r="Y59" s="5">
        <v>76.135863956887903</v>
      </c>
      <c r="Z59" s="5">
        <v>107.90964070494201</v>
      </c>
      <c r="AA59" s="5">
        <v>0.423798069696528</v>
      </c>
      <c r="AB59" s="5">
        <v>0.25712117804444101</v>
      </c>
      <c r="AC59" s="5">
        <v>0.58375692603846396</v>
      </c>
      <c r="AD59" s="5">
        <v>1193.80620212128</v>
      </c>
      <c r="AE59" s="5">
        <v>58.978089565038708</v>
      </c>
      <c r="AF59" s="5">
        <v>3.8396329508494502</v>
      </c>
      <c r="AH59" s="5">
        <v>18.5948017927658</v>
      </c>
      <c r="AI59" s="5">
        <v>296.58076421361801</v>
      </c>
      <c r="AJ59" s="5">
        <v>78.284871202264199</v>
      </c>
      <c r="AK59" s="5">
        <v>0.43318897898210501</v>
      </c>
      <c r="AL59" s="5">
        <v>0.21814616920138699</v>
      </c>
      <c r="AM59" s="5">
        <v>0.54959257881815904</v>
      </c>
      <c r="AN59" s="5">
        <v>1166.42591420191</v>
      </c>
      <c r="AO59" s="5">
        <v>56.8243665432977</v>
      </c>
      <c r="AP59" s="5">
        <v>3.9772049362206401</v>
      </c>
    </row>
    <row r="60" spans="1:42" x14ac:dyDescent="0.3">
      <c r="A60" s="5">
        <v>15.39878401831</v>
      </c>
      <c r="B60" s="5">
        <v>297.65475248047198</v>
      </c>
      <c r="C60" s="5">
        <v>77.228390038210705</v>
      </c>
      <c r="D60" s="5">
        <v>106.161016064425</v>
      </c>
      <c r="E60" s="5">
        <v>0.42113475931539901</v>
      </c>
      <c r="F60" s="5">
        <v>0.232203407516927</v>
      </c>
      <c r="G60" s="5">
        <v>0.58860086976489301</v>
      </c>
      <c r="H60" s="5">
        <v>1088.3717749395601</v>
      </c>
      <c r="I60" s="5">
        <v>55.409701473689097</v>
      </c>
      <c r="J60" s="5">
        <v>4.1650967056530401</v>
      </c>
      <c r="L60" s="5">
        <v>18.830019394839201</v>
      </c>
      <c r="M60" s="5">
        <v>299.82247238401698</v>
      </c>
      <c r="N60" s="5">
        <v>77.390128839070002</v>
      </c>
      <c r="O60" s="5">
        <v>113.071096825959</v>
      </c>
      <c r="P60" s="5">
        <v>0.36920177399880999</v>
      </c>
      <c r="Q60" s="5">
        <v>0.203430609465024</v>
      </c>
      <c r="R60" s="5">
        <v>0.63235478132365697</v>
      </c>
      <c r="S60" s="5">
        <v>1105.79031285376</v>
      </c>
      <c r="T60" s="5">
        <v>57.300563544574899</v>
      </c>
      <c r="U60" s="5">
        <v>3.9958012063555302</v>
      </c>
      <c r="W60" s="5">
        <v>21.616358978593901</v>
      </c>
      <c r="X60" s="5">
        <v>298.37335024710001</v>
      </c>
      <c r="Y60" s="5">
        <v>76.0730424821828</v>
      </c>
      <c r="Z60" s="5">
        <v>107.886432269766</v>
      </c>
      <c r="AA60" s="5">
        <v>0.428840152523424</v>
      </c>
      <c r="AB60" s="5">
        <v>0.215541160066898</v>
      </c>
      <c r="AC60" s="5">
        <v>0.57576121340933095</v>
      </c>
      <c r="AD60" s="5">
        <v>1193.4863967347201</v>
      </c>
      <c r="AE60" s="5">
        <v>58.840655943110299</v>
      </c>
      <c r="AF60" s="5">
        <v>3.83125582758431</v>
      </c>
      <c r="AH60" s="5">
        <v>18.0110735657532</v>
      </c>
      <c r="AI60" s="5">
        <v>298.19419840408801</v>
      </c>
      <c r="AJ60" s="5">
        <v>78.131878092374905</v>
      </c>
      <c r="AK60" s="5">
        <v>0.44252279006563899</v>
      </c>
      <c r="AL60" s="5">
        <v>0.263722557333538</v>
      </c>
      <c r="AM60" s="5">
        <v>0.58647525491553998</v>
      </c>
      <c r="AN60" s="5">
        <v>1150.0506665343601</v>
      </c>
      <c r="AO60" s="5">
        <v>56.774321307825801</v>
      </c>
      <c r="AP60" s="5">
        <v>3.9711051288640702</v>
      </c>
    </row>
    <row r="61" spans="1:42" x14ac:dyDescent="0.3">
      <c r="A61" s="5">
        <v>15.3135452354724</v>
      </c>
      <c r="B61" s="5">
        <v>294.602174400048</v>
      </c>
      <c r="C61" s="5">
        <v>77.460544657070201</v>
      </c>
      <c r="D61" s="5">
        <v>109.89863579513499</v>
      </c>
      <c r="E61" s="5">
        <v>0.42381050836094297</v>
      </c>
      <c r="F61" s="5">
        <v>0.23512401778237299</v>
      </c>
      <c r="G61" s="5">
        <v>0.59505260867648702</v>
      </c>
      <c r="H61" s="5">
        <v>1104.55745184425</v>
      </c>
      <c r="I61" s="5">
        <v>55.3348525619204</v>
      </c>
      <c r="J61" s="5">
        <v>4.1605137792550098</v>
      </c>
      <c r="L61" s="5">
        <v>19.630866961448</v>
      </c>
      <c r="M61" s="5">
        <v>291.16161163533098</v>
      </c>
      <c r="N61" s="5">
        <v>76.7301342245445</v>
      </c>
      <c r="O61" s="5">
        <v>119.138506275873</v>
      </c>
      <c r="P61" s="5">
        <v>0.45810150395663002</v>
      </c>
      <c r="Q61" s="5">
        <v>0.284923539390948</v>
      </c>
      <c r="R61" s="5">
        <v>0.66417077599477803</v>
      </c>
      <c r="S61" s="5">
        <v>1119.74954540359</v>
      </c>
      <c r="T61" s="5">
        <v>57.249927131952205</v>
      </c>
      <c r="U61" s="5">
        <v>3.9930771871061799</v>
      </c>
      <c r="W61" s="5">
        <v>21.047783618442999</v>
      </c>
      <c r="X61" s="5">
        <v>299.71906194984001</v>
      </c>
      <c r="Y61" s="5">
        <v>76.313318288239302</v>
      </c>
      <c r="Z61" s="5">
        <v>109.00512519758701</v>
      </c>
      <c r="AA61" s="5">
        <v>0.43319353581402098</v>
      </c>
      <c r="AB61" s="5">
        <v>0.226186934886656</v>
      </c>
      <c r="AC61" s="5">
        <v>0.63531499992893803</v>
      </c>
      <c r="AD61" s="5">
        <v>1183.3668384370101</v>
      </c>
      <c r="AE61" s="5">
        <v>58.732642611438102</v>
      </c>
      <c r="AF61" s="5">
        <v>3.8240457333799398</v>
      </c>
      <c r="AH61" s="5">
        <v>18.245679026141602</v>
      </c>
      <c r="AI61" s="5">
        <v>293.01508798100701</v>
      </c>
      <c r="AJ61" s="5">
        <v>77.380969535335296</v>
      </c>
      <c r="AK61" s="5">
        <v>0.46493271907648598</v>
      </c>
      <c r="AL61" s="5">
        <v>0.26660324964459498</v>
      </c>
      <c r="AM61" s="5">
        <v>0.61761748934906102</v>
      </c>
      <c r="AN61" s="5">
        <v>1177.0775539221399</v>
      </c>
      <c r="AO61" s="5">
        <v>56.677090188491498</v>
      </c>
      <c r="AP61" s="5">
        <v>3.9650884463567402</v>
      </c>
    </row>
    <row r="62" spans="1:42" x14ac:dyDescent="0.3">
      <c r="A62" s="5">
        <v>15.3384153939536</v>
      </c>
      <c r="B62" s="5">
        <v>290.79168818273303</v>
      </c>
      <c r="C62" s="5">
        <v>76.795546457699302</v>
      </c>
      <c r="D62" s="5">
        <v>116.680848306069</v>
      </c>
      <c r="E62" s="5">
        <v>0.45284037375365399</v>
      </c>
      <c r="F62" s="5">
        <v>0.26516125119999501</v>
      </c>
      <c r="G62" s="5">
        <v>0.58198634693982199</v>
      </c>
      <c r="H62" s="5">
        <v>1083.41444198005</v>
      </c>
      <c r="I62" s="5">
        <v>55.1826602798306</v>
      </c>
      <c r="J62" s="5">
        <v>4.1478712266539501</v>
      </c>
      <c r="L62" s="5">
        <v>19.2765980264628</v>
      </c>
      <c r="M62" s="5">
        <v>290.58329246238702</v>
      </c>
      <c r="N62" s="5">
        <v>76.771946901445503</v>
      </c>
      <c r="O62" s="5">
        <v>123.94486616345201</v>
      </c>
      <c r="P62" s="5">
        <v>0.43348512202387401</v>
      </c>
      <c r="Q62" s="5">
        <v>0.23823387336699101</v>
      </c>
      <c r="R62" s="5">
        <v>0.638182031890837</v>
      </c>
      <c r="S62" s="5">
        <v>1121.1876051061299</v>
      </c>
      <c r="T62" s="5">
        <v>57.2043167708974</v>
      </c>
      <c r="U62" s="5">
        <v>3.9872859183686402</v>
      </c>
      <c r="W62" s="5">
        <v>21.251843393673202</v>
      </c>
      <c r="X62" s="5">
        <v>299.07804422683</v>
      </c>
      <c r="Y62" s="5">
        <v>76.259719418169894</v>
      </c>
      <c r="Z62" s="5">
        <v>108.91483371609699</v>
      </c>
      <c r="AA62" s="5">
        <v>0.43879542346468597</v>
      </c>
      <c r="AB62" s="5">
        <v>0.203728414578705</v>
      </c>
      <c r="AC62" s="5">
        <v>0.61675464865235996</v>
      </c>
      <c r="AD62" s="5">
        <v>1191.70657271256</v>
      </c>
      <c r="AE62" s="5">
        <v>58.661138915645807</v>
      </c>
      <c r="AF62" s="5">
        <v>3.8194380075604899</v>
      </c>
      <c r="AH62" s="5">
        <v>18.482940731360699</v>
      </c>
      <c r="AI62" s="5">
        <v>290.35496916032298</v>
      </c>
      <c r="AJ62" s="5">
        <v>77.446135317653699</v>
      </c>
      <c r="AK62" s="5">
        <v>0.46973487868454999</v>
      </c>
      <c r="AL62" s="5">
        <v>0.25173134860853602</v>
      </c>
      <c r="AM62" s="5">
        <v>0.59552771275468697</v>
      </c>
      <c r="AN62" s="5">
        <v>1177.1170237532799</v>
      </c>
      <c r="AO62" s="5">
        <v>56.612429289505698</v>
      </c>
      <c r="AP62" s="5">
        <v>3.9608262057163501</v>
      </c>
    </row>
    <row r="63" spans="1:42" x14ac:dyDescent="0.3">
      <c r="A63" s="5">
        <v>16.164085410217599</v>
      </c>
      <c r="B63" s="5">
        <v>297.58026901707399</v>
      </c>
      <c r="C63" s="5">
        <v>77.327100294340198</v>
      </c>
      <c r="D63" s="5">
        <v>117.511559705097</v>
      </c>
      <c r="E63" s="5">
        <v>0.46662678567607901</v>
      </c>
      <c r="F63" s="5">
        <v>0.238724900655402</v>
      </c>
      <c r="G63" s="5">
        <v>0.59772742934214096</v>
      </c>
      <c r="H63" s="5">
        <v>1060.9988522952899</v>
      </c>
      <c r="I63" s="5">
        <v>55.154536524962907</v>
      </c>
      <c r="J63" s="5">
        <v>4.1420102736934297</v>
      </c>
      <c r="L63" s="5">
        <v>19.652279024022501</v>
      </c>
      <c r="M63" s="5">
        <v>292.00677145127003</v>
      </c>
      <c r="N63" s="5">
        <v>76.506421307579899</v>
      </c>
      <c r="O63" s="5">
        <v>118.473978062835</v>
      </c>
      <c r="P63" s="5">
        <v>0.47409541078019102</v>
      </c>
      <c r="Q63" s="5">
        <v>0.27786883630779502</v>
      </c>
      <c r="R63" s="5">
        <v>0.59139492100574798</v>
      </c>
      <c r="S63" s="5">
        <v>1115.27438495053</v>
      </c>
      <c r="T63" s="5">
        <v>57.122014090260201</v>
      </c>
      <c r="U63" s="5">
        <v>3.9802628578757302</v>
      </c>
      <c r="W63" s="5">
        <v>21.175836273482101</v>
      </c>
      <c r="X63" s="5">
        <v>299.09095680563701</v>
      </c>
      <c r="Y63" s="5">
        <v>76.219818995094798</v>
      </c>
      <c r="Z63" s="5">
        <v>108.926416343797</v>
      </c>
      <c r="AA63" s="5">
        <v>0.44201442638016702</v>
      </c>
      <c r="AB63" s="5">
        <v>0.204199178810545</v>
      </c>
      <c r="AC63" s="5">
        <v>0.619073941154066</v>
      </c>
      <c r="AD63" s="5">
        <v>1191.26584388634</v>
      </c>
      <c r="AE63" s="5">
        <v>58.624891043363306</v>
      </c>
      <c r="AF63" s="5">
        <v>3.8173910101464301</v>
      </c>
      <c r="AH63" s="5">
        <v>17.732801213222601</v>
      </c>
      <c r="AI63" s="5">
        <v>292.753573879562</v>
      </c>
      <c r="AJ63" s="5">
        <v>77.363653907496897</v>
      </c>
      <c r="AK63" s="5">
        <v>0.46483697177418798</v>
      </c>
      <c r="AL63" s="5">
        <v>0.25847187419230599</v>
      </c>
      <c r="AM63" s="5">
        <v>0.618817227118998</v>
      </c>
      <c r="AN63" s="5">
        <v>1175.27800584951</v>
      </c>
      <c r="AO63" s="5">
        <v>56.562524983663401</v>
      </c>
      <c r="AP63" s="5">
        <v>3.9577260497978299</v>
      </c>
    </row>
    <row r="64" spans="1:42" x14ac:dyDescent="0.3">
      <c r="A64" s="5">
        <v>15.6721512693041</v>
      </c>
      <c r="B64" s="5">
        <v>297.132455132796</v>
      </c>
      <c r="C64" s="5">
        <v>77.329186129695501</v>
      </c>
      <c r="D64" s="5">
        <v>118.277274552232</v>
      </c>
      <c r="E64" s="5">
        <v>0.467117745924716</v>
      </c>
      <c r="F64" s="5">
        <v>0.24686853799483899</v>
      </c>
      <c r="G64" s="5">
        <v>0.59454583685410101</v>
      </c>
      <c r="H64" s="5">
        <v>1075.7447872661401</v>
      </c>
      <c r="I64" s="5">
        <v>55.083419937206102</v>
      </c>
      <c r="J64" s="5">
        <v>4.1377960971104297</v>
      </c>
      <c r="L64" s="5">
        <v>19.257268032464498</v>
      </c>
      <c r="M64" s="5">
        <v>288.60961962044598</v>
      </c>
      <c r="N64" s="5">
        <v>76.801986540978305</v>
      </c>
      <c r="O64" s="5">
        <v>123.759677402081</v>
      </c>
      <c r="P64" s="5">
        <v>0.45009200935317101</v>
      </c>
      <c r="Q64" s="5">
        <v>0.243892567368306</v>
      </c>
      <c r="R64" s="5">
        <v>0.62163576158471401</v>
      </c>
      <c r="S64" s="5">
        <v>1121.1950680637301</v>
      </c>
      <c r="T64" s="5">
        <v>57.075511010912308</v>
      </c>
      <c r="U64" s="5">
        <v>3.9791873565092799</v>
      </c>
      <c r="W64" s="5">
        <v>20.015417436928001</v>
      </c>
      <c r="X64" s="5">
        <v>296.51014860456502</v>
      </c>
      <c r="Y64" s="5">
        <v>76.248316148404896</v>
      </c>
      <c r="Z64" s="5">
        <v>106.836220087318</v>
      </c>
      <c r="AA64" s="5">
        <v>0.43300877170672197</v>
      </c>
      <c r="AB64" s="5">
        <v>0.211982123928662</v>
      </c>
      <c r="AC64" s="5">
        <v>0.63621069933087104</v>
      </c>
      <c r="AD64" s="5">
        <v>1195.2865155550601</v>
      </c>
      <c r="AE64" s="5">
        <v>58.509315504095106</v>
      </c>
      <c r="AF64" s="5">
        <v>3.8147419305015502</v>
      </c>
      <c r="AH64" s="5">
        <v>18.011870353379901</v>
      </c>
      <c r="AI64" s="5">
        <v>292.78372941715003</v>
      </c>
      <c r="AJ64" s="5">
        <v>77.591454098850306</v>
      </c>
      <c r="AK64" s="5">
        <v>0.497784313494329</v>
      </c>
      <c r="AL64" s="5">
        <v>0.26963108728823498</v>
      </c>
      <c r="AM64" s="5">
        <v>0.58683331283103601</v>
      </c>
      <c r="AN64" s="5">
        <v>1176.6323463967201</v>
      </c>
      <c r="AO64" s="5">
        <v>56.437504667096604</v>
      </c>
      <c r="AP64" s="5">
        <v>3.95118942270746</v>
      </c>
    </row>
    <row r="65" spans="1:42" x14ac:dyDescent="0.3">
      <c r="A65" s="5">
        <v>15.8036882337818</v>
      </c>
      <c r="B65" s="5">
        <v>298.38217278165001</v>
      </c>
      <c r="C65" s="5">
        <v>76.958344174998203</v>
      </c>
      <c r="D65" s="5">
        <v>117.407235242122</v>
      </c>
      <c r="E65" s="5">
        <v>0.47635978058159001</v>
      </c>
      <c r="F65" s="5">
        <v>0.23102313358512999</v>
      </c>
      <c r="G65" s="5">
        <v>0.67048991232559696</v>
      </c>
      <c r="H65" s="5">
        <v>1065.47000610956</v>
      </c>
      <c r="I65" s="5">
        <v>54.993729232802899</v>
      </c>
      <c r="J65" s="5">
        <v>4.1243302188836299</v>
      </c>
      <c r="L65" s="5">
        <v>19.6195399251054</v>
      </c>
      <c r="M65" s="5">
        <v>291.598403628727</v>
      </c>
      <c r="N65" s="5">
        <v>76.5565375907224</v>
      </c>
      <c r="O65" s="5">
        <v>119.099645150087</v>
      </c>
      <c r="P65" s="5">
        <v>0.48832942922462202</v>
      </c>
      <c r="Q65" s="5">
        <v>0.27707041698055401</v>
      </c>
      <c r="R65" s="5">
        <v>0.61565065515885098</v>
      </c>
      <c r="S65" s="5">
        <v>1120.0597498263901</v>
      </c>
      <c r="T65" s="5">
        <v>57.006477446359504</v>
      </c>
      <c r="U65" s="5">
        <v>3.9742106492112601</v>
      </c>
      <c r="W65" s="5">
        <v>20.0505032828037</v>
      </c>
      <c r="X65" s="5">
        <v>298.96114640552298</v>
      </c>
      <c r="Y65" s="5">
        <v>76.522933809350505</v>
      </c>
      <c r="Z65" s="5">
        <v>109.00971823345201</v>
      </c>
      <c r="AA65" s="5">
        <v>0.44371493462704598</v>
      </c>
      <c r="AB65" s="5">
        <v>0.22243821229607899</v>
      </c>
      <c r="AC65" s="5">
        <v>0.61011319655190299</v>
      </c>
      <c r="AD65" s="5">
        <v>1192.3112461266501</v>
      </c>
      <c r="AE65" s="5">
        <v>58.4769905751793</v>
      </c>
      <c r="AF65" s="5">
        <v>3.8127288635438901</v>
      </c>
      <c r="AH65" s="5">
        <v>17.979749693751401</v>
      </c>
      <c r="AI65" s="5">
        <v>292.08008170450199</v>
      </c>
      <c r="AJ65" s="5">
        <v>77.799743283843</v>
      </c>
      <c r="AK65" s="5">
        <v>0.49770926018918998</v>
      </c>
      <c r="AL65" s="5">
        <v>0.25035476510122601</v>
      </c>
      <c r="AM65" s="5">
        <v>0.59730844699062602</v>
      </c>
      <c r="AN65" s="5">
        <v>1184.3471171953699</v>
      </c>
      <c r="AO65" s="5">
        <v>56.340030550989894</v>
      </c>
      <c r="AP65" s="5">
        <v>3.9474840953008501</v>
      </c>
    </row>
    <row r="66" spans="1:42" x14ac:dyDescent="0.3">
      <c r="A66" s="5">
        <v>15.5904686629955</v>
      </c>
      <c r="B66" s="5">
        <v>299.07636027999899</v>
      </c>
      <c r="C66" s="5">
        <v>77.057139090588706</v>
      </c>
      <c r="D66" s="5">
        <v>117.135462057954</v>
      </c>
      <c r="E66" s="5">
        <v>0.47714410679963898</v>
      </c>
      <c r="F66" s="5">
        <v>0.23354407735316299</v>
      </c>
      <c r="G66" s="5">
        <v>0.68727348764834195</v>
      </c>
      <c r="H66" s="5">
        <v>1064.43346417261</v>
      </c>
      <c r="I66" s="5">
        <v>54.954630613385206</v>
      </c>
      <c r="J66" s="5">
        <v>4.1222730421596498</v>
      </c>
      <c r="L66" s="5">
        <v>19.605804674348999</v>
      </c>
      <c r="M66" s="5">
        <v>291.77187760637702</v>
      </c>
      <c r="N66" s="5">
        <v>76.746190268138903</v>
      </c>
      <c r="O66" s="5">
        <v>118.906122706815</v>
      </c>
      <c r="P66" s="5">
        <v>0.489650467074494</v>
      </c>
      <c r="Q66" s="5">
        <v>0.25619874175666402</v>
      </c>
      <c r="R66" s="5">
        <v>0.610085542506556</v>
      </c>
      <c r="S66" s="5">
        <v>1119.6798901115801</v>
      </c>
      <c r="T66" s="5">
        <v>56.9091418627387</v>
      </c>
      <c r="U66" s="5">
        <v>3.9684770076641001</v>
      </c>
      <c r="W66" s="5">
        <v>21.599314262158401</v>
      </c>
      <c r="X66" s="5">
        <v>297.60584847628797</v>
      </c>
      <c r="Y66" s="5">
        <v>77.476348538805595</v>
      </c>
      <c r="Z66" s="5">
        <v>106.125593730723</v>
      </c>
      <c r="AA66" s="5">
        <v>0.46783367246577301</v>
      </c>
      <c r="AB66" s="5">
        <v>0.21501769233929599</v>
      </c>
      <c r="AC66" s="5">
        <v>0.64122464739166696</v>
      </c>
      <c r="AD66" s="5">
        <v>1161.77552703218</v>
      </c>
      <c r="AE66" s="5">
        <v>58.410742050539902</v>
      </c>
      <c r="AF66" s="5">
        <v>3.8120066133350998</v>
      </c>
      <c r="AH66" s="5">
        <v>18.368717665684699</v>
      </c>
      <c r="AI66" s="5">
        <v>290.53083324705699</v>
      </c>
      <c r="AJ66" s="5">
        <v>77.330800154147795</v>
      </c>
      <c r="AK66" s="5">
        <v>0.49032228650008503</v>
      </c>
      <c r="AL66" s="5">
        <v>0.21222037364410201</v>
      </c>
      <c r="AM66" s="5">
        <v>0.60133696983007701</v>
      </c>
      <c r="AN66" s="5">
        <v>1171.04414512679</v>
      </c>
      <c r="AO66" s="5">
        <v>56.331174900378699</v>
      </c>
      <c r="AP66" s="5">
        <v>3.9431171816028701</v>
      </c>
    </row>
    <row r="67" spans="1:42" x14ac:dyDescent="0.3">
      <c r="A67" s="5">
        <v>15.6887200748572</v>
      </c>
      <c r="B67" s="5">
        <v>299.07609051638701</v>
      </c>
      <c r="C67" s="5">
        <v>77.073362141823907</v>
      </c>
      <c r="D67" s="5">
        <v>116.583474226826</v>
      </c>
      <c r="E67" s="5">
        <v>0.49935393746127599</v>
      </c>
      <c r="F67" s="5">
        <v>0.24761937640959999</v>
      </c>
      <c r="G67" s="5">
        <v>0.66744191415694398</v>
      </c>
      <c r="H67" s="5">
        <v>1064.44063086752</v>
      </c>
      <c r="I67" s="5">
        <v>54.869254402997299</v>
      </c>
      <c r="J67" s="5">
        <v>4.1159738564461001</v>
      </c>
      <c r="L67" s="5">
        <v>19.577350291043398</v>
      </c>
      <c r="M67" s="5">
        <v>291.92523456896998</v>
      </c>
      <c r="N67" s="5">
        <v>76.594037797392104</v>
      </c>
      <c r="O67" s="5">
        <v>118.913789753011</v>
      </c>
      <c r="P67" s="5">
        <v>0.47738948221900201</v>
      </c>
      <c r="Q67" s="5">
        <v>0.21435539574946699</v>
      </c>
      <c r="R67" s="5">
        <v>0.665836817974785</v>
      </c>
      <c r="S67" s="5">
        <v>1119.5174171675101</v>
      </c>
      <c r="T67" s="5">
        <v>56.858222235249499</v>
      </c>
      <c r="U67" s="5">
        <v>3.9617374787234501</v>
      </c>
      <c r="W67" s="5">
        <v>20.445131696969501</v>
      </c>
      <c r="X67" s="5">
        <v>297.64014649259502</v>
      </c>
      <c r="Y67" s="5">
        <v>76.433820391358097</v>
      </c>
      <c r="Z67" s="5">
        <v>108.749175475453</v>
      </c>
      <c r="AA67" s="5">
        <v>0.477107180111906</v>
      </c>
      <c r="AB67" s="5">
        <v>0.241009048187867</v>
      </c>
      <c r="AC67" s="5">
        <v>0.630700997761384</v>
      </c>
      <c r="AD67" s="5">
        <v>1191.1348184767601</v>
      </c>
      <c r="AE67" s="5">
        <v>58.346778257252197</v>
      </c>
      <c r="AF67" s="5">
        <v>3.80773536319942</v>
      </c>
      <c r="AH67" s="5">
        <v>18.0462495172264</v>
      </c>
      <c r="AI67" s="5">
        <v>289.43242460118302</v>
      </c>
      <c r="AJ67" s="5">
        <v>77.476276660720799</v>
      </c>
      <c r="AK67" s="5">
        <v>0.488339650155381</v>
      </c>
      <c r="AL67" s="5">
        <v>0.21139969791160601</v>
      </c>
      <c r="AM67" s="5">
        <v>0.62885266524874495</v>
      </c>
      <c r="AN67" s="5">
        <v>1169.0206050008201</v>
      </c>
      <c r="AO67" s="5">
        <v>56.2756918409656</v>
      </c>
      <c r="AP67" s="5">
        <v>3.9395647805424101</v>
      </c>
    </row>
    <row r="68" spans="1:42" x14ac:dyDescent="0.3">
      <c r="A68" s="5">
        <v>15.6010469723775</v>
      </c>
      <c r="B68" s="5">
        <v>298.922486701531</v>
      </c>
      <c r="C68" s="5">
        <v>77.119841347708302</v>
      </c>
      <c r="D68" s="5">
        <v>116.41388480814599</v>
      </c>
      <c r="E68" s="5">
        <v>0.48944362017853099</v>
      </c>
      <c r="F68" s="5">
        <v>0.21860729172443</v>
      </c>
      <c r="G68" s="5">
        <v>0.68349193754604398</v>
      </c>
      <c r="H68" s="5">
        <v>1057.6738277813299</v>
      </c>
      <c r="I68" s="5">
        <v>54.827167682325793</v>
      </c>
      <c r="J68" s="5">
        <v>4.1119813167754797</v>
      </c>
      <c r="L68" s="5">
        <v>19.344871216533001</v>
      </c>
      <c r="M68" s="5">
        <v>292.01308155546002</v>
      </c>
      <c r="N68" s="5">
        <v>76.743012910372499</v>
      </c>
      <c r="O68" s="5">
        <v>118.898534036163</v>
      </c>
      <c r="P68" s="5">
        <v>0.489432738370146</v>
      </c>
      <c r="Q68" s="5">
        <v>0.22186846453798401</v>
      </c>
      <c r="R68" s="5">
        <v>0.65741542954919396</v>
      </c>
      <c r="S68" s="5">
        <v>1119.6172844493301</v>
      </c>
      <c r="T68" s="5">
        <v>56.759501827446201</v>
      </c>
      <c r="U68" s="5">
        <v>3.9564187674251601</v>
      </c>
      <c r="W68" s="5">
        <v>20.780112383011399</v>
      </c>
      <c r="X68" s="5">
        <v>296.96851874742902</v>
      </c>
      <c r="Y68" s="5">
        <v>76.741705100153695</v>
      </c>
      <c r="Z68" s="5">
        <v>107.025239595003</v>
      </c>
      <c r="AA68" s="5">
        <v>0.47652585610047798</v>
      </c>
      <c r="AB68" s="5">
        <v>0.20014130008693401</v>
      </c>
      <c r="AC68" s="5">
        <v>0.61263102283918403</v>
      </c>
      <c r="AD68" s="5">
        <v>1192.5240045442799</v>
      </c>
      <c r="AE68" s="5">
        <v>58.242969566953995</v>
      </c>
      <c r="AF68" s="5">
        <v>3.8033105039264399</v>
      </c>
      <c r="AH68" s="5">
        <v>18.107989352548401</v>
      </c>
      <c r="AI68" s="5">
        <v>290.02181037624803</v>
      </c>
      <c r="AJ68" s="5">
        <v>77.386191230785897</v>
      </c>
      <c r="AK68" s="5">
        <v>0.49660248207472901</v>
      </c>
      <c r="AL68" s="5">
        <v>0.20910167446980499</v>
      </c>
      <c r="AM68" s="5">
        <v>0.61957181183942001</v>
      </c>
      <c r="AN68" s="5">
        <v>1167.60284001992</v>
      </c>
      <c r="AO68" s="5">
        <v>56.233356773053004</v>
      </c>
      <c r="AP68" s="5">
        <v>3.93708852485278</v>
      </c>
    </row>
    <row r="69" spans="1:42" x14ac:dyDescent="0.3">
      <c r="A69" s="5">
        <v>15.4731435584492</v>
      </c>
      <c r="B69" s="5">
        <v>299.12983476522299</v>
      </c>
      <c r="C69" s="5">
        <v>77.046487813015005</v>
      </c>
      <c r="D69" s="5">
        <v>116.709574728116</v>
      </c>
      <c r="E69" s="5">
        <v>0.49711355056373102</v>
      </c>
      <c r="F69" s="5">
        <v>0.200735001083578</v>
      </c>
      <c r="G69" s="5">
        <v>0.67921136542854499</v>
      </c>
      <c r="H69" s="5">
        <v>1056.04526492276</v>
      </c>
      <c r="I69" s="5">
        <v>54.7083195481083</v>
      </c>
      <c r="J69" s="5">
        <v>4.10374837291294</v>
      </c>
      <c r="L69" s="5">
        <v>18.9470407691236</v>
      </c>
      <c r="M69" s="5">
        <v>291.50905330706701</v>
      </c>
      <c r="N69" s="5">
        <v>76.779125788623006</v>
      </c>
      <c r="O69" s="5">
        <v>118.83225309466199</v>
      </c>
      <c r="P69" s="5">
        <v>0.49411836479160798</v>
      </c>
      <c r="Q69" s="5">
        <v>0.21984866291260299</v>
      </c>
      <c r="R69" s="5">
        <v>0.64479488230569304</v>
      </c>
      <c r="S69" s="5">
        <v>1111.58938485611</v>
      </c>
      <c r="T69" s="5">
        <v>56.663539092920104</v>
      </c>
      <c r="U69" s="5">
        <v>3.95008290875665</v>
      </c>
      <c r="W69" s="5">
        <v>20.565843890844398</v>
      </c>
      <c r="X69" s="5">
        <v>298.50786861945801</v>
      </c>
      <c r="Y69" s="5">
        <v>76.921882305801205</v>
      </c>
      <c r="Z69" s="5">
        <v>107.457203185327</v>
      </c>
      <c r="AA69" s="5">
        <v>0.49480167451040302</v>
      </c>
      <c r="AB69" s="5">
        <v>0.22384932006257599</v>
      </c>
      <c r="AC69" s="5">
        <v>0.66497235962064405</v>
      </c>
      <c r="AD69" s="5">
        <v>1178.0061015301901</v>
      </c>
      <c r="AE69" s="5">
        <v>58.158961920282302</v>
      </c>
      <c r="AF69" s="5">
        <v>3.7996338106747198</v>
      </c>
      <c r="AH69" s="5">
        <v>17.202537435211902</v>
      </c>
      <c r="AI69" s="5">
        <v>289.63035947205498</v>
      </c>
      <c r="AJ69" s="5">
        <v>77.688331028025203</v>
      </c>
      <c r="AK69" s="5">
        <v>0.493945977958202</v>
      </c>
      <c r="AL69" s="5">
        <v>0.207727347374764</v>
      </c>
      <c r="AM69" s="5">
        <v>0.63567391973445098</v>
      </c>
      <c r="AN69" s="5">
        <v>1189.3159307637</v>
      </c>
      <c r="AO69" s="5">
        <v>56.075168850365898</v>
      </c>
      <c r="AP69" s="5">
        <v>3.9334393503345102</v>
      </c>
    </row>
    <row r="70" spans="1:42" x14ac:dyDescent="0.3">
      <c r="A70" s="5">
        <v>14.776706831450101</v>
      </c>
      <c r="B70" s="5">
        <v>298.02306329114901</v>
      </c>
      <c r="C70" s="5">
        <v>76.959882002256805</v>
      </c>
      <c r="D70" s="5">
        <v>117.602986709777</v>
      </c>
      <c r="E70" s="5">
        <v>0.49599106626233902</v>
      </c>
      <c r="F70" s="5">
        <v>0.208581161977028</v>
      </c>
      <c r="G70" s="5">
        <v>0.65319494319514504</v>
      </c>
      <c r="H70" s="5">
        <v>1078.66607122797</v>
      </c>
      <c r="I70" s="5">
        <v>54.5996814375196</v>
      </c>
      <c r="J70" s="5">
        <v>4.1029696625131296</v>
      </c>
      <c r="L70" s="5">
        <v>17.6931286376083</v>
      </c>
      <c r="M70" s="5">
        <v>292.17421624275698</v>
      </c>
      <c r="N70" s="5">
        <v>76.800562617762495</v>
      </c>
      <c r="O70" s="5">
        <v>122.062773539425</v>
      </c>
      <c r="P70" s="5">
        <v>0.48880774622109202</v>
      </c>
      <c r="Q70" s="5">
        <v>0.24337719959323501</v>
      </c>
      <c r="R70" s="5">
        <v>0.691351983923854</v>
      </c>
      <c r="S70" s="5">
        <v>1115.25132513881</v>
      </c>
      <c r="T70" s="5">
        <v>56.554940526527901</v>
      </c>
      <c r="U70" s="5">
        <v>3.95001219470385</v>
      </c>
      <c r="W70" s="5">
        <v>20.081413995900501</v>
      </c>
      <c r="X70" s="5">
        <v>298.569941287191</v>
      </c>
      <c r="Y70" s="5">
        <v>77.019784230661003</v>
      </c>
      <c r="Z70" s="5">
        <v>106.920415421569</v>
      </c>
      <c r="AA70" s="5">
        <v>0.499795657137523</v>
      </c>
      <c r="AB70" s="5">
        <v>0.22986235919550699</v>
      </c>
      <c r="AC70" s="5">
        <v>0.65890514877467099</v>
      </c>
      <c r="AD70" s="5">
        <v>1177.68611795006</v>
      </c>
      <c r="AE70" s="5">
        <v>58.062862817860093</v>
      </c>
      <c r="AF70" s="5">
        <v>3.7971080872599701</v>
      </c>
      <c r="AH70" s="5">
        <v>16.707469996220802</v>
      </c>
      <c r="AI70" s="5">
        <v>290.30102172795</v>
      </c>
      <c r="AJ70" s="5">
        <v>77.753504549950904</v>
      </c>
      <c r="AK70" s="5">
        <v>0.49372728143782602</v>
      </c>
      <c r="AL70" s="5">
        <v>0.20759402849814201</v>
      </c>
      <c r="AM70" s="5">
        <v>0.63622701507151203</v>
      </c>
      <c r="AN70" s="5">
        <v>1178.10174199722</v>
      </c>
      <c r="AO70" s="5">
        <v>55.983934737223493</v>
      </c>
      <c r="AP70" s="5">
        <v>3.9299657207173699</v>
      </c>
    </row>
    <row r="71" spans="1:42" x14ac:dyDescent="0.3">
      <c r="A71" s="5">
        <v>14.414638048550099</v>
      </c>
      <c r="B71" s="5">
        <v>297.73613042381498</v>
      </c>
      <c r="C71" s="5">
        <v>77.466920429505606</v>
      </c>
      <c r="D71" s="5">
        <v>117.166649381044</v>
      </c>
      <c r="E71" s="5">
        <v>0.499065439463313</v>
      </c>
      <c r="F71" s="5">
        <v>0.20859322996098401</v>
      </c>
      <c r="G71" s="5">
        <v>0.63850297167733305</v>
      </c>
      <c r="H71" s="5">
        <v>1073.63690051545</v>
      </c>
      <c r="I71" s="5">
        <v>54.480027948114198</v>
      </c>
      <c r="J71" s="5">
        <v>4.1016908448185596</v>
      </c>
      <c r="L71" s="5">
        <v>17.868865498012799</v>
      </c>
      <c r="M71" s="5">
        <v>289.72771839976298</v>
      </c>
      <c r="N71" s="5">
        <v>77.147928741625805</v>
      </c>
      <c r="O71" s="5">
        <v>122.903780939762</v>
      </c>
      <c r="P71" s="5">
        <v>0.48962537598966499</v>
      </c>
      <c r="Q71" s="5">
        <v>0.21350031623761301</v>
      </c>
      <c r="R71" s="5">
        <v>0.68986747488137501</v>
      </c>
      <c r="S71" s="5">
        <v>1123.56980408033</v>
      </c>
      <c r="T71" s="5">
        <v>56.440923557286503</v>
      </c>
      <c r="U71" s="5">
        <v>3.9442122769293602</v>
      </c>
      <c r="W71" s="5">
        <v>19.8646515058552</v>
      </c>
      <c r="X71" s="5">
        <v>299.08690401678098</v>
      </c>
      <c r="Y71" s="5">
        <v>77.253954622293804</v>
      </c>
      <c r="Z71" s="5">
        <v>107.925930135345</v>
      </c>
      <c r="AA71" s="5">
        <v>0.49122992077562799</v>
      </c>
      <c r="AB71" s="5">
        <v>0.20419832174550201</v>
      </c>
      <c r="AC71" s="5">
        <v>0.68998983794306601</v>
      </c>
      <c r="AD71" s="5">
        <v>1179.2386291053899</v>
      </c>
      <c r="AE71" s="5">
        <v>57.9766724304734</v>
      </c>
      <c r="AF71" s="5">
        <v>3.7945757765140198</v>
      </c>
      <c r="AH71" s="5">
        <v>16.259771986270401</v>
      </c>
      <c r="AI71" s="5">
        <v>287.77284747690101</v>
      </c>
      <c r="AJ71" s="5">
        <v>78.052541981327394</v>
      </c>
      <c r="AK71" s="5">
        <v>0.49500853734282202</v>
      </c>
      <c r="AL71" s="5">
        <v>0.20208562507413899</v>
      </c>
      <c r="AM71" s="5">
        <v>0.64534181686122905</v>
      </c>
      <c r="AN71" s="5">
        <v>1174.49047864917</v>
      </c>
      <c r="AO71" s="5">
        <v>55.817721463733704</v>
      </c>
      <c r="AP71" s="5">
        <v>3.9283200750440499</v>
      </c>
    </row>
    <row r="72" spans="1:42" x14ac:dyDescent="0.3">
      <c r="A72" s="5">
        <v>13.8523596653888</v>
      </c>
      <c r="B72" s="5">
        <v>294.51987697788798</v>
      </c>
      <c r="C72" s="5">
        <v>77.572288563688403</v>
      </c>
      <c r="D72" s="5">
        <v>116.11885572867099</v>
      </c>
      <c r="E72" s="5">
        <v>0.49854932649627798</v>
      </c>
      <c r="F72" s="5">
        <v>0.201851679893853</v>
      </c>
      <c r="G72" s="5">
        <v>0.64122207571586198</v>
      </c>
      <c r="H72" s="5">
        <v>1082.93933048842</v>
      </c>
      <c r="I72" s="5">
        <v>54.294747036128101</v>
      </c>
      <c r="J72" s="5">
        <v>4.0998767893847097</v>
      </c>
      <c r="L72" s="5">
        <v>16.743993788301001</v>
      </c>
      <c r="M72" s="5">
        <v>293.78694136424201</v>
      </c>
      <c r="N72" s="5">
        <v>77.059130239763704</v>
      </c>
      <c r="O72" s="5">
        <v>119.708555570944</v>
      </c>
      <c r="P72" s="5">
        <v>0.484255740690828</v>
      </c>
      <c r="Q72" s="5">
        <v>0.20734022922922399</v>
      </c>
      <c r="R72" s="5">
        <v>0.65485281985173305</v>
      </c>
      <c r="S72" s="5">
        <v>1132.53436887469</v>
      </c>
      <c r="T72" s="5">
        <v>56.305931639768005</v>
      </c>
      <c r="U72" s="5">
        <v>3.9371347924901601</v>
      </c>
      <c r="W72" s="5">
        <v>19.662089492276099</v>
      </c>
      <c r="X72" s="5">
        <v>299.21524778050298</v>
      </c>
      <c r="Y72" s="5">
        <v>77.042460639026999</v>
      </c>
      <c r="Z72" s="5">
        <v>107.096537048843</v>
      </c>
      <c r="AA72" s="5">
        <v>0.49865208170641201</v>
      </c>
      <c r="AB72" s="5">
        <v>0.20187233480118699</v>
      </c>
      <c r="AC72" s="5">
        <v>0.68881385429818998</v>
      </c>
      <c r="AD72" s="5">
        <v>1177.7654686616199</v>
      </c>
      <c r="AE72" s="5">
        <v>57.8989772062776</v>
      </c>
      <c r="AF72" s="5">
        <v>3.79090317919532</v>
      </c>
      <c r="AH72" s="5">
        <v>16.212764043237399</v>
      </c>
      <c r="AI72" s="5">
        <v>287.96852708714499</v>
      </c>
      <c r="AJ72" s="5">
        <v>78.020743611517005</v>
      </c>
      <c r="AK72" s="5">
        <v>0.49968032793135297</v>
      </c>
      <c r="AL72" s="5">
        <v>0.20231787792665701</v>
      </c>
      <c r="AM72" s="5">
        <v>0.63843677782466801</v>
      </c>
      <c r="AN72" s="5">
        <v>1185.43284821509</v>
      </c>
      <c r="AO72" s="5">
        <v>55.795321613814799</v>
      </c>
      <c r="AP72" s="5">
        <v>3.9272217311817399</v>
      </c>
    </row>
    <row r="73" spans="1:42" x14ac:dyDescent="0.3">
      <c r="A73" s="5">
        <v>13.567909811841901</v>
      </c>
      <c r="B73" s="5">
        <v>293.87541426686403</v>
      </c>
      <c r="C73" s="5">
        <v>77.149388741648593</v>
      </c>
      <c r="D73" s="5">
        <v>116.13559543489799</v>
      </c>
      <c r="E73" s="5">
        <v>0.49760631856176102</v>
      </c>
      <c r="F73" s="5">
        <v>0.202011112841779</v>
      </c>
      <c r="G73" s="5">
        <v>0.65656758735360399</v>
      </c>
      <c r="H73" s="5">
        <v>1085.72852271583</v>
      </c>
      <c r="I73" s="5">
        <v>54.245634088774999</v>
      </c>
      <c r="J73" s="5">
        <v>4.09836176803306</v>
      </c>
      <c r="L73" s="5">
        <v>16.473583998450501</v>
      </c>
      <c r="M73" s="5">
        <v>293.66968759670101</v>
      </c>
      <c r="N73" s="5">
        <v>77.060095112730593</v>
      </c>
      <c r="O73" s="5">
        <v>120.45441137248299</v>
      </c>
      <c r="P73" s="5">
        <v>0.49834953100135998</v>
      </c>
      <c r="Q73" s="5">
        <v>0.22285017949778399</v>
      </c>
      <c r="R73" s="5">
        <v>0.64165781919103604</v>
      </c>
      <c r="S73" s="5">
        <v>1127.69952034535</v>
      </c>
      <c r="T73" s="5">
        <v>56.192611248960802</v>
      </c>
      <c r="U73" s="5">
        <v>3.9356373294864802</v>
      </c>
      <c r="W73" s="5">
        <v>19.090007780380301</v>
      </c>
      <c r="X73" s="5">
        <v>299.303524389161</v>
      </c>
      <c r="Y73" s="5">
        <v>76.971341211128305</v>
      </c>
      <c r="Z73" s="5">
        <v>107.957548073439</v>
      </c>
      <c r="AA73" s="5">
        <v>0.49846193447159398</v>
      </c>
      <c r="AB73" s="5">
        <v>0.20273309784646401</v>
      </c>
      <c r="AC73" s="5">
        <v>0.63955480938593101</v>
      </c>
      <c r="AD73" s="5">
        <v>1179.2268891124199</v>
      </c>
      <c r="AE73" s="5">
        <v>57.7971107841175</v>
      </c>
      <c r="AF73" s="5">
        <v>3.7892035213152702</v>
      </c>
      <c r="AH73" s="5">
        <v>17.7403175368426</v>
      </c>
      <c r="AI73" s="5">
        <v>297.04970728810599</v>
      </c>
      <c r="AJ73" s="5">
        <v>76.455365464054296</v>
      </c>
      <c r="AK73" s="5">
        <v>0.42530812990783401</v>
      </c>
      <c r="AL73" s="5">
        <v>0.209923646532403</v>
      </c>
      <c r="AM73" s="5">
        <v>0.30184403429069501</v>
      </c>
      <c r="AN73" s="5">
        <v>1070.11823952334</v>
      </c>
      <c r="AO73" s="5">
        <v>55.257218705834696</v>
      </c>
      <c r="AP73" s="5">
        <v>3.9268130261784</v>
      </c>
    </row>
    <row r="74" spans="1:42" x14ac:dyDescent="0.3">
      <c r="A74" s="5">
        <v>15.380017441789301</v>
      </c>
      <c r="B74" s="5">
        <v>293.52988576490901</v>
      </c>
      <c r="C74" s="5">
        <v>76.039477378700695</v>
      </c>
      <c r="D74" s="5">
        <v>107.067059714037</v>
      </c>
      <c r="E74" s="5">
        <v>0.427681106948406</v>
      </c>
      <c r="F74" s="5">
        <v>0.232315083565556</v>
      </c>
      <c r="G74" s="5">
        <v>0.29466769469673898</v>
      </c>
      <c r="H74" s="5">
        <v>1017.1812590345</v>
      </c>
      <c r="I74" s="5">
        <v>53.855777714475494</v>
      </c>
      <c r="J74" s="5">
        <v>4.0934896298162604</v>
      </c>
      <c r="L74" s="5">
        <v>16.437085742463498</v>
      </c>
      <c r="M74" s="5">
        <v>294.38169572581501</v>
      </c>
      <c r="N74" s="5">
        <v>77.054836258083498</v>
      </c>
      <c r="O74" s="5">
        <v>121.458610199727</v>
      </c>
      <c r="P74" s="5">
        <v>0.49623186160085903</v>
      </c>
      <c r="Q74" s="5">
        <v>0.201424014713252</v>
      </c>
      <c r="R74" s="5">
        <v>0.66432178333646197</v>
      </c>
      <c r="S74" s="5">
        <v>1136.80315940987</v>
      </c>
      <c r="T74" s="5">
        <v>56.142792462997605</v>
      </c>
      <c r="U74" s="5">
        <v>3.9316316352358398</v>
      </c>
      <c r="W74" s="5">
        <v>21.7043520052503</v>
      </c>
      <c r="X74" s="5">
        <v>295.83944639701298</v>
      </c>
      <c r="Y74" s="5">
        <v>76.076316776462207</v>
      </c>
      <c r="Z74" s="5">
        <v>114.76659389864299</v>
      </c>
      <c r="AA74" s="5">
        <v>0.41546679275035497</v>
      </c>
      <c r="AB74" s="5">
        <v>0.225169354579173</v>
      </c>
      <c r="AC74" s="5">
        <v>0.26144055802499899</v>
      </c>
      <c r="AD74" s="5">
        <v>1071.9069583507301</v>
      </c>
      <c r="AE74" s="5">
        <v>57.091792746180303</v>
      </c>
      <c r="AF74" s="5">
        <v>3.7876218463693299</v>
      </c>
      <c r="AH74" s="5">
        <v>17.751553400731101</v>
      </c>
      <c r="AI74" s="5">
        <v>296.93477347380798</v>
      </c>
      <c r="AJ74" s="5">
        <v>76.471637771988497</v>
      </c>
      <c r="AK74" s="5">
        <v>0.428403728184786</v>
      </c>
      <c r="AL74" s="5">
        <v>0.21038840369037001</v>
      </c>
      <c r="AM74" s="5">
        <v>0.29857175148427301</v>
      </c>
      <c r="AN74" s="5">
        <v>1065.7773067215501</v>
      </c>
      <c r="AO74" s="5">
        <v>55.202307058890199</v>
      </c>
      <c r="AP74" s="5">
        <v>3.9248103181934599</v>
      </c>
    </row>
    <row r="75" spans="1:42" x14ac:dyDescent="0.3">
      <c r="A75" s="5">
        <v>15.1251211187182</v>
      </c>
      <c r="B75" s="5">
        <v>293.18974391163903</v>
      </c>
      <c r="C75" s="5">
        <v>76.068433830607006</v>
      </c>
      <c r="D75" s="5">
        <v>106.955540351813</v>
      </c>
      <c r="E75" s="5">
        <v>0.43501777663371199</v>
      </c>
      <c r="F75" s="5">
        <v>0.22289542651522101</v>
      </c>
      <c r="G75" s="5">
        <v>0.312422735368032</v>
      </c>
      <c r="H75" s="5">
        <v>1012.07619794697</v>
      </c>
      <c r="I75" s="5">
        <v>53.783475738926697</v>
      </c>
      <c r="J75" s="5">
        <v>4.0909931428369699</v>
      </c>
      <c r="L75" s="5">
        <v>18.957546513670898</v>
      </c>
      <c r="M75" s="5">
        <v>284.76809772896002</v>
      </c>
      <c r="N75" s="5">
        <v>76.158742235132806</v>
      </c>
      <c r="O75" s="5">
        <v>115.74315526554</v>
      </c>
      <c r="P75" s="5">
        <v>0.42598872587131498</v>
      </c>
      <c r="Q75" s="5">
        <v>0.203550122109589</v>
      </c>
      <c r="R75" s="5">
        <v>0.28222112172816799</v>
      </c>
      <c r="S75" s="5">
        <v>1057.6801051692401</v>
      </c>
      <c r="T75" s="5">
        <v>55.5935566805951</v>
      </c>
      <c r="U75" s="5">
        <v>3.9315022643598199</v>
      </c>
      <c r="W75" s="5">
        <v>21.728096718864101</v>
      </c>
      <c r="X75" s="5">
        <v>296.00049974877601</v>
      </c>
      <c r="Y75" s="5">
        <v>76.025957027898102</v>
      </c>
      <c r="Z75" s="5">
        <v>114.501510172503</v>
      </c>
      <c r="AA75" s="5">
        <v>0.41784614694294703</v>
      </c>
      <c r="AB75" s="5">
        <v>0.22581317406602999</v>
      </c>
      <c r="AC75" s="5">
        <v>0.26024751463436802</v>
      </c>
      <c r="AD75" s="5">
        <v>1070.23206925057</v>
      </c>
      <c r="AE75" s="5">
        <v>57.088223135825302</v>
      </c>
      <c r="AF75" s="5">
        <v>3.7873810777577201</v>
      </c>
      <c r="AH75" s="5">
        <v>17.751774961083601</v>
      </c>
      <c r="AI75" s="5">
        <v>297.04324373185699</v>
      </c>
      <c r="AJ75" s="5">
        <v>76.460449344824994</v>
      </c>
      <c r="AK75" s="5">
        <v>0.427200335854238</v>
      </c>
      <c r="AL75" s="5">
        <v>0.20961629598373399</v>
      </c>
      <c r="AM75" s="5">
        <v>0.29302140987642</v>
      </c>
      <c r="AN75" s="5">
        <v>1061.4352340389901</v>
      </c>
      <c r="AO75" s="5">
        <v>55.098360619301502</v>
      </c>
      <c r="AP75" s="5">
        <v>3.92025876183309</v>
      </c>
    </row>
    <row r="76" spans="1:42" x14ac:dyDescent="0.3">
      <c r="A76" s="5">
        <v>15.234763292126701</v>
      </c>
      <c r="B76" s="5">
        <v>293.07963059373799</v>
      </c>
      <c r="C76" s="5">
        <v>76.0971501946388</v>
      </c>
      <c r="D76" s="5">
        <v>105.943982612261</v>
      </c>
      <c r="E76" s="5">
        <v>0.43460239541407603</v>
      </c>
      <c r="F76" s="5">
        <v>0.219612269681006</v>
      </c>
      <c r="G76" s="5">
        <v>0.30002972902147701</v>
      </c>
      <c r="H76" s="5">
        <v>1013.17224159331</v>
      </c>
      <c r="I76" s="5">
        <v>53.715439454503297</v>
      </c>
      <c r="J76" s="5">
        <v>4.0869574918627096</v>
      </c>
      <c r="L76" s="5">
        <v>19.181150876425999</v>
      </c>
      <c r="M76" s="5">
        <v>283.19184696611899</v>
      </c>
      <c r="N76" s="5">
        <v>76.139675276451896</v>
      </c>
      <c r="O76" s="5">
        <v>114.341355954999</v>
      </c>
      <c r="P76" s="5">
        <v>0.47309375394301401</v>
      </c>
      <c r="Q76" s="5">
        <v>0.20898084657322</v>
      </c>
      <c r="R76" s="5">
        <v>0.28503879572219298</v>
      </c>
      <c r="S76" s="5">
        <v>1053.4279217565099</v>
      </c>
      <c r="T76" s="5">
        <v>55.507176151979401</v>
      </c>
      <c r="U76" s="5">
        <v>3.9294885185136699</v>
      </c>
      <c r="W76" s="5">
        <v>21.4662676025035</v>
      </c>
      <c r="X76" s="5">
        <v>293.55374082391802</v>
      </c>
      <c r="Y76" s="5">
        <v>76.072102402113401</v>
      </c>
      <c r="Z76" s="5">
        <v>113.51520098282499</v>
      </c>
      <c r="AA76" s="5">
        <v>0.40720385910364698</v>
      </c>
      <c r="AB76" s="5">
        <v>0.20608031732311899</v>
      </c>
      <c r="AC76" s="5">
        <v>0.281547501510097</v>
      </c>
      <c r="AD76" s="5">
        <v>1073.5017254996101</v>
      </c>
      <c r="AE76" s="5">
        <v>56.965786228172696</v>
      </c>
      <c r="AF76" s="5">
        <v>3.7840271865788502</v>
      </c>
      <c r="AH76" s="5">
        <v>18.630582200655098</v>
      </c>
      <c r="AI76" s="5">
        <v>290.73122330613501</v>
      </c>
      <c r="AJ76" s="5">
        <v>76.838945973242105</v>
      </c>
      <c r="AK76" s="5">
        <v>0.43648510182219502</v>
      </c>
      <c r="AL76" s="5">
        <v>0.218099471291022</v>
      </c>
      <c r="AM76" s="5">
        <v>0.26751598623030598</v>
      </c>
      <c r="AN76" s="5">
        <v>1039.1770146972101</v>
      </c>
      <c r="AO76" s="5">
        <v>54.955022385805897</v>
      </c>
      <c r="AP76" s="5">
        <v>3.9166431659049898</v>
      </c>
    </row>
    <row r="77" spans="1:42" x14ac:dyDescent="0.3">
      <c r="A77" s="5">
        <v>15.243675051793799</v>
      </c>
      <c r="B77" s="5">
        <v>293.65479485685398</v>
      </c>
      <c r="C77" s="5">
        <v>76.032266778330694</v>
      </c>
      <c r="D77" s="5">
        <v>107.39534875183</v>
      </c>
      <c r="E77" s="5">
        <v>0.42766747506382902</v>
      </c>
      <c r="F77" s="5">
        <v>0.22996790370340001</v>
      </c>
      <c r="G77" s="5">
        <v>0.28132499035846498</v>
      </c>
      <c r="H77" s="5">
        <v>1015.02300239216</v>
      </c>
      <c r="I77" s="5">
        <v>53.667445339702404</v>
      </c>
      <c r="J77" s="5">
        <v>4.0858267684785803</v>
      </c>
      <c r="L77" s="5">
        <v>18.895322214724299</v>
      </c>
      <c r="M77" s="5">
        <v>284.780821537159</v>
      </c>
      <c r="N77" s="5">
        <v>76.114144130007702</v>
      </c>
      <c r="O77" s="5">
        <v>115.275388435899</v>
      </c>
      <c r="P77" s="5">
        <v>0.42615201645329398</v>
      </c>
      <c r="Q77" s="5">
        <v>0.20477157682247599</v>
      </c>
      <c r="R77" s="5">
        <v>0.264739048065187</v>
      </c>
      <c r="S77" s="5">
        <v>1052.4205711658001</v>
      </c>
      <c r="T77" s="5">
        <v>55.402768554346807</v>
      </c>
      <c r="U77" s="5">
        <v>3.92428245123036</v>
      </c>
      <c r="W77" s="5">
        <v>21.463881091386099</v>
      </c>
      <c r="X77" s="5">
        <v>293.84472413254298</v>
      </c>
      <c r="Y77" s="5">
        <v>76.085912320304601</v>
      </c>
      <c r="Z77" s="5">
        <v>113.827805240049</v>
      </c>
      <c r="AA77" s="5">
        <v>0.40843981636639698</v>
      </c>
      <c r="AB77" s="5">
        <v>0.216957805711079</v>
      </c>
      <c r="AC77" s="5">
        <v>0.25594113714316002</v>
      </c>
      <c r="AD77" s="5">
        <v>1073.7892845942799</v>
      </c>
      <c r="AE77" s="5">
        <v>56.888256407630202</v>
      </c>
      <c r="AF77" s="5">
        <v>3.7826751467981299</v>
      </c>
      <c r="AH77" s="5">
        <v>17.688068424729099</v>
      </c>
      <c r="AI77" s="5">
        <v>297.51439868220598</v>
      </c>
      <c r="AJ77" s="5">
        <v>76.525622866750695</v>
      </c>
      <c r="AK77" s="5">
        <v>0.42707108668857102</v>
      </c>
      <c r="AL77" s="5">
        <v>0.20665582646019501</v>
      </c>
      <c r="AM77" s="5">
        <v>0.293574505213481</v>
      </c>
      <c r="AN77" s="5">
        <v>1050.2210452725101</v>
      </c>
      <c r="AO77" s="5">
        <v>54.931300833145201</v>
      </c>
      <c r="AP77" s="5">
        <v>3.9139726236192902</v>
      </c>
    </row>
    <row r="78" spans="1:42" x14ac:dyDescent="0.3">
      <c r="A78" s="5">
        <v>15.381208426083001</v>
      </c>
      <c r="B78" s="5">
        <v>292.95432242324603</v>
      </c>
      <c r="C78" s="5">
        <v>76.154828394645094</v>
      </c>
      <c r="D78" s="5">
        <v>105.789185884044</v>
      </c>
      <c r="E78" s="5">
        <v>0.43105364075012398</v>
      </c>
      <c r="F78" s="5">
        <v>0.22695669075626901</v>
      </c>
      <c r="G78" s="5">
        <v>0.27334417230624702</v>
      </c>
      <c r="H78" s="5">
        <v>1008.24334411617</v>
      </c>
      <c r="I78" s="5">
        <v>53.5473549091408</v>
      </c>
      <c r="J78" s="5">
        <v>4.0804474484261499</v>
      </c>
      <c r="L78" s="5">
        <v>19.192515040671399</v>
      </c>
      <c r="M78" s="5">
        <v>288.02732812509697</v>
      </c>
      <c r="N78" s="5">
        <v>75.814915751989503</v>
      </c>
      <c r="O78" s="5">
        <v>119.659651444625</v>
      </c>
      <c r="P78" s="5">
        <v>0.42250217307520499</v>
      </c>
      <c r="Q78" s="5">
        <v>0.241286115943847</v>
      </c>
      <c r="R78" s="5">
        <v>0.27766260159628398</v>
      </c>
      <c r="S78" s="5">
        <v>1003.38504529691</v>
      </c>
      <c r="T78" s="5">
        <v>55.250916700606901</v>
      </c>
      <c r="U78" s="5">
        <v>3.9211019164110898</v>
      </c>
      <c r="W78" s="5">
        <v>21.1914025704497</v>
      </c>
      <c r="X78" s="5">
        <v>291.83626169328801</v>
      </c>
      <c r="Y78" s="5">
        <v>76.082944370528395</v>
      </c>
      <c r="Z78" s="5">
        <v>113.568570482336</v>
      </c>
      <c r="AA78" s="5">
        <v>0.413245270247528</v>
      </c>
      <c r="AB78" s="5">
        <v>0.20881592909075</v>
      </c>
      <c r="AC78" s="5">
        <v>0.26007133039130598</v>
      </c>
      <c r="AD78" s="5">
        <v>1077.3485945350301</v>
      </c>
      <c r="AE78" s="5">
        <v>56.8222375900313</v>
      </c>
      <c r="AF78" s="5">
        <v>3.7806925920305798</v>
      </c>
      <c r="AH78" s="5">
        <v>18.503758062037399</v>
      </c>
      <c r="AI78" s="5">
        <v>289.00984286529098</v>
      </c>
      <c r="AJ78" s="5">
        <v>76.943343547093704</v>
      </c>
      <c r="AK78" s="5">
        <v>0.43354825897876498</v>
      </c>
      <c r="AL78" s="5">
        <v>0.21810428686314401</v>
      </c>
      <c r="AM78" s="5">
        <v>0.242755443614078</v>
      </c>
      <c r="AN78" s="5">
        <v>1047.54393262247</v>
      </c>
      <c r="AO78" s="5">
        <v>54.828422687979398</v>
      </c>
      <c r="AP78" s="5">
        <v>3.9132198847726198</v>
      </c>
    </row>
    <row r="79" spans="1:42" x14ac:dyDescent="0.3">
      <c r="A79" s="5">
        <v>15.4164271848708</v>
      </c>
      <c r="B79" s="5">
        <v>288.35365952414901</v>
      </c>
      <c r="C79" s="5">
        <v>75.884835716873596</v>
      </c>
      <c r="D79" s="5">
        <v>107.754731237455</v>
      </c>
      <c r="E79" s="5">
        <v>0.43802108112951899</v>
      </c>
      <c r="F79" s="5">
        <v>0.205852266213508</v>
      </c>
      <c r="G79" s="5">
        <v>0.27330457577408501</v>
      </c>
      <c r="H79" s="5">
        <v>1014.5715971237</v>
      </c>
      <c r="I79" s="5">
        <v>53.450235005932797</v>
      </c>
      <c r="J79" s="5">
        <v>4.0783976455543796</v>
      </c>
      <c r="L79" s="5">
        <v>18.6434396479047</v>
      </c>
      <c r="M79" s="5">
        <v>286.282944824879</v>
      </c>
      <c r="N79" s="5">
        <v>76.077901694747197</v>
      </c>
      <c r="O79" s="5">
        <v>119.81509452850899</v>
      </c>
      <c r="P79" s="5">
        <v>0.42481629533648502</v>
      </c>
      <c r="Q79" s="5">
        <v>0.23904960191268301</v>
      </c>
      <c r="R79" s="5">
        <v>0.263729734581237</v>
      </c>
      <c r="S79" s="5">
        <v>1019.41269658825</v>
      </c>
      <c r="T79" s="5">
        <v>55.192356339867096</v>
      </c>
      <c r="U79" s="5">
        <v>3.9195157431166399</v>
      </c>
      <c r="W79" s="5">
        <v>21.104932784192702</v>
      </c>
      <c r="X79" s="5">
        <v>292.546888743951</v>
      </c>
      <c r="Y79" s="5">
        <v>76.0699219936633</v>
      </c>
      <c r="Z79" s="5">
        <v>113.268397846388</v>
      </c>
      <c r="AA79" s="5">
        <v>0.41220100437924601</v>
      </c>
      <c r="AB79" s="5">
        <v>0.20198818270162999</v>
      </c>
      <c r="AC79" s="5">
        <v>0.25890297058348199</v>
      </c>
      <c r="AD79" s="5">
        <v>1080.20946629536</v>
      </c>
      <c r="AE79" s="5">
        <v>56.777458382388104</v>
      </c>
      <c r="AF79" s="5">
        <v>3.7787903074650901</v>
      </c>
      <c r="AH79" s="5">
        <v>18.2397046726072</v>
      </c>
      <c r="AI79" s="5">
        <v>289.49531822927997</v>
      </c>
      <c r="AJ79" s="5">
        <v>76.479937750031695</v>
      </c>
      <c r="AK79" s="5">
        <v>0.443965116125693</v>
      </c>
      <c r="AL79" s="5">
        <v>0.20520480935979499</v>
      </c>
      <c r="AM79" s="5">
        <v>0.27685896693324802</v>
      </c>
      <c r="AN79" s="5">
        <v>1032.92643339138</v>
      </c>
      <c r="AO79" s="5">
        <v>54.736911656085894</v>
      </c>
      <c r="AP79" s="5">
        <v>3.9109536377379199</v>
      </c>
    </row>
    <row r="80" spans="1:42" x14ac:dyDescent="0.3">
      <c r="A80" s="5">
        <v>15.438979064509001</v>
      </c>
      <c r="B80" s="5">
        <v>288.43956644522399</v>
      </c>
      <c r="C80" s="5">
        <v>75.963379673065603</v>
      </c>
      <c r="D80" s="5">
        <v>107.133781286436</v>
      </c>
      <c r="E80" s="5">
        <v>0.43466227227005799</v>
      </c>
      <c r="F80" s="5">
        <v>0.204117665225552</v>
      </c>
      <c r="G80" s="5">
        <v>0.28554779611982301</v>
      </c>
      <c r="H80" s="5">
        <v>1004.98144420217</v>
      </c>
      <c r="I80" s="5">
        <v>53.390214779411103</v>
      </c>
      <c r="J80" s="5">
        <v>4.0743956232607896</v>
      </c>
      <c r="L80" s="5">
        <v>18.640007834123899</v>
      </c>
      <c r="M80" s="5">
        <v>287.69106990534499</v>
      </c>
      <c r="N80" s="5">
        <v>76.108611378644596</v>
      </c>
      <c r="O80" s="5">
        <v>121.321296196793</v>
      </c>
      <c r="P80" s="5">
        <v>0.43178920030532097</v>
      </c>
      <c r="Q80" s="5">
        <v>0.20217478168529901</v>
      </c>
      <c r="R80" s="5">
        <v>0.28764540119813697</v>
      </c>
      <c r="S80" s="5">
        <v>1020.24191060838</v>
      </c>
      <c r="T80" s="5">
        <v>55.125213692996198</v>
      </c>
      <c r="U80" s="5">
        <v>3.9143252277311902</v>
      </c>
      <c r="W80" s="5">
        <v>21.126469666837998</v>
      </c>
      <c r="X80" s="5">
        <v>291.10936532544702</v>
      </c>
      <c r="Y80" s="5">
        <v>76.084602054284304</v>
      </c>
      <c r="Z80" s="5">
        <v>113.620926520203</v>
      </c>
      <c r="AA80" s="5">
        <v>0.41433430243175401</v>
      </c>
      <c r="AB80" s="5">
        <v>0.20930627619424799</v>
      </c>
      <c r="AC80" s="5">
        <v>0.24413171384481899</v>
      </c>
      <c r="AD80" s="5">
        <v>1070.61187858416</v>
      </c>
      <c r="AE80" s="5">
        <v>56.613238287563192</v>
      </c>
      <c r="AF80" s="5">
        <v>3.7763513500285502</v>
      </c>
      <c r="AH80" s="5">
        <v>18.390485033871101</v>
      </c>
      <c r="AI80" s="5">
        <v>297.76123986949898</v>
      </c>
      <c r="AJ80" s="5">
        <v>76.425649951102699</v>
      </c>
      <c r="AK80" s="5">
        <v>0.44150924652542101</v>
      </c>
      <c r="AL80" s="5">
        <v>0.20901247627700101</v>
      </c>
      <c r="AM80" s="5">
        <v>0.23329878558556</v>
      </c>
      <c r="AN80" s="5">
        <v>1034.22772041281</v>
      </c>
      <c r="AO80" s="5">
        <v>54.623372601100193</v>
      </c>
      <c r="AP80" s="5">
        <v>3.90483723439662</v>
      </c>
    </row>
    <row r="81" spans="1:42" x14ac:dyDescent="0.3">
      <c r="A81" s="5">
        <v>15.4547470333827</v>
      </c>
      <c r="B81" s="5">
        <v>288.35232519438898</v>
      </c>
      <c r="C81" s="5">
        <v>76.001500971839704</v>
      </c>
      <c r="D81" s="5">
        <v>106.930455104413</v>
      </c>
      <c r="E81" s="5">
        <v>0.43571523440827797</v>
      </c>
      <c r="F81" s="5">
        <v>0.207497384174883</v>
      </c>
      <c r="G81" s="5">
        <v>0.266990886725823</v>
      </c>
      <c r="H81" s="5">
        <v>1002.34994038595</v>
      </c>
      <c r="I81" s="5">
        <v>53.262499325392994</v>
      </c>
      <c r="J81" s="5">
        <v>4.0709025641752499</v>
      </c>
      <c r="L81" s="5">
        <v>18.7610199672052</v>
      </c>
      <c r="M81" s="5">
        <v>289.10544277858401</v>
      </c>
      <c r="N81" s="5">
        <v>75.733984050652595</v>
      </c>
      <c r="O81" s="5">
        <v>119.883622464496</v>
      </c>
      <c r="P81" s="5">
        <v>0.44152920869046702</v>
      </c>
      <c r="Q81" s="5">
        <v>0.218613738848078</v>
      </c>
      <c r="R81" s="5">
        <v>0.22458073703791001</v>
      </c>
      <c r="S81" s="5">
        <v>1023.19654784263</v>
      </c>
      <c r="T81" s="5">
        <v>54.963628739816905</v>
      </c>
      <c r="U81" s="5">
        <v>3.9117693140248999</v>
      </c>
      <c r="W81" s="5">
        <v>21.423622404245101</v>
      </c>
      <c r="X81" s="5">
        <v>293.70319909710798</v>
      </c>
      <c r="Y81" s="5">
        <v>75.604436853807897</v>
      </c>
      <c r="Z81" s="5">
        <v>111.112799838363</v>
      </c>
      <c r="AA81" s="5">
        <v>0.43682184240250699</v>
      </c>
      <c r="AB81" s="5">
        <v>0.20669758014930101</v>
      </c>
      <c r="AC81" s="5">
        <v>0.26203091345316099</v>
      </c>
      <c r="AD81" s="5">
        <v>1032.7487192229501</v>
      </c>
      <c r="AE81" s="5">
        <v>56.4283074992018</v>
      </c>
      <c r="AF81" s="5">
        <v>3.7705405602903199</v>
      </c>
      <c r="AH81" s="5">
        <v>17.8630282824268</v>
      </c>
      <c r="AI81" s="5">
        <v>297.63085979171598</v>
      </c>
      <c r="AJ81" s="5">
        <v>76.688121606744303</v>
      </c>
      <c r="AK81" s="5">
        <v>0.45215086405947202</v>
      </c>
      <c r="AL81" s="5">
        <v>0.20259272039189399</v>
      </c>
      <c r="AM81" s="5">
        <v>0.25268805931791799</v>
      </c>
      <c r="AN81" s="5">
        <v>1024.3110255539</v>
      </c>
      <c r="AO81" s="5">
        <v>54.504995014056803</v>
      </c>
      <c r="AP81" s="5">
        <v>3.9024608643666401</v>
      </c>
    </row>
    <row r="82" spans="1:42" x14ac:dyDescent="0.3">
      <c r="A82" s="5">
        <v>14.948623396106001</v>
      </c>
      <c r="B82" s="5">
        <v>287.398202194112</v>
      </c>
      <c r="C82" s="5">
        <v>75.631588431567494</v>
      </c>
      <c r="D82" s="5">
        <v>105.415469067467</v>
      </c>
      <c r="E82" s="5">
        <v>0.43630879523587701</v>
      </c>
      <c r="F82" s="5">
        <v>0.203783232581905</v>
      </c>
      <c r="G82" s="5">
        <v>0.27969549064476201</v>
      </c>
      <c r="H82" s="5">
        <v>1003.71401784019</v>
      </c>
      <c r="I82" s="5">
        <v>53.127086418724403</v>
      </c>
      <c r="J82" s="5">
        <v>4.0668718746728096</v>
      </c>
      <c r="L82" s="5">
        <v>18.647860531473899</v>
      </c>
      <c r="M82" s="5">
        <v>285.35235982562</v>
      </c>
      <c r="N82" s="5">
        <v>76.053305660747</v>
      </c>
      <c r="O82" s="5">
        <v>120.224592790336</v>
      </c>
      <c r="P82" s="5">
        <v>0.424858423305851</v>
      </c>
      <c r="Q82" s="5">
        <v>0.202067755012731</v>
      </c>
      <c r="R82" s="5">
        <v>0.26268951570433502</v>
      </c>
      <c r="S82" s="5">
        <v>1019.17579118456</v>
      </c>
      <c r="T82" s="5">
        <v>54.877719295750808</v>
      </c>
      <c r="U82" s="5">
        <v>3.90907725762463</v>
      </c>
      <c r="W82" s="5">
        <v>21.137572836287902</v>
      </c>
      <c r="X82" s="5">
        <v>294.13748234013599</v>
      </c>
      <c r="Y82" s="5">
        <v>75.759144780490502</v>
      </c>
      <c r="Z82" s="5">
        <v>111.430751521633</v>
      </c>
      <c r="AA82" s="5">
        <v>0.43063210369037302</v>
      </c>
      <c r="AB82" s="5">
        <v>0.200434744727785</v>
      </c>
      <c r="AC82" s="5">
        <v>0.25993107937537502</v>
      </c>
      <c r="AD82" s="5">
        <v>1033.58145339576</v>
      </c>
      <c r="AE82" s="5">
        <v>56.317277899262294</v>
      </c>
      <c r="AF82" s="5">
        <v>3.7671004851566101</v>
      </c>
      <c r="AH82" s="5">
        <v>17.997236379734399</v>
      </c>
      <c r="AI82" s="5">
        <v>299.81450764852099</v>
      </c>
      <c r="AJ82" s="5">
        <v>76.521580590008597</v>
      </c>
      <c r="AK82" s="5">
        <v>0.44780159821488402</v>
      </c>
      <c r="AL82" s="5">
        <v>0.20220677583319299</v>
      </c>
      <c r="AM82" s="5">
        <v>0.233246569305643</v>
      </c>
      <c r="AN82" s="5">
        <v>1031.9296790660801</v>
      </c>
      <c r="AO82" s="5">
        <v>54.501454786725098</v>
      </c>
      <c r="AP82" s="5">
        <v>3.9012193647194202</v>
      </c>
    </row>
    <row r="83" spans="1:42" x14ac:dyDescent="0.3">
      <c r="A83" s="5">
        <v>14.908167664917</v>
      </c>
      <c r="B83" s="5">
        <v>288.14726790548298</v>
      </c>
      <c r="C83" s="5">
        <v>75.826319903057296</v>
      </c>
      <c r="D83" s="5">
        <v>105.921480515421</v>
      </c>
      <c r="E83" s="5">
        <v>0.44746351693418002</v>
      </c>
      <c r="F83" s="5">
        <v>0.20970355681626801</v>
      </c>
      <c r="G83" s="5">
        <v>0.249171367361121</v>
      </c>
      <c r="H83" s="5">
        <v>1001.3248683545499</v>
      </c>
      <c r="I83" s="5">
        <v>53.024413432633999</v>
      </c>
      <c r="J83" s="5">
        <v>4.0654944322694</v>
      </c>
      <c r="L83" s="5">
        <v>18.189410354716401</v>
      </c>
      <c r="M83" s="5">
        <v>288.28053404410099</v>
      </c>
      <c r="N83" s="5">
        <v>75.845745595192795</v>
      </c>
      <c r="O83" s="5">
        <v>121.27503988321099</v>
      </c>
      <c r="P83" s="5">
        <v>0.44115589945760803</v>
      </c>
      <c r="Q83" s="5">
        <v>0.210793178056536</v>
      </c>
      <c r="R83" s="5">
        <v>0.22776186211958399</v>
      </c>
      <c r="S83" s="5">
        <v>1020.09216367464</v>
      </c>
      <c r="T83" s="5">
        <v>54.719648843794502</v>
      </c>
      <c r="U83" s="5">
        <v>3.9052573308916698</v>
      </c>
      <c r="W83" s="5">
        <v>21.342870805536801</v>
      </c>
      <c r="X83" s="5">
        <v>292.21792148744498</v>
      </c>
      <c r="Y83" s="5">
        <v>75.736319428990697</v>
      </c>
      <c r="Z83" s="5">
        <v>111.28611286001799</v>
      </c>
      <c r="AA83" s="5">
        <v>0.43033249285653702</v>
      </c>
      <c r="AB83" s="5">
        <v>0.20078911283524201</v>
      </c>
      <c r="AC83" s="5">
        <v>0.22757345824627201</v>
      </c>
      <c r="AD83" s="5">
        <v>1038.2186879324299</v>
      </c>
      <c r="AE83" s="5">
        <v>56.192271737467401</v>
      </c>
      <c r="AF83" s="5">
        <v>3.7658881123390802</v>
      </c>
      <c r="AH83" s="5">
        <v>18.309656328560699</v>
      </c>
      <c r="AI83" s="5">
        <v>289.52875075975498</v>
      </c>
      <c r="AJ83" s="5">
        <v>76.551864768938799</v>
      </c>
      <c r="AK83" s="5">
        <v>0.44674136182515001</v>
      </c>
      <c r="AL83" s="5">
        <v>0.20513576301682901</v>
      </c>
      <c r="AM83" s="5">
        <v>0.21239234231159099</v>
      </c>
      <c r="AN83" s="5">
        <v>1029.6797062713999</v>
      </c>
      <c r="AO83" s="5">
        <v>54.340144072027094</v>
      </c>
      <c r="AP83" s="5">
        <v>3.9003397455786799</v>
      </c>
    </row>
    <row r="84" spans="1:42" x14ac:dyDescent="0.3">
      <c r="A84" s="5">
        <v>15.0606192076207</v>
      </c>
      <c r="B84" s="5">
        <v>288.76436678706699</v>
      </c>
      <c r="C84" s="5">
        <v>75.905893580288506</v>
      </c>
      <c r="D84" s="5">
        <v>106.948566751437</v>
      </c>
      <c r="E84" s="5">
        <v>0.44563439815782802</v>
      </c>
      <c r="F84" s="5">
        <v>0.20284568197400199</v>
      </c>
      <c r="G84" s="5">
        <v>0.22499191498179999</v>
      </c>
      <c r="H84" s="5">
        <v>1006.609591107</v>
      </c>
      <c r="I84" s="5">
        <v>52.929018240604499</v>
      </c>
      <c r="J84" s="5">
        <v>4.0631409836686103</v>
      </c>
      <c r="L84" s="5">
        <v>18.252382719616101</v>
      </c>
      <c r="M84" s="5">
        <v>286.86333649686202</v>
      </c>
      <c r="N84" s="5">
        <v>75.829955639821407</v>
      </c>
      <c r="O84" s="5">
        <v>121.423982420282</v>
      </c>
      <c r="P84" s="5">
        <v>0.44324915850096502</v>
      </c>
      <c r="Q84" s="5">
        <v>0.202395401150753</v>
      </c>
      <c r="R84" s="5">
        <v>0.220849136265756</v>
      </c>
      <c r="S84" s="5">
        <v>1019.59853145205</v>
      </c>
      <c r="T84" s="5">
        <v>54.615733908915701</v>
      </c>
      <c r="U84" s="5">
        <v>3.9033337696191799</v>
      </c>
      <c r="W84" s="5">
        <v>20.442058741887202</v>
      </c>
      <c r="X84" s="5">
        <v>294.78472899658601</v>
      </c>
      <c r="Y84" s="5">
        <v>75.595475418367698</v>
      </c>
      <c r="Z84" s="5">
        <v>113.254457772693</v>
      </c>
      <c r="AA84" s="5">
        <v>0.42730075943449097</v>
      </c>
      <c r="AB84" s="5">
        <v>0.20301785292822</v>
      </c>
      <c r="AC84" s="5">
        <v>0.24553472459966999</v>
      </c>
      <c r="AD84" s="5">
        <v>1043.27743310357</v>
      </c>
      <c r="AE84" s="5">
        <v>56.133115852981497</v>
      </c>
      <c r="AF84" s="5">
        <v>3.7639934638982799</v>
      </c>
      <c r="AH84" s="5">
        <v>17.509241628749901</v>
      </c>
      <c r="AI84" s="5">
        <v>299.29081857150402</v>
      </c>
      <c r="AJ84" s="5">
        <v>76.576862849994498</v>
      </c>
      <c r="AK84" s="5">
        <v>0.43596245993306798</v>
      </c>
      <c r="AL84" s="5">
        <v>0.20110686169231701</v>
      </c>
      <c r="AM84" s="5">
        <v>0.25827542171329398</v>
      </c>
      <c r="AN84" s="5">
        <v>1018.99845280498</v>
      </c>
      <c r="AO84" s="5">
        <v>54.280421261738098</v>
      </c>
      <c r="AP84" s="5">
        <v>3.8956663548041699</v>
      </c>
    </row>
    <row r="85" spans="1:42" x14ac:dyDescent="0.3">
      <c r="A85" s="5">
        <v>14.7974905900273</v>
      </c>
      <c r="B85" s="5">
        <v>285.6023708811</v>
      </c>
      <c r="C85" s="5">
        <v>75.890563541231202</v>
      </c>
      <c r="D85" s="5">
        <v>105.474035484176</v>
      </c>
      <c r="E85" s="5">
        <v>0.44036396084200202</v>
      </c>
      <c r="F85" s="5">
        <v>0.20580941701362501</v>
      </c>
      <c r="G85" s="5">
        <v>0.24357465454562399</v>
      </c>
      <c r="H85" s="5">
        <v>1004.59607803259</v>
      </c>
      <c r="I85" s="5">
        <v>52.885837179361594</v>
      </c>
      <c r="J85" s="5">
        <v>4.0624024986659899</v>
      </c>
      <c r="L85" s="5">
        <v>18.037672225979701</v>
      </c>
      <c r="M85" s="5">
        <v>288.67754682939898</v>
      </c>
      <c r="N85" s="5">
        <v>75.825288732164097</v>
      </c>
      <c r="O85" s="5">
        <v>121.43723016374901</v>
      </c>
      <c r="P85" s="5">
        <v>0.44316880741714698</v>
      </c>
      <c r="Q85" s="5">
        <v>0.20148184659118301</v>
      </c>
      <c r="R85" s="5">
        <v>0.23338828707459799</v>
      </c>
      <c r="S85" s="5">
        <v>1005.1763653947201</v>
      </c>
      <c r="T85" s="5">
        <v>54.465757462036102</v>
      </c>
      <c r="U85" s="5">
        <v>3.89852999724783</v>
      </c>
      <c r="W85" s="5">
        <v>20.2604706275275</v>
      </c>
      <c r="X85" s="5">
        <v>294.817373442693</v>
      </c>
      <c r="Y85" s="5">
        <v>75.708805710874202</v>
      </c>
      <c r="Z85" s="5">
        <v>112.71096355719401</v>
      </c>
      <c r="AA85" s="5">
        <v>0.432013149154302</v>
      </c>
      <c r="AB85" s="5">
        <v>0.20575448256141299</v>
      </c>
      <c r="AC85" s="5">
        <v>0.23254358676747</v>
      </c>
      <c r="AD85" s="5">
        <v>1039.6129437449099</v>
      </c>
      <c r="AE85" s="5">
        <v>56.036647663896296</v>
      </c>
      <c r="AF85" s="5">
        <v>3.76264189766</v>
      </c>
      <c r="AH85" s="5">
        <v>17.751035987928802</v>
      </c>
      <c r="AI85" s="5">
        <v>295.93155283611497</v>
      </c>
      <c r="AJ85" s="5">
        <v>76.435502253964003</v>
      </c>
      <c r="AK85" s="5">
        <v>0.44178389809720697</v>
      </c>
      <c r="AL85" s="5">
        <v>0.20290150213518199</v>
      </c>
      <c r="AM85" s="5">
        <v>0.25346827880996903</v>
      </c>
      <c r="AN85" s="5">
        <v>1007.73167937222</v>
      </c>
      <c r="AO85" s="5">
        <v>54.178348531310206</v>
      </c>
      <c r="AP85" s="5">
        <v>3.8946490793597799</v>
      </c>
    </row>
    <row r="86" spans="1:42" x14ac:dyDescent="0.3">
      <c r="A86" s="5">
        <v>14.6973280311122</v>
      </c>
      <c r="B86" s="5">
        <v>283.72608118611498</v>
      </c>
      <c r="C86" s="5">
        <v>75.621167666531505</v>
      </c>
      <c r="D86" s="5">
        <v>107.21364569862899</v>
      </c>
      <c r="E86" s="5">
        <v>0.44165581503684198</v>
      </c>
      <c r="F86" s="5">
        <v>0.201363168106372</v>
      </c>
      <c r="G86" s="5">
        <v>0.23469430249473</v>
      </c>
      <c r="H86" s="5">
        <v>1000.72022229531</v>
      </c>
      <c r="I86" s="5">
        <v>52.648574413347703</v>
      </c>
      <c r="J86" s="5">
        <v>4.0579109216293299</v>
      </c>
      <c r="L86" s="5">
        <v>17.6108463985715</v>
      </c>
      <c r="M86" s="5">
        <v>289.65262140060997</v>
      </c>
      <c r="N86" s="5">
        <v>75.708777783074694</v>
      </c>
      <c r="O86" s="5">
        <v>120.00037285478101</v>
      </c>
      <c r="P86" s="5">
        <v>0.45440664568608902</v>
      </c>
      <c r="Q86" s="5">
        <v>0.20338555607512099</v>
      </c>
      <c r="R86" s="5">
        <v>0.21284889581425401</v>
      </c>
      <c r="S86" s="5">
        <v>1005.29451827559</v>
      </c>
      <c r="T86" s="5">
        <v>54.292424708697496</v>
      </c>
      <c r="U86" s="5">
        <v>3.89660944098559</v>
      </c>
      <c r="W86" s="5">
        <v>20.441979104773399</v>
      </c>
      <c r="X86" s="5">
        <v>294.48179387755698</v>
      </c>
      <c r="Y86" s="5">
        <v>75.612845070233007</v>
      </c>
      <c r="Z86" s="5">
        <v>113.85609685857899</v>
      </c>
      <c r="AA86" s="5">
        <v>0.43401415865434501</v>
      </c>
      <c r="AB86" s="5">
        <v>0.201378977954114</v>
      </c>
      <c r="AC86" s="5">
        <v>0.20933048251132699</v>
      </c>
      <c r="AD86" s="5">
        <v>1046.7145856689699</v>
      </c>
      <c r="AE86" s="5">
        <v>55.973108769528601</v>
      </c>
      <c r="AF86" s="5">
        <v>3.7618161058970498</v>
      </c>
      <c r="AH86" s="5">
        <v>17.541910050575101</v>
      </c>
      <c r="AI86" s="5">
        <v>299.33902466576802</v>
      </c>
      <c r="AJ86" s="5">
        <v>76.575092570973197</v>
      </c>
      <c r="AK86" s="5">
        <v>0.44578230868948798</v>
      </c>
      <c r="AL86" s="5">
        <v>0.21519219438772499</v>
      </c>
      <c r="AM86" s="5">
        <v>0.23252270756884999</v>
      </c>
      <c r="AN86" s="5">
        <v>1001.57908847471</v>
      </c>
      <c r="AO86" s="5">
        <v>54.0688030950474</v>
      </c>
      <c r="AP86" s="5">
        <v>3.8929529080789398</v>
      </c>
    </row>
    <row r="87" spans="1:42" x14ac:dyDescent="0.3">
      <c r="A87" s="5">
        <v>14.680568507504701</v>
      </c>
      <c r="B87" s="5">
        <v>281.46387743265302</v>
      </c>
      <c r="C87" s="5">
        <v>75.623372517685198</v>
      </c>
      <c r="D87" s="5">
        <v>107.266058651644</v>
      </c>
      <c r="E87" s="5">
        <v>0.442021568404184</v>
      </c>
      <c r="F87" s="5">
        <v>0.20097436624112699</v>
      </c>
      <c r="G87" s="5">
        <v>0.225299867813302</v>
      </c>
      <c r="H87" s="5">
        <v>1002.07918383001</v>
      </c>
      <c r="I87" s="5">
        <v>52.567373004140606</v>
      </c>
      <c r="J87" s="5">
        <v>4.0574680950337498</v>
      </c>
      <c r="L87" s="5">
        <v>17.388013068769801</v>
      </c>
      <c r="M87" s="5">
        <v>289.09689525140601</v>
      </c>
      <c r="N87" s="5">
        <v>75.756611860256996</v>
      </c>
      <c r="O87" s="5">
        <v>120.74893846083199</v>
      </c>
      <c r="P87" s="5">
        <v>0.43156950494755503</v>
      </c>
      <c r="Q87" s="5">
        <v>0.21720287256388299</v>
      </c>
      <c r="R87" s="5">
        <v>0.22362603869862299</v>
      </c>
      <c r="S87" s="5">
        <v>1002.38932953864</v>
      </c>
      <c r="T87" s="5">
        <v>54.218431923730407</v>
      </c>
      <c r="U87" s="5">
        <v>3.89619306896636</v>
      </c>
      <c r="W87" s="5">
        <v>20.218983283642999</v>
      </c>
      <c r="X87" s="5">
        <v>294.67322480273299</v>
      </c>
      <c r="Y87" s="5">
        <v>75.632501895501505</v>
      </c>
      <c r="Z87" s="5">
        <v>112.865517376762</v>
      </c>
      <c r="AA87" s="5">
        <v>0.44515351906663397</v>
      </c>
      <c r="AB87" s="5">
        <v>0.201658644191783</v>
      </c>
      <c r="AC87" s="5">
        <v>0.20955817447974801</v>
      </c>
      <c r="AD87" s="5">
        <v>1036.87589476777</v>
      </c>
      <c r="AE87" s="5">
        <v>55.875971301996998</v>
      </c>
      <c r="AF87" s="5">
        <v>3.7608500323776402</v>
      </c>
      <c r="AH87" s="5">
        <v>17.562943824908398</v>
      </c>
      <c r="AI87" s="5">
        <v>297.39977409917498</v>
      </c>
      <c r="AJ87" s="5">
        <v>76.614044939981994</v>
      </c>
      <c r="AK87" s="5">
        <v>0.451877918544075</v>
      </c>
      <c r="AL87" s="5">
        <v>0.20032414475184401</v>
      </c>
      <c r="AM87" s="5">
        <v>0.22695557411659401</v>
      </c>
      <c r="AN87" s="5">
        <v>1003.4978802655299</v>
      </c>
      <c r="AO87" s="5">
        <v>53.974790282325898</v>
      </c>
      <c r="AP87" s="5">
        <v>3.8906516601146999</v>
      </c>
    </row>
    <row r="88" spans="1:42" x14ac:dyDescent="0.3">
      <c r="A88" s="5">
        <v>14.2060945357638</v>
      </c>
      <c r="B88" s="5">
        <v>285.76940204771199</v>
      </c>
      <c r="C88" s="5">
        <v>75.584037134717505</v>
      </c>
      <c r="D88" s="5">
        <v>105.261585141618</v>
      </c>
      <c r="E88" s="5">
        <v>0.43427993846777602</v>
      </c>
      <c r="F88" s="5">
        <v>0.20418145239437499</v>
      </c>
      <c r="G88" s="5">
        <v>0.241218858577366</v>
      </c>
      <c r="H88" s="5">
        <v>1000.99562118053</v>
      </c>
      <c r="I88" s="5">
        <v>52.502090933585301</v>
      </c>
      <c r="J88" s="5">
        <v>4.0561463857013003</v>
      </c>
      <c r="L88" s="5">
        <v>17.556032626478899</v>
      </c>
      <c r="M88" s="5">
        <v>285.30613648603202</v>
      </c>
      <c r="N88" s="5">
        <v>75.631785080905203</v>
      </c>
      <c r="O88" s="5">
        <v>118.487288166585</v>
      </c>
      <c r="P88" s="5">
        <v>0.43967542957314998</v>
      </c>
      <c r="Q88" s="5">
        <v>0.206199627794209</v>
      </c>
      <c r="R88" s="5">
        <v>0.20514139106621701</v>
      </c>
      <c r="S88" s="5">
        <v>1002.84837020011</v>
      </c>
      <c r="T88" s="5">
        <v>54.043697870901894</v>
      </c>
      <c r="U88" s="5">
        <v>3.89352437444821</v>
      </c>
      <c r="W88" s="5">
        <v>21.338175614325301</v>
      </c>
      <c r="X88" s="5">
        <v>293.37592057633998</v>
      </c>
      <c r="Y88" s="5">
        <v>75.711250406938305</v>
      </c>
      <c r="Z88" s="5">
        <v>111.267101066636</v>
      </c>
      <c r="AA88" s="5">
        <v>0.45030951983923601</v>
      </c>
      <c r="AB88" s="5">
        <v>0.20258003919704301</v>
      </c>
      <c r="AC88" s="5">
        <v>0.20288929104530201</v>
      </c>
      <c r="AD88" s="5">
        <v>1010.3258997218001</v>
      </c>
      <c r="AE88" s="5">
        <v>55.842758871689902</v>
      </c>
      <c r="AF88" s="5">
        <v>3.7606868547671102</v>
      </c>
      <c r="AH88" s="5">
        <v>17.461368658525299</v>
      </c>
      <c r="AI88" s="5">
        <v>299.74980588899899</v>
      </c>
      <c r="AJ88" s="5">
        <v>76.568862331996499</v>
      </c>
      <c r="AK88" s="5">
        <v>0.44847921384407502</v>
      </c>
      <c r="AL88" s="5">
        <v>0.200602791541687</v>
      </c>
      <c r="AM88" s="5">
        <v>0.22352839990979401</v>
      </c>
      <c r="AN88" s="5">
        <v>1002.1919759638801</v>
      </c>
      <c r="AO88" s="5">
        <v>53.911379128858506</v>
      </c>
      <c r="AP88" s="5">
        <v>3.8889728017834599</v>
      </c>
    </row>
    <row r="89" spans="1:42" x14ac:dyDescent="0.3">
      <c r="A89" s="5">
        <v>14.3472819091446</v>
      </c>
      <c r="B89" s="5">
        <v>282.14567222302702</v>
      </c>
      <c r="C89" s="5">
        <v>75.657731723074093</v>
      </c>
      <c r="D89" s="5">
        <v>107.15637680555101</v>
      </c>
      <c r="E89" s="5">
        <v>0.4367162977579</v>
      </c>
      <c r="F89" s="5">
        <v>0.20044179363162801</v>
      </c>
      <c r="G89" s="5">
        <v>0.226361614685581</v>
      </c>
      <c r="H89" s="5">
        <v>1002.53639651468</v>
      </c>
      <c r="I89" s="5">
        <v>52.435316044792799</v>
      </c>
      <c r="J89" s="5">
        <v>4.0559325672605304</v>
      </c>
      <c r="L89" s="5">
        <v>17.193343508501901</v>
      </c>
      <c r="M89" s="5">
        <v>288.31356263972901</v>
      </c>
      <c r="N89" s="5">
        <v>75.594660323166394</v>
      </c>
      <c r="O89" s="5">
        <v>117.743598038342</v>
      </c>
      <c r="P89" s="5">
        <v>0.45741820083697199</v>
      </c>
      <c r="Q89" s="5">
        <v>0.20383344758712699</v>
      </c>
      <c r="R89" s="5">
        <v>0.200123351940908</v>
      </c>
      <c r="S89" s="5">
        <v>1000.73552713187</v>
      </c>
      <c r="T89" s="5">
        <v>53.9980342394324</v>
      </c>
      <c r="U89" s="5">
        <v>3.8928928410661401</v>
      </c>
      <c r="W89" s="5">
        <v>20.1179734324318</v>
      </c>
      <c r="X89" s="5">
        <v>294.39609984053499</v>
      </c>
      <c r="Y89" s="5">
        <v>75.550832476204107</v>
      </c>
      <c r="Z89" s="5">
        <v>111.800361947612</v>
      </c>
      <c r="AA89" s="5">
        <v>0.432348839401545</v>
      </c>
      <c r="AB89" s="5">
        <v>0.20525987597294801</v>
      </c>
      <c r="AC89" s="5">
        <v>0.21439503592901399</v>
      </c>
      <c r="AD89" s="5">
        <v>1035.1712206330201</v>
      </c>
      <c r="AE89" s="5">
        <v>55.768764438284698</v>
      </c>
      <c r="AF89" s="5">
        <v>3.7588999315094398</v>
      </c>
      <c r="AH89" s="5">
        <v>17.351674689827799</v>
      </c>
      <c r="AI89" s="5">
        <v>298.93476404261298</v>
      </c>
      <c r="AJ89" s="5">
        <v>76.596483515360305</v>
      </c>
      <c r="AK89" s="5">
        <v>0.447488781912876</v>
      </c>
      <c r="AL89" s="5">
        <v>0.20071546749856201</v>
      </c>
      <c r="AM89" s="5">
        <v>0.223563738390021</v>
      </c>
      <c r="AN89" s="5">
        <v>1000.51612378044</v>
      </c>
      <c r="AO89" s="5">
        <v>53.8449592918709</v>
      </c>
      <c r="AP89" s="5">
        <v>3.8882962315351901</v>
      </c>
    </row>
    <row r="90" spans="1:42" x14ac:dyDescent="0.3">
      <c r="A90" s="5">
        <v>14.340196380237201</v>
      </c>
      <c r="B90" s="5">
        <v>282.49790489170402</v>
      </c>
      <c r="C90" s="5">
        <v>75.728180218202297</v>
      </c>
      <c r="D90" s="5">
        <v>107.14897798265</v>
      </c>
      <c r="E90" s="5">
        <v>0.43728205865396402</v>
      </c>
      <c r="F90" s="5">
        <v>0.20031940316733199</v>
      </c>
      <c r="G90" s="5">
        <v>0.21040537944291199</v>
      </c>
      <c r="H90" s="5">
        <v>1002.47632600693</v>
      </c>
      <c r="I90" s="5">
        <v>52.346198199895298</v>
      </c>
      <c r="J90" s="5">
        <v>4.0549143997104498</v>
      </c>
      <c r="L90" s="5">
        <v>17.552620686301999</v>
      </c>
      <c r="M90" s="5">
        <v>285.25411546644898</v>
      </c>
      <c r="N90" s="5">
        <v>75.541941479373193</v>
      </c>
      <c r="O90" s="5">
        <v>118.521864226275</v>
      </c>
      <c r="P90" s="5">
        <v>0.43958801285650201</v>
      </c>
      <c r="Q90" s="5">
        <v>0.20600819209957</v>
      </c>
      <c r="R90" s="5">
        <v>0.20050231813848099</v>
      </c>
      <c r="S90" s="5">
        <v>1000.13966355066</v>
      </c>
      <c r="T90" s="5">
        <v>53.9267471995893</v>
      </c>
      <c r="U90" s="5">
        <v>3.8924287803986202</v>
      </c>
      <c r="W90" s="5">
        <v>20.412093976935701</v>
      </c>
      <c r="X90" s="5">
        <v>294.96050067711002</v>
      </c>
      <c r="Y90" s="5">
        <v>75.480188204028096</v>
      </c>
      <c r="Z90" s="5">
        <v>114.479119702102</v>
      </c>
      <c r="AA90" s="5">
        <v>0.434301229728983</v>
      </c>
      <c r="AB90" s="5">
        <v>0.201782640368011</v>
      </c>
      <c r="AC90" s="5">
        <v>0.203846220187517</v>
      </c>
      <c r="AD90" s="5">
        <v>1025.4025904054399</v>
      </c>
      <c r="AE90" s="5">
        <v>55.602832968911699</v>
      </c>
      <c r="AF90" s="5">
        <v>3.7571977097548102</v>
      </c>
      <c r="AH90" s="5">
        <v>16.908352752961601</v>
      </c>
      <c r="AI90" s="5">
        <v>295.99122877904102</v>
      </c>
      <c r="AJ90" s="5">
        <v>76.313439223432297</v>
      </c>
      <c r="AK90" s="5">
        <v>0.441692376175636</v>
      </c>
      <c r="AL90" s="5">
        <v>0.200087285064659</v>
      </c>
      <c r="AM90" s="5">
        <v>0.21522535621600999</v>
      </c>
      <c r="AN90" s="5">
        <v>1010.25777945761</v>
      </c>
      <c r="AO90" s="5">
        <v>53.681068345210207</v>
      </c>
      <c r="AP90" s="5">
        <v>3.88812506884639</v>
      </c>
    </row>
    <row r="91" spans="1:42" x14ac:dyDescent="0.3">
      <c r="A91" s="5">
        <v>14.157924399080599</v>
      </c>
      <c r="B91" s="5">
        <v>283.40354301850101</v>
      </c>
      <c r="C91" s="5">
        <v>75.684192203083597</v>
      </c>
      <c r="D91" s="5">
        <v>106.76846757723</v>
      </c>
      <c r="E91" s="5">
        <v>0.437363072387077</v>
      </c>
      <c r="F91" s="5">
        <v>0.20057348419872201</v>
      </c>
      <c r="G91" s="5">
        <v>0.20509469160511001</v>
      </c>
      <c r="H91" s="5">
        <v>1002.47302400664</v>
      </c>
      <c r="I91" s="5">
        <v>52.246966877746502</v>
      </c>
      <c r="J91" s="5">
        <v>4.0538422568121701</v>
      </c>
      <c r="L91" s="5">
        <v>17.212767728202198</v>
      </c>
      <c r="M91" s="5">
        <v>285.11042812433101</v>
      </c>
      <c r="N91" s="5">
        <v>75.632227862623793</v>
      </c>
      <c r="O91" s="5">
        <v>117.728488232552</v>
      </c>
      <c r="P91" s="5">
        <v>0.43207331620920703</v>
      </c>
      <c r="Q91" s="5">
        <v>0.20067324029069</v>
      </c>
      <c r="R91" s="5">
        <v>0.20112196670656099</v>
      </c>
      <c r="S91" s="5">
        <v>1003.58681804435</v>
      </c>
      <c r="T91" s="5">
        <v>53.828662644352697</v>
      </c>
      <c r="U91" s="5">
        <v>3.8914084601874701</v>
      </c>
      <c r="W91" s="5">
        <v>20.042032379600698</v>
      </c>
      <c r="X91" s="5">
        <v>295.15630060411098</v>
      </c>
      <c r="Y91" s="5">
        <v>75.586052817377293</v>
      </c>
      <c r="Z91" s="5">
        <v>115.21930618201201</v>
      </c>
      <c r="AA91" s="5">
        <v>0.43994566780856897</v>
      </c>
      <c r="AB91" s="5">
        <v>0.20362224683694899</v>
      </c>
      <c r="AC91" s="5">
        <v>0.206093240080997</v>
      </c>
      <c r="AD91" s="5">
        <v>1014.57700407455</v>
      </c>
      <c r="AE91" s="5">
        <v>55.490727221105097</v>
      </c>
      <c r="AF91" s="5">
        <v>3.7559990632985398</v>
      </c>
      <c r="AH91" s="5">
        <v>16.857655716403201</v>
      </c>
      <c r="AI91" s="5">
        <v>295.62481671959603</v>
      </c>
      <c r="AJ91" s="5">
        <v>76.344166490693397</v>
      </c>
      <c r="AK91" s="5">
        <v>0.44151542688388701</v>
      </c>
      <c r="AL91" s="5">
        <v>0.20028608207606499</v>
      </c>
      <c r="AM91" s="5">
        <v>0.214008845690974</v>
      </c>
      <c r="AN91" s="5">
        <v>1007.14148128933</v>
      </c>
      <c r="AO91" s="5">
        <v>53.617738340968401</v>
      </c>
      <c r="AP91" s="5">
        <v>3.8875587446313</v>
      </c>
    </row>
    <row r="92" spans="1:42" x14ac:dyDescent="0.3">
      <c r="A92" s="5">
        <v>14.075345486655101</v>
      </c>
      <c r="B92" s="5">
        <v>283.47112056938698</v>
      </c>
      <c r="C92" s="5">
        <v>75.685396938596497</v>
      </c>
      <c r="D92" s="5">
        <v>106.81590614976</v>
      </c>
      <c r="E92" s="5">
        <v>0.43736081914637298</v>
      </c>
      <c r="F92" s="5">
        <v>0.20057859927248201</v>
      </c>
      <c r="G92" s="5">
        <v>0.20504847959617201</v>
      </c>
      <c r="H92" s="5">
        <v>1002.4735124467001</v>
      </c>
      <c r="I92" s="5">
        <v>52.214890925422999</v>
      </c>
      <c r="J92" s="5">
        <v>4.0537912095893098</v>
      </c>
      <c r="L92" s="5">
        <v>17.247364362435398</v>
      </c>
      <c r="M92" s="5">
        <v>285.21406535850798</v>
      </c>
      <c r="N92" s="5">
        <v>75.478769912961596</v>
      </c>
      <c r="O92" s="5">
        <v>119.419236113621</v>
      </c>
      <c r="P92" s="5">
        <v>0.433400123418063</v>
      </c>
      <c r="Q92" s="5">
        <v>0.20050868977765199</v>
      </c>
      <c r="R92" s="5">
        <v>0.201448158452741</v>
      </c>
      <c r="S92" s="5">
        <v>1000.58661087404</v>
      </c>
      <c r="T92" s="5">
        <v>53.707549215459203</v>
      </c>
      <c r="U92" s="5">
        <v>3.89112195724161</v>
      </c>
      <c r="W92" s="5">
        <v>20.353757087062199</v>
      </c>
      <c r="X92" s="5">
        <v>294.843502551928</v>
      </c>
      <c r="Y92" s="5">
        <v>75.4789041018131</v>
      </c>
      <c r="Z92" s="5">
        <v>114.52803810159099</v>
      </c>
      <c r="AA92" s="5">
        <v>0.43396666932024902</v>
      </c>
      <c r="AB92" s="5">
        <v>0.20102045688655401</v>
      </c>
      <c r="AC92" s="5">
        <v>0.20521077765936099</v>
      </c>
      <c r="AD92" s="5">
        <v>1008.86179505186</v>
      </c>
      <c r="AE92" s="5">
        <v>55.380062827257703</v>
      </c>
      <c r="AF92" s="5">
        <v>3.7549271293170201</v>
      </c>
      <c r="AH92" s="5">
        <v>16.7138618477316</v>
      </c>
      <c r="AI92" s="5">
        <v>294.41002086311698</v>
      </c>
      <c r="AJ92" s="5">
        <v>76.342847559008504</v>
      </c>
      <c r="AK92" s="5">
        <v>0.44666297751959899</v>
      </c>
      <c r="AL92" s="5">
        <v>0.20113635963075399</v>
      </c>
      <c r="AM92" s="5">
        <v>0.213443842115001</v>
      </c>
      <c r="AN92" s="5">
        <v>1000.26794461972</v>
      </c>
      <c r="AO92" s="5">
        <v>53.505941416109103</v>
      </c>
      <c r="AP92" s="5">
        <v>3.8868697107372898</v>
      </c>
    </row>
  </sheetData>
  <mergeCells count="4">
    <mergeCell ref="L1:U1"/>
    <mergeCell ref="W1:AF1"/>
    <mergeCell ref="AH1:AP1"/>
    <mergeCell ref="A1:J1"/>
  </mergeCells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2"/>
  <sheetViews>
    <sheetView tabSelected="1" topLeftCell="W1" zoomScale="70" zoomScaleNormal="70" workbookViewId="0">
      <selection activeCell="AK22" sqref="AK22"/>
    </sheetView>
  </sheetViews>
  <sheetFormatPr defaultRowHeight="14.4" x14ac:dyDescent="0.3"/>
  <cols>
    <col min="1" max="1" width="6.88671875" style="5" bestFit="1" customWidth="1"/>
    <col min="2" max="2" width="7.88671875" style="5" bestFit="1" customWidth="1"/>
    <col min="3" max="3" width="7" style="5" customWidth="1"/>
    <col min="4" max="4" width="7.88671875" style="5" bestFit="1" customWidth="1"/>
    <col min="5" max="6" width="7" style="5" customWidth="1"/>
    <col min="7" max="7" width="9.33203125" style="5" bestFit="1" customWidth="1"/>
    <col min="8" max="8" width="6.88671875" style="5" bestFit="1" customWidth="1"/>
    <col min="9" max="9" width="6.77734375" style="5" customWidth="1"/>
    <col min="10" max="10" width="7.77734375" style="5" customWidth="1"/>
    <col min="11" max="11" width="6.88671875" style="5" bestFit="1" customWidth="1"/>
    <col min="12" max="12" width="7.88671875" style="5" bestFit="1" customWidth="1"/>
    <col min="13" max="13" width="7" style="5" customWidth="1"/>
    <col min="14" max="14" width="7.88671875" style="5" bestFit="1" customWidth="1"/>
    <col min="15" max="16" width="7" style="5" customWidth="1"/>
    <col min="17" max="17" width="9.33203125" style="5" bestFit="1" customWidth="1"/>
    <col min="18" max="18" width="6.88671875" style="5" bestFit="1" customWidth="1"/>
    <col min="19" max="19" width="6.77734375" style="5" customWidth="1"/>
    <col min="20" max="20" width="7.77734375" style="5" customWidth="1"/>
    <col min="21" max="21" width="6.88671875" style="5" bestFit="1" customWidth="1"/>
    <col min="22" max="22" width="7.88671875" style="5" bestFit="1" customWidth="1"/>
    <col min="23" max="23" width="7" style="5" customWidth="1"/>
    <col min="24" max="24" width="7.88671875" style="5" bestFit="1" customWidth="1"/>
    <col min="25" max="26" width="7" style="5" customWidth="1"/>
    <col min="27" max="27" width="9.33203125" style="5" bestFit="1" customWidth="1"/>
    <col min="28" max="28" width="6.88671875" style="5" bestFit="1" customWidth="1"/>
    <col min="29" max="29" width="6.77734375" style="5" customWidth="1"/>
    <col min="30" max="30" width="8.88671875" style="5"/>
    <col min="31" max="31" width="6.88671875" style="5" bestFit="1" customWidth="1"/>
    <col min="32" max="32" width="7.88671875" style="5" bestFit="1" customWidth="1"/>
    <col min="33" max="35" width="7" style="5" customWidth="1"/>
    <col min="36" max="36" width="9.33203125" style="5" bestFit="1" customWidth="1"/>
    <col min="37" max="37" width="6.88671875" style="5" bestFit="1" customWidth="1"/>
    <col min="38" max="38" width="6.77734375" style="5" customWidth="1"/>
    <col min="40" max="40" width="13.77734375" bestFit="1" customWidth="1"/>
    <col min="41" max="41" width="29.77734375" bestFit="1" customWidth="1"/>
  </cols>
  <sheetData>
    <row r="1" spans="1:41" x14ac:dyDescent="0.3">
      <c r="A1" s="19" t="s">
        <v>43</v>
      </c>
      <c r="B1" s="19"/>
      <c r="C1" s="19"/>
      <c r="D1" s="19"/>
      <c r="E1" s="19"/>
      <c r="F1" s="19"/>
      <c r="G1" s="19"/>
      <c r="H1" s="19"/>
      <c r="I1" s="19"/>
      <c r="K1" s="19" t="s">
        <v>38</v>
      </c>
      <c r="L1" s="19"/>
      <c r="M1" s="19"/>
      <c r="N1" s="19"/>
      <c r="O1" s="19"/>
      <c r="P1" s="19"/>
      <c r="Q1" s="19"/>
      <c r="R1" s="19"/>
      <c r="S1" s="19"/>
      <c r="T1" s="18"/>
      <c r="U1" s="19" t="s">
        <v>42</v>
      </c>
      <c r="V1" s="19"/>
      <c r="W1" s="19"/>
      <c r="X1" s="19"/>
      <c r="Y1" s="19"/>
      <c r="Z1" s="19"/>
      <c r="AA1" s="19"/>
      <c r="AB1" s="19"/>
      <c r="AC1" s="19"/>
      <c r="AE1" s="19" t="s">
        <v>44</v>
      </c>
      <c r="AF1" s="19"/>
      <c r="AG1" s="19"/>
      <c r="AH1" s="19"/>
      <c r="AI1" s="19"/>
      <c r="AJ1" s="19"/>
      <c r="AK1" s="19"/>
      <c r="AL1" s="19"/>
    </row>
    <row r="2" spans="1:4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45</v>
      </c>
      <c r="H2" s="5" t="s">
        <v>8</v>
      </c>
      <c r="I2" s="5" t="s">
        <v>9</v>
      </c>
      <c r="K2" s="5" t="s">
        <v>1</v>
      </c>
      <c r="L2" s="5" t="s">
        <v>2</v>
      </c>
      <c r="M2" s="5" t="s">
        <v>3</v>
      </c>
      <c r="N2" s="5" t="s">
        <v>4</v>
      </c>
      <c r="O2" s="5" t="s">
        <v>5</v>
      </c>
      <c r="P2" s="5" t="s">
        <v>6</v>
      </c>
      <c r="Q2" s="5" t="s">
        <v>7</v>
      </c>
      <c r="R2" s="5" t="s">
        <v>8</v>
      </c>
      <c r="S2" s="5" t="s">
        <v>9</v>
      </c>
      <c r="U2" s="5" t="s">
        <v>1</v>
      </c>
      <c r="V2" s="5" t="s">
        <v>2</v>
      </c>
      <c r="W2" s="5" t="s">
        <v>3</v>
      </c>
      <c r="X2" s="5" t="s">
        <v>4</v>
      </c>
      <c r="Y2" s="5" t="s">
        <v>5</v>
      </c>
      <c r="Z2" s="5" t="s">
        <v>6</v>
      </c>
      <c r="AA2" s="5" t="s">
        <v>45</v>
      </c>
      <c r="AB2" s="5" t="s">
        <v>8</v>
      </c>
      <c r="AC2" s="5" t="s">
        <v>9</v>
      </c>
      <c r="AE2" s="5" t="s">
        <v>1</v>
      </c>
      <c r="AF2" s="5" t="s">
        <v>2</v>
      </c>
      <c r="AG2" s="5" t="s">
        <v>3</v>
      </c>
      <c r="AH2" s="5" t="s">
        <v>4</v>
      </c>
      <c r="AI2" s="5" t="s">
        <v>5</v>
      </c>
      <c r="AJ2" s="5" t="s">
        <v>6</v>
      </c>
      <c r="AK2" s="5" t="s">
        <v>8</v>
      </c>
      <c r="AL2" s="5" t="s">
        <v>9</v>
      </c>
    </row>
    <row r="3" spans="1:41" x14ac:dyDescent="0.3">
      <c r="A3" s="5">
        <v>20.788558057870599</v>
      </c>
      <c r="B3" s="5">
        <v>275.29240540124499</v>
      </c>
      <c r="C3" s="5">
        <v>77.309776262320398</v>
      </c>
      <c r="D3" s="5">
        <v>125.208070593502</v>
      </c>
      <c r="E3" s="5">
        <v>0.34757137855199299</v>
      </c>
      <c r="F3" s="5">
        <v>0.53114246916155605</v>
      </c>
      <c r="G3" s="5">
        <v>1087.0658832802001</v>
      </c>
      <c r="H3" s="5">
        <v>57.143923593074298</v>
      </c>
      <c r="I3" s="5">
        <v>4.49815313019361</v>
      </c>
      <c r="K3" s="5">
        <v>22.915913031212099</v>
      </c>
      <c r="L3" s="5">
        <v>276.719777890567</v>
      </c>
      <c r="M3" s="5">
        <v>76.509364222849996</v>
      </c>
      <c r="N3" s="5">
        <v>108.30674574522099</v>
      </c>
      <c r="O3" s="5">
        <v>0.33734145272829202</v>
      </c>
      <c r="P3" s="5">
        <v>0.50621358777850001</v>
      </c>
      <c r="Q3" s="5">
        <v>1172.5004870753401</v>
      </c>
      <c r="R3" s="5">
        <v>59.069678244454401</v>
      </c>
      <c r="S3" s="5">
        <v>4.2637533631752902</v>
      </c>
      <c r="U3" s="5">
        <v>28.1570791643666</v>
      </c>
      <c r="V3" s="5">
        <v>293.44429710294202</v>
      </c>
      <c r="W3" s="5">
        <v>76.434169920604106</v>
      </c>
      <c r="X3" s="5">
        <v>110.44833760686301</v>
      </c>
      <c r="Y3" s="5">
        <v>0.33540439726891402</v>
      </c>
      <c r="Z3" s="5">
        <v>0.49890964818789302</v>
      </c>
      <c r="AA3" s="5">
        <v>1195.1130460245299</v>
      </c>
      <c r="AB3" s="5">
        <v>60.817845123612301</v>
      </c>
      <c r="AC3" s="5">
        <v>4.1238822107840098</v>
      </c>
      <c r="AE3" s="5">
        <v>25.393832571237901</v>
      </c>
      <c r="AF3" s="5">
        <v>267.20672784316298</v>
      </c>
      <c r="AG3" s="5">
        <v>77.491407938824494</v>
      </c>
      <c r="AH3" s="5">
        <v>0.34162898162509597</v>
      </c>
      <c r="AI3" s="5">
        <v>0.50477709019200001</v>
      </c>
      <c r="AJ3" s="5">
        <v>1169.2763592239701</v>
      </c>
      <c r="AK3" s="5">
        <v>58.740437472495401</v>
      </c>
      <c r="AL3" s="5">
        <v>4.3019760954352799</v>
      </c>
    </row>
    <row r="4" spans="1:41" x14ac:dyDescent="0.3">
      <c r="A4" s="5">
        <v>20.754404781083299</v>
      </c>
      <c r="B4" s="5">
        <v>274.81272071039399</v>
      </c>
      <c r="C4" s="5">
        <v>77.384706721105999</v>
      </c>
      <c r="D4" s="5">
        <v>124.93083398626899</v>
      </c>
      <c r="E4" s="5">
        <v>0.347542167081201</v>
      </c>
      <c r="F4" s="5">
        <v>0.53118438799190504</v>
      </c>
      <c r="G4" s="5">
        <v>1087.05221980635</v>
      </c>
      <c r="H4" s="5">
        <v>57.139392566442204</v>
      </c>
      <c r="I4" s="5">
        <v>4.4939398976621501</v>
      </c>
      <c r="K4" s="5">
        <v>22.999794233065</v>
      </c>
      <c r="L4" s="5">
        <v>277.68409012720002</v>
      </c>
      <c r="M4" s="5">
        <v>76.314967136675605</v>
      </c>
      <c r="N4" s="5">
        <v>107.948507073157</v>
      </c>
      <c r="O4" s="5">
        <v>0.33677050004163001</v>
      </c>
      <c r="P4" s="5">
        <v>0.50959291237222704</v>
      </c>
      <c r="Q4" s="5">
        <v>1161.7624906921101</v>
      </c>
      <c r="R4" s="5">
        <v>59.059988712456104</v>
      </c>
      <c r="S4" s="5">
        <v>4.2530993645192101</v>
      </c>
      <c r="U4" s="5">
        <v>28.070874036393501</v>
      </c>
      <c r="V4" s="5">
        <v>293.32257765850397</v>
      </c>
      <c r="W4" s="5">
        <v>76.441005729759496</v>
      </c>
      <c r="X4" s="5">
        <v>110.958429280583</v>
      </c>
      <c r="Y4" s="5">
        <v>0.33516270555046201</v>
      </c>
      <c r="Z4" s="5">
        <v>0.50387790466290505</v>
      </c>
      <c r="AA4" s="5">
        <v>1193.09976892381</v>
      </c>
      <c r="AB4" s="5">
        <v>60.805872979815298</v>
      </c>
      <c r="AC4" s="5">
        <v>4.1099516370688303</v>
      </c>
      <c r="AE4" s="5">
        <v>25.264667326438399</v>
      </c>
      <c r="AF4" s="5">
        <v>267.02910863880697</v>
      </c>
      <c r="AG4" s="5">
        <v>77.1773932082953</v>
      </c>
      <c r="AH4" s="5">
        <v>0.33818509323616103</v>
      </c>
      <c r="AI4" s="5">
        <v>0.50451150712812498</v>
      </c>
      <c r="AJ4" s="5">
        <v>1170.16829034016</v>
      </c>
      <c r="AK4" s="5">
        <v>58.730365853959796</v>
      </c>
      <c r="AL4" s="5">
        <v>4.29998587947897</v>
      </c>
    </row>
    <row r="5" spans="1:41" x14ac:dyDescent="0.3">
      <c r="A5" s="5">
        <v>20.492368626970102</v>
      </c>
      <c r="B5" s="5">
        <v>275.41922599814302</v>
      </c>
      <c r="C5" s="5">
        <v>77.307745808720398</v>
      </c>
      <c r="D5" s="5">
        <v>128.27234159770001</v>
      </c>
      <c r="E5" s="5">
        <v>0.35159810719178503</v>
      </c>
      <c r="F5" s="5">
        <v>0.533315458496046</v>
      </c>
      <c r="G5" s="5">
        <v>1087.7615082084501</v>
      </c>
      <c r="H5" s="5">
        <v>57.119618481610203</v>
      </c>
      <c r="I5" s="5">
        <v>4.4822723402445899</v>
      </c>
      <c r="K5" s="5">
        <v>23.360862987230899</v>
      </c>
      <c r="L5" s="5">
        <v>283.946448088615</v>
      </c>
      <c r="M5" s="5">
        <v>76.437763989898002</v>
      </c>
      <c r="N5" s="5">
        <v>106.357121391889</v>
      </c>
      <c r="O5" s="5">
        <v>0.33932417614879201</v>
      </c>
      <c r="P5" s="5">
        <v>0.52187785652361895</v>
      </c>
      <c r="Q5" s="5">
        <v>1147.93078743243</v>
      </c>
      <c r="R5" s="5">
        <v>59.051160767654096</v>
      </c>
      <c r="S5" s="5">
        <v>4.2426080550953804</v>
      </c>
      <c r="U5" s="5">
        <v>27.4349707935542</v>
      </c>
      <c r="V5" s="5">
        <v>294.028011723899</v>
      </c>
      <c r="W5" s="5">
        <v>76.478577304774106</v>
      </c>
      <c r="X5" s="5">
        <v>110.744433148141</v>
      </c>
      <c r="Y5" s="5">
        <v>0.33678288884066698</v>
      </c>
      <c r="Z5" s="5">
        <v>0.50173610602254803</v>
      </c>
      <c r="AA5" s="5">
        <v>1198.3132698725001</v>
      </c>
      <c r="AB5" s="5">
        <v>60.789534154563995</v>
      </c>
      <c r="AC5" s="5">
        <v>4.0975803977147702</v>
      </c>
      <c r="AE5" s="5">
        <v>25.3056411772091</v>
      </c>
      <c r="AF5" s="5">
        <v>266.994026121069</v>
      </c>
      <c r="AG5" s="5">
        <v>77.427365779189003</v>
      </c>
      <c r="AH5" s="5">
        <v>0.33822797847730002</v>
      </c>
      <c r="AI5" s="5">
        <v>0.50785512492688401</v>
      </c>
      <c r="AJ5" s="5">
        <v>1169.7572912071601</v>
      </c>
      <c r="AK5" s="5">
        <v>58.7249840714097</v>
      </c>
      <c r="AL5" s="5">
        <v>4.2900005840871298</v>
      </c>
    </row>
    <row r="6" spans="1:41" x14ac:dyDescent="0.3">
      <c r="A6" s="5">
        <v>20.458215350182801</v>
      </c>
      <c r="B6" s="5">
        <v>275.35682435599603</v>
      </c>
      <c r="C6" s="5">
        <v>77.316007577426006</v>
      </c>
      <c r="D6" s="5">
        <v>127.995104990467</v>
      </c>
      <c r="E6" s="5">
        <v>0.35156889572099298</v>
      </c>
      <c r="F6" s="5">
        <v>0.53335737732639499</v>
      </c>
      <c r="G6" s="5">
        <v>1087.7478447346</v>
      </c>
      <c r="H6" s="5">
        <v>57.117362654099004</v>
      </c>
      <c r="I6" s="5">
        <v>4.4799770064756999</v>
      </c>
      <c r="K6" s="5">
        <v>23.302836992248999</v>
      </c>
      <c r="L6" s="5">
        <v>283.523805450162</v>
      </c>
      <c r="M6" s="5">
        <v>76.436982638851902</v>
      </c>
      <c r="N6" s="5">
        <v>106.276555582719</v>
      </c>
      <c r="O6" s="5">
        <v>0.33954891836137402</v>
      </c>
      <c r="P6" s="5">
        <v>0.52160140800247001</v>
      </c>
      <c r="Q6" s="5">
        <v>1149.1426826268601</v>
      </c>
      <c r="R6" s="5">
        <v>59.048598661768303</v>
      </c>
      <c r="S6" s="5">
        <v>4.2408123987853399</v>
      </c>
      <c r="U6" s="5">
        <v>26.9729497739769</v>
      </c>
      <c r="V6" s="5">
        <v>293.25421726710198</v>
      </c>
      <c r="W6" s="5">
        <v>76.365572024798695</v>
      </c>
      <c r="X6" s="5">
        <v>111.28808448922599</v>
      </c>
      <c r="Y6" s="5">
        <v>0.33676737869777501</v>
      </c>
      <c r="Z6" s="5">
        <v>0.49951020299646798</v>
      </c>
      <c r="AA6" s="5">
        <v>1201.8441850285301</v>
      </c>
      <c r="AB6" s="5">
        <v>60.777273685112597</v>
      </c>
      <c r="AC6" s="5">
        <v>4.0890550802051697</v>
      </c>
      <c r="AE6" s="5">
        <v>24.999595938762202</v>
      </c>
      <c r="AF6" s="5">
        <v>270.22382450846601</v>
      </c>
      <c r="AG6" s="5">
        <v>77.397225834235897</v>
      </c>
      <c r="AH6" s="5">
        <v>0.344585130338462</v>
      </c>
      <c r="AI6" s="5">
        <v>0.51003285082331296</v>
      </c>
      <c r="AJ6" s="5">
        <v>1163.0293927943201</v>
      </c>
      <c r="AK6" s="5">
        <v>58.705143105140003</v>
      </c>
      <c r="AL6" s="5">
        <v>4.2743984691066998</v>
      </c>
      <c r="AN6" s="11" t="s">
        <v>40</v>
      </c>
      <c r="AO6" s="11" t="s">
        <v>41</v>
      </c>
    </row>
    <row r="7" spans="1:41" x14ac:dyDescent="0.3">
      <c r="A7" s="5">
        <v>19.929211993134999</v>
      </c>
      <c r="B7" s="5">
        <v>277.39460797073798</v>
      </c>
      <c r="C7" s="5">
        <v>77.053374171297705</v>
      </c>
      <c r="D7" s="5">
        <v>123.939482376301</v>
      </c>
      <c r="E7" s="5">
        <v>0.34712276039977202</v>
      </c>
      <c r="F7" s="5">
        <v>0.53033235593741601</v>
      </c>
      <c r="G7" s="5">
        <v>1095.9223111449701</v>
      </c>
      <c r="H7" s="5">
        <v>57.114202215126596</v>
      </c>
      <c r="I7" s="5">
        <v>4.4689150451288198</v>
      </c>
      <c r="K7" s="5">
        <v>23.050668577808999</v>
      </c>
      <c r="L7" s="5">
        <v>284.96858399783099</v>
      </c>
      <c r="M7" s="5">
        <v>76.437706747933404</v>
      </c>
      <c r="N7" s="5">
        <v>105.94629020223501</v>
      </c>
      <c r="O7" s="5">
        <v>0.33965189519078698</v>
      </c>
      <c r="P7" s="5">
        <v>0.52157644280597704</v>
      </c>
      <c r="Q7" s="5">
        <v>1149.12042979373</v>
      </c>
      <c r="R7" s="5">
        <v>59.034785021791102</v>
      </c>
      <c r="S7" s="5">
        <v>4.2319019297680001</v>
      </c>
      <c r="U7" s="5">
        <v>26.691055721210301</v>
      </c>
      <c r="V7" s="5">
        <v>292.69774092807501</v>
      </c>
      <c r="W7" s="5">
        <v>76.250010054288097</v>
      </c>
      <c r="X7" s="5">
        <v>110.73056806132701</v>
      </c>
      <c r="Y7" s="5">
        <v>0.33669346496858998</v>
      </c>
      <c r="Z7" s="5">
        <v>0.49684165441885703</v>
      </c>
      <c r="AA7" s="5">
        <v>1201.0375829971299</v>
      </c>
      <c r="AB7" s="5">
        <v>60.771726428322602</v>
      </c>
      <c r="AC7" s="5">
        <v>4.0857815922867804</v>
      </c>
      <c r="AE7" s="5">
        <v>24.828059602171301</v>
      </c>
      <c r="AF7" s="5">
        <v>267.60421188080602</v>
      </c>
      <c r="AG7" s="5">
        <v>77.427874783912301</v>
      </c>
      <c r="AH7" s="5">
        <v>0.34176700471525201</v>
      </c>
      <c r="AI7" s="5">
        <v>0.51107807036513497</v>
      </c>
      <c r="AJ7" s="5">
        <v>1171.6302712326799</v>
      </c>
      <c r="AK7" s="5">
        <v>58.692920282752702</v>
      </c>
      <c r="AL7" s="5">
        <v>4.2636288551232902</v>
      </c>
      <c r="AN7" s="11" t="s">
        <v>1</v>
      </c>
      <c r="AO7" s="11" t="s">
        <v>49</v>
      </c>
    </row>
    <row r="8" spans="1:41" x14ac:dyDescent="0.3">
      <c r="A8" s="5">
        <v>19.8976434441226</v>
      </c>
      <c r="B8" s="5">
        <v>277.61008765049098</v>
      </c>
      <c r="C8" s="5">
        <v>77.055202482133595</v>
      </c>
      <c r="D8" s="5">
        <v>124.091296944093</v>
      </c>
      <c r="E8" s="5">
        <v>0.34853130613703898</v>
      </c>
      <c r="F8" s="5">
        <v>0.53084007333072702</v>
      </c>
      <c r="G8" s="5">
        <v>1092.75190049868</v>
      </c>
      <c r="H8" s="5">
        <v>57.110846247043199</v>
      </c>
      <c r="I8" s="5">
        <v>4.46316737778952</v>
      </c>
      <c r="K8" s="5">
        <v>22.9495021318467</v>
      </c>
      <c r="L8" s="5">
        <v>285.17696571625402</v>
      </c>
      <c r="M8" s="5">
        <v>76.458586041382205</v>
      </c>
      <c r="N8" s="5">
        <v>106.07083289153699</v>
      </c>
      <c r="O8" s="5">
        <v>0.34060819035593898</v>
      </c>
      <c r="P8" s="5">
        <v>0.52199935993218605</v>
      </c>
      <c r="Q8" s="5">
        <v>1144.20448606434</v>
      </c>
      <c r="R8" s="5">
        <v>59.023344472823403</v>
      </c>
      <c r="S8" s="5">
        <v>4.2220340279028603</v>
      </c>
      <c r="U8" s="5">
        <v>26.851603790397899</v>
      </c>
      <c r="V8" s="5">
        <v>292.46729290403198</v>
      </c>
      <c r="W8" s="5">
        <v>76.4000074536184</v>
      </c>
      <c r="X8" s="5">
        <v>110.706391662888</v>
      </c>
      <c r="Y8" s="5">
        <v>0.33695671453000797</v>
      </c>
      <c r="Z8" s="5">
        <v>0.50161981771461095</v>
      </c>
      <c r="AA8" s="5">
        <v>1198.3047515696701</v>
      </c>
      <c r="AB8" s="5">
        <v>60.760284480362401</v>
      </c>
      <c r="AC8" s="5">
        <v>4.0753147114606296</v>
      </c>
      <c r="AE8" s="5">
        <v>24.777030150500099</v>
      </c>
      <c r="AF8" s="5">
        <v>269.52490024348799</v>
      </c>
      <c r="AG8" s="5">
        <v>77.639122044395805</v>
      </c>
      <c r="AH8" s="5">
        <v>0.34595626958287001</v>
      </c>
      <c r="AI8" s="5">
        <v>0.51488459868367897</v>
      </c>
      <c r="AJ8" s="5">
        <v>1163.7455308875701</v>
      </c>
      <c r="AK8" s="5">
        <v>58.6716216599484</v>
      </c>
      <c r="AL8" s="5">
        <v>4.2519374645016796</v>
      </c>
      <c r="AN8" s="11" t="s">
        <v>2</v>
      </c>
      <c r="AO8" s="11" t="s">
        <v>50</v>
      </c>
    </row>
    <row r="9" spans="1:41" x14ac:dyDescent="0.3">
      <c r="A9" s="5">
        <v>19.739511496620398</v>
      </c>
      <c r="B9" s="5">
        <v>275.948175363281</v>
      </c>
      <c r="C9" s="5">
        <v>77.075794673351794</v>
      </c>
      <c r="D9" s="5">
        <v>123.912226288124</v>
      </c>
      <c r="E9" s="5">
        <v>0.34728761223568799</v>
      </c>
      <c r="F9" s="5">
        <v>0.53029259939762297</v>
      </c>
      <c r="G9" s="5">
        <v>1096.4163577414599</v>
      </c>
      <c r="H9" s="5">
        <v>57.101333239116499</v>
      </c>
      <c r="I9" s="5">
        <v>4.4566438398369499</v>
      </c>
      <c r="K9" s="5">
        <v>22.129258215967202</v>
      </c>
      <c r="L9" s="5">
        <v>279.962247357129</v>
      </c>
      <c r="M9" s="5">
        <v>76.551395299732505</v>
      </c>
      <c r="N9" s="5">
        <v>107.289522871657</v>
      </c>
      <c r="O9" s="5">
        <v>0.33720320011546701</v>
      </c>
      <c r="P9" s="5">
        <v>0.52103689527615604</v>
      </c>
      <c r="Q9" s="5">
        <v>1163.41714192882</v>
      </c>
      <c r="R9" s="5">
        <v>58.959347045353105</v>
      </c>
      <c r="S9" s="5">
        <v>4.1994248714988602</v>
      </c>
      <c r="U9" s="5">
        <v>26.9164333197632</v>
      </c>
      <c r="V9" s="5">
        <v>293.86839072283101</v>
      </c>
      <c r="W9" s="5">
        <v>76.3898520287878</v>
      </c>
      <c r="X9" s="5">
        <v>110.758119093291</v>
      </c>
      <c r="Y9" s="5">
        <v>0.33535757381453501</v>
      </c>
      <c r="Z9" s="5">
        <v>0.50642131141209701</v>
      </c>
      <c r="AA9" s="5">
        <v>1196.24921310232</v>
      </c>
      <c r="AB9" s="5">
        <v>60.749942850007201</v>
      </c>
      <c r="AC9" s="5">
        <v>4.0680931594048104</v>
      </c>
      <c r="AE9" s="5">
        <v>24.1698364059366</v>
      </c>
      <c r="AF9" s="5">
        <v>270.10495788810903</v>
      </c>
      <c r="AG9" s="5">
        <v>77.421418515246998</v>
      </c>
      <c r="AH9" s="5">
        <v>0.33834859176517001</v>
      </c>
      <c r="AI9" s="5">
        <v>0.51237086316523905</v>
      </c>
      <c r="AJ9" s="5">
        <v>1173.1946387303699</v>
      </c>
      <c r="AK9" s="5">
        <v>58.653863547231296</v>
      </c>
      <c r="AL9" s="5">
        <v>4.2396437329393404</v>
      </c>
      <c r="AN9" s="11" t="s">
        <v>3</v>
      </c>
      <c r="AO9" s="11" t="s">
        <v>51</v>
      </c>
    </row>
    <row r="10" spans="1:41" x14ac:dyDescent="0.3">
      <c r="A10" s="5">
        <v>19.8634295522935</v>
      </c>
      <c r="B10" s="5">
        <v>273.65825291858499</v>
      </c>
      <c r="C10" s="5">
        <v>77.046924106772806</v>
      </c>
      <c r="D10" s="5">
        <v>124.453035685354</v>
      </c>
      <c r="E10" s="5">
        <v>0.34733581846005601</v>
      </c>
      <c r="F10" s="5">
        <v>0.53134818230217096</v>
      </c>
      <c r="G10" s="5">
        <v>1090.70536257402</v>
      </c>
      <c r="H10" s="5">
        <v>57.084846295574501</v>
      </c>
      <c r="I10" s="5">
        <v>4.4498766568672403</v>
      </c>
      <c r="K10" s="5">
        <v>21.675571738881899</v>
      </c>
      <c r="L10" s="5">
        <v>285.75881628411901</v>
      </c>
      <c r="M10" s="5">
        <v>76.306152240163101</v>
      </c>
      <c r="N10" s="5">
        <v>108.870092244624</v>
      </c>
      <c r="O10" s="5">
        <v>0.33792762500491902</v>
      </c>
      <c r="P10" s="5">
        <v>0.51920452136213802</v>
      </c>
      <c r="Q10" s="5">
        <v>1146.6538236925001</v>
      </c>
      <c r="R10" s="5">
        <v>58.933734491206003</v>
      </c>
      <c r="S10" s="5">
        <v>4.1887632297415198</v>
      </c>
      <c r="U10" s="5">
        <v>26.770184564573899</v>
      </c>
      <c r="V10" s="5">
        <v>291.76296780005998</v>
      </c>
      <c r="W10" s="5">
        <v>76.357011746145403</v>
      </c>
      <c r="X10" s="5">
        <v>110.703399666352</v>
      </c>
      <c r="Y10" s="5">
        <v>0.33743869928797798</v>
      </c>
      <c r="Z10" s="5">
        <v>0.50938252024814601</v>
      </c>
      <c r="AA10" s="5">
        <v>1195.3905163540301</v>
      </c>
      <c r="AB10" s="5">
        <v>60.728536266351696</v>
      </c>
      <c r="AC10" s="5">
        <v>4.0551237383842702</v>
      </c>
      <c r="AE10" s="5">
        <v>23.953957526855099</v>
      </c>
      <c r="AF10" s="5">
        <v>269.91522020392301</v>
      </c>
      <c r="AG10" s="5">
        <v>77.217523573236207</v>
      </c>
      <c r="AH10" s="5">
        <v>0.34079510881424602</v>
      </c>
      <c r="AI10" s="5">
        <v>0.51309307824352701</v>
      </c>
      <c r="AJ10" s="5">
        <v>1182.85605610419</v>
      </c>
      <c r="AK10" s="5">
        <v>58.648970787355204</v>
      </c>
      <c r="AL10" s="5">
        <v>4.2390870026405896</v>
      </c>
      <c r="AN10" s="11" t="s">
        <v>4</v>
      </c>
      <c r="AO10" s="11" t="s">
        <v>53</v>
      </c>
    </row>
    <row r="11" spans="1:41" x14ac:dyDescent="0.3">
      <c r="A11" s="5">
        <v>19.5522949124482</v>
      </c>
      <c r="B11" s="5">
        <v>275.31322866676402</v>
      </c>
      <c r="C11" s="5">
        <v>77.3673302022532</v>
      </c>
      <c r="D11" s="5">
        <v>125.04237693015099</v>
      </c>
      <c r="E11" s="5">
        <v>0.34590668198006203</v>
      </c>
      <c r="F11" s="5">
        <v>0.53254458284522299</v>
      </c>
      <c r="G11" s="5">
        <v>1092.2494549404901</v>
      </c>
      <c r="H11" s="5">
        <v>57.057468827979996</v>
      </c>
      <c r="I11" s="5">
        <v>4.4372605433007601</v>
      </c>
      <c r="K11" s="5">
        <v>21.355456442137601</v>
      </c>
      <c r="L11" s="5">
        <v>280.99597871387198</v>
      </c>
      <c r="M11" s="5">
        <v>76.536314903498393</v>
      </c>
      <c r="N11" s="5">
        <v>106.607319153853</v>
      </c>
      <c r="O11" s="5">
        <v>0.33907292768274699</v>
      </c>
      <c r="P11" s="5">
        <v>0.51524028827194002</v>
      </c>
      <c r="Q11" s="5">
        <v>1163.61563279247</v>
      </c>
      <c r="R11" s="5">
        <v>58.905156905425201</v>
      </c>
      <c r="S11" s="5">
        <v>4.1825771015851698</v>
      </c>
      <c r="U11" s="5">
        <v>26.492622418577302</v>
      </c>
      <c r="V11" s="5">
        <v>294.31710730534098</v>
      </c>
      <c r="W11" s="5">
        <v>76.456473081103496</v>
      </c>
      <c r="X11" s="5">
        <v>110.72016953630499</v>
      </c>
      <c r="Y11" s="5">
        <v>0.33845051845704199</v>
      </c>
      <c r="Z11" s="5">
        <v>0.50703861300512998</v>
      </c>
      <c r="AA11" s="5">
        <v>1192.5279293169001</v>
      </c>
      <c r="AB11" s="5">
        <v>60.719842096319198</v>
      </c>
      <c r="AC11" s="5">
        <v>4.05090874472541</v>
      </c>
      <c r="AE11" s="5">
        <v>24.242261841381701</v>
      </c>
      <c r="AF11" s="5">
        <v>267.511988765735</v>
      </c>
      <c r="AG11" s="5">
        <v>77.368234479590996</v>
      </c>
      <c r="AH11" s="5">
        <v>0.34169385315555401</v>
      </c>
      <c r="AI11" s="5">
        <v>0.52259582381302605</v>
      </c>
      <c r="AJ11" s="5">
        <v>1172.6999711574199</v>
      </c>
      <c r="AK11" s="5">
        <v>58.617201788578598</v>
      </c>
      <c r="AL11" s="5">
        <v>4.2238358675257102</v>
      </c>
      <c r="AN11" s="11" t="s">
        <v>5</v>
      </c>
      <c r="AO11" s="11" t="s">
        <v>54</v>
      </c>
    </row>
    <row r="12" spans="1:41" x14ac:dyDescent="0.3">
      <c r="A12" s="5">
        <v>19.099858199791399</v>
      </c>
      <c r="B12" s="5">
        <v>280.05153380036802</v>
      </c>
      <c r="C12" s="5">
        <v>77.337488620251406</v>
      </c>
      <c r="D12" s="5">
        <v>125.88005013121899</v>
      </c>
      <c r="E12" s="5">
        <v>0.34729957986369597</v>
      </c>
      <c r="F12" s="5">
        <v>0.52930337792024396</v>
      </c>
      <c r="G12" s="5">
        <v>1096.30257922329</v>
      </c>
      <c r="H12" s="5">
        <v>57.045218927953201</v>
      </c>
      <c r="I12" s="5">
        <v>4.4292219491004801</v>
      </c>
      <c r="K12" s="5">
        <v>20.9203618622291</v>
      </c>
      <c r="L12" s="5">
        <v>288.30344884997601</v>
      </c>
      <c r="M12" s="5">
        <v>76.371664331611399</v>
      </c>
      <c r="N12" s="5">
        <v>107.193501749234</v>
      </c>
      <c r="O12" s="5">
        <v>0.34239072693488798</v>
      </c>
      <c r="P12" s="5">
        <v>0.527088998776302</v>
      </c>
      <c r="Q12" s="5">
        <v>1170.7608046375001</v>
      </c>
      <c r="R12" s="5">
        <v>58.875077200937895</v>
      </c>
      <c r="S12" s="5">
        <v>4.1716750164048904</v>
      </c>
      <c r="U12" s="5">
        <v>26.116919988429601</v>
      </c>
      <c r="V12" s="5">
        <v>293.41600890501701</v>
      </c>
      <c r="W12" s="5">
        <v>76.293560550329801</v>
      </c>
      <c r="X12" s="5">
        <v>111.18116030354</v>
      </c>
      <c r="Y12" s="5">
        <v>0.336116135807428</v>
      </c>
      <c r="Z12" s="5">
        <v>0.52253586290671095</v>
      </c>
      <c r="AA12" s="5">
        <v>1189.1195363910099</v>
      </c>
      <c r="AB12" s="5">
        <v>60.6403146599406</v>
      </c>
      <c r="AC12" s="5">
        <v>4.0190889319382004</v>
      </c>
      <c r="AE12" s="5">
        <v>23.235034240954199</v>
      </c>
      <c r="AF12" s="5">
        <v>270.00589428583601</v>
      </c>
      <c r="AG12" s="5">
        <v>77.272640264440895</v>
      </c>
      <c r="AH12" s="5">
        <v>0.34017413174740602</v>
      </c>
      <c r="AI12" s="5">
        <v>0.51310667292807399</v>
      </c>
      <c r="AJ12" s="5">
        <v>1188.10231132903</v>
      </c>
      <c r="AK12" s="5">
        <v>58.601534372804096</v>
      </c>
      <c r="AL12" s="5">
        <v>4.2125401073601303</v>
      </c>
      <c r="AN12" s="11" t="s">
        <v>6</v>
      </c>
      <c r="AO12" s="11" t="s">
        <v>55</v>
      </c>
    </row>
    <row r="13" spans="1:41" x14ac:dyDescent="0.3">
      <c r="A13" s="5">
        <v>18.948685982108898</v>
      </c>
      <c r="B13" s="5">
        <v>281.287173883175</v>
      </c>
      <c r="C13" s="5">
        <v>77.298034136639501</v>
      </c>
      <c r="D13" s="5">
        <v>124.775138303586</v>
      </c>
      <c r="E13" s="5">
        <v>0.347478394133305</v>
      </c>
      <c r="F13" s="5">
        <v>0.53538208235717699</v>
      </c>
      <c r="G13" s="5">
        <v>1093.44543901824</v>
      </c>
      <c r="H13" s="5">
        <v>57.015758100219003</v>
      </c>
      <c r="I13" s="5">
        <v>4.4113320394333</v>
      </c>
      <c r="K13" s="5">
        <v>20.679529664005202</v>
      </c>
      <c r="L13" s="5">
        <v>281.57854028465999</v>
      </c>
      <c r="M13" s="5">
        <v>76.043419957459093</v>
      </c>
      <c r="N13" s="5">
        <v>105.06090767145901</v>
      </c>
      <c r="O13" s="5">
        <v>0.34254630329450803</v>
      </c>
      <c r="P13" s="5">
        <v>0.51889683925142704</v>
      </c>
      <c r="Q13" s="5">
        <v>1180.5564124182099</v>
      </c>
      <c r="R13" s="5">
        <v>58.859091439797197</v>
      </c>
      <c r="S13" s="5">
        <v>4.1678510855167801</v>
      </c>
      <c r="U13" s="5">
        <v>25.759021153916699</v>
      </c>
      <c r="V13" s="5">
        <v>299.404244085247</v>
      </c>
      <c r="W13" s="5">
        <v>75.916754580599502</v>
      </c>
      <c r="X13" s="5">
        <v>105.501099263268</v>
      </c>
      <c r="Y13" s="5">
        <v>0.349756118387126</v>
      </c>
      <c r="Z13" s="5">
        <v>0.51890162298284404</v>
      </c>
      <c r="AA13" s="5">
        <v>1167.0966003833601</v>
      </c>
      <c r="AB13" s="5">
        <v>60.626213915226799</v>
      </c>
      <c r="AC13" s="5">
        <v>4.0125317192007897</v>
      </c>
      <c r="AE13" s="5">
        <v>23.081062912853501</v>
      </c>
      <c r="AF13" s="5">
        <v>267.92514656223898</v>
      </c>
      <c r="AG13" s="5">
        <v>77.287506185785901</v>
      </c>
      <c r="AH13" s="5">
        <v>0.34313231392423399</v>
      </c>
      <c r="AI13" s="5">
        <v>0.50883303959224402</v>
      </c>
      <c r="AJ13" s="5">
        <v>1189.5072741840099</v>
      </c>
      <c r="AK13" s="5">
        <v>58.580415444432596</v>
      </c>
      <c r="AL13" s="5">
        <v>4.2067606526516297</v>
      </c>
      <c r="AN13" s="11" t="s">
        <v>45</v>
      </c>
      <c r="AO13" s="11" t="s">
        <v>52</v>
      </c>
    </row>
    <row r="14" spans="1:41" x14ac:dyDescent="0.3">
      <c r="A14" s="5">
        <v>18.128190660409</v>
      </c>
      <c r="B14" s="5">
        <v>295.10251133302199</v>
      </c>
      <c r="C14" s="5">
        <v>76.783813133957395</v>
      </c>
      <c r="D14" s="5">
        <v>123.83211805182999</v>
      </c>
      <c r="E14" s="5">
        <v>0.34833149075616998</v>
      </c>
      <c r="F14" s="5">
        <v>0.52958190460929799</v>
      </c>
      <c r="G14" s="5">
        <v>1091.2965333289001</v>
      </c>
      <c r="H14" s="5">
        <v>56.982503075898606</v>
      </c>
      <c r="I14" s="5">
        <v>4.4002262286357503</v>
      </c>
      <c r="K14" s="5">
        <v>20.646472405481902</v>
      </c>
      <c r="L14" s="5">
        <v>288.51348342741699</v>
      </c>
      <c r="M14" s="5">
        <v>76.393346197589494</v>
      </c>
      <c r="N14" s="5">
        <v>107.045016899776</v>
      </c>
      <c r="O14" s="5">
        <v>0.33755887389289402</v>
      </c>
      <c r="P14" s="5">
        <v>0.52683160246905902</v>
      </c>
      <c r="Q14" s="5">
        <v>1169.76197866455</v>
      </c>
      <c r="R14" s="5">
        <v>58.844923779573101</v>
      </c>
      <c r="S14" s="5">
        <v>4.1583742706925504</v>
      </c>
      <c r="U14" s="5">
        <v>25.642990484489498</v>
      </c>
      <c r="V14" s="5">
        <v>299.43295895191301</v>
      </c>
      <c r="W14" s="5">
        <v>75.939353830648898</v>
      </c>
      <c r="X14" s="5">
        <v>105.795139646507</v>
      </c>
      <c r="Y14" s="5">
        <v>0.34590482251528598</v>
      </c>
      <c r="Z14" s="5">
        <v>0.52462350305458705</v>
      </c>
      <c r="AA14" s="5">
        <v>1175.0843992381001</v>
      </c>
      <c r="AB14" s="5">
        <v>60.609864998313803</v>
      </c>
      <c r="AC14" s="5">
        <v>4.0036904699481299</v>
      </c>
      <c r="AE14" s="5">
        <v>23.213204357121398</v>
      </c>
      <c r="AF14" s="5">
        <v>270.86037097522097</v>
      </c>
      <c r="AG14" s="5">
        <v>77.278450803826402</v>
      </c>
      <c r="AH14" s="5">
        <v>0.34051747892976902</v>
      </c>
      <c r="AI14" s="5">
        <v>0.52414729497523305</v>
      </c>
      <c r="AJ14" s="5">
        <v>1180.9196586723399</v>
      </c>
      <c r="AK14" s="5">
        <v>58.557193710983398</v>
      </c>
      <c r="AL14" s="5">
        <v>4.19659655077729</v>
      </c>
      <c r="AN14" s="11" t="s">
        <v>8</v>
      </c>
      <c r="AO14" s="11" t="s">
        <v>39</v>
      </c>
    </row>
    <row r="15" spans="1:41" x14ac:dyDescent="0.3">
      <c r="A15" s="5">
        <v>18.143444748480501</v>
      </c>
      <c r="B15" s="5">
        <v>293.64111208328802</v>
      </c>
      <c r="C15" s="5">
        <v>76.859073316825601</v>
      </c>
      <c r="D15" s="5">
        <v>120.893484168417</v>
      </c>
      <c r="E15" s="5">
        <v>0.348648705829326</v>
      </c>
      <c r="F15" s="5">
        <v>0.53258129559197898</v>
      </c>
      <c r="G15" s="5">
        <v>1092.66669141685</v>
      </c>
      <c r="H15" s="5">
        <v>56.979501062825896</v>
      </c>
      <c r="I15" s="5">
        <v>4.3929147611187096</v>
      </c>
      <c r="K15" s="5">
        <v>20.7277116262782</v>
      </c>
      <c r="L15" s="5">
        <v>287.75116649643297</v>
      </c>
      <c r="M15" s="5">
        <v>76.324602018106305</v>
      </c>
      <c r="N15" s="5">
        <v>106.543234353191</v>
      </c>
      <c r="O15" s="5">
        <v>0.33764970792884802</v>
      </c>
      <c r="P15" s="5">
        <v>0.52902904603197798</v>
      </c>
      <c r="Q15" s="5">
        <v>1153.61249797143</v>
      </c>
      <c r="R15" s="5">
        <v>58.817940007124704</v>
      </c>
      <c r="S15" s="5">
        <v>4.1495772228633898</v>
      </c>
      <c r="U15" s="5">
        <v>25.394793076905199</v>
      </c>
      <c r="V15" s="5">
        <v>298.78123125110301</v>
      </c>
      <c r="W15" s="5">
        <v>75.982774004974402</v>
      </c>
      <c r="X15" s="5">
        <v>105.241098533596</v>
      </c>
      <c r="Y15" s="5">
        <v>0.34714563135044901</v>
      </c>
      <c r="Z15" s="5">
        <v>0.52238908518452998</v>
      </c>
      <c r="AA15" s="5">
        <v>1169.7816213731901</v>
      </c>
      <c r="AB15" s="5">
        <v>60.584655743781902</v>
      </c>
      <c r="AC15" s="5">
        <v>3.9974911159533901</v>
      </c>
      <c r="AE15" s="5">
        <v>22.330059453301001</v>
      </c>
      <c r="AF15" s="5">
        <v>267.71212623982802</v>
      </c>
      <c r="AG15" s="5">
        <v>77.648098278369204</v>
      </c>
      <c r="AH15" s="5">
        <v>0.33640748232787998</v>
      </c>
      <c r="AI15" s="5">
        <v>0.51342103001295503</v>
      </c>
      <c r="AJ15" s="5">
        <v>1202.0524263925399</v>
      </c>
      <c r="AK15" s="5">
        <v>58.520382451148102</v>
      </c>
      <c r="AL15" s="5">
        <v>4.1804952000463196</v>
      </c>
      <c r="AN15" s="11" t="s">
        <v>9</v>
      </c>
      <c r="AO15" s="11" t="s">
        <v>33</v>
      </c>
    </row>
    <row r="16" spans="1:41" x14ac:dyDescent="0.3">
      <c r="A16" s="5">
        <v>17.954312807913102</v>
      </c>
      <c r="B16" s="5">
        <v>295.08754469074501</v>
      </c>
      <c r="C16" s="5">
        <v>76.836652814771497</v>
      </c>
      <c r="D16" s="5">
        <v>120.920740256594</v>
      </c>
      <c r="E16" s="5">
        <v>0.34848385399340998</v>
      </c>
      <c r="F16" s="5">
        <v>0.53262105213177302</v>
      </c>
      <c r="G16" s="5">
        <v>1092.1726448203599</v>
      </c>
      <c r="H16" s="5">
        <v>56.962772880966497</v>
      </c>
      <c r="I16" s="5">
        <v>4.38573290206633</v>
      </c>
      <c r="K16" s="5">
        <v>20.041341498148199</v>
      </c>
      <c r="L16" s="5">
        <v>289.35819670759702</v>
      </c>
      <c r="M16" s="5">
        <v>76.307669492125697</v>
      </c>
      <c r="N16" s="5">
        <v>107.08892287876201</v>
      </c>
      <c r="O16" s="5">
        <v>0.33775478507404599</v>
      </c>
      <c r="P16" s="5">
        <v>0.52527373452767601</v>
      </c>
      <c r="Q16" s="5">
        <v>1169.40589994017</v>
      </c>
      <c r="R16" s="5">
        <v>58.783874244550702</v>
      </c>
      <c r="S16" s="5">
        <v>4.1408033885156099</v>
      </c>
      <c r="U16" s="5">
        <v>25.166490021511802</v>
      </c>
      <c r="V16" s="5">
        <v>292.235434204223</v>
      </c>
      <c r="W16" s="5">
        <v>76.293562546620393</v>
      </c>
      <c r="X16" s="5">
        <v>111.17036320853001</v>
      </c>
      <c r="Y16" s="5">
        <v>0.33783477605783901</v>
      </c>
      <c r="Z16" s="5">
        <v>0.52523044035982303</v>
      </c>
      <c r="AA16" s="5">
        <v>1193.3801900558201</v>
      </c>
      <c r="AB16" s="5">
        <v>60.552292531933801</v>
      </c>
      <c r="AC16" s="5">
        <v>3.9945297474514199</v>
      </c>
      <c r="AE16" s="5">
        <v>22.1158963442094</v>
      </c>
      <c r="AF16" s="5">
        <v>266.72463728788699</v>
      </c>
      <c r="AG16" s="5">
        <v>77.585692773700501</v>
      </c>
      <c r="AH16" s="5">
        <v>0.33530982348917898</v>
      </c>
      <c r="AI16" s="5">
        <v>0.51725468924117801</v>
      </c>
      <c r="AJ16" s="5">
        <v>1202.0777858668</v>
      </c>
      <c r="AK16" s="5">
        <v>58.477673714192299</v>
      </c>
      <c r="AL16" s="5">
        <v>4.1678343825568103</v>
      </c>
    </row>
    <row r="17" spans="1:38" x14ac:dyDescent="0.3">
      <c r="A17" s="5">
        <v>17.4561934977547</v>
      </c>
      <c r="B17" s="5">
        <v>295.239507470072</v>
      </c>
      <c r="C17" s="5">
        <v>77.413313685222406</v>
      </c>
      <c r="D17" s="5">
        <v>123.423481713827</v>
      </c>
      <c r="E17" s="5">
        <v>0.34875103635695298</v>
      </c>
      <c r="F17" s="5">
        <v>0.52819339852832004</v>
      </c>
      <c r="G17" s="5">
        <v>1098.5255793419999</v>
      </c>
      <c r="H17" s="5">
        <v>56.910035161237005</v>
      </c>
      <c r="I17" s="5">
        <v>4.3724723654234596</v>
      </c>
      <c r="K17" s="5">
        <v>19.732536775340201</v>
      </c>
      <c r="L17" s="5">
        <v>289.39795962399199</v>
      </c>
      <c r="M17" s="5">
        <v>76.334008410930494</v>
      </c>
      <c r="N17" s="5">
        <v>105.024612264536</v>
      </c>
      <c r="O17" s="5">
        <v>0.33758247953646198</v>
      </c>
      <c r="P17" s="5">
        <v>0.52471096754597701</v>
      </c>
      <c r="Q17" s="5">
        <v>1169.14837844619</v>
      </c>
      <c r="R17" s="5">
        <v>58.742289474794397</v>
      </c>
      <c r="S17" s="5">
        <v>4.1308747988465502</v>
      </c>
      <c r="U17" s="5">
        <v>23.545315730157501</v>
      </c>
      <c r="V17" s="5">
        <v>290.01376231568702</v>
      </c>
      <c r="W17" s="5">
        <v>76.247688900850406</v>
      </c>
      <c r="X17" s="5">
        <v>114.825513018306</v>
      </c>
      <c r="Y17" s="5">
        <v>0.32993382130364601</v>
      </c>
      <c r="Z17" s="5">
        <v>0.504713476590405</v>
      </c>
      <c r="AA17" s="5">
        <v>1231.5113186194601</v>
      </c>
      <c r="AB17" s="5">
        <v>60.508099972989108</v>
      </c>
      <c r="AC17" s="5">
        <v>3.9905017003719498</v>
      </c>
      <c r="AE17" s="5">
        <v>22.1158963442094</v>
      </c>
      <c r="AF17" s="5">
        <v>266.72463728788699</v>
      </c>
      <c r="AG17" s="5">
        <v>77.640960298053997</v>
      </c>
      <c r="AH17" s="5">
        <v>0.33530982348917898</v>
      </c>
      <c r="AI17" s="5">
        <v>0.51725468924117801</v>
      </c>
      <c r="AJ17" s="5">
        <v>1202.0777858668</v>
      </c>
      <c r="AK17" s="5">
        <v>58.476443893829298</v>
      </c>
      <c r="AL17" s="5">
        <v>4.1675916255665202</v>
      </c>
    </row>
    <row r="18" spans="1:38" x14ac:dyDescent="0.3">
      <c r="A18" s="5">
        <v>17.220832567369499</v>
      </c>
      <c r="B18" s="5">
        <v>296.94842999882002</v>
      </c>
      <c r="C18" s="5">
        <v>77.373139506395603</v>
      </c>
      <c r="D18" s="5">
        <v>122.993454480041</v>
      </c>
      <c r="E18" s="5">
        <v>0.34886305058133299</v>
      </c>
      <c r="F18" s="5">
        <v>0.540942100575173</v>
      </c>
      <c r="G18" s="5">
        <v>1094.84762065666</v>
      </c>
      <c r="H18" s="5">
        <v>56.846393133667505</v>
      </c>
      <c r="I18" s="5">
        <v>4.3475195993729603</v>
      </c>
      <c r="K18" s="5">
        <v>19.829568946172198</v>
      </c>
      <c r="L18" s="5">
        <v>292.58675665530598</v>
      </c>
      <c r="M18" s="5">
        <v>76.329451153653807</v>
      </c>
      <c r="N18" s="5">
        <v>107.34617872751301</v>
      </c>
      <c r="O18" s="5">
        <v>0.34880789387502698</v>
      </c>
      <c r="P18" s="5">
        <v>0.52504446344800504</v>
      </c>
      <c r="Q18" s="5">
        <v>1180.0938356060201</v>
      </c>
      <c r="R18" s="5">
        <v>58.706182545839305</v>
      </c>
      <c r="S18" s="5">
        <v>4.1283589704455697</v>
      </c>
      <c r="U18" s="5">
        <v>24.5655444142159</v>
      </c>
      <c r="V18" s="5">
        <v>297.91893906303301</v>
      </c>
      <c r="W18" s="5">
        <v>76.264754850625096</v>
      </c>
      <c r="X18" s="5">
        <v>105.693463612088</v>
      </c>
      <c r="Y18" s="5">
        <v>0.34808180795322102</v>
      </c>
      <c r="Z18" s="5">
        <v>0.52159651685705699</v>
      </c>
      <c r="AA18" s="5">
        <v>1174.2906794373</v>
      </c>
      <c r="AB18" s="5">
        <v>60.504401670215302</v>
      </c>
      <c r="AC18" s="5">
        <v>3.9823837499887502</v>
      </c>
      <c r="AE18" s="5">
        <v>21.3407489604351</v>
      </c>
      <c r="AF18" s="5">
        <v>278.771703435929</v>
      </c>
      <c r="AG18" s="5">
        <v>77.9328781430427</v>
      </c>
      <c r="AH18" s="5">
        <v>0.337920099102686</v>
      </c>
      <c r="AI18" s="5">
        <v>0.51726313066135698</v>
      </c>
      <c r="AJ18" s="5">
        <v>1196.0579868425</v>
      </c>
      <c r="AK18" s="5">
        <v>58.448041760328891</v>
      </c>
      <c r="AL18" s="5">
        <v>4.1547585740678201</v>
      </c>
    </row>
    <row r="19" spans="1:38" x14ac:dyDescent="0.3">
      <c r="A19" s="5">
        <v>16.7123851378696</v>
      </c>
      <c r="B19" s="5">
        <v>297.32957166019003</v>
      </c>
      <c r="C19" s="5">
        <v>77.541308434837802</v>
      </c>
      <c r="D19" s="5">
        <v>125.252586926437</v>
      </c>
      <c r="E19" s="5">
        <v>0.35175137114199501</v>
      </c>
      <c r="F19" s="5">
        <v>0.53510521303508296</v>
      </c>
      <c r="G19" s="5">
        <v>1097.9403423830099</v>
      </c>
      <c r="H19" s="5">
        <v>56.805487886252806</v>
      </c>
      <c r="I19" s="5">
        <v>4.3371500081984697</v>
      </c>
      <c r="K19" s="5">
        <v>20.0997367695796</v>
      </c>
      <c r="L19" s="5">
        <v>292.00193522064802</v>
      </c>
      <c r="M19" s="5">
        <v>76.553103530245906</v>
      </c>
      <c r="N19" s="5">
        <v>107.16541860392999</v>
      </c>
      <c r="O19" s="5">
        <v>0.35436527048794603</v>
      </c>
      <c r="P19" s="5">
        <v>0.52777661126495301</v>
      </c>
      <c r="Q19" s="5">
        <v>1169.4036030238301</v>
      </c>
      <c r="R19" s="5">
        <v>58.682020690449299</v>
      </c>
      <c r="S19" s="5">
        <v>4.1188689240442198</v>
      </c>
      <c r="U19" s="5">
        <v>24.739346488067799</v>
      </c>
      <c r="V19" s="5">
        <v>298.77276392253799</v>
      </c>
      <c r="W19" s="5">
        <v>75.978343599041693</v>
      </c>
      <c r="X19" s="5">
        <v>105.055965274914</v>
      </c>
      <c r="Y19" s="5">
        <v>0.34782982477537699</v>
      </c>
      <c r="Z19" s="5">
        <v>0.52868418021860697</v>
      </c>
      <c r="AA19" s="5">
        <v>1169.6563224208001</v>
      </c>
      <c r="AB19" s="5">
        <v>60.501346019047496</v>
      </c>
      <c r="AC19" s="5">
        <v>3.9797440734214602</v>
      </c>
      <c r="AE19" s="5">
        <v>21.347135384988</v>
      </c>
      <c r="AF19" s="5">
        <v>277.94970424563098</v>
      </c>
      <c r="AG19" s="5">
        <v>77.932853578004</v>
      </c>
      <c r="AH19" s="5">
        <v>0.33752450775556597</v>
      </c>
      <c r="AI19" s="5">
        <v>0.51674929319819696</v>
      </c>
      <c r="AJ19" s="5">
        <v>1192.88782971006</v>
      </c>
      <c r="AK19" s="5">
        <v>58.440433409513602</v>
      </c>
      <c r="AL19" s="5">
        <v>4.1518405100314801</v>
      </c>
    </row>
    <row r="20" spans="1:38" x14ac:dyDescent="0.3">
      <c r="A20" s="5">
        <v>16.478625409069</v>
      </c>
      <c r="B20" s="5">
        <v>297.34569369964402</v>
      </c>
      <c r="C20" s="5">
        <v>77.316896125644206</v>
      </c>
      <c r="D20" s="5">
        <v>123.2982100059</v>
      </c>
      <c r="E20" s="5">
        <v>0.34161217763870599</v>
      </c>
      <c r="F20" s="5">
        <v>0.53727960704087896</v>
      </c>
      <c r="G20" s="5">
        <v>1099.2699992738501</v>
      </c>
      <c r="H20" s="5">
        <v>56.779557913104398</v>
      </c>
      <c r="I20" s="5">
        <v>4.3319886026628396</v>
      </c>
      <c r="K20" s="5">
        <v>20.098701012718401</v>
      </c>
      <c r="L20" s="5">
        <v>292.16898251333498</v>
      </c>
      <c r="M20" s="5">
        <v>76.553154309288701</v>
      </c>
      <c r="N20" s="5">
        <v>107.49181518170001</v>
      </c>
      <c r="O20" s="5">
        <v>0.355918897231286</v>
      </c>
      <c r="P20" s="5">
        <v>0.52789554566368702</v>
      </c>
      <c r="Q20" s="5">
        <v>1169.4818753074901</v>
      </c>
      <c r="R20" s="5">
        <v>58.656683116590798</v>
      </c>
      <c r="S20" s="5">
        <v>4.1135752611107801</v>
      </c>
      <c r="U20" s="5">
        <v>24.4834351385629</v>
      </c>
      <c r="V20" s="5">
        <v>299.21405722122</v>
      </c>
      <c r="W20" s="5">
        <v>75.9746147223713</v>
      </c>
      <c r="X20" s="5">
        <v>105.185553441609</v>
      </c>
      <c r="Y20" s="5">
        <v>0.36220753523048999</v>
      </c>
      <c r="Z20" s="5">
        <v>0.51820439026987897</v>
      </c>
      <c r="AA20" s="5">
        <v>1174.3493116898601</v>
      </c>
      <c r="AB20" s="5">
        <v>60.427307268160099</v>
      </c>
      <c r="AC20" s="5">
        <v>3.9683246787575901</v>
      </c>
      <c r="AE20" s="5">
        <v>21.101087490866</v>
      </c>
      <c r="AF20" s="5">
        <v>282.61118930212501</v>
      </c>
      <c r="AG20" s="5">
        <v>77.976901781250305</v>
      </c>
      <c r="AH20" s="5">
        <v>0.35070619223223498</v>
      </c>
      <c r="AI20" s="5">
        <v>0.51007721508529302</v>
      </c>
      <c r="AJ20" s="5">
        <v>1196.27260064299</v>
      </c>
      <c r="AK20" s="5">
        <v>58.360366754305701</v>
      </c>
      <c r="AL20" s="5">
        <v>4.1344049794833797</v>
      </c>
    </row>
    <row r="21" spans="1:38" x14ac:dyDescent="0.3">
      <c r="A21" s="5">
        <v>17.0229919812144</v>
      </c>
      <c r="B21" s="5">
        <v>298.87868191222799</v>
      </c>
      <c r="C21" s="5">
        <v>77.459246377331198</v>
      </c>
      <c r="D21" s="5">
        <v>122.719809084555</v>
      </c>
      <c r="E21" s="5">
        <v>0.34969341778052998</v>
      </c>
      <c r="F21" s="5">
        <v>0.55178223355971701</v>
      </c>
      <c r="G21" s="5">
        <v>1094.8899262943301</v>
      </c>
      <c r="H21" s="5">
        <v>56.750882944011003</v>
      </c>
      <c r="I21" s="5">
        <v>4.3290055084628296</v>
      </c>
      <c r="K21" s="5">
        <v>20.084774990775401</v>
      </c>
      <c r="L21" s="5">
        <v>294.03767194217801</v>
      </c>
      <c r="M21" s="5">
        <v>76.590320487898495</v>
      </c>
      <c r="N21" s="5">
        <v>105.425344647938</v>
      </c>
      <c r="O21" s="5">
        <v>0.35586170655652699</v>
      </c>
      <c r="P21" s="5">
        <v>0.528563147827387</v>
      </c>
      <c r="Q21" s="5">
        <v>1173.64366857249</v>
      </c>
      <c r="R21" s="5">
        <v>58.627818328371497</v>
      </c>
      <c r="S21" s="5">
        <v>4.1111106394066104</v>
      </c>
      <c r="U21" s="5">
        <v>24.770212489790101</v>
      </c>
      <c r="V21" s="5">
        <v>299.20852930391499</v>
      </c>
      <c r="W21" s="5">
        <v>75.977762729335694</v>
      </c>
      <c r="X21" s="5">
        <v>105.02637562619699</v>
      </c>
      <c r="Y21" s="5">
        <v>0.36309902652091097</v>
      </c>
      <c r="Z21" s="5">
        <v>0.52450775309870801</v>
      </c>
      <c r="AA21" s="5">
        <v>1176.28184828185</v>
      </c>
      <c r="AB21" s="5">
        <v>60.404234764843402</v>
      </c>
      <c r="AC21" s="5">
        <v>3.9593756627031498</v>
      </c>
      <c r="AE21" s="5">
        <v>21.6846095374779</v>
      </c>
      <c r="AF21" s="5">
        <v>280.42815363327998</v>
      </c>
      <c r="AG21" s="5">
        <v>77.935941830765401</v>
      </c>
      <c r="AH21" s="5">
        <v>0.35717281179805299</v>
      </c>
      <c r="AI21" s="5">
        <v>0.51568970628215804</v>
      </c>
      <c r="AJ21" s="5">
        <v>1188.9978433017</v>
      </c>
      <c r="AK21" s="5">
        <v>58.315647706943793</v>
      </c>
      <c r="AL21" s="5">
        <v>4.1236160974028904</v>
      </c>
    </row>
    <row r="22" spans="1:38" x14ac:dyDescent="0.3">
      <c r="A22" s="5">
        <v>17.625005757840899</v>
      </c>
      <c r="B22" s="5">
        <v>297.29403578699799</v>
      </c>
      <c r="C22" s="5">
        <v>77.482721567112605</v>
      </c>
      <c r="D22" s="5">
        <v>124.02837345444</v>
      </c>
      <c r="E22" s="5">
        <v>0.34980224791402298</v>
      </c>
      <c r="F22" s="5">
        <v>0.55771261650128001</v>
      </c>
      <c r="G22" s="5">
        <v>1084.4933183918899</v>
      </c>
      <c r="H22" s="5">
        <v>56.726865301193996</v>
      </c>
      <c r="I22" s="5">
        <v>4.3194054461125599</v>
      </c>
      <c r="K22" s="5">
        <v>20.104393509865499</v>
      </c>
      <c r="L22" s="5">
        <v>292.85980907496099</v>
      </c>
      <c r="M22" s="5">
        <v>76.555547691903001</v>
      </c>
      <c r="N22" s="5">
        <v>105.181232613837</v>
      </c>
      <c r="O22" s="5">
        <v>0.36254084991413199</v>
      </c>
      <c r="P22" s="5">
        <v>0.51651978890010597</v>
      </c>
      <c r="Q22" s="5">
        <v>1165.6090912248401</v>
      </c>
      <c r="R22" s="5">
        <v>58.610842853231404</v>
      </c>
      <c r="S22" s="5">
        <v>4.1052176655203096</v>
      </c>
      <c r="U22" s="5">
        <v>24.523673951224801</v>
      </c>
      <c r="V22" s="5">
        <v>299.10914180981098</v>
      </c>
      <c r="W22" s="5">
        <v>76.032368125064295</v>
      </c>
      <c r="X22" s="5">
        <v>105.07516487557299</v>
      </c>
      <c r="Y22" s="5">
        <v>0.36519333704090701</v>
      </c>
      <c r="Z22" s="5">
        <v>0.52447350038303098</v>
      </c>
      <c r="AA22" s="5">
        <v>1173.6938380494501</v>
      </c>
      <c r="AB22" s="5">
        <v>60.374420293417096</v>
      </c>
      <c r="AC22" s="5">
        <v>3.9551362359040301</v>
      </c>
      <c r="AE22" s="5">
        <v>21.8071574558812</v>
      </c>
      <c r="AF22" s="5">
        <v>278.123415792098</v>
      </c>
      <c r="AG22" s="5">
        <v>77.9469146637894</v>
      </c>
      <c r="AH22" s="5">
        <v>0.35963486979769099</v>
      </c>
      <c r="AI22" s="5">
        <v>0.51284321401076804</v>
      </c>
      <c r="AJ22" s="5">
        <v>1190.7487377935399</v>
      </c>
      <c r="AK22" s="5">
        <v>58.287650648344005</v>
      </c>
      <c r="AL22" s="5">
        <v>4.1197182044547498</v>
      </c>
    </row>
    <row r="23" spans="1:38" x14ac:dyDescent="0.3">
      <c r="A23" s="5">
        <v>17.731304225659699</v>
      </c>
      <c r="B23" s="5">
        <v>298.23893281418202</v>
      </c>
      <c r="C23" s="5">
        <v>77.084741978186798</v>
      </c>
      <c r="D23" s="5">
        <v>126.54113403423899</v>
      </c>
      <c r="E23" s="5">
        <v>0.357332777554631</v>
      </c>
      <c r="F23" s="5">
        <v>0.55788899127731995</v>
      </c>
      <c r="G23" s="5">
        <v>1055.45516697417</v>
      </c>
      <c r="H23" s="5">
        <v>56.718372318576904</v>
      </c>
      <c r="I23" s="5">
        <v>4.3090796547611898</v>
      </c>
      <c r="K23" s="5">
        <v>20.039201546039699</v>
      </c>
      <c r="L23" s="5">
        <v>291.98147996985301</v>
      </c>
      <c r="M23" s="5">
        <v>76.547848735382303</v>
      </c>
      <c r="N23" s="5">
        <v>107.16110463987501</v>
      </c>
      <c r="O23" s="5">
        <v>0.35929916575939902</v>
      </c>
      <c r="P23" s="5">
        <v>0.52778973613871405</v>
      </c>
      <c r="Q23" s="5">
        <v>1175.2227997270099</v>
      </c>
      <c r="R23" s="5">
        <v>58.565757801345597</v>
      </c>
      <c r="S23" s="5">
        <v>4.0993248949439103</v>
      </c>
      <c r="U23" s="5">
        <v>23.061809460565101</v>
      </c>
      <c r="V23" s="5">
        <v>299.039510999073</v>
      </c>
      <c r="W23" s="5">
        <v>76.199231509615998</v>
      </c>
      <c r="X23" s="5">
        <v>105.26126178371899</v>
      </c>
      <c r="Y23" s="5">
        <v>0.34410411880304098</v>
      </c>
      <c r="Z23" s="5">
        <v>0.53967577638271902</v>
      </c>
      <c r="AA23" s="5">
        <v>1187.13249716153</v>
      </c>
      <c r="AB23" s="5">
        <v>60.291987857676297</v>
      </c>
      <c r="AC23" s="5">
        <v>3.9530196120290899</v>
      </c>
      <c r="AE23" s="5">
        <v>20.7676878679938</v>
      </c>
      <c r="AF23" s="5">
        <v>299.530996015808</v>
      </c>
      <c r="AG23" s="5">
        <v>78.246901808855995</v>
      </c>
      <c r="AH23" s="5">
        <v>0.36382565503490299</v>
      </c>
      <c r="AI23" s="5">
        <v>0.52192668025810196</v>
      </c>
      <c r="AJ23" s="5">
        <v>1163.41236402505</v>
      </c>
      <c r="AK23" s="5">
        <v>58.264147815959596</v>
      </c>
      <c r="AL23" s="5">
        <v>4.1101448761316801</v>
      </c>
    </row>
    <row r="24" spans="1:38" x14ac:dyDescent="0.3">
      <c r="A24" s="5">
        <v>17.453254174282701</v>
      </c>
      <c r="B24" s="5">
        <v>296.85997019508198</v>
      </c>
      <c r="C24" s="5">
        <v>77.458014007063596</v>
      </c>
      <c r="D24" s="5">
        <v>123.128901414681</v>
      </c>
      <c r="E24" s="5">
        <v>0.349001542309616</v>
      </c>
      <c r="F24" s="5">
        <v>0.55957897716466698</v>
      </c>
      <c r="G24" s="5">
        <v>1085.12134935427</v>
      </c>
      <c r="H24" s="5">
        <v>56.682234386848798</v>
      </c>
      <c r="I24" s="5">
        <v>4.3043680592900104</v>
      </c>
      <c r="K24" s="5">
        <v>19.966884911350402</v>
      </c>
      <c r="L24" s="5">
        <v>291.41160541852503</v>
      </c>
      <c r="M24" s="5">
        <v>76.556155408066203</v>
      </c>
      <c r="N24" s="5">
        <v>106.750620632687</v>
      </c>
      <c r="O24" s="5">
        <v>0.36686224455760502</v>
      </c>
      <c r="P24" s="5">
        <v>0.51661307910559895</v>
      </c>
      <c r="Q24" s="5">
        <v>1166.8016955646699</v>
      </c>
      <c r="R24" s="5">
        <v>58.529811087239203</v>
      </c>
      <c r="S24" s="5">
        <v>4.09108888674524</v>
      </c>
      <c r="U24" s="5">
        <v>23.9817095154905</v>
      </c>
      <c r="V24" s="5">
        <v>299.89257594018198</v>
      </c>
      <c r="W24" s="5">
        <v>76.422254302181798</v>
      </c>
      <c r="X24" s="5">
        <v>106.015736478457</v>
      </c>
      <c r="Y24" s="5">
        <v>0.34356236548845098</v>
      </c>
      <c r="Z24" s="5">
        <v>0.54532227296899205</v>
      </c>
      <c r="AA24" s="5">
        <v>1165.2914417432501</v>
      </c>
      <c r="AB24" s="5">
        <v>60.274106120679704</v>
      </c>
      <c r="AC24" s="5">
        <v>3.9428417330354302</v>
      </c>
      <c r="AE24" s="5">
        <v>21.034910175923599</v>
      </c>
      <c r="AF24" s="5">
        <v>295.775966224802</v>
      </c>
      <c r="AG24" s="5">
        <v>77.935426255007698</v>
      </c>
      <c r="AH24" s="5">
        <v>0.36841780734548302</v>
      </c>
      <c r="AI24" s="5">
        <v>0.52976491439121798</v>
      </c>
      <c r="AJ24" s="5">
        <v>1155.23564019072</v>
      </c>
      <c r="AK24" s="5">
        <v>58.247438424263201</v>
      </c>
      <c r="AL24" s="5">
        <v>4.1056415041986698</v>
      </c>
    </row>
    <row r="25" spans="1:38" x14ac:dyDescent="0.3">
      <c r="A25" s="5">
        <v>16.994162960702599</v>
      </c>
      <c r="B25" s="5">
        <v>299.73452986414202</v>
      </c>
      <c r="C25" s="5">
        <v>77.078509353955099</v>
      </c>
      <c r="D25" s="5">
        <v>122.45483076363</v>
      </c>
      <c r="E25" s="5">
        <v>0.35372452608591698</v>
      </c>
      <c r="F25" s="5">
        <v>0.55886791671372205</v>
      </c>
      <c r="G25" s="5">
        <v>1081.67261224347</v>
      </c>
      <c r="H25" s="5">
        <v>56.661530745341707</v>
      </c>
      <c r="I25" s="5">
        <v>4.2914825717467098</v>
      </c>
      <c r="K25" s="5">
        <v>19.9974098065485</v>
      </c>
      <c r="L25" s="5">
        <v>291.50443743568002</v>
      </c>
      <c r="M25" s="5">
        <v>76.591328170834899</v>
      </c>
      <c r="N25" s="5">
        <v>107.735289289538</v>
      </c>
      <c r="O25" s="5">
        <v>0.36688910399710001</v>
      </c>
      <c r="P25" s="5">
        <v>0.52665422914712701</v>
      </c>
      <c r="Q25" s="5">
        <v>1166.0257607278199</v>
      </c>
      <c r="R25" s="5">
        <v>58.503533486055304</v>
      </c>
      <c r="S25" s="5">
        <v>4.0842977466558299</v>
      </c>
      <c r="U25" s="5">
        <v>24.1889950553104</v>
      </c>
      <c r="V25" s="5">
        <v>299.384387377113</v>
      </c>
      <c r="W25" s="5">
        <v>76.118717666716606</v>
      </c>
      <c r="X25" s="5">
        <v>105.87924644943899</v>
      </c>
      <c r="Y25" s="5">
        <v>0.34249004744164202</v>
      </c>
      <c r="Z25" s="5">
        <v>0.55208777904676598</v>
      </c>
      <c r="AA25" s="5">
        <v>1174.19795781623</v>
      </c>
      <c r="AB25" s="5">
        <v>60.254799577128004</v>
      </c>
      <c r="AC25" s="5">
        <v>3.9344492704919398</v>
      </c>
      <c r="AE25" s="5">
        <v>21.028523751370699</v>
      </c>
      <c r="AF25" s="5">
        <v>296.59796541510099</v>
      </c>
      <c r="AG25" s="5">
        <v>77.935450820046398</v>
      </c>
      <c r="AH25" s="5">
        <v>0.36881339869260299</v>
      </c>
      <c r="AI25" s="5">
        <v>0.53027875185437801</v>
      </c>
      <c r="AJ25" s="5">
        <v>1158.40579732317</v>
      </c>
      <c r="AK25" s="5">
        <v>58.222317904654695</v>
      </c>
      <c r="AL25" s="5">
        <v>4.1007566069834196</v>
      </c>
    </row>
    <row r="26" spans="1:38" x14ac:dyDescent="0.3">
      <c r="A26" s="5">
        <v>16.867132727285099</v>
      </c>
      <c r="B26" s="5">
        <v>299.79752528732598</v>
      </c>
      <c r="C26" s="5">
        <v>77.039143360622703</v>
      </c>
      <c r="D26" s="5">
        <v>122.407589533417</v>
      </c>
      <c r="E26" s="5">
        <v>0.35348653482047299</v>
      </c>
      <c r="F26" s="5">
        <v>0.55918764467028204</v>
      </c>
      <c r="G26" s="5">
        <v>1081.4767851946101</v>
      </c>
      <c r="H26" s="5">
        <v>56.641047709985905</v>
      </c>
      <c r="I26" s="5">
        <v>4.2851120867952499</v>
      </c>
      <c r="K26" s="5">
        <v>19.716747041848699</v>
      </c>
      <c r="L26" s="5">
        <v>291.16615016307702</v>
      </c>
      <c r="M26" s="5">
        <v>76.681283158488199</v>
      </c>
      <c r="N26" s="5">
        <v>106.241783870318</v>
      </c>
      <c r="O26" s="5">
        <v>0.36668874338811802</v>
      </c>
      <c r="P26" s="5">
        <v>0.52502046635268995</v>
      </c>
      <c r="Q26" s="5">
        <v>1169.7126949169301</v>
      </c>
      <c r="R26" s="5">
        <v>58.474742822090697</v>
      </c>
      <c r="S26" s="5">
        <v>4.0794766882914502</v>
      </c>
      <c r="U26" s="5">
        <v>23.691303646021002</v>
      </c>
      <c r="V26" s="5">
        <v>299.09298205131802</v>
      </c>
      <c r="W26" s="5">
        <v>76.123174263263905</v>
      </c>
      <c r="X26" s="5">
        <v>106.559985767361</v>
      </c>
      <c r="Y26" s="5">
        <v>0.34268437827611797</v>
      </c>
      <c r="Z26" s="5">
        <v>0.54918924366456101</v>
      </c>
      <c r="AA26" s="5">
        <v>1173.4384582161999</v>
      </c>
      <c r="AB26" s="5">
        <v>60.218518093880199</v>
      </c>
      <c r="AC26" s="5">
        <v>3.9294337473060601</v>
      </c>
      <c r="AE26" s="5">
        <v>20.939124754082801</v>
      </c>
      <c r="AF26" s="5">
        <v>295.94800726987501</v>
      </c>
      <c r="AG26" s="5">
        <v>77.953144193140005</v>
      </c>
      <c r="AH26" s="5">
        <v>0.37107350734878902</v>
      </c>
      <c r="AI26" s="5">
        <v>0.52908492496644299</v>
      </c>
      <c r="AJ26" s="5">
        <v>1161.1646094289199</v>
      </c>
      <c r="AK26" s="5">
        <v>58.180083609420997</v>
      </c>
      <c r="AL26" s="5">
        <v>4.0914012586241899</v>
      </c>
    </row>
    <row r="27" spans="1:38" x14ac:dyDescent="0.3">
      <c r="A27" s="5">
        <v>17.771778669998699</v>
      </c>
      <c r="B27" s="5">
        <v>298.33061309509498</v>
      </c>
      <c r="C27" s="5">
        <v>77.003563423098697</v>
      </c>
      <c r="D27" s="5">
        <v>126.82981708006299</v>
      </c>
      <c r="E27" s="5">
        <v>0.359941460958278</v>
      </c>
      <c r="F27" s="5">
        <v>0.56795428150145699</v>
      </c>
      <c r="G27" s="5">
        <v>1050.9543970315599</v>
      </c>
      <c r="H27" s="5">
        <v>56.591773875915599</v>
      </c>
      <c r="I27" s="5">
        <v>4.2742851231557797</v>
      </c>
      <c r="K27" s="5">
        <v>19.975056166012902</v>
      </c>
      <c r="L27" s="5">
        <v>299.898732843483</v>
      </c>
      <c r="M27" s="5">
        <v>77.313207897896305</v>
      </c>
      <c r="N27" s="5">
        <v>119.35698388031901</v>
      </c>
      <c r="O27" s="5">
        <v>0.351689344920665</v>
      </c>
      <c r="P27" s="5">
        <v>0.55686993363942805</v>
      </c>
      <c r="Q27" s="5">
        <v>1122.35842638943</v>
      </c>
      <c r="R27" s="5">
        <v>58.432671027571303</v>
      </c>
      <c r="S27" s="5">
        <v>4.0731141732001097</v>
      </c>
      <c r="U27" s="5">
        <v>24.226196374067701</v>
      </c>
      <c r="V27" s="5">
        <v>298.98012413682602</v>
      </c>
      <c r="W27" s="5">
        <v>76.284696978619394</v>
      </c>
      <c r="X27" s="5">
        <v>105.183727749116</v>
      </c>
      <c r="Y27" s="5">
        <v>0.34323119207700398</v>
      </c>
      <c r="Z27" s="5">
        <v>0.55606783335621601</v>
      </c>
      <c r="AA27" s="5">
        <v>1176.05224823802</v>
      </c>
      <c r="AB27" s="5">
        <v>60.205242035844698</v>
      </c>
      <c r="AC27" s="5">
        <v>3.9265051965104001</v>
      </c>
      <c r="AE27" s="5">
        <v>20.250195940649899</v>
      </c>
      <c r="AF27" s="5">
        <v>292.92479946414699</v>
      </c>
      <c r="AG27" s="5">
        <v>78.058437558144504</v>
      </c>
      <c r="AH27" s="5">
        <v>0.37656393098873697</v>
      </c>
      <c r="AI27" s="5">
        <v>0.51663084507228996</v>
      </c>
      <c r="AJ27" s="5">
        <v>1167.3013327609101</v>
      </c>
      <c r="AK27" s="5">
        <v>58.086085225396602</v>
      </c>
      <c r="AL27" s="5">
        <v>4.0752087406979998</v>
      </c>
    </row>
    <row r="28" spans="1:38" x14ac:dyDescent="0.3">
      <c r="A28" s="5">
        <v>16.398959899284101</v>
      </c>
      <c r="B28" s="5">
        <v>299.65332446440402</v>
      </c>
      <c r="C28" s="5">
        <v>77.156136530042303</v>
      </c>
      <c r="D28" s="5">
        <v>123.363168645245</v>
      </c>
      <c r="E28" s="5">
        <v>0.35395025525465001</v>
      </c>
      <c r="F28" s="5">
        <v>0.56615426191664597</v>
      </c>
      <c r="G28" s="5">
        <v>1081.1551738747801</v>
      </c>
      <c r="H28" s="5">
        <v>56.464310450185891</v>
      </c>
      <c r="I28" s="5">
        <v>4.2456894975816102</v>
      </c>
      <c r="K28" s="5">
        <v>19.762679788078099</v>
      </c>
      <c r="L28" s="5">
        <v>299.00178208559902</v>
      </c>
      <c r="M28" s="5">
        <v>77.121193973740006</v>
      </c>
      <c r="N28" s="5">
        <v>124.395318904211</v>
      </c>
      <c r="O28" s="5">
        <v>0.344019027861169</v>
      </c>
      <c r="P28" s="5">
        <v>0.55935636076514605</v>
      </c>
      <c r="Q28" s="5">
        <v>1133.71876759725</v>
      </c>
      <c r="R28" s="5">
        <v>58.400763032268998</v>
      </c>
      <c r="S28" s="5">
        <v>4.0676787197620596</v>
      </c>
      <c r="U28" s="5">
        <v>23.708834458326201</v>
      </c>
      <c r="V28" s="5">
        <v>299.19246508195698</v>
      </c>
      <c r="W28" s="5">
        <v>76.172638018420102</v>
      </c>
      <c r="X28" s="5">
        <v>105.30227501356801</v>
      </c>
      <c r="Y28" s="5">
        <v>0.34362798444850201</v>
      </c>
      <c r="Z28" s="5">
        <v>0.55431094819900495</v>
      </c>
      <c r="AA28" s="5">
        <v>1178.4222945024901</v>
      </c>
      <c r="AB28" s="5">
        <v>60.172232261703797</v>
      </c>
      <c r="AC28" s="5">
        <v>3.9203888803522502</v>
      </c>
      <c r="AE28" s="5">
        <v>20.3333243882002</v>
      </c>
      <c r="AF28" s="5">
        <v>293.54887560527601</v>
      </c>
      <c r="AG28" s="5">
        <v>78.144327309814301</v>
      </c>
      <c r="AH28" s="5">
        <v>0.38622077519558201</v>
      </c>
      <c r="AI28" s="5">
        <v>0.51891688355403298</v>
      </c>
      <c r="AJ28" s="5">
        <v>1170.6976307411601</v>
      </c>
      <c r="AK28" s="5">
        <v>57.9396773317022</v>
      </c>
      <c r="AL28" s="5">
        <v>4.05047495552932</v>
      </c>
    </row>
    <row r="29" spans="1:38" x14ac:dyDescent="0.3">
      <c r="A29" s="5">
        <v>16.559350762119202</v>
      </c>
      <c r="B29" s="5">
        <v>298.00805511411301</v>
      </c>
      <c r="C29" s="5">
        <v>77.152142706572803</v>
      </c>
      <c r="D29" s="5">
        <v>125.39852334635999</v>
      </c>
      <c r="E29" s="5">
        <v>0.34898579070511598</v>
      </c>
      <c r="F29" s="5">
        <v>0.57038317737514799</v>
      </c>
      <c r="G29" s="5">
        <v>1080.82330596417</v>
      </c>
      <c r="H29" s="5">
        <v>56.424067306683803</v>
      </c>
      <c r="I29" s="5">
        <v>4.2397095773808404</v>
      </c>
      <c r="K29" s="5">
        <v>19.762457142787898</v>
      </c>
      <c r="L29" s="5">
        <v>299.04112929243701</v>
      </c>
      <c r="M29" s="5">
        <v>77.246108356811405</v>
      </c>
      <c r="N29" s="5">
        <v>123.010448200996</v>
      </c>
      <c r="O29" s="5">
        <v>0.34402781970969898</v>
      </c>
      <c r="P29" s="5">
        <v>0.561724177498512</v>
      </c>
      <c r="Q29" s="5">
        <v>1134.1060890015499</v>
      </c>
      <c r="R29" s="5">
        <v>58.365534321591703</v>
      </c>
      <c r="S29" s="5">
        <v>4.0614243955733604</v>
      </c>
      <c r="U29" s="5">
        <v>23.519697147645999</v>
      </c>
      <c r="V29" s="5">
        <v>298.89262024542398</v>
      </c>
      <c r="W29" s="5">
        <v>76.165023407287904</v>
      </c>
      <c r="X29" s="5">
        <v>105.757804539671</v>
      </c>
      <c r="Y29" s="5">
        <v>0.34277921777399301</v>
      </c>
      <c r="Z29" s="5">
        <v>0.55216384616632896</v>
      </c>
      <c r="AA29" s="5">
        <v>1175.3318387275101</v>
      </c>
      <c r="AB29" s="5">
        <v>60.159073831621804</v>
      </c>
      <c r="AC29" s="5">
        <v>3.9186402380933698</v>
      </c>
      <c r="AE29" s="5">
        <v>19.544304458485598</v>
      </c>
      <c r="AF29" s="5">
        <v>299.38775313304302</v>
      </c>
      <c r="AG29" s="5">
        <v>77.630334178228594</v>
      </c>
      <c r="AH29" s="5">
        <v>0.38810836904367901</v>
      </c>
      <c r="AI29" s="5">
        <v>0.52229041414640398</v>
      </c>
      <c r="AJ29" s="5">
        <v>1162.92471422584</v>
      </c>
      <c r="AK29" s="5">
        <v>57.9076999026652</v>
      </c>
      <c r="AL29" s="5">
        <v>4.0429155611021903</v>
      </c>
    </row>
    <row r="30" spans="1:38" x14ac:dyDescent="0.3">
      <c r="A30" s="5">
        <v>16.539286962016298</v>
      </c>
      <c r="B30" s="5">
        <v>299.53321047824198</v>
      </c>
      <c r="C30" s="5">
        <v>77.134441485124299</v>
      </c>
      <c r="D30" s="5">
        <v>121.04943178712099</v>
      </c>
      <c r="E30" s="5">
        <v>0.35592782990003602</v>
      </c>
      <c r="F30" s="5">
        <v>0.58022375639629098</v>
      </c>
      <c r="G30" s="5">
        <v>1082.6922923294201</v>
      </c>
      <c r="H30" s="5">
        <v>56.325149142164399</v>
      </c>
      <c r="I30" s="5">
        <v>4.2210118440289701</v>
      </c>
      <c r="K30" s="5">
        <v>19.834163410781098</v>
      </c>
      <c r="L30" s="5">
        <v>298.924302899748</v>
      </c>
      <c r="M30" s="5">
        <v>77.366916839201906</v>
      </c>
      <c r="N30" s="5">
        <v>123.011896030743</v>
      </c>
      <c r="O30" s="5">
        <v>0.34533739078800502</v>
      </c>
      <c r="P30" s="5">
        <v>0.56342329723195295</v>
      </c>
      <c r="Q30" s="5">
        <v>1131.2196138267</v>
      </c>
      <c r="R30" s="5">
        <v>58.338525858611398</v>
      </c>
      <c r="S30" s="5">
        <v>4.0572459103566203</v>
      </c>
      <c r="U30" s="5">
        <v>23.652866367526801</v>
      </c>
      <c r="V30" s="5">
        <v>298.40074684121203</v>
      </c>
      <c r="W30" s="5">
        <v>76.177502220701101</v>
      </c>
      <c r="X30" s="5">
        <v>106.270332387244</v>
      </c>
      <c r="Y30" s="5">
        <v>0.34098691443524798</v>
      </c>
      <c r="Z30" s="5">
        <v>0.55581778053074704</v>
      </c>
      <c r="AA30" s="5">
        <v>1172.5644691108801</v>
      </c>
      <c r="AB30" s="5">
        <v>60.118264219734897</v>
      </c>
      <c r="AC30" s="5">
        <v>3.9115153915951901</v>
      </c>
      <c r="AE30" s="5">
        <v>20.015363238177301</v>
      </c>
      <c r="AF30" s="5">
        <v>293.72682800864101</v>
      </c>
      <c r="AG30" s="5">
        <v>77.700601573411703</v>
      </c>
      <c r="AH30" s="5">
        <v>0.40694232180169998</v>
      </c>
      <c r="AI30" s="5">
        <v>0.52468208566147401</v>
      </c>
      <c r="AJ30" s="5">
        <v>1147.0902497432701</v>
      </c>
      <c r="AK30" s="5">
        <v>57.784982477513502</v>
      </c>
      <c r="AL30" s="5">
        <v>4.0312592413753698</v>
      </c>
    </row>
    <row r="31" spans="1:38" x14ac:dyDescent="0.3">
      <c r="A31" s="5">
        <v>16.566130470052101</v>
      </c>
      <c r="B31" s="5">
        <v>299.30138969963502</v>
      </c>
      <c r="C31" s="5">
        <v>77.118328499828095</v>
      </c>
      <c r="D31" s="5">
        <v>122.928314252417</v>
      </c>
      <c r="E31" s="5">
        <v>0.35604820885607502</v>
      </c>
      <c r="F31" s="5">
        <v>0.58146088116460004</v>
      </c>
      <c r="G31" s="5">
        <v>1073.4349314743299</v>
      </c>
      <c r="H31" s="5">
        <v>56.290605664166605</v>
      </c>
      <c r="I31" s="5">
        <v>4.21274914006242</v>
      </c>
      <c r="K31" s="5">
        <v>19.847516438317601</v>
      </c>
      <c r="L31" s="5">
        <v>298.91029542611801</v>
      </c>
      <c r="M31" s="5">
        <v>77.370754890405095</v>
      </c>
      <c r="N31" s="5">
        <v>121.857107116834</v>
      </c>
      <c r="O31" s="5">
        <v>0.342548399370388</v>
      </c>
      <c r="P31" s="5">
        <v>0.56717265982357801</v>
      </c>
      <c r="Q31" s="5">
        <v>1129.62076358026</v>
      </c>
      <c r="R31" s="5">
        <v>58.290608033661393</v>
      </c>
      <c r="S31" s="5">
        <v>4.0488760882009602</v>
      </c>
      <c r="U31" s="5">
        <v>23.724051368486201</v>
      </c>
      <c r="V31" s="5">
        <v>299.00254792372198</v>
      </c>
      <c r="W31" s="5">
        <v>76.210391086718602</v>
      </c>
      <c r="X31" s="5">
        <v>105.65350229756901</v>
      </c>
      <c r="Y31" s="5">
        <v>0.343088147233367</v>
      </c>
      <c r="Z31" s="5">
        <v>0.56440098856876897</v>
      </c>
      <c r="AA31" s="5">
        <v>1175.66802877037</v>
      </c>
      <c r="AB31" s="5">
        <v>60.042526361645301</v>
      </c>
      <c r="AC31" s="5">
        <v>3.8999816786390098</v>
      </c>
      <c r="AE31" s="5">
        <v>18.8638781182831</v>
      </c>
      <c r="AF31" s="5">
        <v>297.38567953888401</v>
      </c>
      <c r="AG31" s="5">
        <v>77.830151142309006</v>
      </c>
      <c r="AH31" s="5">
        <v>0.391337729546746</v>
      </c>
      <c r="AI31" s="5">
        <v>0.52902953108130701</v>
      </c>
      <c r="AJ31" s="5">
        <v>1168.02119511456</v>
      </c>
      <c r="AK31" s="5">
        <v>57.770070631587203</v>
      </c>
      <c r="AL31" s="5">
        <v>4.0278701561366503</v>
      </c>
    </row>
    <row r="32" spans="1:38" x14ac:dyDescent="0.3">
      <c r="A32" s="5">
        <v>16.372697659492399</v>
      </c>
      <c r="B32" s="5">
        <v>291.29159869471999</v>
      </c>
      <c r="C32" s="5">
        <v>76.882742311597099</v>
      </c>
      <c r="D32" s="5">
        <v>110.201495158643</v>
      </c>
      <c r="E32" s="5">
        <v>0.35473999122757099</v>
      </c>
      <c r="F32" s="5">
        <v>0.58252322111804999</v>
      </c>
      <c r="G32" s="5">
        <v>1083.1903073225999</v>
      </c>
      <c r="H32" s="5">
        <v>56.220915387826899</v>
      </c>
      <c r="I32" s="5">
        <v>4.20048313256423</v>
      </c>
      <c r="K32" s="5">
        <v>19.523811931589101</v>
      </c>
      <c r="L32" s="5">
        <v>296.67015018855801</v>
      </c>
      <c r="M32" s="5">
        <v>76.832684917856099</v>
      </c>
      <c r="N32" s="5">
        <v>120.091654787506</v>
      </c>
      <c r="O32" s="5">
        <v>0.34265792158876701</v>
      </c>
      <c r="P32" s="5">
        <v>0.56893312165396903</v>
      </c>
      <c r="Q32" s="5">
        <v>1136.1963679385201</v>
      </c>
      <c r="R32" s="5">
        <v>58.250964392457206</v>
      </c>
      <c r="S32" s="5">
        <v>4.04153112933942</v>
      </c>
      <c r="U32" s="5">
        <v>22.8079888743185</v>
      </c>
      <c r="V32" s="5">
        <v>298.52197620871101</v>
      </c>
      <c r="W32" s="5">
        <v>76.044283852707494</v>
      </c>
      <c r="X32" s="5">
        <v>107.299259909488</v>
      </c>
      <c r="Y32" s="5">
        <v>0.33765471687874798</v>
      </c>
      <c r="Z32" s="5">
        <v>0.56480393079919</v>
      </c>
      <c r="AA32" s="5">
        <v>1196.2921367404599</v>
      </c>
      <c r="AB32" s="5">
        <v>59.972503876845195</v>
      </c>
      <c r="AC32" s="5">
        <v>3.8924540190422601</v>
      </c>
      <c r="AE32" s="5">
        <v>20.1629419592715</v>
      </c>
      <c r="AF32" s="5">
        <v>293.91386173119997</v>
      </c>
      <c r="AG32" s="5">
        <v>77.701710058941799</v>
      </c>
      <c r="AH32" s="5">
        <v>0.41308700006129301</v>
      </c>
      <c r="AI32" s="5">
        <v>0.52348094085400398</v>
      </c>
      <c r="AJ32" s="5">
        <v>1148.4716175680101</v>
      </c>
      <c r="AK32" s="5">
        <v>57.720359242812705</v>
      </c>
      <c r="AL32" s="5">
        <v>4.0221335407875101</v>
      </c>
    </row>
    <row r="33" spans="1:38" x14ac:dyDescent="0.3">
      <c r="A33" s="5">
        <v>16.770934619470701</v>
      </c>
      <c r="B33" s="5">
        <v>296.23973936354503</v>
      </c>
      <c r="C33" s="5">
        <v>77.148060493917399</v>
      </c>
      <c r="D33" s="5">
        <v>115.671581753075</v>
      </c>
      <c r="E33" s="5">
        <v>0.347571140578046</v>
      </c>
      <c r="F33" s="5">
        <v>0.59235948206480904</v>
      </c>
      <c r="G33" s="5">
        <v>1065.2332043091201</v>
      </c>
      <c r="H33" s="5">
        <v>56.158019968964602</v>
      </c>
      <c r="I33" s="5">
        <v>4.1925941387294303</v>
      </c>
      <c r="K33" s="5">
        <v>19.232641410558401</v>
      </c>
      <c r="L33" s="5">
        <v>299.80776878834502</v>
      </c>
      <c r="M33" s="5">
        <v>76.644708630158405</v>
      </c>
      <c r="N33" s="5">
        <v>119.21230757050201</v>
      </c>
      <c r="O33" s="5">
        <v>0.34636887681807399</v>
      </c>
      <c r="P33" s="5">
        <v>0.57096355746126803</v>
      </c>
      <c r="Q33" s="5">
        <v>1132.3259698033501</v>
      </c>
      <c r="R33" s="5">
        <v>58.206539939404003</v>
      </c>
      <c r="S33" s="5">
        <v>4.0319245204640799</v>
      </c>
      <c r="U33" s="5">
        <v>22.795808070067999</v>
      </c>
      <c r="V33" s="5">
        <v>297.020801812385</v>
      </c>
      <c r="W33" s="5">
        <v>76.062378789204303</v>
      </c>
      <c r="X33" s="5">
        <v>107.908699649938</v>
      </c>
      <c r="Y33" s="5">
        <v>0.33771380739641998</v>
      </c>
      <c r="Z33" s="5">
        <v>0.56727591710772496</v>
      </c>
      <c r="AA33" s="5">
        <v>1196.3534913483099</v>
      </c>
      <c r="AB33" s="5">
        <v>59.926600974967506</v>
      </c>
      <c r="AC33" s="5">
        <v>3.8872937870550301</v>
      </c>
      <c r="AE33" s="5">
        <v>20.0040764525992</v>
      </c>
      <c r="AF33" s="5">
        <v>297.809298952088</v>
      </c>
      <c r="AG33" s="5">
        <v>77.631879885393204</v>
      </c>
      <c r="AH33" s="5">
        <v>0.41131549835949299</v>
      </c>
      <c r="AI33" s="5">
        <v>0.52135388698932095</v>
      </c>
      <c r="AJ33" s="5">
        <v>1157.67347441425</v>
      </c>
      <c r="AK33" s="5">
        <v>57.684152150198898</v>
      </c>
      <c r="AL33" s="5">
        <v>4.0152471898466802</v>
      </c>
    </row>
    <row r="34" spans="1:38" x14ac:dyDescent="0.3">
      <c r="A34" s="5">
        <v>16.3706526335334</v>
      </c>
      <c r="B34" s="5">
        <v>294.81252524537098</v>
      </c>
      <c r="C34" s="5">
        <v>77.453653161961697</v>
      </c>
      <c r="D34" s="5">
        <v>116.400846305819</v>
      </c>
      <c r="E34" s="5">
        <v>0.35950331842907801</v>
      </c>
      <c r="F34" s="5">
        <v>0.59119307081134198</v>
      </c>
      <c r="G34" s="5">
        <v>1062.35482467265</v>
      </c>
      <c r="H34" s="5">
        <v>56.046966874777503</v>
      </c>
      <c r="I34" s="5">
        <v>4.1797116567911603</v>
      </c>
      <c r="K34" s="5">
        <v>19.051054571865301</v>
      </c>
      <c r="L34" s="5">
        <v>299.85547685056002</v>
      </c>
      <c r="M34" s="5">
        <v>76.759453137215303</v>
      </c>
      <c r="N34" s="5">
        <v>119.81552900458399</v>
      </c>
      <c r="O34" s="5">
        <v>0.34426085415862301</v>
      </c>
      <c r="P34" s="5">
        <v>0.572525442539354</v>
      </c>
      <c r="Q34" s="5">
        <v>1134.5283216585501</v>
      </c>
      <c r="R34" s="5">
        <v>58.154334032333601</v>
      </c>
      <c r="S34" s="5">
        <v>4.0259401878951904</v>
      </c>
      <c r="U34" s="5">
        <v>22.664358273777001</v>
      </c>
      <c r="V34" s="5">
        <v>298.64678333961399</v>
      </c>
      <c r="W34" s="5">
        <v>76.1356409917896</v>
      </c>
      <c r="X34" s="5">
        <v>106.39534113630801</v>
      </c>
      <c r="Y34" s="5">
        <v>0.33819113337636397</v>
      </c>
      <c r="Z34" s="5">
        <v>0.56477722528749696</v>
      </c>
      <c r="AA34" s="5">
        <v>1181.2827262993001</v>
      </c>
      <c r="AB34" s="5">
        <v>59.897650894799405</v>
      </c>
      <c r="AC34" s="5">
        <v>3.8802336010398499</v>
      </c>
      <c r="AE34" s="5">
        <v>19.530883869610101</v>
      </c>
      <c r="AF34" s="5">
        <v>299.60431987450897</v>
      </c>
      <c r="AG34" s="5">
        <v>77.692721990139205</v>
      </c>
      <c r="AH34" s="5">
        <v>0.415343946395349</v>
      </c>
      <c r="AI34" s="5">
        <v>0.522559615417446</v>
      </c>
      <c r="AJ34" s="5">
        <v>1152.9784588278101</v>
      </c>
      <c r="AK34" s="5">
        <v>57.632165553503803</v>
      </c>
      <c r="AL34" s="5">
        <v>4.0087162540414703</v>
      </c>
    </row>
    <row r="35" spans="1:38" x14ac:dyDescent="0.3">
      <c r="A35" s="5">
        <v>16.3213458770201</v>
      </c>
      <c r="B35" s="5">
        <v>297.75361172552198</v>
      </c>
      <c r="C35" s="5">
        <v>77.337374649296706</v>
      </c>
      <c r="D35" s="5">
        <v>114.43776373458699</v>
      </c>
      <c r="E35" s="5">
        <v>0.35376453998391</v>
      </c>
      <c r="F35" s="5">
        <v>0.60134220514853898</v>
      </c>
      <c r="G35" s="5">
        <v>1068.78271253858</v>
      </c>
      <c r="H35" s="5">
        <v>55.986478504475301</v>
      </c>
      <c r="I35" s="5">
        <v>4.1675979499297702</v>
      </c>
      <c r="K35" s="5">
        <v>18.919276315337498</v>
      </c>
      <c r="L35" s="5">
        <v>299.50565461973798</v>
      </c>
      <c r="M35" s="5">
        <v>76.908777640538005</v>
      </c>
      <c r="N35" s="5">
        <v>119.088571344359</v>
      </c>
      <c r="O35" s="5">
        <v>0.34630590194904998</v>
      </c>
      <c r="P35" s="5">
        <v>0.57621196677217601</v>
      </c>
      <c r="Q35" s="5">
        <v>1139.5885589961799</v>
      </c>
      <c r="R35" s="5">
        <v>58.092008420605104</v>
      </c>
      <c r="S35" s="5">
        <v>4.0193658793774301</v>
      </c>
      <c r="U35" s="5">
        <v>22.690386867823399</v>
      </c>
      <c r="V35" s="5">
        <v>298.66235825259201</v>
      </c>
      <c r="W35" s="5">
        <v>76.144651438604697</v>
      </c>
      <c r="X35" s="5">
        <v>105.419044100001</v>
      </c>
      <c r="Y35" s="5">
        <v>0.34140100948473201</v>
      </c>
      <c r="Z35" s="5">
        <v>0.57112666932228895</v>
      </c>
      <c r="AA35" s="5">
        <v>1179.92205280907</v>
      </c>
      <c r="AB35" s="5">
        <v>59.825246033473398</v>
      </c>
      <c r="AC35" s="5">
        <v>3.87112833251263</v>
      </c>
      <c r="AE35" s="5">
        <v>19.551445783091399</v>
      </c>
      <c r="AF35" s="5">
        <v>299.60248488284202</v>
      </c>
      <c r="AG35" s="5">
        <v>77.700653844239497</v>
      </c>
      <c r="AH35" s="5">
        <v>0.417639888362488</v>
      </c>
      <c r="AI35" s="5">
        <v>0.52374458303314997</v>
      </c>
      <c r="AJ35" s="5">
        <v>1159.2635807455199</v>
      </c>
      <c r="AK35" s="5">
        <v>57.566584208234097</v>
      </c>
      <c r="AL35" s="5">
        <v>4.00058251053267</v>
      </c>
    </row>
    <row r="36" spans="1:38" x14ac:dyDescent="0.3">
      <c r="A36" s="5">
        <v>16.220666897743399</v>
      </c>
      <c r="B36" s="5">
        <v>297.74607262575302</v>
      </c>
      <c r="C36" s="5">
        <v>77.330540511959001</v>
      </c>
      <c r="D36" s="5">
        <v>115.684716560715</v>
      </c>
      <c r="E36" s="5">
        <v>0.35375869803875498</v>
      </c>
      <c r="F36" s="5">
        <v>0.60172919224304</v>
      </c>
      <c r="G36" s="5">
        <v>1068.2077707682799</v>
      </c>
      <c r="H36" s="5">
        <v>55.960961545424702</v>
      </c>
      <c r="I36" s="5">
        <v>4.1645059526280797</v>
      </c>
      <c r="K36" s="5">
        <v>18.946556105852899</v>
      </c>
      <c r="L36" s="5">
        <v>299.89042645921302</v>
      </c>
      <c r="M36" s="5">
        <v>76.592659855303793</v>
      </c>
      <c r="N36" s="5">
        <v>119.587420959713</v>
      </c>
      <c r="O36" s="5">
        <v>0.34475966842509298</v>
      </c>
      <c r="P36" s="5">
        <v>0.58182028818628295</v>
      </c>
      <c r="Q36" s="5">
        <v>1129.64629632536</v>
      </c>
      <c r="R36" s="5">
        <v>58.0236350267202</v>
      </c>
      <c r="S36" s="5">
        <v>4.0080632666369898</v>
      </c>
      <c r="U36" s="5">
        <v>23.445310623937601</v>
      </c>
      <c r="V36" s="5">
        <v>298.82090058196201</v>
      </c>
      <c r="W36" s="5">
        <v>76.297808788746906</v>
      </c>
      <c r="X36" s="5">
        <v>105.662476437937</v>
      </c>
      <c r="Y36" s="5">
        <v>0.34174580682427602</v>
      </c>
      <c r="Z36" s="5">
        <v>0.58165913233080302</v>
      </c>
      <c r="AA36" s="5">
        <v>1162.1228055597001</v>
      </c>
      <c r="AB36" s="5">
        <v>59.758201181948898</v>
      </c>
      <c r="AC36" s="5">
        <v>3.8644592198076602</v>
      </c>
      <c r="AE36" s="5">
        <v>19.6452569172782</v>
      </c>
      <c r="AF36" s="5">
        <v>299.45626674738298</v>
      </c>
      <c r="AG36" s="5">
        <v>77.680840976929105</v>
      </c>
      <c r="AH36" s="5">
        <v>0.41758749735207101</v>
      </c>
      <c r="AI36" s="5">
        <v>0.52727692206084498</v>
      </c>
      <c r="AJ36" s="5">
        <v>1158.6089946438799</v>
      </c>
      <c r="AK36" s="5">
        <v>57.565222883198999</v>
      </c>
      <c r="AL36" s="5">
        <v>4.0004715107935702</v>
      </c>
    </row>
    <row r="37" spans="1:38" x14ac:dyDescent="0.3">
      <c r="A37" s="5">
        <v>16.372894914636401</v>
      </c>
      <c r="B37" s="5">
        <v>292.974314523327</v>
      </c>
      <c r="C37" s="5">
        <v>77.186930058478694</v>
      </c>
      <c r="D37" s="5">
        <v>114.972514293385</v>
      </c>
      <c r="E37" s="5">
        <v>0.355045558036092</v>
      </c>
      <c r="F37" s="5">
        <v>0.60316379351107496</v>
      </c>
      <c r="G37" s="5">
        <v>1059.4170216740199</v>
      </c>
      <c r="H37" s="5">
        <v>55.912545995917895</v>
      </c>
      <c r="I37" s="5">
        <v>4.1606685961802796</v>
      </c>
      <c r="K37" s="5">
        <v>18.958338930258499</v>
      </c>
      <c r="L37" s="5">
        <v>299.76163182263099</v>
      </c>
      <c r="M37" s="5">
        <v>76.646665564083705</v>
      </c>
      <c r="N37" s="5">
        <v>119.96586981239901</v>
      </c>
      <c r="O37" s="5">
        <v>0.344294544267293</v>
      </c>
      <c r="P37" s="5">
        <v>0.58729937224677597</v>
      </c>
      <c r="Q37" s="5">
        <v>1123.65753280834</v>
      </c>
      <c r="R37" s="5">
        <v>57.941167585673107</v>
      </c>
      <c r="S37" s="5">
        <v>3.9982951615312201</v>
      </c>
      <c r="U37" s="5">
        <v>22.884056537800301</v>
      </c>
      <c r="V37" s="5">
        <v>298.752832292194</v>
      </c>
      <c r="W37" s="5">
        <v>76.172629909600602</v>
      </c>
      <c r="X37" s="5">
        <v>105.66924094113701</v>
      </c>
      <c r="Y37" s="5">
        <v>0.34139048703555702</v>
      </c>
      <c r="Z37" s="5">
        <v>0.57997759099084201</v>
      </c>
      <c r="AA37" s="5">
        <v>1162.45375040922</v>
      </c>
      <c r="AB37" s="5">
        <v>59.694605316052893</v>
      </c>
      <c r="AC37" s="5">
        <v>3.8566201029223199</v>
      </c>
      <c r="AE37" s="5">
        <v>19.736776138056701</v>
      </c>
      <c r="AF37" s="5">
        <v>294.49476039917602</v>
      </c>
      <c r="AG37" s="5">
        <v>77.191309486493196</v>
      </c>
      <c r="AH37" s="5">
        <v>0.401626142301378</v>
      </c>
      <c r="AI37" s="5">
        <v>0.56958586420966495</v>
      </c>
      <c r="AJ37" s="5">
        <v>1135.0903797466499</v>
      </c>
      <c r="AK37" s="5">
        <v>57.492567409289897</v>
      </c>
      <c r="AL37" s="5">
        <v>3.99434619478571</v>
      </c>
    </row>
    <row r="38" spans="1:38" x14ac:dyDescent="0.3">
      <c r="A38" s="5">
        <v>15.978981479169599</v>
      </c>
      <c r="B38" s="5">
        <v>293.56949621196998</v>
      </c>
      <c r="C38" s="5">
        <v>77.229962165490505</v>
      </c>
      <c r="D38" s="5">
        <v>114.43281917715299</v>
      </c>
      <c r="E38" s="5">
        <v>0.356224840546986</v>
      </c>
      <c r="F38" s="5">
        <v>0.59789223651935197</v>
      </c>
      <c r="G38" s="5">
        <v>1058.4309052201199</v>
      </c>
      <c r="H38" s="5">
        <v>55.874928473487898</v>
      </c>
      <c r="I38" s="5">
        <v>4.1593830988521603</v>
      </c>
      <c r="K38" s="5">
        <v>18.856858872866901</v>
      </c>
      <c r="L38" s="5">
        <v>298.84735490317303</v>
      </c>
      <c r="M38" s="5">
        <v>77.3730728518739</v>
      </c>
      <c r="N38" s="5">
        <v>128.366231521911</v>
      </c>
      <c r="O38" s="5">
        <v>0.34315075352000901</v>
      </c>
      <c r="P38" s="5">
        <v>0.58679179703323703</v>
      </c>
      <c r="Q38" s="5">
        <v>1110.53866158189</v>
      </c>
      <c r="R38" s="5">
        <v>57.806874254228703</v>
      </c>
      <c r="S38" s="5">
        <v>3.9922368966390902</v>
      </c>
      <c r="U38" s="5">
        <v>22.399581919502999</v>
      </c>
      <c r="V38" s="5">
        <v>299.52228009140998</v>
      </c>
      <c r="W38" s="5">
        <v>75.985642223004106</v>
      </c>
      <c r="X38" s="5">
        <v>110.0419297375</v>
      </c>
      <c r="Y38" s="5">
        <v>0.34125357156029401</v>
      </c>
      <c r="Z38" s="5">
        <v>0.57711936262142305</v>
      </c>
      <c r="AA38" s="5">
        <v>1146.8909407543599</v>
      </c>
      <c r="AB38" s="5">
        <v>59.594248085959002</v>
      </c>
      <c r="AC38" s="5">
        <v>3.8503478356532299</v>
      </c>
      <c r="AE38" s="5">
        <v>19.743713319698902</v>
      </c>
      <c r="AF38" s="5">
        <v>295.01281806099502</v>
      </c>
      <c r="AG38" s="5">
        <v>77.000772156729894</v>
      </c>
      <c r="AH38" s="5">
        <v>0.40542396259997798</v>
      </c>
      <c r="AI38" s="5">
        <v>0.57581583817332205</v>
      </c>
      <c r="AJ38" s="5">
        <v>1134.1411735578199</v>
      </c>
      <c r="AK38" s="5">
        <v>57.388060792288698</v>
      </c>
      <c r="AL38" s="5">
        <v>3.9828163622814201</v>
      </c>
    </row>
    <row r="39" spans="1:38" x14ac:dyDescent="0.3">
      <c r="A39" s="5">
        <v>16.7715660889905</v>
      </c>
      <c r="B39" s="5">
        <v>293.783963594819</v>
      </c>
      <c r="C39" s="5">
        <v>76.645765552250793</v>
      </c>
      <c r="D39" s="5">
        <v>122.60209618838</v>
      </c>
      <c r="E39" s="5">
        <v>0.352499408913721</v>
      </c>
      <c r="F39" s="5">
        <v>0.62836060124703397</v>
      </c>
      <c r="G39" s="5">
        <v>1059.0945530950901</v>
      </c>
      <c r="H39" s="5">
        <v>55.794775874712798</v>
      </c>
      <c r="I39" s="5">
        <v>4.1494852045230299</v>
      </c>
      <c r="K39" s="5">
        <v>19.6313142686624</v>
      </c>
      <c r="L39" s="5">
        <v>298.55072655844202</v>
      </c>
      <c r="M39" s="5">
        <v>77.254184147207695</v>
      </c>
      <c r="N39" s="5">
        <v>131.94822494663299</v>
      </c>
      <c r="O39" s="5">
        <v>0.34683546896634099</v>
      </c>
      <c r="P39" s="5">
        <v>0.60708964391012199</v>
      </c>
      <c r="Q39" s="5">
        <v>1101.6840607587001</v>
      </c>
      <c r="R39" s="5">
        <v>57.726770510135808</v>
      </c>
      <c r="S39" s="5">
        <v>3.98224389386918</v>
      </c>
      <c r="U39" s="5">
        <v>22.562788193242</v>
      </c>
      <c r="V39" s="5">
        <v>298.764522764334</v>
      </c>
      <c r="W39" s="5">
        <v>76.041911679360894</v>
      </c>
      <c r="X39" s="5">
        <v>105.883797314848</v>
      </c>
      <c r="Y39" s="5">
        <v>0.33595384166060899</v>
      </c>
      <c r="Z39" s="5">
        <v>0.59221691634794804</v>
      </c>
      <c r="AA39" s="5">
        <v>1172.1414594760799</v>
      </c>
      <c r="AB39" s="5">
        <v>59.5591166017484</v>
      </c>
      <c r="AC39" s="5">
        <v>3.8436835726487701</v>
      </c>
      <c r="AE39" s="5">
        <v>19.0320179864331</v>
      </c>
      <c r="AF39" s="5">
        <v>295.25659307181002</v>
      </c>
      <c r="AG39" s="5">
        <v>77.191260101177406</v>
      </c>
      <c r="AH39" s="5">
        <v>0.39968524634316699</v>
      </c>
      <c r="AI39" s="5">
        <v>0.57823345587531905</v>
      </c>
      <c r="AJ39" s="5">
        <v>1133.8715463952899</v>
      </c>
      <c r="AK39" s="5">
        <v>57.326196024636204</v>
      </c>
      <c r="AL39" s="5">
        <v>3.97998871513167</v>
      </c>
    </row>
    <row r="40" spans="1:38" x14ac:dyDescent="0.3">
      <c r="A40" s="5">
        <v>16.641920697619099</v>
      </c>
      <c r="B40" s="5">
        <v>293.99375887449298</v>
      </c>
      <c r="C40" s="5">
        <v>76.588871201461998</v>
      </c>
      <c r="D40" s="5">
        <v>122.92478768311599</v>
      </c>
      <c r="E40" s="5">
        <v>0.353102922051868</v>
      </c>
      <c r="F40" s="5">
        <v>0.630703179244679</v>
      </c>
      <c r="G40" s="5">
        <v>1058.82979652163</v>
      </c>
      <c r="H40" s="5">
        <v>55.751587090239099</v>
      </c>
      <c r="I40" s="5">
        <v>4.1443108664088903</v>
      </c>
      <c r="K40" s="5">
        <v>18.219357129656402</v>
      </c>
      <c r="L40" s="5">
        <v>298.89270804139301</v>
      </c>
      <c r="M40" s="5">
        <v>76.709360580795206</v>
      </c>
      <c r="N40" s="5">
        <v>119.878729253386</v>
      </c>
      <c r="O40" s="5">
        <v>0.344280997183531</v>
      </c>
      <c r="P40" s="5">
        <v>0.59360481055186498</v>
      </c>
      <c r="Q40" s="5">
        <v>1124.31394593202</v>
      </c>
      <c r="R40" s="5">
        <v>57.708848197677895</v>
      </c>
      <c r="S40" s="5">
        <v>3.9770609163269599</v>
      </c>
      <c r="U40" s="5">
        <v>22.430681614925199</v>
      </c>
      <c r="V40" s="5">
        <v>297.43529018139799</v>
      </c>
      <c r="W40" s="5">
        <v>76.040189633171906</v>
      </c>
      <c r="X40" s="5">
        <v>112.11632021665299</v>
      </c>
      <c r="Y40" s="5">
        <v>0.340458689387445</v>
      </c>
      <c r="Z40" s="5">
        <v>0.59286202893486994</v>
      </c>
      <c r="AA40" s="5">
        <v>1163.7945320013901</v>
      </c>
      <c r="AB40" s="5">
        <v>59.481100454712596</v>
      </c>
      <c r="AC40" s="5">
        <v>3.8387174303219802</v>
      </c>
      <c r="AE40" s="5">
        <v>19.212017372452699</v>
      </c>
      <c r="AF40" s="5">
        <v>299.628798889726</v>
      </c>
      <c r="AG40" s="5">
        <v>77.427434887772307</v>
      </c>
      <c r="AH40" s="5">
        <v>0.41330657791173803</v>
      </c>
      <c r="AI40" s="5">
        <v>0.57601754602122801</v>
      </c>
      <c r="AJ40" s="5">
        <v>1145.3045242504199</v>
      </c>
      <c r="AK40" s="5">
        <v>57.226626685771201</v>
      </c>
      <c r="AL40" s="5">
        <v>3.9671762712633201</v>
      </c>
    </row>
    <row r="41" spans="1:38" x14ac:dyDescent="0.3">
      <c r="A41" s="5">
        <v>16.269712997848298</v>
      </c>
      <c r="B41" s="5">
        <v>299.23833178381602</v>
      </c>
      <c r="C41" s="5">
        <v>76.915867460803</v>
      </c>
      <c r="D41" s="5">
        <v>109.023153550133</v>
      </c>
      <c r="E41" s="5">
        <v>0.352124138949164</v>
      </c>
      <c r="F41" s="5">
        <v>0.63244246384999203</v>
      </c>
      <c r="G41" s="5">
        <v>1059.8656009681499</v>
      </c>
      <c r="H41" s="5">
        <v>55.690579897759598</v>
      </c>
      <c r="I41" s="5">
        <v>4.1323546285380397</v>
      </c>
      <c r="K41" s="5">
        <v>19.586203138287399</v>
      </c>
      <c r="L41" s="5">
        <v>298.605803113702</v>
      </c>
      <c r="M41" s="5">
        <v>77.151589874875597</v>
      </c>
      <c r="N41" s="5">
        <v>130.50275910763</v>
      </c>
      <c r="O41" s="5">
        <v>0.34642183998598902</v>
      </c>
      <c r="P41" s="5">
        <v>0.61450426834706096</v>
      </c>
      <c r="Q41" s="5">
        <v>1100.15237355198</v>
      </c>
      <c r="R41" s="5">
        <v>57.652683010234895</v>
      </c>
      <c r="S41" s="5">
        <v>3.9745699794486802</v>
      </c>
      <c r="U41" s="5">
        <v>22.398549533099899</v>
      </c>
      <c r="V41" s="5">
        <v>299.31709530200601</v>
      </c>
      <c r="W41" s="5">
        <v>75.944277109971694</v>
      </c>
      <c r="X41" s="5">
        <v>109.29693002971101</v>
      </c>
      <c r="Y41" s="5">
        <v>0.34141606693929499</v>
      </c>
      <c r="Z41" s="5">
        <v>0.59375642434629705</v>
      </c>
      <c r="AA41" s="5">
        <v>1144.7116509453001</v>
      </c>
      <c r="AB41" s="5">
        <v>59.411763826795905</v>
      </c>
      <c r="AC41" s="5">
        <v>3.8319327713227</v>
      </c>
      <c r="AE41" s="5">
        <v>19.144669678489599</v>
      </c>
      <c r="AF41" s="5">
        <v>299.94133868209099</v>
      </c>
      <c r="AG41" s="5">
        <v>77.282932136658999</v>
      </c>
      <c r="AH41" s="5">
        <v>0.42087784865601502</v>
      </c>
      <c r="AI41" s="5">
        <v>0.57556260939821802</v>
      </c>
      <c r="AJ41" s="5">
        <v>1141.7678023083799</v>
      </c>
      <c r="AK41" s="5">
        <v>57.160913895223196</v>
      </c>
      <c r="AL41" s="5">
        <v>3.9613684131192399</v>
      </c>
    </row>
    <row r="42" spans="1:38" x14ac:dyDescent="0.3">
      <c r="A42" s="5">
        <v>16.0288551920831</v>
      </c>
      <c r="B42" s="5">
        <v>293.71287479920301</v>
      </c>
      <c r="C42" s="5">
        <v>77.034919614163599</v>
      </c>
      <c r="D42" s="5">
        <v>110.10510700675</v>
      </c>
      <c r="E42" s="5">
        <v>0.35129586090795401</v>
      </c>
      <c r="F42" s="5">
        <v>0.62782657873393199</v>
      </c>
      <c r="G42" s="5">
        <v>1062.9586310658101</v>
      </c>
      <c r="H42" s="5">
        <v>55.633206982392004</v>
      </c>
      <c r="I42" s="5">
        <v>4.1283542532224802</v>
      </c>
      <c r="K42" s="5">
        <v>19.686417618957901</v>
      </c>
      <c r="L42" s="5">
        <v>298.563117239598</v>
      </c>
      <c r="M42" s="5">
        <v>77.128036207955205</v>
      </c>
      <c r="N42" s="5">
        <v>132.09173129389299</v>
      </c>
      <c r="O42" s="5">
        <v>0.344159843309922</v>
      </c>
      <c r="P42" s="5">
        <v>0.62435600428997495</v>
      </c>
      <c r="Q42" s="5">
        <v>1099.05842477281</v>
      </c>
      <c r="R42" s="5">
        <v>57.578803924755796</v>
      </c>
      <c r="S42" s="5">
        <v>3.96946248174656</v>
      </c>
      <c r="U42" s="5">
        <v>21.751101611651301</v>
      </c>
      <c r="V42" s="5">
        <v>298.37189894114698</v>
      </c>
      <c r="W42" s="5">
        <v>76.026576873187196</v>
      </c>
      <c r="X42" s="5">
        <v>110.08675284257301</v>
      </c>
      <c r="Y42" s="5">
        <v>0.34424702701561699</v>
      </c>
      <c r="Z42" s="5">
        <v>0.59215130496542201</v>
      </c>
      <c r="AA42" s="5">
        <v>1158.2656737124501</v>
      </c>
      <c r="AB42" s="5">
        <v>59.355510588257296</v>
      </c>
      <c r="AC42" s="5">
        <v>3.8279433432776901</v>
      </c>
      <c r="AE42" s="5">
        <v>18.472743994558101</v>
      </c>
      <c r="AF42" s="5">
        <v>299.773752288227</v>
      </c>
      <c r="AG42" s="5">
        <v>77.302519801726007</v>
      </c>
      <c r="AH42" s="5">
        <v>0.41696479265414699</v>
      </c>
      <c r="AI42" s="5">
        <v>0.57413251960134704</v>
      </c>
      <c r="AJ42" s="5">
        <v>1138.4804631890199</v>
      </c>
      <c r="AK42" s="5">
        <v>57.135001353646295</v>
      </c>
      <c r="AL42" s="5">
        <v>3.9599949395954201</v>
      </c>
    </row>
    <row r="43" spans="1:38" x14ac:dyDescent="0.3">
      <c r="A43" s="5">
        <v>16.0817188070694</v>
      </c>
      <c r="B43" s="5">
        <v>297.57792474167201</v>
      </c>
      <c r="C43" s="5">
        <v>76.819829485656896</v>
      </c>
      <c r="D43" s="5">
        <v>124.31876713318</v>
      </c>
      <c r="E43" s="5">
        <v>0.361896651784053</v>
      </c>
      <c r="F43" s="5">
        <v>0.63914242324859205</v>
      </c>
      <c r="G43" s="5">
        <v>1043.53309834233</v>
      </c>
      <c r="H43" s="5">
        <v>55.523955684479098</v>
      </c>
      <c r="I43" s="5">
        <v>4.11860404712424</v>
      </c>
      <c r="K43" s="5">
        <v>19.6861949736677</v>
      </c>
      <c r="L43" s="5">
        <v>297.74684539671802</v>
      </c>
      <c r="M43" s="5">
        <v>77.134686025817899</v>
      </c>
      <c r="N43" s="5">
        <v>130.70686059067799</v>
      </c>
      <c r="O43" s="5">
        <v>0.34416863515845297</v>
      </c>
      <c r="P43" s="5">
        <v>0.62672382102334101</v>
      </c>
      <c r="Q43" s="5">
        <v>1099.4457461771101</v>
      </c>
      <c r="R43" s="5">
        <v>57.552859481945696</v>
      </c>
      <c r="S43" s="5">
        <v>3.9673115566198698</v>
      </c>
      <c r="U43" s="5">
        <v>22.224980715506799</v>
      </c>
      <c r="V43" s="5">
        <v>299.04865206731398</v>
      </c>
      <c r="W43" s="5">
        <v>76.083937577753801</v>
      </c>
      <c r="X43" s="5">
        <v>111.533517449928</v>
      </c>
      <c r="Y43" s="5">
        <v>0.340651593199437</v>
      </c>
      <c r="Z43" s="5">
        <v>0.60434484402639499</v>
      </c>
      <c r="AA43" s="5">
        <v>1148.1533599606901</v>
      </c>
      <c r="AB43" s="5">
        <v>59.289497739762197</v>
      </c>
      <c r="AC43" s="5">
        <v>3.8222874223226699</v>
      </c>
      <c r="AE43" s="5">
        <v>19.139098259866898</v>
      </c>
      <c r="AF43" s="5">
        <v>299.81394498727002</v>
      </c>
      <c r="AG43" s="5">
        <v>77.276743251929702</v>
      </c>
      <c r="AH43" s="5">
        <v>0.42294466672549502</v>
      </c>
      <c r="AI43" s="5">
        <v>0.58189033692905401</v>
      </c>
      <c r="AJ43" s="5">
        <v>1140.96131193063</v>
      </c>
      <c r="AK43" s="5">
        <v>57.065638572540998</v>
      </c>
      <c r="AL43" s="5">
        <v>3.9535163060405298</v>
      </c>
    </row>
    <row r="44" spans="1:38" x14ac:dyDescent="0.3">
      <c r="A44" s="5">
        <v>16.218043834122899</v>
      </c>
      <c r="B44" s="5">
        <v>295.21213731241102</v>
      </c>
      <c r="C44" s="5">
        <v>76.656650939657695</v>
      </c>
      <c r="D44" s="5">
        <v>122.699899757341</v>
      </c>
      <c r="E44" s="5">
        <v>0.35521063338898101</v>
      </c>
      <c r="F44" s="5">
        <v>0.65759814662485905</v>
      </c>
      <c r="G44" s="5">
        <v>1050.32266501051</v>
      </c>
      <c r="H44" s="5">
        <v>55.422285809300895</v>
      </c>
      <c r="I44" s="5">
        <v>4.1110576690008003</v>
      </c>
      <c r="K44" s="5">
        <v>18.996067100617299</v>
      </c>
      <c r="L44" s="5">
        <v>298.48608281075502</v>
      </c>
      <c r="M44" s="5">
        <v>77.1553689353306</v>
      </c>
      <c r="N44" s="5">
        <v>129.67123261853899</v>
      </c>
      <c r="O44" s="5">
        <v>0.35815376938662302</v>
      </c>
      <c r="P44" s="5">
        <v>0.61916807805023</v>
      </c>
      <c r="Q44" s="5">
        <v>1096.69979552218</v>
      </c>
      <c r="R44" s="5">
        <v>57.478037202559698</v>
      </c>
      <c r="S44" s="5">
        <v>3.9611918991659301</v>
      </c>
      <c r="U44" s="5">
        <v>22.109181465613101</v>
      </c>
      <c r="V44" s="5">
        <v>299.02092948625</v>
      </c>
      <c r="W44" s="5">
        <v>76.089207441150407</v>
      </c>
      <c r="X44" s="5">
        <v>111.940558801251</v>
      </c>
      <c r="Y44" s="5">
        <v>0.34056701017052898</v>
      </c>
      <c r="Z44" s="5">
        <v>0.608900612294481</v>
      </c>
      <c r="AA44" s="5">
        <v>1146.74871363341</v>
      </c>
      <c r="AB44" s="5">
        <v>59.220138087093098</v>
      </c>
      <c r="AC44" s="5">
        <v>3.8172592257566</v>
      </c>
      <c r="AE44" s="5">
        <v>19.512411834086599</v>
      </c>
      <c r="AF44" s="5">
        <v>297.952305768793</v>
      </c>
      <c r="AG44" s="5">
        <v>77.194816308562395</v>
      </c>
      <c r="AH44" s="5">
        <v>0.42561515881816497</v>
      </c>
      <c r="AI44" s="5">
        <v>0.58921810602716895</v>
      </c>
      <c r="AJ44" s="5">
        <v>1132.3169041464801</v>
      </c>
      <c r="AK44" s="5">
        <v>57.020134410522807</v>
      </c>
      <c r="AL44" s="5">
        <v>3.9502120969603398</v>
      </c>
    </row>
    <row r="45" spans="1:38" x14ac:dyDescent="0.3">
      <c r="A45" s="5">
        <v>15.92767945053</v>
      </c>
      <c r="B45" s="5">
        <v>295.06456809580999</v>
      </c>
      <c r="C45" s="5">
        <v>76.649902911892795</v>
      </c>
      <c r="D45" s="5">
        <v>122.34463477532501</v>
      </c>
      <c r="E45" s="5">
        <v>0.35612153919087702</v>
      </c>
      <c r="F45" s="5">
        <v>0.65560357671187597</v>
      </c>
      <c r="G45" s="5">
        <v>1050.64607865787</v>
      </c>
      <c r="H45" s="5">
        <v>55.370683861760092</v>
      </c>
      <c r="I45" s="5">
        <v>4.1060664978297998</v>
      </c>
      <c r="K45" s="5">
        <v>19.523832405988699</v>
      </c>
      <c r="L45" s="5">
        <v>298.57457331004002</v>
      </c>
      <c r="M45" s="5">
        <v>77.225714518055298</v>
      </c>
      <c r="N45" s="5">
        <v>133.355430713652</v>
      </c>
      <c r="O45" s="5">
        <v>0.34783945154988299</v>
      </c>
      <c r="P45" s="5">
        <v>0.63436572546382397</v>
      </c>
      <c r="Q45" s="5">
        <v>1096.2549895054999</v>
      </c>
      <c r="R45" s="5">
        <v>57.4449964168207</v>
      </c>
      <c r="S45" s="5">
        <v>3.9585655586933202</v>
      </c>
      <c r="U45" s="5">
        <v>22.188437795046902</v>
      </c>
      <c r="V45" s="5">
        <v>298.63279478040897</v>
      </c>
      <c r="W45" s="5">
        <v>76.067912466815102</v>
      </c>
      <c r="X45" s="5">
        <v>111.726092329723</v>
      </c>
      <c r="Y45" s="5">
        <v>0.34056548780767298</v>
      </c>
      <c r="Z45" s="5">
        <v>0.610539290193162</v>
      </c>
      <c r="AA45" s="5">
        <v>1146.6748323346601</v>
      </c>
      <c r="AB45" s="5">
        <v>59.215052021117195</v>
      </c>
      <c r="AC45" s="5">
        <v>3.8170917417674901</v>
      </c>
      <c r="AE45" s="5">
        <v>20.900947986962699</v>
      </c>
      <c r="AF45" s="5">
        <v>296.519692956028</v>
      </c>
      <c r="AG45" s="5">
        <v>77.089297172749895</v>
      </c>
      <c r="AH45" s="5">
        <v>0.46228075617280601</v>
      </c>
      <c r="AI45" s="5">
        <v>0.58878809825631095</v>
      </c>
      <c r="AJ45" s="5">
        <v>1109.5417711749801</v>
      </c>
      <c r="AK45" s="5">
        <v>56.889445006802895</v>
      </c>
      <c r="AL45" s="5">
        <v>3.9485755521861101</v>
      </c>
    </row>
    <row r="46" spans="1:38" x14ac:dyDescent="0.3">
      <c r="A46" s="5">
        <v>16.7328250514521</v>
      </c>
      <c r="B46" s="5">
        <v>299.25648988967703</v>
      </c>
      <c r="C46" s="5">
        <v>76.885601185076496</v>
      </c>
      <c r="D46" s="5">
        <v>126.989962114345</v>
      </c>
      <c r="E46" s="5">
        <v>0.35909754599127802</v>
      </c>
      <c r="F46" s="5">
        <v>0.68169014462349997</v>
      </c>
      <c r="G46" s="5">
        <v>1032.2406208473999</v>
      </c>
      <c r="H46" s="5">
        <v>55.312969834002601</v>
      </c>
      <c r="I46" s="5">
        <v>4.1032855799643801</v>
      </c>
      <c r="K46" s="5">
        <v>18.9674112392502</v>
      </c>
      <c r="L46" s="5">
        <v>298.43791570601798</v>
      </c>
      <c r="M46" s="5">
        <v>77.3357944905636</v>
      </c>
      <c r="N46" s="5">
        <v>129.715514180366</v>
      </c>
      <c r="O46" s="5">
        <v>0.35524172426387801</v>
      </c>
      <c r="P46" s="5">
        <v>0.626989915268096</v>
      </c>
      <c r="Q46" s="5">
        <v>1096.1636146685901</v>
      </c>
      <c r="R46" s="5">
        <v>57.387593569312401</v>
      </c>
      <c r="S46" s="5">
        <v>3.9537816075169401</v>
      </c>
      <c r="U46" s="5">
        <v>21.5329975478225</v>
      </c>
      <c r="V46" s="5">
        <v>298.284032078292</v>
      </c>
      <c r="W46" s="5">
        <v>75.766019187350096</v>
      </c>
      <c r="X46" s="5">
        <v>110.53018940221099</v>
      </c>
      <c r="Y46" s="5">
        <v>0.34069545640200299</v>
      </c>
      <c r="Z46" s="5">
        <v>0.61038225865033102</v>
      </c>
      <c r="AA46" s="5">
        <v>1156.09501184396</v>
      </c>
      <c r="AB46" s="5">
        <v>59.123670331697497</v>
      </c>
      <c r="AC46" s="5">
        <v>3.8106641373814401</v>
      </c>
      <c r="AE46" s="5">
        <v>19.8104520456485</v>
      </c>
      <c r="AF46" s="5">
        <v>295.24248144681201</v>
      </c>
      <c r="AG46" s="5">
        <v>77.155800149716399</v>
      </c>
      <c r="AH46" s="5">
        <v>0.41743854464261998</v>
      </c>
      <c r="AI46" s="5">
        <v>0.61827200029374296</v>
      </c>
      <c r="AJ46" s="5">
        <v>1132.5651166630801</v>
      </c>
      <c r="AK46" s="5">
        <v>56.831302914951195</v>
      </c>
      <c r="AL46" s="5">
        <v>3.94228091869061</v>
      </c>
    </row>
    <row r="47" spans="1:38" x14ac:dyDescent="0.3">
      <c r="A47" s="5">
        <v>16.244202025167802</v>
      </c>
      <c r="B47" s="5">
        <v>298.75865539234201</v>
      </c>
      <c r="C47" s="5">
        <v>76.7912010171449</v>
      </c>
      <c r="D47" s="5">
        <v>125.481576551587</v>
      </c>
      <c r="E47" s="5">
        <v>0.36342230668120801</v>
      </c>
      <c r="F47" s="5">
        <v>0.67136134261458302</v>
      </c>
      <c r="G47" s="5">
        <v>1031.47805446235</v>
      </c>
      <c r="H47" s="5">
        <v>55.277928172989398</v>
      </c>
      <c r="I47" s="5">
        <v>4.0973699382576898</v>
      </c>
      <c r="K47" s="5">
        <v>18.9031858494352</v>
      </c>
      <c r="L47" s="5">
        <v>299.41923806791198</v>
      </c>
      <c r="M47" s="5">
        <v>77.356040201684806</v>
      </c>
      <c r="N47" s="5">
        <v>125.85270389496</v>
      </c>
      <c r="O47" s="5">
        <v>0.34594711290360303</v>
      </c>
      <c r="P47" s="5">
        <v>0.63606139952093299</v>
      </c>
      <c r="Q47" s="5">
        <v>1100.3519952254601</v>
      </c>
      <c r="R47" s="5">
        <v>57.329605996821101</v>
      </c>
      <c r="S47" s="5">
        <v>3.94707377875485</v>
      </c>
      <c r="U47" s="5">
        <v>21.666490093374598</v>
      </c>
      <c r="V47" s="5">
        <v>299.58852126108502</v>
      </c>
      <c r="W47" s="5">
        <v>75.975878090905496</v>
      </c>
      <c r="X47" s="5">
        <v>111.610912158925</v>
      </c>
      <c r="Y47" s="5">
        <v>0.340374451239078</v>
      </c>
      <c r="Z47" s="5">
        <v>0.61137001243949396</v>
      </c>
      <c r="AA47" s="5">
        <v>1141.59451584364</v>
      </c>
      <c r="AB47" s="5">
        <v>59.099647449811499</v>
      </c>
      <c r="AC47" s="5">
        <v>3.8090637713582001</v>
      </c>
      <c r="AE47" s="5">
        <v>19.072452508317198</v>
      </c>
      <c r="AF47" s="5">
        <v>298.12796737609699</v>
      </c>
      <c r="AG47" s="5">
        <v>77.202202080798401</v>
      </c>
      <c r="AH47" s="5">
        <v>0.42020936430808897</v>
      </c>
      <c r="AI47" s="5">
        <v>0.60709463194915303</v>
      </c>
      <c r="AJ47" s="5">
        <v>1136.2167682945999</v>
      </c>
      <c r="AK47" s="5">
        <v>56.818777810371898</v>
      </c>
      <c r="AL47" s="5">
        <v>3.9376079325184601</v>
      </c>
    </row>
    <row r="48" spans="1:38" x14ac:dyDescent="0.3">
      <c r="A48" s="5">
        <v>16.117756971558901</v>
      </c>
      <c r="B48" s="5">
        <v>298.90973170452401</v>
      </c>
      <c r="C48" s="5">
        <v>76.828198950555404</v>
      </c>
      <c r="D48" s="5">
        <v>126.356433653297</v>
      </c>
      <c r="E48" s="5">
        <v>0.36343626337962298</v>
      </c>
      <c r="F48" s="5">
        <v>0.67667736555557301</v>
      </c>
      <c r="G48" s="5">
        <v>1031.2732369441501</v>
      </c>
      <c r="H48" s="5">
        <v>55.209236184730202</v>
      </c>
      <c r="I48" s="5">
        <v>4.0924087160251599</v>
      </c>
      <c r="K48" s="5">
        <v>19.0731540810147</v>
      </c>
      <c r="L48" s="5">
        <v>299.94756082317798</v>
      </c>
      <c r="M48" s="5">
        <v>77.350370410715399</v>
      </c>
      <c r="N48" s="5">
        <v>121.209953799516</v>
      </c>
      <c r="O48" s="5">
        <v>0.35897760102701898</v>
      </c>
      <c r="P48" s="5">
        <v>0.63878964248106496</v>
      </c>
      <c r="Q48" s="5">
        <v>1079.28213201013</v>
      </c>
      <c r="R48" s="5">
        <v>57.262870630100402</v>
      </c>
      <c r="S48" s="5">
        <v>3.9417935997215401</v>
      </c>
      <c r="U48" s="5">
        <v>21.372533554073399</v>
      </c>
      <c r="V48" s="5">
        <v>298.25331477518603</v>
      </c>
      <c r="W48" s="5">
        <v>75.765038356235095</v>
      </c>
      <c r="X48" s="5">
        <v>109.847910313695</v>
      </c>
      <c r="Y48" s="5">
        <v>0.34075877047355202</v>
      </c>
      <c r="Z48" s="5">
        <v>0.61794460100557203</v>
      </c>
      <c r="AA48" s="5">
        <v>1152.57925416187</v>
      </c>
      <c r="AB48" s="5">
        <v>59.010752702477397</v>
      </c>
      <c r="AC48" s="5">
        <v>3.8030273032420698</v>
      </c>
      <c r="AE48" s="5">
        <v>19.511570060340802</v>
      </c>
      <c r="AF48" s="5">
        <v>296.43799339372902</v>
      </c>
      <c r="AG48" s="5">
        <v>77.192444941310995</v>
      </c>
      <c r="AH48" s="5">
        <v>0.43932066668477099</v>
      </c>
      <c r="AI48" s="5">
        <v>0.60000607534860295</v>
      </c>
      <c r="AJ48" s="5">
        <v>1130.89842676431</v>
      </c>
      <c r="AK48" s="5">
        <v>56.7556037113131</v>
      </c>
      <c r="AL48" s="5">
        <v>3.9342147800622498</v>
      </c>
    </row>
    <row r="49" spans="1:38" x14ac:dyDescent="0.3">
      <c r="A49" s="5">
        <v>15.274335685816499</v>
      </c>
      <c r="B49" s="5">
        <v>293.12179327224402</v>
      </c>
      <c r="C49" s="5">
        <v>77.021808190036495</v>
      </c>
      <c r="D49" s="5">
        <v>116.30663556586001</v>
      </c>
      <c r="E49" s="5">
        <v>0.36389798241562499</v>
      </c>
      <c r="F49" s="5">
        <v>0.66648004153030804</v>
      </c>
      <c r="G49" s="5">
        <v>1046.9473598961699</v>
      </c>
      <c r="H49" s="5">
        <v>55.064094596754998</v>
      </c>
      <c r="I49" s="5">
        <v>4.0855964718003799</v>
      </c>
      <c r="K49" s="5">
        <v>19.241119954222</v>
      </c>
      <c r="L49" s="5">
        <v>299.886968528517</v>
      </c>
      <c r="M49" s="5">
        <v>77.339448400354399</v>
      </c>
      <c r="N49" s="5">
        <v>121.06563267686801</v>
      </c>
      <c r="O49" s="5">
        <v>0.356500076685484</v>
      </c>
      <c r="P49" s="5">
        <v>0.64445849426336999</v>
      </c>
      <c r="Q49" s="5">
        <v>1072.9198891252499</v>
      </c>
      <c r="R49" s="5">
        <v>57.225680563676192</v>
      </c>
      <c r="S49" s="5">
        <v>3.9385769289607202</v>
      </c>
      <c r="U49" s="5">
        <v>21.558226488476901</v>
      </c>
      <c r="V49" s="5">
        <v>298.27006150625601</v>
      </c>
      <c r="W49" s="5">
        <v>75.762137518726703</v>
      </c>
      <c r="X49" s="5">
        <v>110.40782089362</v>
      </c>
      <c r="Y49" s="5">
        <v>0.34113360268265402</v>
      </c>
      <c r="Z49" s="5">
        <v>0.62435809038091405</v>
      </c>
      <c r="AA49" s="5">
        <v>1155.15348198071</v>
      </c>
      <c r="AB49" s="5">
        <v>59.004472470055404</v>
      </c>
      <c r="AC49" s="5">
        <v>3.8026346935714099</v>
      </c>
      <c r="AE49" s="5">
        <v>18.550284765099999</v>
      </c>
      <c r="AF49" s="5">
        <v>299.54609232513002</v>
      </c>
      <c r="AG49" s="5">
        <v>77.477044015533906</v>
      </c>
      <c r="AH49" s="5">
        <v>0.460811600963214</v>
      </c>
      <c r="AI49" s="5">
        <v>0.47467238084284402</v>
      </c>
      <c r="AJ49" s="5">
        <v>1128.4647626307201</v>
      </c>
      <c r="AK49" s="5">
        <v>56.545282090698798</v>
      </c>
      <c r="AL49" s="5">
        <v>3.9201347899552101</v>
      </c>
    </row>
    <row r="50" spans="1:38" x14ac:dyDescent="0.3">
      <c r="A50" s="5">
        <v>15.254132747606601</v>
      </c>
      <c r="B50" s="5">
        <v>293.02090497111402</v>
      </c>
      <c r="C50" s="5">
        <v>77.116604183567304</v>
      </c>
      <c r="D50" s="5">
        <v>118.520436553197</v>
      </c>
      <c r="E50" s="5">
        <v>0.36440541016349398</v>
      </c>
      <c r="F50" s="5">
        <v>0.669550943613473</v>
      </c>
      <c r="G50" s="5">
        <v>1031.4698560193999</v>
      </c>
      <c r="H50" s="5">
        <v>54.949689368854408</v>
      </c>
      <c r="I50" s="5">
        <v>4.0800833459555301</v>
      </c>
      <c r="K50" s="5">
        <v>19.124469217674498</v>
      </c>
      <c r="L50" s="5">
        <v>299.882864813477</v>
      </c>
      <c r="M50" s="5">
        <v>77.318530507350602</v>
      </c>
      <c r="N50" s="5">
        <v>120.98515785964</v>
      </c>
      <c r="O50" s="5">
        <v>0.35644627790470201</v>
      </c>
      <c r="P50" s="5">
        <v>0.64910940650499105</v>
      </c>
      <c r="Q50" s="5">
        <v>1072.3832189579</v>
      </c>
      <c r="R50" s="5">
        <v>57.164042376257598</v>
      </c>
      <c r="S50" s="5">
        <v>3.93424481967905</v>
      </c>
      <c r="U50" s="5">
        <v>21.041581880548801</v>
      </c>
      <c r="V50" s="5">
        <v>299.08535950455899</v>
      </c>
      <c r="W50" s="5">
        <v>76.045846227278801</v>
      </c>
      <c r="X50" s="5">
        <v>110.997385114552</v>
      </c>
      <c r="Y50" s="5">
        <v>0.34161913359372997</v>
      </c>
      <c r="Z50" s="5">
        <v>0.62329231677104402</v>
      </c>
      <c r="AA50" s="5">
        <v>1152.0294351628199</v>
      </c>
      <c r="AB50" s="5">
        <v>58.913652630891598</v>
      </c>
      <c r="AC50" s="5">
        <v>3.7971448632025799</v>
      </c>
      <c r="AE50" s="5">
        <v>18.527079512298801</v>
      </c>
      <c r="AF50" s="5">
        <v>299.61404847067502</v>
      </c>
      <c r="AG50" s="5">
        <v>77.527477720959794</v>
      </c>
      <c r="AH50" s="5">
        <v>0.46798797561508698</v>
      </c>
      <c r="AI50" s="5">
        <v>0.47444207045334602</v>
      </c>
      <c r="AJ50" s="5">
        <v>1116.7344468968399</v>
      </c>
      <c r="AK50" s="5">
        <v>56.415291133758203</v>
      </c>
      <c r="AL50" s="5">
        <v>3.9124001467760601</v>
      </c>
    </row>
    <row r="51" spans="1:38" x14ac:dyDescent="0.3">
      <c r="A51" s="5">
        <v>15.3935289769727</v>
      </c>
      <c r="B51" s="5">
        <v>293.287444087219</v>
      </c>
      <c r="C51" s="5">
        <v>77.118008075753906</v>
      </c>
      <c r="D51" s="5">
        <v>118.962746541569</v>
      </c>
      <c r="E51" s="5">
        <v>0.36448220116018298</v>
      </c>
      <c r="F51" s="5">
        <v>0.67810368529156095</v>
      </c>
      <c r="G51" s="5">
        <v>1031.46877266917</v>
      </c>
      <c r="H51" s="5">
        <v>54.935815002057296</v>
      </c>
      <c r="I51" s="5">
        <v>4.0773589208439596</v>
      </c>
      <c r="K51" s="5">
        <v>18.710162164150098</v>
      </c>
      <c r="L51" s="5">
        <v>299.82550397186401</v>
      </c>
      <c r="M51" s="5">
        <v>77.248856675721299</v>
      </c>
      <c r="N51" s="5">
        <v>120.715336704317</v>
      </c>
      <c r="O51" s="5">
        <v>0.36218077564527101</v>
      </c>
      <c r="P51" s="5">
        <v>0.65741356879636104</v>
      </c>
      <c r="Q51" s="5">
        <v>1086.90277338851</v>
      </c>
      <c r="R51" s="5">
        <v>57.084533655963199</v>
      </c>
      <c r="S51" s="5">
        <v>3.9304940653940399</v>
      </c>
      <c r="U51" s="5">
        <v>21.476807262652802</v>
      </c>
      <c r="V51" s="5">
        <v>299.13006296568</v>
      </c>
      <c r="W51" s="5">
        <v>75.719141811253706</v>
      </c>
      <c r="X51" s="5">
        <v>110.404828897085</v>
      </c>
      <c r="Y51" s="5">
        <v>0.34161558744062498</v>
      </c>
      <c r="Z51" s="5">
        <v>0.632120792914449</v>
      </c>
      <c r="AA51" s="5">
        <v>1150.53100262723</v>
      </c>
      <c r="AB51" s="5">
        <v>58.910898044311196</v>
      </c>
      <c r="AC51" s="5">
        <v>3.7965722455413999</v>
      </c>
      <c r="AE51" s="5">
        <v>18.4811017267021</v>
      </c>
      <c r="AF51" s="5">
        <v>299.60203000914498</v>
      </c>
      <c r="AG51" s="5">
        <v>77.522821877852294</v>
      </c>
      <c r="AH51" s="5">
        <v>0.46711677086574499</v>
      </c>
      <c r="AI51" s="5">
        <v>0.468662324936857</v>
      </c>
      <c r="AJ51" s="5">
        <v>1116.40710150257</v>
      </c>
      <c r="AK51" s="5">
        <v>56.330132144891095</v>
      </c>
      <c r="AL51" s="5">
        <v>3.9080924204982099</v>
      </c>
    </row>
    <row r="52" spans="1:38" x14ac:dyDescent="0.3">
      <c r="A52" s="5">
        <v>15.430602947938601</v>
      </c>
      <c r="B52" s="5">
        <v>295.66895067484199</v>
      </c>
      <c r="C52" s="5">
        <v>77.154812836381794</v>
      </c>
      <c r="D52" s="5">
        <v>118.4604764554</v>
      </c>
      <c r="E52" s="5">
        <v>0.36379772108703101</v>
      </c>
      <c r="F52" s="5">
        <v>0.69977781767427705</v>
      </c>
      <c r="G52" s="5">
        <v>1041.7680618678201</v>
      </c>
      <c r="H52" s="5">
        <v>54.887812231114594</v>
      </c>
      <c r="I52" s="5">
        <v>4.0722112088590299</v>
      </c>
      <c r="K52" s="5">
        <v>18.568654819197999</v>
      </c>
      <c r="L52" s="5">
        <v>297.85186361750601</v>
      </c>
      <c r="M52" s="5">
        <v>77.156471153802599</v>
      </c>
      <c r="N52" s="5">
        <v>119.37417008622501</v>
      </c>
      <c r="O52" s="5">
        <v>0.35031595707003599</v>
      </c>
      <c r="P52" s="5">
        <v>0.66418593683757599</v>
      </c>
      <c r="Q52" s="5">
        <v>1093.9564170984299</v>
      </c>
      <c r="R52" s="5">
        <v>57.019369404251997</v>
      </c>
      <c r="S52" s="5">
        <v>3.9247757092895199</v>
      </c>
      <c r="U52" s="5">
        <v>21.621370119071099</v>
      </c>
      <c r="V52" s="5">
        <v>299.11645172365297</v>
      </c>
      <c r="W52" s="5">
        <v>75.789390974735298</v>
      </c>
      <c r="X52" s="5">
        <v>111.37202606035</v>
      </c>
      <c r="Y52" s="5">
        <v>0.35776663128573399</v>
      </c>
      <c r="Z52" s="5">
        <v>0.64574798783480303</v>
      </c>
      <c r="AA52" s="5">
        <v>1142.21907021534</v>
      </c>
      <c r="AB52" s="5">
        <v>58.806948705932903</v>
      </c>
      <c r="AC52" s="5">
        <v>3.7941943998279402</v>
      </c>
      <c r="AE52" s="5">
        <v>18.1605987362883</v>
      </c>
      <c r="AF52" s="5">
        <v>297.85130718165902</v>
      </c>
      <c r="AG52" s="5">
        <v>77.518635269358597</v>
      </c>
      <c r="AH52" s="5">
        <v>0.46944524862307402</v>
      </c>
      <c r="AI52" s="5">
        <v>0.468921883368008</v>
      </c>
      <c r="AJ52" s="5">
        <v>1116.7537849502401</v>
      </c>
      <c r="AK52" s="5">
        <v>56.234500600501605</v>
      </c>
      <c r="AL52" s="5">
        <v>3.9046043364910701</v>
      </c>
    </row>
    <row r="53" spans="1:38" x14ac:dyDescent="0.3">
      <c r="A53" s="5">
        <v>14.924224806974401</v>
      </c>
      <c r="B53" s="5">
        <v>299.756833838788</v>
      </c>
      <c r="C53" s="5">
        <v>76.963453615671298</v>
      </c>
      <c r="D53" s="5">
        <v>120.90930877378899</v>
      </c>
      <c r="E53" s="5">
        <v>0.34851867673618903</v>
      </c>
      <c r="F53" s="5">
        <v>0.69856436376366604</v>
      </c>
      <c r="G53" s="5">
        <v>1042.4220488517899</v>
      </c>
      <c r="H53" s="5">
        <v>54.811495017963495</v>
      </c>
      <c r="I53" s="5">
        <v>4.0675825892785999</v>
      </c>
      <c r="K53" s="5">
        <v>18.409805553645</v>
      </c>
      <c r="L53" s="5">
        <v>299.07169115870403</v>
      </c>
      <c r="M53" s="5">
        <v>77.221778912660795</v>
      </c>
      <c r="N53" s="5">
        <v>120.587023540723</v>
      </c>
      <c r="O53" s="5">
        <v>0.34518633363953999</v>
      </c>
      <c r="P53" s="5">
        <v>0.66438473257950503</v>
      </c>
      <c r="Q53" s="5">
        <v>1089.09996765492</v>
      </c>
      <c r="R53" s="5">
        <v>56.966893390635995</v>
      </c>
      <c r="S53" s="5">
        <v>3.9217138219402501</v>
      </c>
      <c r="U53" s="5">
        <v>21.483341529649699</v>
      </c>
      <c r="V53" s="5">
        <v>299.23958279467399</v>
      </c>
      <c r="W53" s="5">
        <v>75.793170606412602</v>
      </c>
      <c r="X53" s="5">
        <v>111.419681937191</v>
      </c>
      <c r="Y53" s="5">
        <v>0.34963684784294102</v>
      </c>
      <c r="Z53" s="5">
        <v>0.64213507657007995</v>
      </c>
      <c r="AA53" s="5">
        <v>1141.3227299360601</v>
      </c>
      <c r="AB53" s="5">
        <v>58.802844448508694</v>
      </c>
      <c r="AC53" s="5">
        <v>3.7909602008799701</v>
      </c>
      <c r="AE53" s="5">
        <v>17.6702635567996</v>
      </c>
      <c r="AF53" s="5">
        <v>297.60269715052402</v>
      </c>
      <c r="AG53" s="5">
        <v>77.602989102292298</v>
      </c>
      <c r="AH53" s="5">
        <v>0.48073530619293903</v>
      </c>
      <c r="AI53" s="5">
        <v>0.477084393605403</v>
      </c>
      <c r="AJ53" s="5">
        <v>1114.6373526387599</v>
      </c>
      <c r="AK53" s="5">
        <v>56.1374843423634</v>
      </c>
      <c r="AL53" s="5">
        <v>3.9027760611187401</v>
      </c>
    </row>
    <row r="54" spans="1:38" x14ac:dyDescent="0.3">
      <c r="A54" s="5">
        <v>14.9125673148505</v>
      </c>
      <c r="B54" s="5">
        <v>299.81426587836103</v>
      </c>
      <c r="C54" s="5">
        <v>76.981455591839506</v>
      </c>
      <c r="D54" s="5">
        <v>120.97207121089301</v>
      </c>
      <c r="E54" s="5">
        <v>0.35041721517169799</v>
      </c>
      <c r="F54" s="5">
        <v>0.69994368742267798</v>
      </c>
      <c r="G54" s="5">
        <v>1042.4456240511299</v>
      </c>
      <c r="H54" s="5">
        <v>54.799797981298802</v>
      </c>
      <c r="I54" s="5">
        <v>4.0664853631120002</v>
      </c>
      <c r="K54" s="5">
        <v>18.560668833729299</v>
      </c>
      <c r="L54" s="5">
        <v>296.88712309652902</v>
      </c>
      <c r="M54" s="5">
        <v>77.167610774674401</v>
      </c>
      <c r="N54" s="5">
        <v>119.363858554708</v>
      </c>
      <c r="O54" s="5">
        <v>0.34643902293557</v>
      </c>
      <c r="P54" s="5">
        <v>0.67857330323670395</v>
      </c>
      <c r="Q54" s="5">
        <v>1096.43595609011</v>
      </c>
      <c r="R54" s="5">
        <v>56.921169666250904</v>
      </c>
      <c r="S54" s="5">
        <v>3.9199311575664799</v>
      </c>
      <c r="U54" s="5">
        <v>20.941034200007199</v>
      </c>
      <c r="V54" s="5">
        <v>299.56784928804501</v>
      </c>
      <c r="W54" s="5">
        <v>75.950798027605302</v>
      </c>
      <c r="X54" s="5">
        <v>110.95713148596801</v>
      </c>
      <c r="Y54" s="5">
        <v>0.344522087936249</v>
      </c>
      <c r="Z54" s="5">
        <v>0.639628424711432</v>
      </c>
      <c r="AA54" s="5">
        <v>1144.0587929712301</v>
      </c>
      <c r="AB54" s="5">
        <v>58.7332858706651</v>
      </c>
      <c r="AC54" s="5">
        <v>3.78656493228238</v>
      </c>
      <c r="AE54" s="5">
        <v>17.6298322709264</v>
      </c>
      <c r="AF54" s="5">
        <v>297.58219497688401</v>
      </c>
      <c r="AG54" s="5">
        <v>77.483484296595506</v>
      </c>
      <c r="AH54" s="5">
        <v>0.47911668141902902</v>
      </c>
      <c r="AI54" s="5">
        <v>0.47470629307763101</v>
      </c>
      <c r="AJ54" s="5">
        <v>1113.94608275991</v>
      </c>
      <c r="AK54" s="5">
        <v>56.105502848106106</v>
      </c>
      <c r="AL54" s="5">
        <v>3.9008760599825401</v>
      </c>
    </row>
    <row r="55" spans="1:38" x14ac:dyDescent="0.3">
      <c r="A55" s="5">
        <v>14.622202931257601</v>
      </c>
      <c r="B55" s="5">
        <v>299.17789436613998</v>
      </c>
      <c r="C55" s="5">
        <v>76.974707564074606</v>
      </c>
      <c r="D55" s="5">
        <v>120.616806228878</v>
      </c>
      <c r="E55" s="5">
        <v>0.351328120973594</v>
      </c>
      <c r="F55" s="5">
        <v>0.69794911750969602</v>
      </c>
      <c r="G55" s="5">
        <v>1042.2445202567701</v>
      </c>
      <c r="H55" s="5">
        <v>54.719189446958502</v>
      </c>
      <c r="I55" s="5">
        <v>4.06288462195936</v>
      </c>
      <c r="K55" s="5">
        <v>19.0077256574709</v>
      </c>
      <c r="L55" s="5">
        <v>299.67722660939398</v>
      </c>
      <c r="M55" s="5">
        <v>77.655881928505195</v>
      </c>
      <c r="N55" s="5">
        <v>118.81479082694899</v>
      </c>
      <c r="O55" s="5">
        <v>0.357289155632734</v>
      </c>
      <c r="P55" s="5">
        <v>0.68117804514636904</v>
      </c>
      <c r="Q55" s="5">
        <v>1065.1909092344199</v>
      </c>
      <c r="R55" s="5">
        <v>56.854619189749798</v>
      </c>
      <c r="S55" s="5">
        <v>3.9157598726450402</v>
      </c>
      <c r="U55" s="5">
        <v>21.385449977861001</v>
      </c>
      <c r="V55" s="5">
        <v>296.34150884007101</v>
      </c>
      <c r="W55" s="5">
        <v>76.030965716757606</v>
      </c>
      <c r="X55" s="5">
        <v>108.03711615604</v>
      </c>
      <c r="Y55" s="5">
        <v>0.33887648572600598</v>
      </c>
      <c r="Z55" s="5">
        <v>0.66966761958389698</v>
      </c>
      <c r="AA55" s="5">
        <v>1158.0143227984299</v>
      </c>
      <c r="AB55" s="5">
        <v>58.638756865264597</v>
      </c>
      <c r="AC55" s="5">
        <v>3.7833869219443699</v>
      </c>
      <c r="AE55" s="5">
        <v>17.658366993290802</v>
      </c>
      <c r="AF55" s="5">
        <v>299.659498797438</v>
      </c>
      <c r="AG55" s="5">
        <v>77.901117778027995</v>
      </c>
      <c r="AH55" s="5">
        <v>0.47601158042707498</v>
      </c>
      <c r="AI55" s="5">
        <v>0.45712108208721403</v>
      </c>
      <c r="AJ55" s="5">
        <v>1124.5770317517199</v>
      </c>
      <c r="AK55" s="5">
        <v>55.962994787199207</v>
      </c>
      <c r="AL55" s="5">
        <v>3.8940581908226299</v>
      </c>
    </row>
    <row r="56" spans="1:38" x14ac:dyDescent="0.3">
      <c r="A56" s="5">
        <v>14.493087309770999</v>
      </c>
      <c r="B56" s="5">
        <v>299.354333821041</v>
      </c>
      <c r="C56" s="5">
        <v>76.999907736575807</v>
      </c>
      <c r="D56" s="5">
        <v>117.582899474793</v>
      </c>
      <c r="E56" s="5">
        <v>0.34874549438827301</v>
      </c>
      <c r="F56" s="5">
        <v>0.69283794034666701</v>
      </c>
      <c r="G56" s="5">
        <v>1033.71190462032</v>
      </c>
      <c r="H56" s="5">
        <v>54.666643867803401</v>
      </c>
      <c r="I56" s="5">
        <v>4.0615094265902201</v>
      </c>
      <c r="K56" s="5">
        <v>18.476023733663901</v>
      </c>
      <c r="L56" s="5">
        <v>298.16011303376098</v>
      </c>
      <c r="M56" s="5">
        <v>77.208506635622996</v>
      </c>
      <c r="N56" s="5">
        <v>122.928119862686</v>
      </c>
      <c r="O56" s="5">
        <v>0.34665664061792301</v>
      </c>
      <c r="P56" s="5">
        <v>0.69344570555049201</v>
      </c>
      <c r="Q56" s="5">
        <v>1084.70450580635</v>
      </c>
      <c r="R56" s="5">
        <v>56.767035834369906</v>
      </c>
      <c r="S56" s="5">
        <v>3.9110992041706201</v>
      </c>
      <c r="U56" s="5">
        <v>20.1382756646769</v>
      </c>
      <c r="V56" s="5">
        <v>298.99134632963501</v>
      </c>
      <c r="W56" s="5">
        <v>75.997357434880399</v>
      </c>
      <c r="X56" s="5">
        <v>106.67247143262399</v>
      </c>
      <c r="Y56" s="5">
        <v>0.335998563805606</v>
      </c>
      <c r="Z56" s="5">
        <v>0.64898336758794695</v>
      </c>
      <c r="AA56" s="5">
        <v>1164.29370677834</v>
      </c>
      <c r="AB56" s="5">
        <v>58.577567711676501</v>
      </c>
      <c r="AC56" s="5">
        <v>3.77947476239703</v>
      </c>
      <c r="AE56" s="5">
        <v>18.507269392995202</v>
      </c>
      <c r="AF56" s="5">
        <v>297.46420684786301</v>
      </c>
      <c r="AG56" s="5">
        <v>76.736645107848901</v>
      </c>
      <c r="AH56" s="5">
        <v>0.49153571719537997</v>
      </c>
      <c r="AI56" s="5">
        <v>0.45967786781348502</v>
      </c>
      <c r="AJ56" s="5">
        <v>1103.7494981971199</v>
      </c>
      <c r="AK56" s="5">
        <v>55.952175015752999</v>
      </c>
      <c r="AL56" s="5">
        <v>3.8907115194339901</v>
      </c>
    </row>
    <row r="57" spans="1:38" x14ac:dyDescent="0.3">
      <c r="A57" s="5">
        <v>14.1956461443454</v>
      </c>
      <c r="B57" s="5">
        <v>299.13160732025199</v>
      </c>
      <c r="C57" s="5">
        <v>76.967400671070706</v>
      </c>
      <c r="D57" s="5">
        <v>120.79161359101001</v>
      </c>
      <c r="E57" s="5">
        <v>0.34993857280659002</v>
      </c>
      <c r="F57" s="5">
        <v>0.69855339447458298</v>
      </c>
      <c r="G57" s="5">
        <v>1041.6201434268801</v>
      </c>
      <c r="H57" s="5">
        <v>54.575797788979393</v>
      </c>
      <c r="I57" s="5">
        <v>4.0585231987260597</v>
      </c>
      <c r="K57" s="5">
        <v>17.7869384403518</v>
      </c>
      <c r="L57" s="5">
        <v>296.14547516185701</v>
      </c>
      <c r="M57" s="5">
        <v>77.468185659350496</v>
      </c>
      <c r="N57" s="5">
        <v>122.46839712022999</v>
      </c>
      <c r="O57" s="5">
        <v>0.368828224123816</v>
      </c>
      <c r="P57" s="5">
        <v>0.68467501077394799</v>
      </c>
      <c r="Q57" s="5">
        <v>1079.7772213036801</v>
      </c>
      <c r="R57" s="5">
        <v>56.573918536071801</v>
      </c>
      <c r="S57" s="5">
        <v>3.9099511333191099</v>
      </c>
      <c r="U57" s="5">
        <v>21.090890360783298</v>
      </c>
      <c r="V57" s="5">
        <v>296.79112252729101</v>
      </c>
      <c r="W57" s="5">
        <v>75.891639120587996</v>
      </c>
      <c r="X57" s="5">
        <v>108.462937105744</v>
      </c>
      <c r="Y57" s="5">
        <v>0.34159725577740402</v>
      </c>
      <c r="Z57" s="5">
        <v>0.68746210428522403</v>
      </c>
      <c r="AA57" s="5">
        <v>1155.0939871990499</v>
      </c>
      <c r="AB57" s="5">
        <v>58.463457459876203</v>
      </c>
      <c r="AC57" s="5">
        <v>3.77479850588918</v>
      </c>
      <c r="AE57" s="5">
        <v>17.6457733503232</v>
      </c>
      <c r="AF57" s="5">
        <v>299.465379009245</v>
      </c>
      <c r="AG57" s="5">
        <v>77.891697498530206</v>
      </c>
      <c r="AH57" s="5">
        <v>0.47465854625293002</v>
      </c>
      <c r="AI57" s="5">
        <v>0.44526808104430099</v>
      </c>
      <c r="AJ57" s="5">
        <v>1124.37008754317</v>
      </c>
      <c r="AK57" s="5">
        <v>55.811948141801103</v>
      </c>
      <c r="AL57" s="5">
        <v>3.8887820853896802</v>
      </c>
    </row>
    <row r="58" spans="1:38" x14ac:dyDescent="0.3">
      <c r="A58" s="5">
        <v>14.1307874100847</v>
      </c>
      <c r="B58" s="5">
        <v>299.21793782610899</v>
      </c>
      <c r="C58" s="5">
        <v>76.964832599609807</v>
      </c>
      <c r="D58" s="5">
        <v>120.129640859115</v>
      </c>
      <c r="E58" s="5">
        <v>0.34993938330871199</v>
      </c>
      <c r="F58" s="5">
        <v>0.69874030859499503</v>
      </c>
      <c r="G58" s="5">
        <v>1040.87772083806</v>
      </c>
      <c r="H58" s="5">
        <v>54.549822318603006</v>
      </c>
      <c r="I58" s="5">
        <v>4.0578469340402599</v>
      </c>
      <c r="K58" s="5">
        <v>16.809598730013999</v>
      </c>
      <c r="L58" s="5">
        <v>298.53271316664899</v>
      </c>
      <c r="M58" s="5">
        <v>77.256152292423806</v>
      </c>
      <c r="N58" s="5">
        <v>126.46842403719999</v>
      </c>
      <c r="O58" s="5">
        <v>0.34721293752007998</v>
      </c>
      <c r="P58" s="5">
        <v>0.68396572456028204</v>
      </c>
      <c r="Q58" s="5">
        <v>1076.77982227647</v>
      </c>
      <c r="R58" s="5">
        <v>56.344375452089999</v>
      </c>
      <c r="S58" s="5">
        <v>3.8980002685292598</v>
      </c>
      <c r="U58" s="5">
        <v>20.641555887465199</v>
      </c>
      <c r="V58" s="5">
        <v>297.80998562982899</v>
      </c>
      <c r="W58" s="5">
        <v>76.047900427290102</v>
      </c>
      <c r="X58" s="5">
        <v>105.534184907473</v>
      </c>
      <c r="Y58" s="5">
        <v>0.33670300454482299</v>
      </c>
      <c r="Z58" s="5">
        <v>0.67518609546888098</v>
      </c>
      <c r="AA58" s="5">
        <v>1153.8238716515</v>
      </c>
      <c r="AB58" s="5">
        <v>58.446710298045204</v>
      </c>
      <c r="AC58" s="5">
        <v>3.77277800503854</v>
      </c>
      <c r="AE58" s="5">
        <v>17.8276970743755</v>
      </c>
      <c r="AF58" s="5">
        <v>297.443704674223</v>
      </c>
      <c r="AG58" s="5">
        <v>76.699835850771294</v>
      </c>
      <c r="AH58" s="5">
        <v>0.49100607962321302</v>
      </c>
      <c r="AI58" s="5">
        <v>0.45729976728571398</v>
      </c>
      <c r="AJ58" s="5">
        <v>1103.05822831827</v>
      </c>
      <c r="AK58" s="5">
        <v>55.771183907836196</v>
      </c>
      <c r="AL58" s="5">
        <v>3.8851541139703398</v>
      </c>
    </row>
    <row r="59" spans="1:38" x14ac:dyDescent="0.3">
      <c r="A59" s="5">
        <v>13.758045395690401</v>
      </c>
      <c r="B59" s="5">
        <v>299.10596652220198</v>
      </c>
      <c r="C59" s="5">
        <v>77.086000692554904</v>
      </c>
      <c r="D59" s="5">
        <v>120.404755068635</v>
      </c>
      <c r="E59" s="5">
        <v>0.357679192558715</v>
      </c>
      <c r="F59" s="5">
        <v>0.694695488205614</v>
      </c>
      <c r="G59" s="5">
        <v>1038.3738536809201</v>
      </c>
      <c r="H59" s="5">
        <v>54.4201524650369</v>
      </c>
      <c r="I59" s="5">
        <v>4.0561731182671199</v>
      </c>
      <c r="K59" s="5">
        <v>17.120375001010501</v>
      </c>
      <c r="L59" s="5">
        <v>299.58286611067899</v>
      </c>
      <c r="M59" s="5">
        <v>77.654699219424799</v>
      </c>
      <c r="N59" s="5">
        <v>124.63477494360301</v>
      </c>
      <c r="O59" s="5">
        <v>0.35626218225345202</v>
      </c>
      <c r="P59" s="5">
        <v>0.69851074922110101</v>
      </c>
      <c r="Q59" s="5">
        <v>1071.4599056065599</v>
      </c>
      <c r="R59" s="5">
        <v>56.301057748299698</v>
      </c>
      <c r="S59" s="5">
        <v>3.8944266664429601</v>
      </c>
      <c r="U59" s="5">
        <v>20.376016821731302</v>
      </c>
      <c r="V59" s="5">
        <v>296.77410206806502</v>
      </c>
      <c r="W59" s="5">
        <v>75.840086191729696</v>
      </c>
      <c r="X59" s="5">
        <v>105.348951009983</v>
      </c>
      <c r="Y59" s="5">
        <v>0.34013358899227802</v>
      </c>
      <c r="Z59" s="5">
        <v>0.68711478136057302</v>
      </c>
      <c r="AA59" s="5">
        <v>1158.6112546408101</v>
      </c>
      <c r="AB59" s="5">
        <v>58.327737383847399</v>
      </c>
      <c r="AC59" s="5">
        <v>3.7680904080866502</v>
      </c>
      <c r="AE59" s="5">
        <v>17.988725227089699</v>
      </c>
      <c r="AF59" s="5">
        <v>298.465025134901</v>
      </c>
      <c r="AG59" s="5">
        <v>76.829155284034201</v>
      </c>
      <c r="AH59" s="5">
        <v>0.51987158603399597</v>
      </c>
      <c r="AI59" s="5">
        <v>0.459551057095891</v>
      </c>
      <c r="AJ59" s="5">
        <v>1104.90668043402</v>
      </c>
      <c r="AK59" s="5">
        <v>55.659332874245202</v>
      </c>
      <c r="AL59" s="5">
        <v>3.8805777533182302</v>
      </c>
    </row>
    <row r="60" spans="1:38" x14ac:dyDescent="0.3">
      <c r="A60" s="5">
        <v>13.611503141914801</v>
      </c>
      <c r="B60" s="5">
        <v>299.88117992419097</v>
      </c>
      <c r="C60" s="5">
        <v>76.987912899994399</v>
      </c>
      <c r="D60" s="5">
        <v>120.192264596003</v>
      </c>
      <c r="E60" s="5">
        <v>0.34997797726912999</v>
      </c>
      <c r="F60" s="5">
        <v>0.69737370006466204</v>
      </c>
      <c r="G60" s="5">
        <v>1033.48196393988</v>
      </c>
      <c r="H60" s="5">
        <v>54.340425716507298</v>
      </c>
      <c r="I60" s="5">
        <v>4.0540828479427002</v>
      </c>
      <c r="K60" s="5">
        <v>16.540542435477199</v>
      </c>
      <c r="L60" s="5">
        <v>299.47189398332603</v>
      </c>
      <c r="M60" s="5">
        <v>77.624147319163896</v>
      </c>
      <c r="N60" s="5">
        <v>124.15597290575801</v>
      </c>
      <c r="O60" s="5">
        <v>0.355988678012501</v>
      </c>
      <c r="P60" s="5">
        <v>0.69129593220818097</v>
      </c>
      <c r="Q60" s="5">
        <v>1076.8617241785</v>
      </c>
      <c r="R60" s="5">
        <v>56.206899512460097</v>
      </c>
      <c r="S60" s="5">
        <v>3.8942660072668698</v>
      </c>
      <c r="U60" s="5">
        <v>20.1424039262557</v>
      </c>
      <c r="V60" s="5">
        <v>298.84055859823502</v>
      </c>
      <c r="W60" s="5">
        <v>76.000071232860904</v>
      </c>
      <c r="X60" s="5">
        <v>105.81606998479</v>
      </c>
      <c r="Y60" s="5">
        <v>0.33664522905507999</v>
      </c>
      <c r="Z60" s="5">
        <v>0.680678683878294</v>
      </c>
      <c r="AA60" s="5">
        <v>1155.90001130664</v>
      </c>
      <c r="AB60" s="5">
        <v>58.327428058931694</v>
      </c>
      <c r="AC60" s="5">
        <v>3.7676320191890502</v>
      </c>
      <c r="AE60" s="5">
        <v>18.9293033348495</v>
      </c>
      <c r="AF60" s="5">
        <v>296.96991495498003</v>
      </c>
      <c r="AG60" s="5">
        <v>76.002946005637597</v>
      </c>
      <c r="AH60" s="5">
        <v>0.53109500236849505</v>
      </c>
      <c r="AI60" s="5">
        <v>0.46197204301049499</v>
      </c>
      <c r="AJ60" s="5">
        <v>1081.6069545012399</v>
      </c>
      <c r="AK60" s="5">
        <v>55.622551084123394</v>
      </c>
      <c r="AL60" s="5">
        <v>3.88001972011469</v>
      </c>
    </row>
    <row r="61" spans="1:38" x14ac:dyDescent="0.3">
      <c r="A61" s="5">
        <v>13.339772528103801</v>
      </c>
      <c r="B61" s="5">
        <v>299.870448293918</v>
      </c>
      <c r="C61" s="5">
        <v>76.984717185247206</v>
      </c>
      <c r="D61" s="5">
        <v>120.26671251936099</v>
      </c>
      <c r="E61" s="5">
        <v>0.34874587217166603</v>
      </c>
      <c r="F61" s="5">
        <v>0.69707238738464194</v>
      </c>
      <c r="G61" s="5">
        <v>1033.26077153239</v>
      </c>
      <c r="H61" s="5">
        <v>54.237109954071109</v>
      </c>
      <c r="I61" s="5">
        <v>4.0536569013910597</v>
      </c>
      <c r="K61" s="5">
        <v>16.507220999977701</v>
      </c>
      <c r="L61" s="5">
        <v>299.55608420463301</v>
      </c>
      <c r="M61" s="5">
        <v>77.687402333607807</v>
      </c>
      <c r="N61" s="5">
        <v>125.000684791957</v>
      </c>
      <c r="O61" s="5">
        <v>0.35616245373455302</v>
      </c>
      <c r="P61" s="5">
        <v>0.69924822853830104</v>
      </c>
      <c r="Q61" s="5">
        <v>1071.4800960955199</v>
      </c>
      <c r="R61" s="5">
        <v>56.115469147629902</v>
      </c>
      <c r="S61" s="5">
        <v>3.89101303429505</v>
      </c>
      <c r="U61" s="5">
        <v>20.581950390355701</v>
      </c>
      <c r="V61" s="5">
        <v>296.52713738594002</v>
      </c>
      <c r="W61" s="5">
        <v>75.960531487116697</v>
      </c>
      <c r="X61" s="5">
        <v>108.06377761049001</v>
      </c>
      <c r="Y61" s="5">
        <v>0.337630345433722</v>
      </c>
      <c r="Z61" s="5">
        <v>0.69246359684594805</v>
      </c>
      <c r="AA61" s="5">
        <v>1137.0815134903901</v>
      </c>
      <c r="AB61" s="5">
        <v>58.232781564899007</v>
      </c>
      <c r="AC61" s="5">
        <v>3.76410688778568</v>
      </c>
      <c r="AE61" s="5">
        <v>18.303533679869499</v>
      </c>
      <c r="AF61" s="5">
        <v>299.89402055736701</v>
      </c>
      <c r="AG61" s="5">
        <v>76.642204839380696</v>
      </c>
      <c r="AH61" s="5">
        <v>0.51869865452883301</v>
      </c>
      <c r="AI61" s="5">
        <v>0.456098495444968</v>
      </c>
      <c r="AJ61" s="5">
        <v>1079.9956829427699</v>
      </c>
      <c r="AK61" s="5">
        <v>55.558122040465697</v>
      </c>
      <c r="AL61" s="5">
        <v>3.8761741139463401</v>
      </c>
    </row>
    <row r="62" spans="1:38" x14ac:dyDescent="0.3">
      <c r="A62" s="5">
        <v>15.0979048786993</v>
      </c>
      <c r="B62" s="5">
        <v>283.87211865945898</v>
      </c>
      <c r="C62" s="5">
        <v>76.0067815438818</v>
      </c>
      <c r="D62" s="5">
        <v>109.790029514918</v>
      </c>
      <c r="E62" s="5">
        <v>0.490499912047973</v>
      </c>
      <c r="F62" s="5">
        <v>0.46581665331121602</v>
      </c>
      <c r="G62" s="5">
        <v>1068.95143309122</v>
      </c>
      <c r="H62" s="5">
        <v>54.168971828701892</v>
      </c>
      <c r="I62" s="5">
        <v>4.0521908643578</v>
      </c>
      <c r="K62" s="5">
        <v>15.9346562093092</v>
      </c>
      <c r="L62" s="5">
        <v>298.77849963706097</v>
      </c>
      <c r="M62" s="5">
        <v>77.362758962434498</v>
      </c>
      <c r="N62" s="5">
        <v>125.14773167283499</v>
      </c>
      <c r="O62" s="5">
        <v>0.35641117562264402</v>
      </c>
      <c r="P62" s="5">
        <v>0.69972200141020802</v>
      </c>
      <c r="Q62" s="5">
        <v>1080.48683847701</v>
      </c>
      <c r="R62" s="5">
        <v>56.003103101974908</v>
      </c>
      <c r="S62" s="5">
        <v>3.8902368126486602</v>
      </c>
      <c r="U62" s="5">
        <v>20.1453454447262</v>
      </c>
      <c r="V62" s="5">
        <v>296.51280679891801</v>
      </c>
      <c r="W62" s="5">
        <v>75.906630946865207</v>
      </c>
      <c r="X62" s="5">
        <v>108.620983297553</v>
      </c>
      <c r="Y62" s="5">
        <v>0.33774205981243199</v>
      </c>
      <c r="Z62" s="5">
        <v>0.68539477502486201</v>
      </c>
      <c r="AA62" s="5">
        <v>1133.2660037995799</v>
      </c>
      <c r="AB62" s="5">
        <v>58.150831565046104</v>
      </c>
      <c r="AC62" s="5">
        <v>3.7619722322409102</v>
      </c>
      <c r="AE62" s="5">
        <v>18.880150698011199</v>
      </c>
      <c r="AF62" s="5">
        <v>297.36283335280802</v>
      </c>
      <c r="AG62" s="5">
        <v>75.906730563953602</v>
      </c>
      <c r="AH62" s="5">
        <v>0.54531167401135205</v>
      </c>
      <c r="AI62" s="5">
        <v>0.456977073256359</v>
      </c>
      <c r="AJ62" s="5">
        <v>1085.0838289307301</v>
      </c>
      <c r="AK62" s="5">
        <v>55.462182037804794</v>
      </c>
      <c r="AL62" s="5">
        <v>3.8752760812790301</v>
      </c>
    </row>
    <row r="63" spans="1:38" x14ac:dyDescent="0.3">
      <c r="A63" s="5">
        <v>15.079506515556099</v>
      </c>
      <c r="B63" s="5">
        <v>283.46974166519902</v>
      </c>
      <c r="C63" s="5">
        <v>75.994980025931397</v>
      </c>
      <c r="D63" s="5">
        <v>109.263744920539</v>
      </c>
      <c r="E63" s="5">
        <v>0.492261849187003</v>
      </c>
      <c r="F63" s="5">
        <v>0.46035292381841397</v>
      </c>
      <c r="G63" s="5">
        <v>1068.13442463465</v>
      </c>
      <c r="H63" s="5">
        <v>54.067435647174499</v>
      </c>
      <c r="I63" s="5">
        <v>4.0483564397548504</v>
      </c>
      <c r="K63" s="5">
        <v>18.511464175657501</v>
      </c>
      <c r="L63" s="5">
        <v>298.99840629938399</v>
      </c>
      <c r="M63" s="5">
        <v>76.746607088347005</v>
      </c>
      <c r="N63" s="5">
        <v>118.60409432751899</v>
      </c>
      <c r="O63" s="5">
        <v>0.48799458540260998</v>
      </c>
      <c r="P63" s="5">
        <v>0.45205236340579802</v>
      </c>
      <c r="Q63" s="5">
        <v>1050.85388992209</v>
      </c>
      <c r="R63" s="5">
        <v>55.868572154316794</v>
      </c>
      <c r="S63" s="5">
        <v>3.8861379621789802</v>
      </c>
      <c r="U63" s="5">
        <v>18.920183683083799</v>
      </c>
      <c r="V63" s="5">
        <v>296.592113389296</v>
      </c>
      <c r="W63" s="5">
        <v>76.005220070063899</v>
      </c>
      <c r="X63" s="5">
        <v>105.054700907835</v>
      </c>
      <c r="Y63" s="5">
        <v>0.34012400368252099</v>
      </c>
      <c r="Z63" s="5">
        <v>0.68903695112364804</v>
      </c>
      <c r="AA63" s="5">
        <v>1158.7395809789</v>
      </c>
      <c r="AB63" s="5">
        <v>57.958322988383202</v>
      </c>
      <c r="AC63" s="5">
        <v>3.75835335714227</v>
      </c>
      <c r="AE63" s="5">
        <v>18.903407008077998</v>
      </c>
      <c r="AF63" s="5">
        <v>297.35093159384201</v>
      </c>
      <c r="AG63" s="5">
        <v>75.909215226043798</v>
      </c>
      <c r="AH63" s="5">
        <v>0.551169967995365</v>
      </c>
      <c r="AI63" s="5">
        <v>0.455997906713555</v>
      </c>
      <c r="AJ63" s="5">
        <v>1085.5087533431199</v>
      </c>
      <c r="AK63" s="5">
        <v>55.421076473409201</v>
      </c>
      <c r="AL63" s="5">
        <v>3.87420143335099</v>
      </c>
    </row>
    <row r="64" spans="1:38" x14ac:dyDescent="0.3">
      <c r="A64" s="5">
        <v>14.703991443232599</v>
      </c>
      <c r="B64" s="5">
        <v>284.07283112245301</v>
      </c>
      <c r="C64" s="5">
        <v>76.049813650893597</v>
      </c>
      <c r="D64" s="5">
        <v>109.25033439868599</v>
      </c>
      <c r="E64" s="5">
        <v>0.49167919455886699</v>
      </c>
      <c r="F64" s="5">
        <v>0.46054509631949297</v>
      </c>
      <c r="G64" s="5">
        <v>1070.43698815584</v>
      </c>
      <c r="H64" s="5">
        <v>53.997687686225703</v>
      </c>
      <c r="I64" s="5">
        <v>4.0466239842610898</v>
      </c>
      <c r="K64" s="5">
        <v>18.647890615879898</v>
      </c>
      <c r="L64" s="5">
        <v>299.22622137642003</v>
      </c>
      <c r="M64" s="5">
        <v>76.667219280900895</v>
      </c>
      <c r="N64" s="5">
        <v>121.000256872943</v>
      </c>
      <c r="O64" s="5">
        <v>0.49857620925067903</v>
      </c>
      <c r="P64" s="5">
        <v>0.43922718591419901</v>
      </c>
      <c r="Q64" s="5">
        <v>1069.3061138072101</v>
      </c>
      <c r="R64" s="5">
        <v>55.7478137637749</v>
      </c>
      <c r="S64" s="5">
        <v>3.8827696257791899</v>
      </c>
      <c r="U64" s="5">
        <v>18.198630904751301</v>
      </c>
      <c r="V64" s="5">
        <v>296.86388774033099</v>
      </c>
      <c r="W64" s="5">
        <v>76.042707917660806</v>
      </c>
      <c r="X64" s="5">
        <v>105.291717204782</v>
      </c>
      <c r="Y64" s="5">
        <v>0.339715477922169</v>
      </c>
      <c r="Z64" s="5">
        <v>0.69580693453279197</v>
      </c>
      <c r="AA64" s="5">
        <v>1158.5002703064699</v>
      </c>
      <c r="AB64" s="5">
        <v>57.722679148996001</v>
      </c>
      <c r="AC64" s="5">
        <v>3.7544667477517302</v>
      </c>
      <c r="AE64" s="5">
        <v>17.783052731637301</v>
      </c>
      <c r="AF64" s="5">
        <v>299.64564429105098</v>
      </c>
      <c r="AG64" s="5">
        <v>76.047991813801502</v>
      </c>
      <c r="AH64" s="5">
        <v>0.56474743104595204</v>
      </c>
      <c r="AI64" s="5">
        <v>0.45753882131752599</v>
      </c>
      <c r="AJ64" s="5">
        <v>1085.7799250701501</v>
      </c>
      <c r="AK64" s="5">
        <v>55.1662800194337</v>
      </c>
      <c r="AL64" s="5">
        <v>3.8660016159568298</v>
      </c>
    </row>
    <row r="65" spans="1:38" x14ac:dyDescent="0.3">
      <c r="A65" s="5">
        <v>15.1671160303269</v>
      </c>
      <c r="B65" s="5">
        <v>279.65237788798999</v>
      </c>
      <c r="C65" s="5">
        <v>75.972457607910499</v>
      </c>
      <c r="D65" s="5">
        <v>105.293532405044</v>
      </c>
      <c r="E65" s="5">
        <v>0.53067683198415205</v>
      </c>
      <c r="F65" s="5">
        <v>0.48017429422750002</v>
      </c>
      <c r="G65" s="5">
        <v>1049.99298226624</v>
      </c>
      <c r="H65" s="5">
        <v>53.930546388424204</v>
      </c>
      <c r="I65" s="5">
        <v>4.0447201748725403</v>
      </c>
      <c r="K65" s="5">
        <v>18.435333580520101</v>
      </c>
      <c r="L65" s="5">
        <v>299.69002127205698</v>
      </c>
      <c r="M65" s="5">
        <v>76.720659715014193</v>
      </c>
      <c r="N65" s="5">
        <v>119.837790741609</v>
      </c>
      <c r="O65" s="5">
        <v>0.52092565726043705</v>
      </c>
      <c r="P65" s="5">
        <v>0.45259132066774899</v>
      </c>
      <c r="Q65" s="5">
        <v>1067.17850167654</v>
      </c>
      <c r="R65" s="5">
        <v>55.681298456373597</v>
      </c>
      <c r="S65" s="5">
        <v>3.8800173941026199</v>
      </c>
      <c r="U65" s="5">
        <v>17.895989463283101</v>
      </c>
      <c r="V65" s="5">
        <v>296.85863535280401</v>
      </c>
      <c r="W65" s="5">
        <v>75.9507623991759</v>
      </c>
      <c r="X65" s="5">
        <v>105.310277577535</v>
      </c>
      <c r="Y65" s="5">
        <v>0.33971123103891998</v>
      </c>
      <c r="Z65" s="5">
        <v>0.69581561794298796</v>
      </c>
      <c r="AA65" s="5">
        <v>1158.50006052911</v>
      </c>
      <c r="AB65" s="5">
        <v>57.636780276009006</v>
      </c>
      <c r="AC65" s="5">
        <v>3.7536182109135998</v>
      </c>
      <c r="AE65" s="5">
        <v>17.6951334625786</v>
      </c>
      <c r="AF65" s="5">
        <v>299.94872579591299</v>
      </c>
      <c r="AG65" s="5">
        <v>76.338696010230095</v>
      </c>
      <c r="AH65" s="5">
        <v>0.56206158132425699</v>
      </c>
      <c r="AI65" s="5">
        <v>0.45772194806497302</v>
      </c>
      <c r="AJ65" s="5">
        <v>1061.40061142029</v>
      </c>
      <c r="AK65" s="5">
        <v>55.037681235934301</v>
      </c>
      <c r="AL65" s="5">
        <v>3.86323948708969</v>
      </c>
    </row>
    <row r="66" spans="1:38" x14ac:dyDescent="0.3">
      <c r="A66" s="5">
        <v>15.169766638846101</v>
      </c>
      <c r="B66" s="5">
        <v>280.25643803271601</v>
      </c>
      <c r="C66" s="5">
        <v>76.057054493099102</v>
      </c>
      <c r="D66" s="5">
        <v>105.465199847262</v>
      </c>
      <c r="E66" s="5">
        <v>0.52838364326766896</v>
      </c>
      <c r="F66" s="5">
        <v>0.479089687838131</v>
      </c>
      <c r="G66" s="5">
        <v>1041.32165873074</v>
      </c>
      <c r="H66" s="5">
        <v>53.885351131976201</v>
      </c>
      <c r="I66" s="5">
        <v>4.0418928007273101</v>
      </c>
      <c r="K66" s="5">
        <v>17.9637459650497</v>
      </c>
      <c r="L66" s="5">
        <v>298.54208354937299</v>
      </c>
      <c r="M66" s="5">
        <v>77.391272096148498</v>
      </c>
      <c r="N66" s="5">
        <v>108.24315053126701</v>
      </c>
      <c r="O66" s="5">
        <v>0.49545690918957203</v>
      </c>
      <c r="P66" s="5">
        <v>0.43403961302858401</v>
      </c>
      <c r="Q66" s="5">
        <v>1070.9914421839401</v>
      </c>
      <c r="R66" s="5">
        <v>55.5508910464279</v>
      </c>
      <c r="S66" s="5">
        <v>3.8766511958991501</v>
      </c>
      <c r="U66" s="5">
        <v>19.603482290697599</v>
      </c>
      <c r="V66" s="5">
        <v>299.596046365056</v>
      </c>
      <c r="W66" s="5">
        <v>75.906215075752698</v>
      </c>
      <c r="X66" s="5">
        <v>105.134301604233</v>
      </c>
      <c r="Y66" s="5">
        <v>0.481470010738896</v>
      </c>
      <c r="Z66" s="5">
        <v>0.64359727609395101</v>
      </c>
      <c r="AA66" s="5">
        <v>1138.58648459657</v>
      </c>
      <c r="AB66" s="5">
        <v>57.303799247600693</v>
      </c>
      <c r="AC66" s="5">
        <v>3.7522944816356998</v>
      </c>
      <c r="AE66" s="5">
        <v>17.6918985060091</v>
      </c>
      <c r="AF66" s="5">
        <v>299.95424499630099</v>
      </c>
      <c r="AG66" s="5">
        <v>76.363220481618995</v>
      </c>
      <c r="AH66" s="5">
        <v>0.56326823040926899</v>
      </c>
      <c r="AI66" s="5">
        <v>0.457931754518349</v>
      </c>
      <c r="AJ66" s="5">
        <v>1061.5145392772999</v>
      </c>
      <c r="AK66" s="5">
        <v>55.034799029687598</v>
      </c>
      <c r="AL66" s="5">
        <v>3.8631279693754599</v>
      </c>
    </row>
    <row r="67" spans="1:38" x14ac:dyDescent="0.3">
      <c r="A67" s="5">
        <v>15.1982530492922</v>
      </c>
      <c r="B67" s="5">
        <v>277.85547458079299</v>
      </c>
      <c r="C67" s="5">
        <v>75.752013016146293</v>
      </c>
      <c r="D67" s="5">
        <v>105.164989651281</v>
      </c>
      <c r="E67" s="5">
        <v>0.49604142892567499</v>
      </c>
      <c r="F67" s="5">
        <v>0.43716919669820298</v>
      </c>
      <c r="G67" s="5">
        <v>1075.16310930906</v>
      </c>
      <c r="H67" s="5">
        <v>53.724937874191802</v>
      </c>
      <c r="I67" s="5">
        <v>4.0401579382005401</v>
      </c>
      <c r="K67" s="5">
        <v>17.975295011385299</v>
      </c>
      <c r="L67" s="5">
        <v>298.51285317194697</v>
      </c>
      <c r="M67" s="5">
        <v>77.455793131092193</v>
      </c>
      <c r="N67" s="5">
        <v>105.89178071446401</v>
      </c>
      <c r="O67" s="5">
        <v>0.49819147750748399</v>
      </c>
      <c r="P67" s="5">
        <v>0.43265775541259899</v>
      </c>
      <c r="Q67" s="5">
        <v>1072.2963363972599</v>
      </c>
      <c r="R67" s="5">
        <v>55.517313359837708</v>
      </c>
      <c r="S67" s="5">
        <v>3.8754601852786901</v>
      </c>
      <c r="U67" s="5">
        <v>20.705819451615</v>
      </c>
      <c r="V67" s="5">
        <v>297.96626560299097</v>
      </c>
      <c r="W67" s="5">
        <v>76.117346832233196</v>
      </c>
      <c r="X67" s="5">
        <v>111.125355082808</v>
      </c>
      <c r="Y67" s="5">
        <v>0.40603276015030598</v>
      </c>
      <c r="Z67" s="5">
        <v>0.41830594436279001</v>
      </c>
      <c r="AA67" s="5">
        <v>1079.3142174720899</v>
      </c>
      <c r="AB67" s="5">
        <v>57.168755231978196</v>
      </c>
      <c r="AC67" s="5">
        <v>3.7487254921901201</v>
      </c>
      <c r="AE67" s="5">
        <v>17.8974569385962</v>
      </c>
      <c r="AF67" s="5">
        <v>299.54705910880102</v>
      </c>
      <c r="AG67" s="5">
        <v>76.112111797145701</v>
      </c>
      <c r="AH67" s="5">
        <v>0.55000948896936397</v>
      </c>
      <c r="AI67" s="5">
        <v>0.43188409032701103</v>
      </c>
      <c r="AJ67" s="5">
        <v>1080.6293700838401</v>
      </c>
      <c r="AK67" s="5">
        <v>54.9228122501586</v>
      </c>
      <c r="AL67" s="5">
        <v>3.8603690717560899</v>
      </c>
    </row>
    <row r="68" spans="1:38" x14ac:dyDescent="0.3">
      <c r="A68" s="5">
        <v>14.6347433718524</v>
      </c>
      <c r="B68" s="5">
        <v>287.09915652910001</v>
      </c>
      <c r="C68" s="5">
        <v>75.810174875918705</v>
      </c>
      <c r="D68" s="5">
        <v>107.69373204864701</v>
      </c>
      <c r="E68" s="5">
        <v>0.55318850624675098</v>
      </c>
      <c r="F68" s="5">
        <v>0.47590534086032699</v>
      </c>
      <c r="G68" s="5">
        <v>1058.3622610013899</v>
      </c>
      <c r="H68" s="5">
        <v>53.688121994815397</v>
      </c>
      <c r="I68" s="5">
        <v>4.0383424693681098</v>
      </c>
      <c r="K68" s="5">
        <v>16.8114728013323</v>
      </c>
      <c r="L68" s="5">
        <v>299.524590087533</v>
      </c>
      <c r="M68" s="5">
        <v>76.383465778080705</v>
      </c>
      <c r="N68" s="5">
        <v>105.99989243845801</v>
      </c>
      <c r="O68" s="5">
        <v>0.55190379431979897</v>
      </c>
      <c r="P68" s="5">
        <v>0.48139210966525797</v>
      </c>
      <c r="Q68" s="5">
        <v>1045.44909342299</v>
      </c>
      <c r="R68" s="5">
        <v>55.377931845549796</v>
      </c>
      <c r="S68" s="5">
        <v>3.8725345115802199</v>
      </c>
      <c r="U68" s="5">
        <v>20.041093470459401</v>
      </c>
      <c r="V68" s="5">
        <v>299.82667415796402</v>
      </c>
      <c r="W68" s="5">
        <v>75.5040838296093</v>
      </c>
      <c r="X68" s="5">
        <v>105.031124149048</v>
      </c>
      <c r="Y68" s="5">
        <v>0.50343934219519104</v>
      </c>
      <c r="Z68" s="5">
        <v>0.64440180440866401</v>
      </c>
      <c r="AA68" s="5">
        <v>1134.7880878706201</v>
      </c>
      <c r="AB68" s="5">
        <v>57.062536676492407</v>
      </c>
      <c r="AC68" s="5">
        <v>3.7473692723862002</v>
      </c>
      <c r="AE68" s="5">
        <v>17.889026987771501</v>
      </c>
      <c r="AF68" s="5">
        <v>299.72144785084902</v>
      </c>
      <c r="AG68" s="5">
        <v>76.464489383945306</v>
      </c>
      <c r="AH68" s="5">
        <v>0.59943035837763103</v>
      </c>
      <c r="AI68" s="5">
        <v>0.44723717706129601</v>
      </c>
      <c r="AJ68" s="5">
        <v>1072.13190597784</v>
      </c>
      <c r="AK68" s="5">
        <v>54.796983241758703</v>
      </c>
      <c r="AL68" s="5">
        <v>3.8580473672487399</v>
      </c>
    </row>
    <row r="69" spans="1:38" x14ac:dyDescent="0.3">
      <c r="A69" s="5">
        <v>14.6983865758543</v>
      </c>
      <c r="B69" s="5">
        <v>284.69224672925998</v>
      </c>
      <c r="C69" s="5">
        <v>75.961514168465797</v>
      </c>
      <c r="D69" s="5">
        <v>106.37234677412199</v>
      </c>
      <c r="E69" s="5">
        <v>0.55342172055222405</v>
      </c>
      <c r="F69" s="5">
        <v>0.46889587246683001</v>
      </c>
      <c r="G69" s="5">
        <v>1060.8770646867399</v>
      </c>
      <c r="H69" s="5">
        <v>53.591232843476298</v>
      </c>
      <c r="I69" s="5">
        <v>4.0365027701160496</v>
      </c>
      <c r="K69" s="5">
        <v>17.128995705736799</v>
      </c>
      <c r="L69" s="5">
        <v>299.81359480235102</v>
      </c>
      <c r="M69" s="5">
        <v>76.163813797334697</v>
      </c>
      <c r="N69" s="5">
        <v>116.66962961157699</v>
      </c>
      <c r="O69" s="5">
        <v>0.52235675069515797</v>
      </c>
      <c r="P69" s="5">
        <v>0.44105515566869002</v>
      </c>
      <c r="Q69" s="5">
        <v>1071.1019384615699</v>
      </c>
      <c r="R69" s="5">
        <v>55.272209948585605</v>
      </c>
      <c r="S69" s="5">
        <v>3.8689554351064301</v>
      </c>
      <c r="U69" s="5">
        <v>21.071379281808301</v>
      </c>
      <c r="V69" s="5">
        <v>298.78648232184298</v>
      </c>
      <c r="W69" s="5">
        <v>76.072672225261798</v>
      </c>
      <c r="X69" s="5">
        <v>111.296129026165</v>
      </c>
      <c r="Y69" s="5">
        <v>0.40610139064881401</v>
      </c>
      <c r="Z69" s="5">
        <v>0.42305903599895001</v>
      </c>
      <c r="AA69" s="5">
        <v>1053.7424896974701</v>
      </c>
      <c r="AB69" s="5">
        <v>57.001379020070395</v>
      </c>
      <c r="AC69" s="5">
        <v>3.7452945729763099</v>
      </c>
      <c r="AE69" s="5">
        <v>17.761316324033899</v>
      </c>
      <c r="AF69" s="5">
        <v>299.968134561451</v>
      </c>
      <c r="AG69" s="5">
        <v>76.259602232041502</v>
      </c>
      <c r="AH69" s="5">
        <v>0.59380751593528003</v>
      </c>
      <c r="AI69" s="5">
        <v>0.44468827563763302</v>
      </c>
      <c r="AJ69" s="5">
        <v>1065.71699457558</v>
      </c>
      <c r="AK69" s="5">
        <v>54.719944856808397</v>
      </c>
      <c r="AL69" s="5">
        <v>3.8561747689783101</v>
      </c>
    </row>
    <row r="70" spans="1:38" x14ac:dyDescent="0.3">
      <c r="A70" s="5">
        <v>15.454899726547399</v>
      </c>
      <c r="B70" s="5">
        <v>285.00391900506202</v>
      </c>
      <c r="C70" s="5">
        <v>75.758702695117606</v>
      </c>
      <c r="D70" s="5">
        <v>106.451511110563</v>
      </c>
      <c r="E70" s="5">
        <v>0.52490974219069397</v>
      </c>
      <c r="F70" s="5">
        <v>0.43354256118669099</v>
      </c>
      <c r="G70" s="5">
        <v>1063.05744878276</v>
      </c>
      <c r="H70" s="5">
        <v>53.503550596284299</v>
      </c>
      <c r="I70" s="5">
        <v>4.0331975912890297</v>
      </c>
      <c r="K70" s="5">
        <v>17.4362914396823</v>
      </c>
      <c r="L70" s="5">
        <v>299.92787430096899</v>
      </c>
      <c r="M70" s="5">
        <v>76.498562006494595</v>
      </c>
      <c r="N70" s="5">
        <v>116.26201080990199</v>
      </c>
      <c r="O70" s="5">
        <v>0.55325746404599796</v>
      </c>
      <c r="P70" s="5">
        <v>0.453932987050436</v>
      </c>
      <c r="Q70" s="5">
        <v>1058.4832218138599</v>
      </c>
      <c r="R70" s="5">
        <v>55.203069405364104</v>
      </c>
      <c r="S70" s="5">
        <v>3.8681619733444701</v>
      </c>
      <c r="U70" s="5">
        <v>20.647568380622399</v>
      </c>
      <c r="V70" s="5">
        <v>299.23519890435398</v>
      </c>
      <c r="W70" s="5">
        <v>76.139293277577494</v>
      </c>
      <c r="X70" s="5">
        <v>111.258179469179</v>
      </c>
      <c r="Y70" s="5">
        <v>0.41163876925412302</v>
      </c>
      <c r="Z70" s="5">
        <v>0.42309415570143399</v>
      </c>
      <c r="AA70" s="5">
        <v>1050.0212059120399</v>
      </c>
      <c r="AB70" s="5">
        <v>56.867750987174503</v>
      </c>
      <c r="AC70" s="5">
        <v>3.7426812843403501</v>
      </c>
      <c r="AE70" s="5">
        <v>17.4353323541478</v>
      </c>
      <c r="AF70" s="5">
        <v>298.68704584585799</v>
      </c>
      <c r="AG70" s="5">
        <v>76.337469400798099</v>
      </c>
      <c r="AH70" s="5">
        <v>0.59546221951590095</v>
      </c>
      <c r="AI70" s="5">
        <v>0.43421672477951101</v>
      </c>
      <c r="AJ70" s="5">
        <v>1077.3964729199499</v>
      </c>
      <c r="AK70" s="5">
        <v>54.547453168462503</v>
      </c>
      <c r="AL70" s="5">
        <v>3.8544221551993401</v>
      </c>
    </row>
    <row r="71" spans="1:38" x14ac:dyDescent="0.3">
      <c r="A71" s="5">
        <v>15.243433904037101</v>
      </c>
      <c r="B71" s="5">
        <v>283.96270409148502</v>
      </c>
      <c r="C71" s="5">
        <v>75.645806875776401</v>
      </c>
      <c r="D71" s="5">
        <v>105.705570334247</v>
      </c>
      <c r="E71" s="5">
        <v>0.52726716437947796</v>
      </c>
      <c r="F71" s="5">
        <v>0.42927580885809202</v>
      </c>
      <c r="G71" s="5">
        <v>1067.1883811023699</v>
      </c>
      <c r="H71" s="5">
        <v>53.362578458326105</v>
      </c>
      <c r="I71" s="5">
        <v>4.03049709886489</v>
      </c>
      <c r="K71" s="5">
        <v>17.352396989173599</v>
      </c>
      <c r="L71" s="5">
        <v>299.78814976789403</v>
      </c>
      <c r="M71" s="5">
        <v>76.528080041641104</v>
      </c>
      <c r="N71" s="5">
        <v>115.790663021689</v>
      </c>
      <c r="O71" s="5">
        <v>0.54831657914090304</v>
      </c>
      <c r="P71" s="5">
        <v>0.43988587301615301</v>
      </c>
      <c r="Q71" s="5">
        <v>1068.7732392394901</v>
      </c>
      <c r="R71" s="5">
        <v>55.082563981945995</v>
      </c>
      <c r="S71" s="5">
        <v>3.86665075335535</v>
      </c>
      <c r="U71" s="5">
        <v>20.631416877838198</v>
      </c>
      <c r="V71" s="5">
        <v>299.43309674721598</v>
      </c>
      <c r="W71" s="5">
        <v>76.139962048035201</v>
      </c>
      <c r="X71" s="5">
        <v>111.18680853646001</v>
      </c>
      <c r="Y71" s="5">
        <v>0.42331323631788897</v>
      </c>
      <c r="Z71" s="5">
        <v>0.40807679564187799</v>
      </c>
      <c r="AA71" s="5">
        <v>1046.1595840949101</v>
      </c>
      <c r="AB71" s="5">
        <v>56.686215595637499</v>
      </c>
      <c r="AC71" s="5">
        <v>3.7403974354323002</v>
      </c>
      <c r="AE71" s="5">
        <v>17.4757490710935</v>
      </c>
      <c r="AF71" s="5">
        <v>297.27935157653798</v>
      </c>
      <c r="AG71" s="5">
        <v>76.378144347192901</v>
      </c>
      <c r="AH71" s="5">
        <v>0.59996013971546602</v>
      </c>
      <c r="AI71" s="5">
        <v>0.439782795170989</v>
      </c>
      <c r="AJ71" s="5">
        <v>1049.74580379536</v>
      </c>
      <c r="AK71" s="5">
        <v>54.428114253836199</v>
      </c>
      <c r="AL71" s="5">
        <v>3.8533461652857799</v>
      </c>
    </row>
    <row r="72" spans="1:38" x14ac:dyDescent="0.3">
      <c r="A72" s="5">
        <v>14.9815394218172</v>
      </c>
      <c r="B72" s="5">
        <v>282.32521963341401</v>
      </c>
      <c r="C72" s="5">
        <v>75.642279793021601</v>
      </c>
      <c r="D72" s="5">
        <v>105.748999572643</v>
      </c>
      <c r="E72" s="5">
        <v>0.56846121305298702</v>
      </c>
      <c r="F72" s="5">
        <v>0.46323353832626102</v>
      </c>
      <c r="G72" s="5">
        <v>1040.6604513575801</v>
      </c>
      <c r="H72" s="5">
        <v>53.307552804760206</v>
      </c>
      <c r="I72" s="5">
        <v>4.02658927984427</v>
      </c>
      <c r="K72" s="5">
        <v>16.908431687045098</v>
      </c>
      <c r="L72" s="5">
        <v>299.48610612152203</v>
      </c>
      <c r="M72" s="5">
        <v>76.583599299670595</v>
      </c>
      <c r="N72" s="5">
        <v>107.263287399422</v>
      </c>
      <c r="O72" s="5">
        <v>0.56872206547990101</v>
      </c>
      <c r="P72" s="5">
        <v>0.45558400985716502</v>
      </c>
      <c r="Q72" s="5">
        <v>1055.9848767124499</v>
      </c>
      <c r="R72" s="5">
        <v>54.984645580897393</v>
      </c>
      <c r="S72" s="5">
        <v>3.8637187122846099</v>
      </c>
      <c r="U72" s="5">
        <v>20.344639526611001</v>
      </c>
      <c r="V72" s="5">
        <v>299.43862466451998</v>
      </c>
      <c r="W72" s="5">
        <v>76.136814041070906</v>
      </c>
      <c r="X72" s="5">
        <v>111.491964895511</v>
      </c>
      <c r="Y72" s="5">
        <v>0.41604558527104202</v>
      </c>
      <c r="Z72" s="5">
        <v>0.401773432813048</v>
      </c>
      <c r="AA72" s="5">
        <v>1044.22704750292</v>
      </c>
      <c r="AB72" s="5">
        <v>56.485347864236601</v>
      </c>
      <c r="AC72" s="5">
        <v>3.73706303755504</v>
      </c>
      <c r="AE72" s="5">
        <v>17.690784367328401</v>
      </c>
      <c r="AF72" s="5">
        <v>298.33116115418699</v>
      </c>
      <c r="AG72" s="5">
        <v>76.405405908332895</v>
      </c>
      <c r="AH72" s="5">
        <v>0.59874364607411601</v>
      </c>
      <c r="AI72" s="5">
        <v>0.43376979044549402</v>
      </c>
      <c r="AJ72" s="5">
        <v>1041.79438700886</v>
      </c>
      <c r="AK72" s="5">
        <v>54.380389779828697</v>
      </c>
      <c r="AL72" s="5">
        <v>3.8523142513216602</v>
      </c>
    </row>
    <row r="73" spans="1:38" x14ac:dyDescent="0.3">
      <c r="A73" s="5">
        <v>14.8539432950394</v>
      </c>
      <c r="B73" s="5">
        <v>282.34417571173998</v>
      </c>
      <c r="C73" s="5">
        <v>75.719451387638102</v>
      </c>
      <c r="D73" s="5">
        <v>107.28131124174</v>
      </c>
      <c r="E73" s="5">
        <v>0.543496029136044</v>
      </c>
      <c r="F73" s="5">
        <v>0.448864588301846</v>
      </c>
      <c r="G73" s="5">
        <v>1037.22011494002</v>
      </c>
      <c r="H73" s="5">
        <v>53.2520882494955</v>
      </c>
      <c r="I73" s="5">
        <v>4.0241581434263098</v>
      </c>
      <c r="K73" s="5">
        <v>16.9305627110733</v>
      </c>
      <c r="L73" s="5">
        <v>299.46306623444599</v>
      </c>
      <c r="M73" s="5">
        <v>76.540797173839294</v>
      </c>
      <c r="N73" s="5">
        <v>107.344434221225</v>
      </c>
      <c r="O73" s="5">
        <v>0.56961019242390198</v>
      </c>
      <c r="P73" s="5">
        <v>0.44901745847336899</v>
      </c>
      <c r="Q73" s="5">
        <v>1056.3484370180299</v>
      </c>
      <c r="R73" s="5">
        <v>54.897486595822102</v>
      </c>
      <c r="S73" s="5">
        <v>3.86209290529963</v>
      </c>
      <c r="U73" s="5">
        <v>19.8255493069307</v>
      </c>
      <c r="V73" s="5">
        <v>299.37809778814</v>
      </c>
      <c r="W73" s="5">
        <v>76.165394061956903</v>
      </c>
      <c r="X73" s="5">
        <v>111.580731540351</v>
      </c>
      <c r="Y73" s="5">
        <v>0.417600108094692</v>
      </c>
      <c r="Z73" s="5">
        <v>0.41656514749026202</v>
      </c>
      <c r="AA73" s="5">
        <v>1031.95121509925</v>
      </c>
      <c r="AB73" s="5">
        <v>56.348583285084395</v>
      </c>
      <c r="AC73" s="5">
        <v>3.7359069052536702</v>
      </c>
      <c r="AE73" s="5">
        <v>17.095189511948998</v>
      </c>
      <c r="AF73" s="5">
        <v>298.79469207881499</v>
      </c>
      <c r="AG73" s="5">
        <v>75.887389688614306</v>
      </c>
      <c r="AH73" s="5">
        <v>0.58375857971954104</v>
      </c>
      <c r="AI73" s="5">
        <v>0.407865503125523</v>
      </c>
      <c r="AJ73" s="5">
        <v>1072.4162802610499</v>
      </c>
      <c r="AK73" s="5">
        <v>54.136995535068898</v>
      </c>
      <c r="AL73" s="5">
        <v>3.8493287778014098</v>
      </c>
    </row>
    <row r="74" spans="1:38" x14ac:dyDescent="0.3">
      <c r="A74" s="5">
        <v>14.997683687671399</v>
      </c>
      <c r="B74" s="5">
        <v>282.36381292630699</v>
      </c>
      <c r="C74" s="5">
        <v>75.712671643036998</v>
      </c>
      <c r="D74" s="5">
        <v>105.585809784538</v>
      </c>
      <c r="E74" s="5">
        <v>0.56363916458222596</v>
      </c>
      <c r="F74" s="5">
        <v>0.44232629477942897</v>
      </c>
      <c r="G74" s="5">
        <v>1040.2934852795299</v>
      </c>
      <c r="H74" s="5">
        <v>53.071972546934099</v>
      </c>
      <c r="I74" s="5">
        <v>4.0213358679192996</v>
      </c>
      <c r="K74" s="5">
        <v>16.8641526363884</v>
      </c>
      <c r="L74" s="5">
        <v>299.46146229477898</v>
      </c>
      <c r="M74" s="5">
        <v>76.576277677086196</v>
      </c>
      <c r="N74" s="5">
        <v>105.20081995192299</v>
      </c>
      <c r="O74" s="5">
        <v>0.57396357345832905</v>
      </c>
      <c r="P74" s="5">
        <v>0.44795671515126301</v>
      </c>
      <c r="Q74" s="5">
        <v>1057.94637782725</v>
      </c>
      <c r="R74" s="5">
        <v>54.847284168984402</v>
      </c>
      <c r="S74" s="5">
        <v>3.8612328807142302</v>
      </c>
      <c r="U74" s="5">
        <v>20.682800458533102</v>
      </c>
      <c r="V74" s="5">
        <v>299.61220176433</v>
      </c>
      <c r="W74" s="5">
        <v>76.374182662949394</v>
      </c>
      <c r="X74" s="5">
        <v>108.93280972887</v>
      </c>
      <c r="Y74" s="5">
        <v>0.41669921778236102</v>
      </c>
      <c r="Z74" s="5">
        <v>0.40475228245066203</v>
      </c>
      <c r="AA74" s="5">
        <v>1014.55171482348</v>
      </c>
      <c r="AB74" s="5">
        <v>56.216168084703902</v>
      </c>
      <c r="AC74" s="5">
        <v>3.7345020519170302</v>
      </c>
      <c r="AE74" s="5">
        <v>17.255514575990102</v>
      </c>
      <c r="AF74" s="5">
        <v>299.92112486188103</v>
      </c>
      <c r="AG74" s="5">
        <v>75.951962808176702</v>
      </c>
      <c r="AH74" s="5">
        <v>0.57335909823673703</v>
      </c>
      <c r="AI74" s="5">
        <v>0.39214732591450402</v>
      </c>
      <c r="AJ74" s="5">
        <v>1050.9814671859699</v>
      </c>
      <c r="AK74" s="5">
        <v>54.007050449761792</v>
      </c>
      <c r="AL74" s="5">
        <v>3.8484396475123299</v>
      </c>
    </row>
    <row r="75" spans="1:38" x14ac:dyDescent="0.3">
      <c r="A75" s="5">
        <v>14.1486395250116</v>
      </c>
      <c r="B75" s="5">
        <v>286.85048784580903</v>
      </c>
      <c r="C75" s="5">
        <v>75.505523670376505</v>
      </c>
      <c r="D75" s="5">
        <v>107.462758274062</v>
      </c>
      <c r="E75" s="5">
        <v>0.51899902842097401</v>
      </c>
      <c r="F75" s="5">
        <v>0.42572997912611699</v>
      </c>
      <c r="G75" s="5">
        <v>1033.7274860356399</v>
      </c>
      <c r="H75" s="5">
        <v>52.918515334492497</v>
      </c>
      <c r="I75" s="5">
        <v>4.0192608860063599</v>
      </c>
      <c r="K75" s="5">
        <v>17.9615681729126</v>
      </c>
      <c r="L75" s="5">
        <v>299.709375759784</v>
      </c>
      <c r="M75" s="5">
        <v>76.540930886139606</v>
      </c>
      <c r="N75" s="5">
        <v>106.959741221843</v>
      </c>
      <c r="O75" s="5">
        <v>0.52800345545446203</v>
      </c>
      <c r="P75" s="5">
        <v>0.39463469795295703</v>
      </c>
      <c r="Q75" s="5">
        <v>1033.0248405221701</v>
      </c>
      <c r="R75" s="5">
        <v>54.758998138586598</v>
      </c>
      <c r="S75" s="5">
        <v>3.8606761591505001</v>
      </c>
      <c r="U75" s="5">
        <v>19.941902843664501</v>
      </c>
      <c r="V75" s="5">
        <v>299.82058990740097</v>
      </c>
      <c r="W75" s="5">
        <v>76.379441752884006</v>
      </c>
      <c r="X75" s="5">
        <v>108.637629718814</v>
      </c>
      <c r="Y75" s="5">
        <v>0.42804765144428902</v>
      </c>
      <c r="Z75" s="5">
        <v>0.405804952652426</v>
      </c>
      <c r="AA75" s="5">
        <v>1015.73416553114</v>
      </c>
      <c r="AB75" s="5">
        <v>56.083894660723402</v>
      </c>
      <c r="AC75" s="5">
        <v>3.7332071772259399</v>
      </c>
      <c r="AE75" s="5">
        <v>17.367279921224899</v>
      </c>
      <c r="AF75" s="5">
        <v>299.65191979388999</v>
      </c>
      <c r="AG75" s="5">
        <v>75.9082698620347</v>
      </c>
      <c r="AH75" s="5">
        <v>0.599411006776563</v>
      </c>
      <c r="AI75" s="5">
        <v>0.401455193231884</v>
      </c>
      <c r="AJ75" s="5">
        <v>1051.6485687438301</v>
      </c>
      <c r="AK75" s="5">
        <v>53.947145033618305</v>
      </c>
      <c r="AL75" s="5">
        <v>3.8468991785769999</v>
      </c>
    </row>
    <row r="76" spans="1:38" x14ac:dyDescent="0.3">
      <c r="A76" s="5">
        <v>14.3819040592641</v>
      </c>
      <c r="B76" s="5">
        <v>286.12646932516401</v>
      </c>
      <c r="C76" s="5">
        <v>75.419897876506198</v>
      </c>
      <c r="D76" s="5">
        <v>105.52679169301901</v>
      </c>
      <c r="E76" s="5">
        <v>0.53904835215339797</v>
      </c>
      <c r="F76" s="5">
        <v>0.43670179290670202</v>
      </c>
      <c r="G76" s="5">
        <v>1035.30500365274</v>
      </c>
      <c r="H76" s="5">
        <v>52.901209942983698</v>
      </c>
      <c r="I76" s="5">
        <v>4.0174456446030797</v>
      </c>
      <c r="K76" s="5">
        <v>17.435811829460999</v>
      </c>
      <c r="L76" s="5">
        <v>299.39653722531699</v>
      </c>
      <c r="M76" s="5">
        <v>76.295613556115796</v>
      </c>
      <c r="N76" s="5">
        <v>108.88638619032299</v>
      </c>
      <c r="O76" s="5">
        <v>0.59066297635112497</v>
      </c>
      <c r="P76" s="5">
        <v>0.45442855096949403</v>
      </c>
      <c r="Q76" s="5">
        <v>1013.2312031046</v>
      </c>
      <c r="R76" s="5">
        <v>54.699785853912999</v>
      </c>
      <c r="S76" s="5">
        <v>3.8584496080766999</v>
      </c>
      <c r="U76" s="5">
        <v>20.003689011002201</v>
      </c>
      <c r="V76" s="5">
        <v>299.75568454995499</v>
      </c>
      <c r="W76" s="5">
        <v>76.381129079089803</v>
      </c>
      <c r="X76" s="5">
        <v>108.61682698077701</v>
      </c>
      <c r="Y76" s="5">
        <v>0.417191379171304</v>
      </c>
      <c r="Z76" s="5">
        <v>0.40398671016374699</v>
      </c>
      <c r="AA76" s="5">
        <v>1014.07690108292</v>
      </c>
      <c r="AB76" s="5">
        <v>56.017869542346098</v>
      </c>
      <c r="AC76" s="5">
        <v>3.7323109520223801</v>
      </c>
      <c r="AE76" s="5">
        <v>17.052230365179302</v>
      </c>
      <c r="AF76" s="5">
        <v>299.58285010332702</v>
      </c>
      <c r="AG76" s="5">
        <v>76.001397690228899</v>
      </c>
      <c r="AH76" s="5">
        <v>0.598882117879033</v>
      </c>
      <c r="AI76" s="5">
        <v>0.39894837774682101</v>
      </c>
      <c r="AJ76" s="5">
        <v>1036.44010501035</v>
      </c>
      <c r="AK76" s="5">
        <v>53.782942565954492</v>
      </c>
      <c r="AL76" s="5">
        <v>3.8465238234984098</v>
      </c>
    </row>
    <row r="77" spans="1:38" x14ac:dyDescent="0.3">
      <c r="A77" s="5">
        <v>13.8926395945051</v>
      </c>
      <c r="B77" s="5">
        <v>286.23092436070101</v>
      </c>
      <c r="C77" s="5">
        <v>75.502610738405096</v>
      </c>
      <c r="D77" s="5">
        <v>106.796290728087</v>
      </c>
      <c r="E77" s="5">
        <v>0.58775559086821005</v>
      </c>
      <c r="F77" s="5">
        <v>0.452411893397755</v>
      </c>
      <c r="G77" s="5">
        <v>1035.2556134402901</v>
      </c>
      <c r="H77" s="5">
        <v>52.636542133079203</v>
      </c>
      <c r="I77" s="5">
        <v>4.0171273228093503</v>
      </c>
      <c r="K77" s="5">
        <v>16.868356412155801</v>
      </c>
      <c r="L77" s="5">
        <v>299.582147355784</v>
      </c>
      <c r="M77" s="5">
        <v>76.373079148849897</v>
      </c>
      <c r="N77" s="5">
        <v>105.67379747807701</v>
      </c>
      <c r="O77" s="5">
        <v>0.58726863492620396</v>
      </c>
      <c r="P77" s="5">
        <v>0.43740243538046802</v>
      </c>
      <c r="Q77" s="5">
        <v>1044.18639845283</v>
      </c>
      <c r="R77" s="5">
        <v>54.548205021076299</v>
      </c>
      <c r="S77" s="5">
        <v>3.85659760164183</v>
      </c>
      <c r="U77" s="5">
        <v>20.003885268169199</v>
      </c>
      <c r="V77" s="5">
        <v>299.33632100944101</v>
      </c>
      <c r="W77" s="5">
        <v>76.508280373997806</v>
      </c>
      <c r="X77" s="5">
        <v>110.291907043639</v>
      </c>
      <c r="Y77" s="5">
        <v>0.43025850903551399</v>
      </c>
      <c r="Z77" s="5">
        <v>0.39646924781468601</v>
      </c>
      <c r="AA77" s="5">
        <v>1008.16739705203</v>
      </c>
      <c r="AB77" s="5">
        <v>55.900970633161592</v>
      </c>
      <c r="AC77" s="5">
        <v>3.73204651079199</v>
      </c>
      <c r="AE77" s="5">
        <v>17.279012053368099</v>
      </c>
      <c r="AF77" s="5">
        <v>299.56252365737799</v>
      </c>
      <c r="AG77" s="5">
        <v>75.860104075807698</v>
      </c>
      <c r="AH77" s="5">
        <v>0.59981345226858496</v>
      </c>
      <c r="AI77" s="5">
        <v>0.38179229177401203</v>
      </c>
      <c r="AJ77" s="5">
        <v>1049.8562721491901</v>
      </c>
      <c r="AK77" s="5">
        <v>53.699737515750897</v>
      </c>
      <c r="AL77" s="5">
        <v>3.8453239894732598</v>
      </c>
    </row>
    <row r="78" spans="1:38" x14ac:dyDescent="0.3">
      <c r="A78" s="5">
        <v>13.947309553977499</v>
      </c>
      <c r="B78" s="5">
        <v>286.97894858739699</v>
      </c>
      <c r="C78" s="5">
        <v>75.473792828839706</v>
      </c>
      <c r="D78" s="5">
        <v>107.369972365571</v>
      </c>
      <c r="E78" s="5">
        <v>0.53356186205678802</v>
      </c>
      <c r="F78" s="5">
        <v>0.40985132744902197</v>
      </c>
      <c r="G78" s="5">
        <v>1036.8644740827301</v>
      </c>
      <c r="H78" s="5">
        <v>52.542465655069201</v>
      </c>
      <c r="I78" s="5">
        <v>4.0149459489035104</v>
      </c>
      <c r="K78" s="5">
        <v>17.0364518107137</v>
      </c>
      <c r="L78" s="5">
        <v>299.51013090867502</v>
      </c>
      <c r="M78" s="5">
        <v>76.627120870815702</v>
      </c>
      <c r="N78" s="5">
        <v>106.766310052563</v>
      </c>
      <c r="O78" s="5">
        <v>0.58630616472345798</v>
      </c>
      <c r="P78" s="5">
        <v>0.42876314072803901</v>
      </c>
      <c r="Q78" s="5">
        <v>1023.39278680644</v>
      </c>
      <c r="R78" s="5">
        <v>54.358900509707397</v>
      </c>
      <c r="S78" s="5">
        <v>3.8551049032770299</v>
      </c>
      <c r="U78" s="5">
        <v>20.047160561904999</v>
      </c>
      <c r="V78" s="5">
        <v>299.57619743740901</v>
      </c>
      <c r="W78" s="5">
        <v>76.585770054036502</v>
      </c>
      <c r="X78" s="5">
        <v>110.176672023812</v>
      </c>
      <c r="Y78" s="5">
        <v>0.42503037720353998</v>
      </c>
      <c r="Z78" s="5">
        <v>0.38914014528941598</v>
      </c>
      <c r="AA78" s="5">
        <v>1007.7541069789499</v>
      </c>
      <c r="AB78" s="5">
        <v>55.810890160753999</v>
      </c>
      <c r="AC78" s="5">
        <v>3.7311797533635498</v>
      </c>
      <c r="AE78" s="5">
        <v>16.949465546657699</v>
      </c>
      <c r="AF78" s="5">
        <v>299.57382646090599</v>
      </c>
      <c r="AG78" s="5">
        <v>75.795298696493703</v>
      </c>
      <c r="AH78" s="5">
        <v>0.59234138605164599</v>
      </c>
      <c r="AI78" s="5">
        <v>0.368097625115134</v>
      </c>
      <c r="AJ78" s="5">
        <v>1056.8088189863099</v>
      </c>
      <c r="AK78" s="5">
        <v>53.544679128192193</v>
      </c>
      <c r="AL78" s="5">
        <v>3.8450229363861999</v>
      </c>
    </row>
    <row r="79" spans="1:38" x14ac:dyDescent="0.3">
      <c r="A79" s="5">
        <v>13.8714710636382</v>
      </c>
      <c r="B79" s="5">
        <v>287.409281381499</v>
      </c>
      <c r="C79" s="5">
        <v>75.493695788931404</v>
      </c>
      <c r="D79" s="5">
        <v>105.24885935840101</v>
      </c>
      <c r="E79" s="5">
        <v>0.53860513743435401</v>
      </c>
      <c r="F79" s="5">
        <v>0.40269237083599202</v>
      </c>
      <c r="G79" s="5">
        <v>1030.33689554225</v>
      </c>
      <c r="H79" s="5">
        <v>52.4069144004946</v>
      </c>
      <c r="I79" s="5">
        <v>4.0124205097563301</v>
      </c>
      <c r="K79" s="5">
        <v>16.536175649040199</v>
      </c>
      <c r="L79" s="5">
        <v>299.88864524302602</v>
      </c>
      <c r="M79" s="5">
        <v>76.646375444902304</v>
      </c>
      <c r="N79" s="5">
        <v>105.080099262913</v>
      </c>
      <c r="O79" s="5">
        <v>0.57593437679571702</v>
      </c>
      <c r="P79" s="5">
        <v>0.42285434500248997</v>
      </c>
      <c r="Q79" s="5">
        <v>1024.3312693708899</v>
      </c>
      <c r="R79" s="5">
        <v>54.237906120259005</v>
      </c>
      <c r="S79" s="5">
        <v>3.8549615603278902</v>
      </c>
      <c r="U79" s="5">
        <v>19.797419534661501</v>
      </c>
      <c r="V79" s="5">
        <v>299.55670866837198</v>
      </c>
      <c r="W79" s="5">
        <v>76.487451370193597</v>
      </c>
      <c r="X79" s="5">
        <v>111.7679866956</v>
      </c>
      <c r="Y79" s="5">
        <v>0.43825046398856199</v>
      </c>
      <c r="Z79" s="5">
        <v>0.38526400800114702</v>
      </c>
      <c r="AA79" s="5">
        <v>1001.32445293564</v>
      </c>
      <c r="AB79" s="5">
        <v>55.680000395323901</v>
      </c>
      <c r="AC79" s="5">
        <v>3.7307979579846302</v>
      </c>
      <c r="AE79" s="5">
        <v>17.434013523663602</v>
      </c>
      <c r="AF79" s="5">
        <v>299.52204658082201</v>
      </c>
      <c r="AG79" s="5">
        <v>75.833409740788099</v>
      </c>
      <c r="AH79" s="5">
        <v>0.59704912966735202</v>
      </c>
      <c r="AI79" s="5">
        <v>0.35126209199781999</v>
      </c>
      <c r="AJ79" s="5">
        <v>1062.46416765917</v>
      </c>
      <c r="AK79" s="5">
        <v>53.506802228684101</v>
      </c>
      <c r="AL79" s="5">
        <v>3.8449157342020102</v>
      </c>
    </row>
    <row r="80" spans="1:38" x14ac:dyDescent="0.3">
      <c r="A80" s="5">
        <v>13.9710121495081</v>
      </c>
      <c r="B80" s="5">
        <v>286.62188023559901</v>
      </c>
      <c r="C80" s="5">
        <v>75.548305400386099</v>
      </c>
      <c r="D80" s="5">
        <v>107.07523810150199</v>
      </c>
      <c r="E80" s="5">
        <v>0.56737195323269396</v>
      </c>
      <c r="F80" s="5">
        <v>0.41785185831271598</v>
      </c>
      <c r="G80" s="5">
        <v>1029.2481657987801</v>
      </c>
      <c r="H80" s="5">
        <v>52.365758358336798</v>
      </c>
      <c r="I80" s="5">
        <v>4.0121338485447202</v>
      </c>
      <c r="K80" s="5">
        <v>16.9085931485928</v>
      </c>
      <c r="L80" s="5">
        <v>299.57600669871601</v>
      </c>
      <c r="M80" s="5">
        <v>76.609179966988705</v>
      </c>
      <c r="N80" s="5">
        <v>106.005062544876</v>
      </c>
      <c r="O80" s="5">
        <v>0.59908727822959296</v>
      </c>
      <c r="P80" s="5">
        <v>0.41863056179601899</v>
      </c>
      <c r="Q80" s="5">
        <v>1029.5171635373799</v>
      </c>
      <c r="R80" s="5">
        <v>54.150721275621905</v>
      </c>
      <c r="S80" s="5">
        <v>3.8535004836904601</v>
      </c>
      <c r="U80" s="5">
        <v>19.793291273082701</v>
      </c>
      <c r="V80" s="5">
        <v>299.707496399771</v>
      </c>
      <c r="W80" s="5">
        <v>76.484737572213106</v>
      </c>
      <c r="X80" s="5">
        <v>112.12172577865501</v>
      </c>
      <c r="Y80" s="5">
        <v>0.437603798739088</v>
      </c>
      <c r="Z80" s="5">
        <v>0.35356869171080002</v>
      </c>
      <c r="AA80" s="5">
        <v>1009.71814840733</v>
      </c>
      <c r="AB80" s="5">
        <v>55.490201076779201</v>
      </c>
      <c r="AC80" s="5">
        <v>3.7295553786923601</v>
      </c>
      <c r="AE80" s="5">
        <v>16.768166616144601</v>
      </c>
      <c r="AF80" s="5">
        <v>299.76802466138798</v>
      </c>
      <c r="AG80" s="5">
        <v>75.659466572195399</v>
      </c>
      <c r="AH80" s="5">
        <v>0.59583583535679696</v>
      </c>
      <c r="AI80" s="5">
        <v>0.36512828109610701</v>
      </c>
      <c r="AJ80" s="5">
        <v>1060.9627585154899</v>
      </c>
      <c r="AK80" s="5">
        <v>53.394363385791202</v>
      </c>
      <c r="AL80" s="5">
        <v>3.84466547260886</v>
      </c>
    </row>
    <row r="81" spans="1:38" x14ac:dyDescent="0.3">
      <c r="A81" s="5">
        <v>13.9729109686855</v>
      </c>
      <c r="B81" s="5">
        <v>286.77668463436299</v>
      </c>
      <c r="C81" s="5">
        <v>75.5480743357422</v>
      </c>
      <c r="D81" s="5">
        <v>106.15505810940699</v>
      </c>
      <c r="E81" s="5">
        <v>0.56307849684303601</v>
      </c>
      <c r="F81" s="5">
        <v>0.40293018227732302</v>
      </c>
      <c r="G81" s="5">
        <v>1026.9686592855201</v>
      </c>
      <c r="H81" s="5">
        <v>52.231140402189403</v>
      </c>
      <c r="I81" s="5">
        <v>4.0104999241452299</v>
      </c>
      <c r="K81" s="5">
        <v>17.118891474493299</v>
      </c>
      <c r="L81" s="5">
        <v>299.81370019124398</v>
      </c>
      <c r="M81" s="5">
        <v>76.330730216396802</v>
      </c>
      <c r="N81" s="5">
        <v>113.594505125905</v>
      </c>
      <c r="O81" s="5">
        <v>0.58499149256342697</v>
      </c>
      <c r="P81" s="5">
        <v>0.39505014765023699</v>
      </c>
      <c r="Q81" s="5">
        <v>1020.7314749987</v>
      </c>
      <c r="R81" s="5">
        <v>54.0067710527006</v>
      </c>
      <c r="S81" s="5">
        <v>3.85333600783978</v>
      </c>
      <c r="U81" s="5">
        <v>19.588500510688299</v>
      </c>
      <c r="V81" s="5">
        <v>299.62389911565202</v>
      </c>
      <c r="W81" s="5">
        <v>76.541506702383103</v>
      </c>
      <c r="X81" s="5">
        <v>111.754955289313</v>
      </c>
      <c r="Y81" s="5">
        <v>0.43358825720824901</v>
      </c>
      <c r="Z81" s="5">
        <v>0.34928739696294703</v>
      </c>
      <c r="AA81" s="5">
        <v>1009.01498227299</v>
      </c>
      <c r="AB81" s="5">
        <v>55.354142633572998</v>
      </c>
      <c r="AC81" s="5">
        <v>3.72918837175511</v>
      </c>
      <c r="AE81" s="5">
        <v>16.833450270121201</v>
      </c>
      <c r="AF81" s="5">
        <v>299.68853098159798</v>
      </c>
      <c r="AG81" s="5">
        <v>75.7335890815109</v>
      </c>
      <c r="AH81" s="5">
        <v>0.59935668839477396</v>
      </c>
      <c r="AI81" s="5">
        <v>0.35876800083702398</v>
      </c>
      <c r="AJ81" s="5">
        <v>1056.69203768634</v>
      </c>
      <c r="AK81" s="5">
        <v>53.355202513573893</v>
      </c>
      <c r="AL81" s="5">
        <v>3.8441536664312901</v>
      </c>
    </row>
    <row r="82" spans="1:38" x14ac:dyDescent="0.3">
      <c r="A82" s="5">
        <v>14.162131122844199</v>
      </c>
      <c r="B82" s="5">
        <v>284.88782569045702</v>
      </c>
      <c r="C82" s="5">
        <v>75.573872377294705</v>
      </c>
      <c r="D82" s="5">
        <v>106.276699014271</v>
      </c>
      <c r="E82" s="5">
        <v>0.55799243635602402</v>
      </c>
      <c r="F82" s="5">
        <v>0.36747091259625098</v>
      </c>
      <c r="G82" s="5">
        <v>1020.0360606853</v>
      </c>
      <c r="H82" s="5">
        <v>51.949216457584399</v>
      </c>
      <c r="I82" s="5">
        <v>4.0091796402423503</v>
      </c>
      <c r="K82" s="5">
        <v>17.0110226685938</v>
      </c>
      <c r="L82" s="5">
        <v>299.65233470433401</v>
      </c>
      <c r="M82" s="5">
        <v>76.0269668399133</v>
      </c>
      <c r="N82" s="5">
        <v>110.555808521077</v>
      </c>
      <c r="O82" s="5">
        <v>0.58097491703465998</v>
      </c>
      <c r="P82" s="5">
        <v>0.38563398724481701</v>
      </c>
      <c r="Q82" s="5">
        <v>1010.65316734488</v>
      </c>
      <c r="R82" s="5">
        <v>53.893533821169505</v>
      </c>
      <c r="S82" s="5">
        <v>3.8513322188446901</v>
      </c>
      <c r="U82" s="5">
        <v>19.4401817037661</v>
      </c>
      <c r="V82" s="5">
        <v>299.54634313060802</v>
      </c>
      <c r="W82" s="5">
        <v>76.363169031984299</v>
      </c>
      <c r="X82" s="5">
        <v>112.51079578285101</v>
      </c>
      <c r="Y82" s="5">
        <v>0.43885075806977702</v>
      </c>
      <c r="Z82" s="5">
        <v>0.32308013042901201</v>
      </c>
      <c r="AA82" s="5">
        <v>1003.50160946966</v>
      </c>
      <c r="AB82" s="5">
        <v>55.044343091657396</v>
      </c>
      <c r="AC82" s="5">
        <v>3.7284741597927802</v>
      </c>
      <c r="AE82" s="5">
        <v>16.670951047359502</v>
      </c>
      <c r="AF82" s="5">
        <v>299.96859895601199</v>
      </c>
      <c r="AG82" s="5">
        <v>75.703729856903806</v>
      </c>
      <c r="AH82" s="5">
        <v>0.59924144488950404</v>
      </c>
      <c r="AI82" s="5">
        <v>0.34990210225448198</v>
      </c>
      <c r="AJ82" s="5">
        <v>1056.7657060644999</v>
      </c>
      <c r="AK82" s="5">
        <v>53.222511108841395</v>
      </c>
      <c r="AL82" s="5">
        <v>3.8439241622146501</v>
      </c>
    </row>
  </sheetData>
  <mergeCells count="4">
    <mergeCell ref="A1:I1"/>
    <mergeCell ref="K1:S1"/>
    <mergeCell ref="U1:AC1"/>
    <mergeCell ref="AE1:AL1"/>
  </mergeCells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2"/>
  <sheetViews>
    <sheetView topLeftCell="U1" zoomScale="70" zoomScaleNormal="70" workbookViewId="0">
      <selection activeCell="AK10" sqref="AK10"/>
    </sheetView>
  </sheetViews>
  <sheetFormatPr defaultRowHeight="14.4" x14ac:dyDescent="0.3"/>
  <cols>
    <col min="1" max="1" width="8.33203125" style="5" bestFit="1" customWidth="1"/>
    <col min="2" max="5" width="8.6640625" style="5" bestFit="1" customWidth="1"/>
    <col min="6" max="6" width="9.33203125" style="5" bestFit="1" customWidth="1"/>
    <col min="7" max="7" width="8.21875" style="5" bestFit="1" customWidth="1"/>
    <col min="8" max="8" width="8.5546875" style="5" bestFit="1" customWidth="1"/>
    <col min="9" max="9" width="7.77734375" style="5" customWidth="1"/>
    <col min="10" max="10" width="8.33203125" style="5" bestFit="1" customWidth="1"/>
    <col min="11" max="14" width="8.6640625" style="5" bestFit="1" customWidth="1"/>
    <col min="15" max="15" width="9.33203125" style="5" bestFit="1" customWidth="1"/>
    <col min="16" max="16" width="8.21875" style="5" bestFit="1" customWidth="1"/>
    <col min="17" max="17" width="8.5546875" style="5" bestFit="1" customWidth="1"/>
    <col min="18" max="18" width="7.77734375" style="5" customWidth="1"/>
    <col min="19" max="19" width="8.33203125" style="5" bestFit="1" customWidth="1"/>
    <col min="20" max="23" width="8.6640625" style="5" bestFit="1" customWidth="1"/>
    <col min="24" max="24" width="9.33203125" style="5" bestFit="1" customWidth="1"/>
    <col min="25" max="25" width="8.21875" style="5" bestFit="1" customWidth="1"/>
    <col min="26" max="26" width="8.5546875" style="5" bestFit="1" customWidth="1"/>
    <col min="27" max="27" width="8.88671875" style="5"/>
    <col min="28" max="28" width="8.33203125" style="5" bestFit="1" customWidth="1"/>
    <col min="29" max="31" width="8.6640625" style="5" bestFit="1" customWidth="1"/>
    <col min="32" max="32" width="9.33203125" style="5" bestFit="1" customWidth="1"/>
    <col min="33" max="33" width="8.21875" style="5" bestFit="1" customWidth="1"/>
    <col min="34" max="34" width="8.5546875" style="5" bestFit="1" customWidth="1"/>
    <col min="35" max="35" width="8.88671875" style="11"/>
    <col min="36" max="36" width="12.33203125" customWidth="1"/>
    <col min="37" max="37" width="29.77734375" bestFit="1" customWidth="1"/>
  </cols>
  <sheetData>
    <row r="1" spans="1:37" x14ac:dyDescent="0.3">
      <c r="A1" s="16" t="s">
        <v>43</v>
      </c>
      <c r="B1" s="16"/>
      <c r="C1" s="16"/>
      <c r="D1" s="16"/>
      <c r="E1" s="16"/>
      <c r="F1" s="16"/>
      <c r="G1" s="16"/>
      <c r="H1" s="16"/>
      <c r="I1" s="17"/>
      <c r="J1" s="16" t="s">
        <v>38</v>
      </c>
      <c r="K1" s="16"/>
      <c r="L1" s="16"/>
      <c r="M1" s="16"/>
      <c r="N1" s="16"/>
      <c r="O1" s="16"/>
      <c r="P1" s="16"/>
      <c r="Q1" s="16"/>
      <c r="R1" s="18"/>
      <c r="S1" s="16" t="s">
        <v>42</v>
      </c>
      <c r="T1" s="16"/>
      <c r="U1" s="16"/>
      <c r="V1" s="16"/>
      <c r="W1" s="16"/>
      <c r="X1" s="16"/>
      <c r="Y1" s="16"/>
      <c r="Z1" s="16"/>
      <c r="AB1" s="16" t="s">
        <v>44</v>
      </c>
      <c r="AC1" s="16"/>
      <c r="AD1" s="16"/>
      <c r="AE1" s="16"/>
      <c r="AF1" s="16"/>
      <c r="AG1" s="16"/>
      <c r="AH1" s="16"/>
      <c r="AJ1" s="11"/>
      <c r="AK1" s="11"/>
    </row>
    <row r="2" spans="1:37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8</v>
      </c>
      <c r="H2" s="5" t="s">
        <v>9</v>
      </c>
      <c r="J2" s="5" t="s">
        <v>1</v>
      </c>
      <c r="K2" s="5" t="s">
        <v>2</v>
      </c>
      <c r="L2" s="5" t="s">
        <v>3</v>
      </c>
      <c r="M2" s="5" t="s">
        <v>4</v>
      </c>
      <c r="N2" s="5" t="s">
        <v>5</v>
      </c>
      <c r="O2" s="5" t="s">
        <v>6</v>
      </c>
      <c r="P2" s="5" t="s">
        <v>8</v>
      </c>
      <c r="Q2" s="5" t="s">
        <v>9</v>
      </c>
      <c r="S2" s="5" t="s">
        <v>1</v>
      </c>
      <c r="T2" s="5" t="s">
        <v>2</v>
      </c>
      <c r="U2" s="5" t="s">
        <v>3</v>
      </c>
      <c r="V2" s="5" t="s">
        <v>4</v>
      </c>
      <c r="W2" s="5" t="s">
        <v>5</v>
      </c>
      <c r="X2" s="5" t="s">
        <v>6</v>
      </c>
      <c r="Y2" s="5" t="s">
        <v>8</v>
      </c>
      <c r="Z2" s="5" t="s">
        <v>9</v>
      </c>
      <c r="AB2" s="5" t="s">
        <v>1</v>
      </c>
      <c r="AC2" s="5" t="s">
        <v>2</v>
      </c>
      <c r="AD2" s="5" t="s">
        <v>3</v>
      </c>
      <c r="AE2" s="5" t="s">
        <v>4</v>
      </c>
      <c r="AF2" s="5" t="s">
        <v>5</v>
      </c>
      <c r="AG2" s="5" t="s">
        <v>8</v>
      </c>
      <c r="AH2" s="5" t="s">
        <v>9</v>
      </c>
      <c r="AJ2" s="11"/>
      <c r="AK2" s="11"/>
    </row>
    <row r="3" spans="1:37" x14ac:dyDescent="0.3">
      <c r="A3" s="5">
        <v>22.389976656304899</v>
      </c>
      <c r="B3" s="5">
        <v>297.95975825902798</v>
      </c>
      <c r="C3" s="5">
        <v>77.477504353378805</v>
      </c>
      <c r="D3" s="5">
        <v>117.79087938283701</v>
      </c>
      <c r="E3" s="5">
        <v>0.42064699534612199</v>
      </c>
      <c r="F3" s="5">
        <v>1009.42785215714</v>
      </c>
      <c r="G3" s="5">
        <v>56.381955265175598</v>
      </c>
      <c r="H3" s="5">
        <v>4.4410601645881496</v>
      </c>
      <c r="J3" s="5">
        <v>29.060631706688699</v>
      </c>
      <c r="K3" s="5">
        <v>277.43723951471998</v>
      </c>
      <c r="L3" s="5">
        <v>76.3999988296531</v>
      </c>
      <c r="M3" s="5">
        <v>110.471922033867</v>
      </c>
      <c r="N3" s="5">
        <v>0.40175877490870299</v>
      </c>
      <c r="O3" s="5">
        <v>1067.0718374968001</v>
      </c>
      <c r="P3" s="5">
        <v>58.458369287187097</v>
      </c>
      <c r="Q3" s="5">
        <v>4.3053207541859804</v>
      </c>
      <c r="S3" s="5">
        <v>33.2367246777711</v>
      </c>
      <c r="T3" s="5">
        <v>287.18343867752799</v>
      </c>
      <c r="U3" s="5">
        <v>76.247861982526203</v>
      </c>
      <c r="V3" s="5">
        <v>103.630072607635</v>
      </c>
      <c r="W3" s="5">
        <v>0.38890376992707698</v>
      </c>
      <c r="X3" s="5">
        <v>1129.8767200948701</v>
      </c>
      <c r="Y3" s="5">
        <v>60.251045063071594</v>
      </c>
      <c r="Z3" s="5">
        <v>4.1190471204472399</v>
      </c>
      <c r="AB3" s="5">
        <v>28.388114355100701</v>
      </c>
      <c r="AC3" s="5">
        <v>277.940208224983</v>
      </c>
      <c r="AD3" s="5">
        <v>76.929723625555098</v>
      </c>
      <c r="AE3" s="5">
        <v>0.40588297058948603</v>
      </c>
      <c r="AF3" s="5">
        <v>1089.5467249772801</v>
      </c>
      <c r="AG3" s="5">
        <v>58.117509264187298</v>
      </c>
      <c r="AH3" s="5">
        <v>4.2682435894593196</v>
      </c>
      <c r="AJ3" s="11"/>
    </row>
    <row r="4" spans="1:37" x14ac:dyDescent="0.3">
      <c r="A4" s="5">
        <v>22.189146637244999</v>
      </c>
      <c r="B4" s="5">
        <v>298.15561389431099</v>
      </c>
      <c r="C4" s="5">
        <v>77.503985193331999</v>
      </c>
      <c r="D4" s="5">
        <v>118.46880022047399</v>
      </c>
      <c r="E4" s="5">
        <v>0.420635469616501</v>
      </c>
      <c r="F4" s="5">
        <v>1010.46966953648</v>
      </c>
      <c r="G4" s="5">
        <v>56.376078118933407</v>
      </c>
      <c r="H4" s="5">
        <v>4.4342317143866197</v>
      </c>
      <c r="J4" s="5">
        <v>28.785499281130001</v>
      </c>
      <c r="K4" s="5">
        <v>277.59700251196102</v>
      </c>
      <c r="L4" s="5">
        <v>76.345642926177206</v>
      </c>
      <c r="M4" s="5">
        <v>110.23261690413</v>
      </c>
      <c r="N4" s="5">
        <v>0.402652606891787</v>
      </c>
      <c r="O4" s="5">
        <v>1067.69749915016</v>
      </c>
      <c r="P4" s="5">
        <v>58.458113466861704</v>
      </c>
      <c r="Q4" s="5">
        <v>4.2963297845661703</v>
      </c>
      <c r="S4" s="5">
        <v>33.083957315650999</v>
      </c>
      <c r="T4" s="5">
        <v>284.70323441638698</v>
      </c>
      <c r="U4" s="5">
        <v>76.440873261172499</v>
      </c>
      <c r="V4" s="5">
        <v>104.14366998829</v>
      </c>
      <c r="W4" s="5">
        <v>0.389421919705218</v>
      </c>
      <c r="X4" s="5">
        <v>1131.3051848366899</v>
      </c>
      <c r="Y4" s="5">
        <v>60.246787611628505</v>
      </c>
      <c r="Z4" s="5">
        <v>4.11018484466228</v>
      </c>
      <c r="AB4" s="5">
        <v>28.136501313724501</v>
      </c>
      <c r="AC4" s="5">
        <v>279.07588514124802</v>
      </c>
      <c r="AD4" s="5">
        <v>76.921975013551005</v>
      </c>
      <c r="AE4" s="5">
        <v>0.405580632310376</v>
      </c>
      <c r="AF4" s="5">
        <v>1090.6014976240299</v>
      </c>
      <c r="AG4" s="5">
        <v>58.1154943508987</v>
      </c>
      <c r="AH4" s="5">
        <v>4.2609760258955696</v>
      </c>
    </row>
    <row r="5" spans="1:37" x14ac:dyDescent="0.3">
      <c r="A5" s="5">
        <v>22.103582332982601</v>
      </c>
      <c r="B5" s="5">
        <v>298.12542319964302</v>
      </c>
      <c r="C5" s="5">
        <v>77.648657713082699</v>
      </c>
      <c r="D5" s="5">
        <v>118.64222637801301</v>
      </c>
      <c r="E5" s="5">
        <v>0.42159597129846998</v>
      </c>
      <c r="F5" s="5">
        <v>1010.48210464355</v>
      </c>
      <c r="G5" s="5">
        <v>56.364540544816997</v>
      </c>
      <c r="H5" s="5">
        <v>4.4250878490341998</v>
      </c>
      <c r="J5" s="5">
        <v>27.494410470599401</v>
      </c>
      <c r="K5" s="5">
        <v>279.39191676842</v>
      </c>
      <c r="L5" s="5">
        <v>76.281309749944896</v>
      </c>
      <c r="M5" s="5">
        <v>104.27740753448499</v>
      </c>
      <c r="N5" s="5">
        <v>0.39777470598981701</v>
      </c>
      <c r="O5" s="5">
        <v>1086.93336275619</v>
      </c>
      <c r="P5" s="5">
        <v>58.455254473191395</v>
      </c>
      <c r="Q5" s="5">
        <v>4.2549467097660703</v>
      </c>
      <c r="S5" s="5">
        <v>32.683185209626402</v>
      </c>
      <c r="T5" s="5">
        <v>284.50875213702301</v>
      </c>
      <c r="U5" s="5">
        <v>76.411849679899902</v>
      </c>
      <c r="V5" s="5">
        <v>107.575868077141</v>
      </c>
      <c r="W5" s="5">
        <v>0.39179395811872902</v>
      </c>
      <c r="X5" s="5">
        <v>1128.5710513285901</v>
      </c>
      <c r="Y5" s="5">
        <v>60.236038195560205</v>
      </c>
      <c r="Z5" s="5">
        <v>4.09557695314128</v>
      </c>
      <c r="AB5" s="5">
        <v>28.0374505695656</v>
      </c>
      <c r="AC5" s="5">
        <v>277.97979829383399</v>
      </c>
      <c r="AD5" s="5">
        <v>76.898155938202393</v>
      </c>
      <c r="AE5" s="5">
        <v>0.40627633359006998</v>
      </c>
      <c r="AF5" s="5">
        <v>1089.8461114413301</v>
      </c>
      <c r="AG5" s="5">
        <v>58.108942838918495</v>
      </c>
      <c r="AH5" s="5">
        <v>4.2557450740308802</v>
      </c>
      <c r="AJ5" t="s">
        <v>40</v>
      </c>
      <c r="AK5" s="11" t="s">
        <v>41</v>
      </c>
    </row>
    <row r="6" spans="1:37" x14ac:dyDescent="0.3">
      <c r="A6" s="5">
        <v>21.788267970305601</v>
      </c>
      <c r="B6" s="5">
        <v>297.96488262547501</v>
      </c>
      <c r="C6" s="5">
        <v>77.200734476818297</v>
      </c>
      <c r="D6" s="5">
        <v>118.11920780323</v>
      </c>
      <c r="E6" s="5">
        <v>0.42434364784730999</v>
      </c>
      <c r="F6" s="5">
        <v>1008.9191967606801</v>
      </c>
      <c r="G6" s="5">
        <v>56.352232999555696</v>
      </c>
      <c r="H6" s="5">
        <v>4.3965240686817904</v>
      </c>
      <c r="J6" s="5">
        <v>27.2480569641099</v>
      </c>
      <c r="K6" s="5">
        <v>276.74497646553601</v>
      </c>
      <c r="L6" s="5">
        <v>76.307354157231401</v>
      </c>
      <c r="M6" s="5">
        <v>104.160463879974</v>
      </c>
      <c r="N6" s="5">
        <v>0.39858492397506701</v>
      </c>
      <c r="O6" s="5">
        <v>1090.14678733864</v>
      </c>
      <c r="P6" s="5">
        <v>58.444911072641403</v>
      </c>
      <c r="Q6" s="5">
        <v>4.2440399285070303</v>
      </c>
      <c r="S6" s="5">
        <v>32.381260831160503</v>
      </c>
      <c r="T6" s="5">
        <v>285.667711080061</v>
      </c>
      <c r="U6" s="5">
        <v>76.418787410536297</v>
      </c>
      <c r="V6" s="5">
        <v>106.60411549545699</v>
      </c>
      <c r="W6" s="5">
        <v>0.39157571002793301</v>
      </c>
      <c r="X6" s="5">
        <v>1130.1894880397699</v>
      </c>
      <c r="Y6" s="5">
        <v>60.231379666768206</v>
      </c>
      <c r="Z6" s="5">
        <v>4.0876832291060197</v>
      </c>
      <c r="AB6" s="5">
        <v>27.495345632576701</v>
      </c>
      <c r="AC6" s="5">
        <v>279.40898938821999</v>
      </c>
      <c r="AD6" s="5">
        <v>77.515507730152095</v>
      </c>
      <c r="AE6" s="5">
        <v>0.40744001193936402</v>
      </c>
      <c r="AF6" s="5">
        <v>1090.71197696734</v>
      </c>
      <c r="AG6" s="5">
        <v>58.108932615961692</v>
      </c>
      <c r="AH6" s="5">
        <v>4.2365484871873296</v>
      </c>
      <c r="AJ6" s="11" t="s">
        <v>1</v>
      </c>
      <c r="AK6" s="11" t="s">
        <v>50</v>
      </c>
    </row>
    <row r="7" spans="1:37" x14ac:dyDescent="0.3">
      <c r="A7" s="5">
        <v>21.662396954023901</v>
      </c>
      <c r="B7" s="5">
        <v>296.263298010553</v>
      </c>
      <c r="C7" s="5">
        <v>77.192719141424305</v>
      </c>
      <c r="D7" s="5">
        <v>115.012709775508</v>
      </c>
      <c r="E7" s="5">
        <v>0.42545361082182598</v>
      </c>
      <c r="F7" s="5">
        <v>1010.71549130477</v>
      </c>
      <c r="G7" s="5">
        <v>56.342355076212499</v>
      </c>
      <c r="H7" s="5">
        <v>4.3871340016791596</v>
      </c>
      <c r="J7" s="5">
        <v>26.864978118537199</v>
      </c>
      <c r="K7" s="5">
        <v>278.50091058898602</v>
      </c>
      <c r="L7" s="5">
        <v>76.345720269581093</v>
      </c>
      <c r="M7" s="5">
        <v>103.69610200998601</v>
      </c>
      <c r="N7" s="5">
        <v>0.39812225366973703</v>
      </c>
      <c r="O7" s="5">
        <v>1092.7060109182701</v>
      </c>
      <c r="P7" s="5">
        <v>58.443805716238693</v>
      </c>
      <c r="Q7" s="5">
        <v>4.2326458659850799</v>
      </c>
      <c r="S7" s="5">
        <v>31.451724058087201</v>
      </c>
      <c r="T7" s="5">
        <v>285.99351975776301</v>
      </c>
      <c r="U7" s="5">
        <v>76.478325928515602</v>
      </c>
      <c r="V7" s="5">
        <v>103.931131509113</v>
      </c>
      <c r="W7" s="5">
        <v>0.38304583842178302</v>
      </c>
      <c r="X7" s="5">
        <v>1153.2789091096099</v>
      </c>
      <c r="Y7" s="5">
        <v>60.217415075727402</v>
      </c>
      <c r="Z7" s="5">
        <v>4.0782149229614699</v>
      </c>
      <c r="AB7" s="5">
        <v>27.319983545041399</v>
      </c>
      <c r="AC7" s="5">
        <v>278.41573907516403</v>
      </c>
      <c r="AD7" s="5">
        <v>77.588357212326599</v>
      </c>
      <c r="AE7" s="5">
        <v>0.40663593466398001</v>
      </c>
      <c r="AF7" s="5">
        <v>1092.2537968878</v>
      </c>
      <c r="AG7" s="5">
        <v>58.097350349354407</v>
      </c>
      <c r="AH7" s="5">
        <v>4.22788510558577</v>
      </c>
      <c r="AJ7" s="11" t="s">
        <v>2</v>
      </c>
      <c r="AK7" s="11" t="s">
        <v>51</v>
      </c>
    </row>
    <row r="8" spans="1:37" x14ac:dyDescent="0.3">
      <c r="A8" s="5">
        <v>21.442148709269699</v>
      </c>
      <c r="B8" s="5">
        <v>296.99254623239602</v>
      </c>
      <c r="C8" s="5">
        <v>77.199408938914303</v>
      </c>
      <c r="D8" s="5">
        <v>114.660289565513</v>
      </c>
      <c r="E8" s="5">
        <v>0.42565549672456598</v>
      </c>
      <c r="F8" s="5">
        <v>1010.8668894366</v>
      </c>
      <c r="G8" s="5">
        <v>56.337532328614003</v>
      </c>
      <c r="H8" s="5">
        <v>4.3782447481975302</v>
      </c>
      <c r="J8" s="5">
        <v>26.7875579999248</v>
      </c>
      <c r="K8" s="5">
        <v>278.15205289140999</v>
      </c>
      <c r="L8" s="5">
        <v>76.521436427289899</v>
      </c>
      <c r="M8" s="5">
        <v>104.00428246007399</v>
      </c>
      <c r="N8" s="5">
        <v>0.39856781198796898</v>
      </c>
      <c r="O8" s="5">
        <v>1092.24148414263</v>
      </c>
      <c r="P8" s="5">
        <v>58.439759122522098</v>
      </c>
      <c r="Q8" s="5">
        <v>4.22828723340713</v>
      </c>
      <c r="S8" s="5">
        <v>31.323288320452299</v>
      </c>
      <c r="T8" s="5">
        <v>285.85586827490903</v>
      </c>
      <c r="U8" s="5">
        <v>76.641255929278699</v>
      </c>
      <c r="V8" s="5">
        <v>106.978033049421</v>
      </c>
      <c r="W8" s="5">
        <v>0.386037218567925</v>
      </c>
      <c r="X8" s="5">
        <v>1150.1446920092301</v>
      </c>
      <c r="Y8" s="5">
        <v>60.206278798881996</v>
      </c>
      <c r="Z8" s="5">
        <v>4.0684646696814104</v>
      </c>
      <c r="AB8" s="5">
        <v>27.2398303822883</v>
      </c>
      <c r="AC8" s="5">
        <v>280.16905532540198</v>
      </c>
      <c r="AD8" s="5">
        <v>77.693672204187706</v>
      </c>
      <c r="AE8" s="5">
        <v>0.40391239192077499</v>
      </c>
      <c r="AF8" s="5">
        <v>1095.92457517247</v>
      </c>
      <c r="AG8" s="5">
        <v>58.094942998152298</v>
      </c>
      <c r="AH8" s="5">
        <v>4.2257596608464398</v>
      </c>
      <c r="AJ8" s="11" t="s">
        <v>3</v>
      </c>
      <c r="AK8" s="11" t="s">
        <v>53</v>
      </c>
    </row>
    <row r="9" spans="1:37" x14ac:dyDescent="0.3">
      <c r="A9" s="5">
        <v>19.218073589232599</v>
      </c>
      <c r="B9" s="5">
        <v>289.22163746285997</v>
      </c>
      <c r="C9" s="5">
        <v>76.721540564527501</v>
      </c>
      <c r="D9" s="5">
        <v>119.935584339489</v>
      </c>
      <c r="E9" s="5">
        <v>0.407911018663625</v>
      </c>
      <c r="F9" s="5">
        <v>1062.8437266984099</v>
      </c>
      <c r="G9" s="5">
        <v>56.322934330819493</v>
      </c>
      <c r="H9" s="5">
        <v>4.3391718850818402</v>
      </c>
      <c r="J9" s="5">
        <v>26.376121359344001</v>
      </c>
      <c r="K9" s="5">
        <v>278.55012360339998</v>
      </c>
      <c r="L9" s="5">
        <v>76.330805226228506</v>
      </c>
      <c r="M9" s="5">
        <v>103.98213317708201</v>
      </c>
      <c r="N9" s="5">
        <v>0.39820515418117203</v>
      </c>
      <c r="O9" s="5">
        <v>1095.3161292084601</v>
      </c>
      <c r="P9" s="5">
        <v>58.436665124585893</v>
      </c>
      <c r="Q9" s="5">
        <v>4.2166610451122803</v>
      </c>
      <c r="S9" s="5">
        <v>30.7746764633712</v>
      </c>
      <c r="T9" s="5">
        <v>286.21525957264998</v>
      </c>
      <c r="U9" s="5">
        <v>76.572310697358404</v>
      </c>
      <c r="V9" s="5">
        <v>104.680716422297</v>
      </c>
      <c r="W9" s="5">
        <v>0.385879547879244</v>
      </c>
      <c r="X9" s="5">
        <v>1153.5270614572901</v>
      </c>
      <c r="Y9" s="5">
        <v>60.2037268719792</v>
      </c>
      <c r="Z9" s="5">
        <v>4.0544212638755699</v>
      </c>
      <c r="AB9" s="5">
        <v>26.2099129248206</v>
      </c>
      <c r="AC9" s="5">
        <v>278.66216911849398</v>
      </c>
      <c r="AD9" s="5">
        <v>77.256773480990603</v>
      </c>
      <c r="AE9" s="5">
        <v>0.39908864708543701</v>
      </c>
      <c r="AF9" s="5">
        <v>1118.1842121186901</v>
      </c>
      <c r="AG9" s="5">
        <v>58.092813831737502</v>
      </c>
      <c r="AH9" s="5">
        <v>4.1993188349775696</v>
      </c>
      <c r="AJ9" s="11" t="s">
        <v>4</v>
      </c>
      <c r="AK9" s="11" t="s">
        <v>54</v>
      </c>
    </row>
    <row r="10" spans="1:37" x14ac:dyDescent="0.3">
      <c r="A10" s="5">
        <v>18.858881632918902</v>
      </c>
      <c r="B10" s="5">
        <v>289.39671175839902</v>
      </c>
      <c r="C10" s="5">
        <v>76.775727138688097</v>
      </c>
      <c r="D10" s="5">
        <v>127.465517355218</v>
      </c>
      <c r="E10" s="5">
        <v>0.40623683818668599</v>
      </c>
      <c r="F10" s="5">
        <v>1065.8617782506201</v>
      </c>
      <c r="G10" s="5">
        <v>56.275880503739998</v>
      </c>
      <c r="H10" s="5">
        <v>4.32768844883398</v>
      </c>
      <c r="J10" s="5">
        <v>26.384034627519402</v>
      </c>
      <c r="K10" s="5">
        <v>278.60309129939901</v>
      </c>
      <c r="L10" s="5">
        <v>76.287739863269707</v>
      </c>
      <c r="M10" s="5">
        <v>103.399147404288</v>
      </c>
      <c r="N10" s="5">
        <v>0.39852489115859902</v>
      </c>
      <c r="O10" s="5">
        <v>1092.3321208688899</v>
      </c>
      <c r="P10" s="5">
        <v>58.424158846625893</v>
      </c>
      <c r="Q10" s="5">
        <v>4.21490200516517</v>
      </c>
      <c r="S10" s="5">
        <v>30.462286165357799</v>
      </c>
      <c r="T10" s="5">
        <v>285.11942471024798</v>
      </c>
      <c r="U10" s="5">
        <v>76.513723132734697</v>
      </c>
      <c r="V10" s="5">
        <v>105.257622862576</v>
      </c>
      <c r="W10" s="5">
        <v>0.38635855421841703</v>
      </c>
      <c r="X10" s="5">
        <v>1151.5759403299701</v>
      </c>
      <c r="Y10" s="5">
        <v>60.175428456114503</v>
      </c>
      <c r="Z10" s="5">
        <v>4.0413586240892103</v>
      </c>
      <c r="AB10" s="5">
        <v>26.2099129248206</v>
      </c>
      <c r="AC10" s="5">
        <v>278.66216911849398</v>
      </c>
      <c r="AD10" s="5">
        <v>77.256773480990603</v>
      </c>
      <c r="AE10" s="5">
        <v>0.399779645640644</v>
      </c>
      <c r="AF10" s="5">
        <v>1118.1842121186901</v>
      </c>
      <c r="AG10" s="5">
        <v>58.084046464680704</v>
      </c>
      <c r="AH10" s="5">
        <v>4.1981998210357503</v>
      </c>
      <c r="AJ10" s="11" t="s">
        <v>5</v>
      </c>
      <c r="AK10" s="11" t="s">
        <v>55</v>
      </c>
    </row>
    <row r="11" spans="1:37" x14ac:dyDescent="0.3">
      <c r="A11" s="5">
        <v>18.800754495050899</v>
      </c>
      <c r="B11" s="5">
        <v>289.663021409853</v>
      </c>
      <c r="C11" s="5">
        <v>77.400745547648697</v>
      </c>
      <c r="D11" s="5">
        <v>128.22874342697301</v>
      </c>
      <c r="E11" s="5">
        <v>0.40155724704038698</v>
      </c>
      <c r="F11" s="5">
        <v>1069.26298056771</v>
      </c>
      <c r="G11" s="5">
        <v>56.220106041771402</v>
      </c>
      <c r="H11" s="5">
        <v>4.3143289001392997</v>
      </c>
      <c r="J11" s="5">
        <v>26.090734606124901</v>
      </c>
      <c r="K11" s="5">
        <v>278.25085358298401</v>
      </c>
      <c r="L11" s="5">
        <v>76.349695600791904</v>
      </c>
      <c r="M11" s="5">
        <v>102.716657165518</v>
      </c>
      <c r="N11" s="5">
        <v>0.39796864139292798</v>
      </c>
      <c r="O11" s="5">
        <v>1097.21068481001</v>
      </c>
      <c r="P11" s="5">
        <v>58.422464516621595</v>
      </c>
      <c r="Q11" s="5">
        <v>4.2059712005729599</v>
      </c>
      <c r="S11" s="5">
        <v>29.744188309982299</v>
      </c>
      <c r="T11" s="5">
        <v>286.87495468642601</v>
      </c>
      <c r="U11" s="5">
        <v>76.572296922198603</v>
      </c>
      <c r="V11" s="5">
        <v>105.599248406174</v>
      </c>
      <c r="W11" s="5">
        <v>0.38675894644117798</v>
      </c>
      <c r="X11" s="5">
        <v>1157.2276025234801</v>
      </c>
      <c r="Y11" s="5">
        <v>60.164477680495501</v>
      </c>
      <c r="Z11" s="5">
        <v>4.0261946910947701</v>
      </c>
      <c r="AB11" s="5">
        <v>25.733724846239099</v>
      </c>
      <c r="AC11" s="5">
        <v>280.21675832515803</v>
      </c>
      <c r="AD11" s="5">
        <v>77.264025506723897</v>
      </c>
      <c r="AE11" s="5">
        <v>0.398513115341534</v>
      </c>
      <c r="AF11" s="5">
        <v>1120.3081870423</v>
      </c>
      <c r="AG11" s="5">
        <v>58.081211617018702</v>
      </c>
      <c r="AH11" s="5">
        <v>4.1857224434873199</v>
      </c>
      <c r="AJ11" s="11" t="s">
        <v>6</v>
      </c>
      <c r="AK11" s="11" t="s">
        <v>52</v>
      </c>
    </row>
    <row r="12" spans="1:37" x14ac:dyDescent="0.3">
      <c r="A12" s="5">
        <v>20.416912868085401</v>
      </c>
      <c r="B12" s="5">
        <v>299.703376095046</v>
      </c>
      <c r="C12" s="5">
        <v>76.781690211169405</v>
      </c>
      <c r="D12" s="5">
        <v>113.32840340668299</v>
      </c>
      <c r="E12" s="5">
        <v>0.429802936952144</v>
      </c>
      <c r="F12" s="5">
        <v>1004.8741122466701</v>
      </c>
      <c r="G12" s="5">
        <v>56.205093269714098</v>
      </c>
      <c r="H12" s="5">
        <v>4.3053202007504501</v>
      </c>
      <c r="J12" s="5">
        <v>25.476928050470399</v>
      </c>
      <c r="K12" s="5">
        <v>285.11643627954498</v>
      </c>
      <c r="L12" s="5">
        <v>76.116523849385203</v>
      </c>
      <c r="M12" s="5">
        <v>105.146732213484</v>
      </c>
      <c r="N12" s="5">
        <v>0.39848715966507198</v>
      </c>
      <c r="O12" s="5">
        <v>1097.5963665075001</v>
      </c>
      <c r="P12" s="5">
        <v>58.420723447539501</v>
      </c>
      <c r="Q12" s="5">
        <v>4.1942656838714596</v>
      </c>
      <c r="S12" s="5">
        <v>29.550682400067402</v>
      </c>
      <c r="T12" s="5">
        <v>286.74572262838097</v>
      </c>
      <c r="U12" s="5">
        <v>76.573199289965999</v>
      </c>
      <c r="V12" s="5">
        <v>105.723707588282</v>
      </c>
      <c r="W12" s="5">
        <v>0.38749517026293101</v>
      </c>
      <c r="X12" s="5">
        <v>1157.7644425864701</v>
      </c>
      <c r="Y12" s="5">
        <v>60.1586461483001</v>
      </c>
      <c r="Z12" s="5">
        <v>4.0206945838845201</v>
      </c>
      <c r="AB12" s="5">
        <v>25.476234816212799</v>
      </c>
      <c r="AC12" s="5">
        <v>279.98619004963001</v>
      </c>
      <c r="AD12" s="5">
        <v>77.209337502852094</v>
      </c>
      <c r="AE12" s="5">
        <v>0.3976941318162</v>
      </c>
      <c r="AF12" s="5">
        <v>1125.6418485591801</v>
      </c>
      <c r="AG12" s="5">
        <v>58.076378500793901</v>
      </c>
      <c r="AH12" s="5">
        <v>4.1798278815738099</v>
      </c>
      <c r="AJ12" s="11" t="s">
        <v>8</v>
      </c>
      <c r="AK12" s="11" t="s">
        <v>39</v>
      </c>
    </row>
    <row r="13" spans="1:37" x14ac:dyDescent="0.3">
      <c r="A13" s="5">
        <v>20.586892105731302</v>
      </c>
      <c r="B13" s="5">
        <v>299.90277168902401</v>
      </c>
      <c r="C13" s="5">
        <v>77.316983079588596</v>
      </c>
      <c r="D13" s="5">
        <v>116.43241509104899</v>
      </c>
      <c r="E13" s="5">
        <v>0.43368563826894202</v>
      </c>
      <c r="F13" s="5">
        <v>1003.53508379057</v>
      </c>
      <c r="G13" s="5">
        <v>56.194039235831909</v>
      </c>
      <c r="H13" s="5">
        <v>4.3012231538957399</v>
      </c>
      <c r="J13" s="5">
        <v>25.493950528055699</v>
      </c>
      <c r="K13" s="5">
        <v>284.812401810479</v>
      </c>
      <c r="L13" s="5">
        <v>76.130216453424495</v>
      </c>
      <c r="M13" s="5">
        <v>103.6948859444</v>
      </c>
      <c r="N13" s="5">
        <v>0.397613894669751</v>
      </c>
      <c r="O13" s="5">
        <v>1094.19280517213</v>
      </c>
      <c r="P13" s="5">
        <v>58.397105222570602</v>
      </c>
      <c r="Q13" s="5">
        <v>4.1900784309747197</v>
      </c>
      <c r="S13" s="5">
        <v>29.363801007377401</v>
      </c>
      <c r="T13" s="5">
        <v>285.127128330934</v>
      </c>
      <c r="U13" s="5">
        <v>76.515888888334999</v>
      </c>
      <c r="V13" s="5">
        <v>105.32794701507601</v>
      </c>
      <c r="W13" s="5">
        <v>0.38625935268155998</v>
      </c>
      <c r="X13" s="5">
        <v>1157.9951950326699</v>
      </c>
      <c r="Y13" s="5">
        <v>60.126326460069599</v>
      </c>
      <c r="Z13" s="5">
        <v>4.0131534426453799</v>
      </c>
      <c r="AB13" s="5">
        <v>25.365434361428399</v>
      </c>
      <c r="AC13" s="5">
        <v>278.386823311824</v>
      </c>
      <c r="AD13" s="5">
        <v>77.3409978345192</v>
      </c>
      <c r="AE13" s="5">
        <v>0.39772641418237198</v>
      </c>
      <c r="AF13" s="5">
        <v>1124.5917143578499</v>
      </c>
      <c r="AG13" s="5">
        <v>58.063815191739899</v>
      </c>
      <c r="AH13" s="5">
        <v>4.1718920471062404</v>
      </c>
      <c r="AJ13" s="11" t="s">
        <v>9</v>
      </c>
      <c r="AK13" s="11" t="s">
        <v>33</v>
      </c>
    </row>
    <row r="14" spans="1:37" x14ac:dyDescent="0.3">
      <c r="A14" s="5">
        <v>20.340830528402002</v>
      </c>
      <c r="B14" s="5">
        <v>299.31211669210199</v>
      </c>
      <c r="C14" s="5">
        <v>76.748237029056895</v>
      </c>
      <c r="D14" s="5">
        <v>114.94848394396701</v>
      </c>
      <c r="E14" s="5">
        <v>0.43640789871542901</v>
      </c>
      <c r="F14" s="5">
        <v>1006.03334857238</v>
      </c>
      <c r="G14" s="5">
        <v>56.189931524762301</v>
      </c>
      <c r="H14" s="5">
        <v>4.2903843022786603</v>
      </c>
      <c r="J14" s="5">
        <v>25.070536189220199</v>
      </c>
      <c r="K14" s="5">
        <v>283.646544412921</v>
      </c>
      <c r="L14" s="5">
        <v>76.480350971648804</v>
      </c>
      <c r="M14" s="5">
        <v>109.028296712331</v>
      </c>
      <c r="N14" s="5">
        <v>0.398360286529577</v>
      </c>
      <c r="O14" s="5">
        <v>1100.9225202873599</v>
      </c>
      <c r="P14" s="5">
        <v>58.395824917514702</v>
      </c>
      <c r="Q14" s="5">
        <v>4.1796603064509803</v>
      </c>
      <c r="S14" s="5">
        <v>28.8182287999376</v>
      </c>
      <c r="T14" s="5">
        <v>285.11194187405601</v>
      </c>
      <c r="U14" s="5">
        <v>76.396515139626999</v>
      </c>
      <c r="V14" s="5">
        <v>107.702586028593</v>
      </c>
      <c r="W14" s="5">
        <v>0.38678976569683798</v>
      </c>
      <c r="X14" s="5">
        <v>1159.0315528335</v>
      </c>
      <c r="Y14" s="5">
        <v>60.095859482783496</v>
      </c>
      <c r="Z14" s="5">
        <v>3.9997896146128702</v>
      </c>
      <c r="AB14" s="5">
        <v>24.6457924362829</v>
      </c>
      <c r="AC14" s="5">
        <v>279.90652157918402</v>
      </c>
      <c r="AD14" s="5">
        <v>77.079856834328297</v>
      </c>
      <c r="AE14" s="5">
        <v>0.39967530047160199</v>
      </c>
      <c r="AF14" s="5">
        <v>1129.8553231134399</v>
      </c>
      <c r="AG14" s="5">
        <v>58.037893942715598</v>
      </c>
      <c r="AH14" s="5">
        <v>4.1533519626868802</v>
      </c>
      <c r="AK14" s="11"/>
    </row>
    <row r="15" spans="1:37" x14ac:dyDescent="0.3">
      <c r="A15" s="5">
        <v>20.108039225782001</v>
      </c>
      <c r="B15" s="5">
        <v>299.67070863535599</v>
      </c>
      <c r="C15" s="5">
        <v>76.926453918463295</v>
      </c>
      <c r="D15" s="5">
        <v>114.843534599195</v>
      </c>
      <c r="E15" s="5">
        <v>0.43745588724454898</v>
      </c>
      <c r="F15" s="5">
        <v>1003.77602620649</v>
      </c>
      <c r="G15" s="5">
        <v>56.158365926406795</v>
      </c>
      <c r="H15" s="5">
        <v>4.2766477206320097</v>
      </c>
      <c r="J15" s="5">
        <v>24.973906156010099</v>
      </c>
      <c r="K15" s="5">
        <v>283.68792936068002</v>
      </c>
      <c r="L15" s="5">
        <v>76.368107957348698</v>
      </c>
      <c r="M15" s="5">
        <v>109.215074094765</v>
      </c>
      <c r="N15" s="5">
        <v>0.39807005240093302</v>
      </c>
      <c r="O15" s="5">
        <v>1101.39288327394</v>
      </c>
      <c r="P15" s="5">
        <v>58.392231149053998</v>
      </c>
      <c r="Q15" s="5">
        <v>4.1771696749173701</v>
      </c>
      <c r="S15" s="5">
        <v>27.6396986766336</v>
      </c>
      <c r="T15" s="5">
        <v>287.39969018790401</v>
      </c>
      <c r="U15" s="5">
        <v>76.710332962551803</v>
      </c>
      <c r="V15" s="5">
        <v>108.324316519432</v>
      </c>
      <c r="W15" s="5">
        <v>0.37966370873821498</v>
      </c>
      <c r="X15" s="5">
        <v>1188.9140990871799</v>
      </c>
      <c r="Y15" s="5">
        <v>60.082305027830593</v>
      </c>
      <c r="Z15" s="5">
        <v>3.9919554329635201</v>
      </c>
      <c r="AB15" s="5">
        <v>24.547056453507299</v>
      </c>
      <c r="AC15" s="5">
        <v>279.870437063483</v>
      </c>
      <c r="AD15" s="5">
        <v>77.074016991444694</v>
      </c>
      <c r="AE15" s="5">
        <v>0.39938152901821</v>
      </c>
      <c r="AF15" s="5">
        <v>1132.7466493264301</v>
      </c>
      <c r="AG15" s="5">
        <v>58.026490099697604</v>
      </c>
      <c r="AH15" s="5">
        <v>4.15034861194217</v>
      </c>
    </row>
    <row r="16" spans="1:37" x14ac:dyDescent="0.3">
      <c r="A16" s="5">
        <v>19.841511523797099</v>
      </c>
      <c r="B16" s="5">
        <v>299.40955445241599</v>
      </c>
      <c r="C16" s="5">
        <v>76.8509320967148</v>
      </c>
      <c r="D16" s="5">
        <v>113.03685135708101</v>
      </c>
      <c r="E16" s="5">
        <v>0.438498678237701</v>
      </c>
      <c r="F16" s="5">
        <v>1005.08341561617</v>
      </c>
      <c r="G16" s="5">
        <v>56.136080408107006</v>
      </c>
      <c r="H16" s="5">
        <v>4.2668441571854903</v>
      </c>
      <c r="J16" s="5">
        <v>24.5479784314557</v>
      </c>
      <c r="K16" s="5">
        <v>286.28755161655801</v>
      </c>
      <c r="L16" s="5">
        <v>76.473019701070996</v>
      </c>
      <c r="M16" s="5">
        <v>108.364697260645</v>
      </c>
      <c r="N16" s="5">
        <v>0.39743294586073202</v>
      </c>
      <c r="O16" s="5">
        <v>1106.41781620798</v>
      </c>
      <c r="P16" s="5">
        <v>58.389542015096893</v>
      </c>
      <c r="Q16" s="5">
        <v>4.1672521498661999</v>
      </c>
      <c r="S16" s="5">
        <v>27.437451992021</v>
      </c>
      <c r="T16" s="5">
        <v>287.44108482889999</v>
      </c>
      <c r="U16" s="5">
        <v>76.896451693763495</v>
      </c>
      <c r="V16" s="5">
        <v>108.33503443211001</v>
      </c>
      <c r="W16" s="5">
        <v>0.37941417176355002</v>
      </c>
      <c r="X16" s="5">
        <v>1188.7272885175501</v>
      </c>
      <c r="Y16" s="5">
        <v>60.069792559375401</v>
      </c>
      <c r="Z16" s="5">
        <v>3.9851633284658101</v>
      </c>
      <c r="AB16" s="5">
        <v>23.886731441610699</v>
      </c>
      <c r="AC16" s="5">
        <v>283.830910248831</v>
      </c>
      <c r="AD16" s="5">
        <v>77.097639821008997</v>
      </c>
      <c r="AE16" s="5">
        <v>0.40297137695701901</v>
      </c>
      <c r="AF16" s="5">
        <v>1127.4614331057701</v>
      </c>
      <c r="AG16" s="5">
        <v>57.998856364190999</v>
      </c>
      <c r="AH16" s="5">
        <v>4.1335105938002901</v>
      </c>
    </row>
    <row r="17" spans="1:34" x14ac:dyDescent="0.3">
      <c r="A17" s="5">
        <v>19.8230407202457</v>
      </c>
      <c r="B17" s="5">
        <v>299.59775701914202</v>
      </c>
      <c r="C17" s="5">
        <v>76.9420011901572</v>
      </c>
      <c r="D17" s="5">
        <v>114.376891590456</v>
      </c>
      <c r="E17" s="5">
        <v>0.43950223026111701</v>
      </c>
      <c r="F17" s="5">
        <v>1003.65723870205</v>
      </c>
      <c r="G17" s="5">
        <v>56.117773122686799</v>
      </c>
      <c r="H17" s="5">
        <v>4.2611251940980299</v>
      </c>
      <c r="J17" s="5">
        <v>24.2740147431069</v>
      </c>
      <c r="K17" s="5">
        <v>285.88562138663599</v>
      </c>
      <c r="L17" s="5">
        <v>76.330778284812098</v>
      </c>
      <c r="M17" s="5">
        <v>108.78840393852199</v>
      </c>
      <c r="N17" s="5">
        <v>0.39413924883689899</v>
      </c>
      <c r="O17" s="5">
        <v>1110.77697869351</v>
      </c>
      <c r="P17" s="5">
        <v>58.363212797849293</v>
      </c>
      <c r="Q17" s="5">
        <v>4.1598775801603098</v>
      </c>
      <c r="S17" s="5">
        <v>26.976430287229402</v>
      </c>
      <c r="T17" s="5">
        <v>287.60118891310498</v>
      </c>
      <c r="U17" s="5">
        <v>76.048571119900103</v>
      </c>
      <c r="V17" s="5">
        <v>104.472712640062</v>
      </c>
      <c r="W17" s="5">
        <v>0.38465264283258199</v>
      </c>
      <c r="X17" s="5">
        <v>1180.84775500095</v>
      </c>
      <c r="Y17" s="5">
        <v>60.062740657286298</v>
      </c>
      <c r="Z17" s="5">
        <v>3.9692305167073498</v>
      </c>
      <c r="AB17" s="5">
        <v>23.564394195002301</v>
      </c>
      <c r="AC17" s="5">
        <v>273.97868979193697</v>
      </c>
      <c r="AD17" s="5">
        <v>77.153396566903595</v>
      </c>
      <c r="AE17" s="5">
        <v>0.39283551372883002</v>
      </c>
      <c r="AF17" s="5">
        <v>1157.35818505115</v>
      </c>
      <c r="AG17" s="5">
        <v>57.990424329800703</v>
      </c>
      <c r="AH17" s="5">
        <v>4.1251483611009299</v>
      </c>
    </row>
    <row r="18" spans="1:34" x14ac:dyDescent="0.3">
      <c r="A18" s="5">
        <v>19.531776194286699</v>
      </c>
      <c r="B18" s="5">
        <v>299.039730111935</v>
      </c>
      <c r="C18" s="5">
        <v>76.8614475923208</v>
      </c>
      <c r="D18" s="5">
        <v>113.090255328802</v>
      </c>
      <c r="E18" s="5">
        <v>0.43955536232416698</v>
      </c>
      <c r="F18" s="5">
        <v>1005.08242657684</v>
      </c>
      <c r="G18" s="5">
        <v>56.084620814946092</v>
      </c>
      <c r="H18" s="5">
        <v>4.2522579998601699</v>
      </c>
      <c r="J18" s="5">
        <v>24.096120502143499</v>
      </c>
      <c r="K18" s="5">
        <v>285.90862756945501</v>
      </c>
      <c r="L18" s="5">
        <v>76.3423349184377</v>
      </c>
      <c r="M18" s="5">
        <v>109.55455035722299</v>
      </c>
      <c r="N18" s="5">
        <v>0.39411459035127799</v>
      </c>
      <c r="O18" s="5">
        <v>1110.72957471006</v>
      </c>
      <c r="P18" s="5">
        <v>58.347381577498204</v>
      </c>
      <c r="Q18" s="5">
        <v>4.1536520255809801</v>
      </c>
      <c r="S18" s="5">
        <v>26.5512586435385</v>
      </c>
      <c r="T18" s="5">
        <v>289.303617156852</v>
      </c>
      <c r="U18" s="5">
        <v>75.994402554502599</v>
      </c>
      <c r="V18" s="5">
        <v>108.08955755381901</v>
      </c>
      <c r="W18" s="5">
        <v>0.38342593040996198</v>
      </c>
      <c r="X18" s="5">
        <v>1176.7711748566301</v>
      </c>
      <c r="Y18" s="5">
        <v>59.9991674574309</v>
      </c>
      <c r="Z18" s="5">
        <v>3.9573889426381199</v>
      </c>
      <c r="AB18" s="5">
        <v>23.153701118142699</v>
      </c>
      <c r="AC18" s="5">
        <v>275.10082013903502</v>
      </c>
      <c r="AD18" s="5">
        <v>77.084542528431101</v>
      </c>
      <c r="AE18" s="5">
        <v>0.390116692740128</v>
      </c>
      <c r="AF18" s="5">
        <v>1163.2354787255199</v>
      </c>
      <c r="AG18" s="5">
        <v>57.986686633679795</v>
      </c>
      <c r="AH18" s="5">
        <v>4.1197140153454299</v>
      </c>
    </row>
    <row r="19" spans="1:34" x14ac:dyDescent="0.3">
      <c r="A19" s="5">
        <v>18.717166258817301</v>
      </c>
      <c r="B19" s="5">
        <v>299.87540255683899</v>
      </c>
      <c r="C19" s="5">
        <v>76.546174164069797</v>
      </c>
      <c r="D19" s="5">
        <v>113.86427207441</v>
      </c>
      <c r="E19" s="5">
        <v>0.44001073642597499</v>
      </c>
      <c r="F19" s="5">
        <v>1009.24476272372</v>
      </c>
      <c r="G19" s="5">
        <v>56.010595704864997</v>
      </c>
      <c r="H19" s="5">
        <v>4.2327243442079299</v>
      </c>
      <c r="J19" s="5">
        <v>23.722174944144399</v>
      </c>
      <c r="K19" s="5">
        <v>287.53684451788303</v>
      </c>
      <c r="L19" s="5">
        <v>76.340393230759901</v>
      </c>
      <c r="M19" s="5">
        <v>109.650239095266</v>
      </c>
      <c r="N19" s="5">
        <v>0.401887311333399</v>
      </c>
      <c r="O19" s="5">
        <v>1104.5294965533201</v>
      </c>
      <c r="P19" s="5">
        <v>58.340514905690895</v>
      </c>
      <c r="Q19" s="5">
        <v>4.1440331150749499</v>
      </c>
      <c r="S19" s="5">
        <v>25.819300517795799</v>
      </c>
      <c r="T19" s="5">
        <v>290.87024108398401</v>
      </c>
      <c r="U19" s="5">
        <v>76.057911092410194</v>
      </c>
      <c r="V19" s="5">
        <v>105.23103703104999</v>
      </c>
      <c r="W19" s="5">
        <v>0.38537182542323301</v>
      </c>
      <c r="X19" s="5">
        <v>1181.6006211553399</v>
      </c>
      <c r="Y19" s="5">
        <v>59.981670567239597</v>
      </c>
      <c r="Z19" s="5">
        <v>3.9426297520006002</v>
      </c>
      <c r="AB19" s="5">
        <v>22.880431333826198</v>
      </c>
      <c r="AC19" s="5">
        <v>275.30285857371001</v>
      </c>
      <c r="AD19" s="5">
        <v>77.087115476981197</v>
      </c>
      <c r="AE19" s="5">
        <v>0.38980151524593298</v>
      </c>
      <c r="AF19" s="5">
        <v>1167.44888427922</v>
      </c>
      <c r="AG19" s="5">
        <v>57.9697294994766</v>
      </c>
      <c r="AH19" s="5">
        <v>4.1135142671980498</v>
      </c>
    </row>
    <row r="20" spans="1:34" x14ac:dyDescent="0.3">
      <c r="A20" s="5">
        <v>18.673721222862699</v>
      </c>
      <c r="B20" s="5">
        <v>299.90455839447401</v>
      </c>
      <c r="C20" s="5">
        <v>76.555879328115097</v>
      </c>
      <c r="D20" s="5">
        <v>114.038676550758</v>
      </c>
      <c r="E20" s="5">
        <v>0.44386559353323402</v>
      </c>
      <c r="F20" s="5">
        <v>1010.90452609254</v>
      </c>
      <c r="G20" s="5">
        <v>55.972558835492102</v>
      </c>
      <c r="H20" s="5">
        <v>4.2245886389739198</v>
      </c>
      <c r="J20" s="5">
        <v>23.098511273961002</v>
      </c>
      <c r="K20" s="5">
        <v>285.52953649719302</v>
      </c>
      <c r="L20" s="5">
        <v>76.566208926552406</v>
      </c>
      <c r="M20" s="5">
        <v>114.504374603681</v>
      </c>
      <c r="N20" s="5">
        <v>0.39280806823632902</v>
      </c>
      <c r="O20" s="5">
        <v>1126.90780886742</v>
      </c>
      <c r="P20" s="5">
        <v>58.318404297072803</v>
      </c>
      <c r="Q20" s="5">
        <v>4.1330253877498899</v>
      </c>
      <c r="S20" s="5">
        <v>25.688773951688798</v>
      </c>
      <c r="T20" s="5">
        <v>290.46421086135001</v>
      </c>
      <c r="U20" s="5">
        <v>76.057497698967097</v>
      </c>
      <c r="V20" s="5">
        <v>104.111352405537</v>
      </c>
      <c r="W20" s="5">
        <v>0.38574468244743398</v>
      </c>
      <c r="X20" s="5">
        <v>1182.03069869975</v>
      </c>
      <c r="Y20" s="5">
        <v>59.969952782535394</v>
      </c>
      <c r="Z20" s="5">
        <v>3.93870813234461</v>
      </c>
      <c r="AB20" s="5">
        <v>22.5730878217102</v>
      </c>
      <c r="AC20" s="5">
        <v>277.27330083417598</v>
      </c>
      <c r="AD20" s="5">
        <v>77.113097151647295</v>
      </c>
      <c r="AE20" s="5">
        <v>0.39428557100014799</v>
      </c>
      <c r="AF20" s="5">
        <v>1163.1217487824199</v>
      </c>
      <c r="AG20" s="5">
        <v>57.921269725864796</v>
      </c>
      <c r="AH20" s="5">
        <v>4.10067251867412</v>
      </c>
    </row>
    <row r="21" spans="1:34" x14ac:dyDescent="0.3">
      <c r="A21" s="5">
        <v>18.749442676939399</v>
      </c>
      <c r="B21" s="5">
        <v>299.941402058606</v>
      </c>
      <c r="C21" s="5">
        <v>76.673851616514099</v>
      </c>
      <c r="D21" s="5">
        <v>110.99208706564001</v>
      </c>
      <c r="E21" s="5">
        <v>0.44383622917691301</v>
      </c>
      <c r="F21" s="5">
        <v>1004.16672113705</v>
      </c>
      <c r="G21" s="5">
        <v>55.959513552024795</v>
      </c>
      <c r="H21" s="5">
        <v>4.2170904539411103</v>
      </c>
      <c r="J21" s="5">
        <v>22.820388766024799</v>
      </c>
      <c r="K21" s="5">
        <v>285.089751515996</v>
      </c>
      <c r="L21" s="5">
        <v>76.5857296497215</v>
      </c>
      <c r="M21" s="5">
        <v>117.640233461121</v>
      </c>
      <c r="N21" s="5">
        <v>0.39578403069698997</v>
      </c>
      <c r="O21" s="5">
        <v>1121.6280784605301</v>
      </c>
      <c r="P21" s="5">
        <v>58.2748715320663</v>
      </c>
      <c r="Q21" s="5">
        <v>4.1221874324899801</v>
      </c>
      <c r="S21" s="5">
        <v>25.090269270297501</v>
      </c>
      <c r="T21" s="5">
        <v>295.02015353613803</v>
      </c>
      <c r="U21" s="5">
        <v>76.357647729772296</v>
      </c>
      <c r="V21" s="5">
        <v>103.825633420259</v>
      </c>
      <c r="W21" s="5">
        <v>0.38680365825740898</v>
      </c>
      <c r="X21" s="5">
        <v>1190.2799039264701</v>
      </c>
      <c r="Y21" s="5">
        <v>59.953889204612999</v>
      </c>
      <c r="Z21" s="5">
        <v>3.9313085385350401</v>
      </c>
      <c r="AB21" s="5">
        <v>22.492024773671002</v>
      </c>
      <c r="AC21" s="5">
        <v>275.55576335908802</v>
      </c>
      <c r="AD21" s="5">
        <v>77.139465943205906</v>
      </c>
      <c r="AE21" s="5">
        <v>0.39668305447088698</v>
      </c>
      <c r="AF21" s="5">
        <v>1152.8466508995</v>
      </c>
      <c r="AG21" s="5">
        <v>57.899157146517496</v>
      </c>
      <c r="AH21" s="5">
        <v>4.09442478067223</v>
      </c>
    </row>
    <row r="22" spans="1:34" x14ac:dyDescent="0.3">
      <c r="A22" s="5">
        <v>18.849363576194499</v>
      </c>
      <c r="B22" s="5">
        <v>299.21757642214902</v>
      </c>
      <c r="C22" s="5">
        <v>76.535940592750507</v>
      </c>
      <c r="D22" s="5">
        <v>114.979428753344</v>
      </c>
      <c r="E22" s="5">
        <v>0.44767460897622902</v>
      </c>
      <c r="F22" s="5">
        <v>1001.39829198198</v>
      </c>
      <c r="G22" s="5">
        <v>55.929295338793906</v>
      </c>
      <c r="H22" s="5">
        <v>4.2106281492993496</v>
      </c>
      <c r="J22" s="5">
        <v>22.573234510119399</v>
      </c>
      <c r="K22" s="5">
        <v>285.30309926749197</v>
      </c>
      <c r="L22" s="5">
        <v>76.654993928878596</v>
      </c>
      <c r="M22" s="5">
        <v>113.66860428541401</v>
      </c>
      <c r="N22" s="5">
        <v>0.39286840730535999</v>
      </c>
      <c r="O22" s="5">
        <v>1125.9910547119</v>
      </c>
      <c r="P22" s="5">
        <v>58.250521070563202</v>
      </c>
      <c r="Q22" s="5">
        <v>4.1135936426291</v>
      </c>
      <c r="S22" s="5">
        <v>24.790619087453099</v>
      </c>
      <c r="T22" s="5">
        <v>293.33870002276399</v>
      </c>
      <c r="U22" s="5">
        <v>76.352332781568094</v>
      </c>
      <c r="V22" s="5">
        <v>102.680181141115</v>
      </c>
      <c r="W22" s="5">
        <v>0.38721435131027998</v>
      </c>
      <c r="X22" s="5">
        <v>1189.4793557416299</v>
      </c>
      <c r="Y22" s="5">
        <v>59.936254850612805</v>
      </c>
      <c r="Z22" s="5">
        <v>3.9244420904308499</v>
      </c>
      <c r="AB22" s="5">
        <v>22.504258048161098</v>
      </c>
      <c r="AC22" s="5">
        <v>275.94684209032198</v>
      </c>
      <c r="AD22" s="5">
        <v>77.111460094834896</v>
      </c>
      <c r="AE22" s="5">
        <v>0.39634398036003798</v>
      </c>
      <c r="AF22" s="5">
        <v>1148.50745499186</v>
      </c>
      <c r="AG22" s="5">
        <v>57.873769787867005</v>
      </c>
      <c r="AH22" s="5">
        <v>4.0918525878926104</v>
      </c>
    </row>
    <row r="23" spans="1:34" x14ac:dyDescent="0.3">
      <c r="A23" s="5">
        <v>18.500122993315699</v>
      </c>
      <c r="B23" s="5">
        <v>299.96194267509702</v>
      </c>
      <c r="C23" s="5">
        <v>76.706501593919398</v>
      </c>
      <c r="D23" s="5">
        <v>109.57015420443901</v>
      </c>
      <c r="E23" s="5">
        <v>0.44660844266624899</v>
      </c>
      <c r="F23" s="5">
        <v>1004.00022007435</v>
      </c>
      <c r="G23" s="5">
        <v>55.909647499554303</v>
      </c>
      <c r="H23" s="5">
        <v>4.20564648253694</v>
      </c>
      <c r="J23" s="5">
        <v>22.378128934746901</v>
      </c>
      <c r="K23" s="5">
        <v>285.40527997790599</v>
      </c>
      <c r="L23" s="5">
        <v>76.597013522567295</v>
      </c>
      <c r="M23" s="5">
        <v>113.371649679716</v>
      </c>
      <c r="N23" s="5">
        <v>0.39327104479422198</v>
      </c>
      <c r="O23" s="5">
        <v>1125.6171646625201</v>
      </c>
      <c r="P23" s="5">
        <v>58.231595473542697</v>
      </c>
      <c r="Q23" s="5">
        <v>4.1077466979554798</v>
      </c>
      <c r="S23" s="5">
        <v>24.825857658150099</v>
      </c>
      <c r="T23" s="5">
        <v>292.19441247963999</v>
      </c>
      <c r="U23" s="5">
        <v>76.395695509141106</v>
      </c>
      <c r="V23" s="5">
        <v>101.878099648627</v>
      </c>
      <c r="W23" s="5">
        <v>0.389706232036655</v>
      </c>
      <c r="X23" s="5">
        <v>1188.3286495897</v>
      </c>
      <c r="Y23" s="5">
        <v>59.904162642514599</v>
      </c>
      <c r="Z23" s="5">
        <v>3.9214522770757498</v>
      </c>
      <c r="AB23" s="5">
        <v>21.870109297136398</v>
      </c>
      <c r="AC23" s="5">
        <v>277.75381791092099</v>
      </c>
      <c r="AD23" s="5">
        <v>76.956470541657097</v>
      </c>
      <c r="AE23" s="5">
        <v>0.39389655309335803</v>
      </c>
      <c r="AF23" s="5">
        <v>1157.67874091608</v>
      </c>
      <c r="AG23" s="5">
        <v>57.840374574682897</v>
      </c>
      <c r="AH23" s="5">
        <v>4.0799923893286998</v>
      </c>
    </row>
    <row r="24" spans="1:34" x14ac:dyDescent="0.3">
      <c r="A24" s="5">
        <v>18.460362992511602</v>
      </c>
      <c r="B24" s="5">
        <v>299.97354648921902</v>
      </c>
      <c r="C24" s="5">
        <v>76.668045780786002</v>
      </c>
      <c r="D24" s="5">
        <v>107.80757556457</v>
      </c>
      <c r="E24" s="5">
        <v>0.45067769746914699</v>
      </c>
      <c r="F24" s="5">
        <v>1003.99365689934</v>
      </c>
      <c r="G24" s="5">
        <v>55.855574318213996</v>
      </c>
      <c r="H24" s="5">
        <v>4.1944427905349704</v>
      </c>
      <c r="J24" s="5">
        <v>21.922617015420201</v>
      </c>
      <c r="K24" s="5">
        <v>286.40497560183297</v>
      </c>
      <c r="L24" s="5">
        <v>76.910097549593104</v>
      </c>
      <c r="M24" s="5">
        <v>115.071077496074</v>
      </c>
      <c r="N24" s="5">
        <v>0.39485220068876697</v>
      </c>
      <c r="O24" s="5">
        <v>1132.9346688785699</v>
      </c>
      <c r="P24" s="5">
        <v>58.222774517357799</v>
      </c>
      <c r="Q24" s="5">
        <v>4.1007957367560204</v>
      </c>
      <c r="S24" s="5">
        <v>24.330727682446199</v>
      </c>
      <c r="T24" s="5">
        <v>292.72738458075298</v>
      </c>
      <c r="U24" s="5">
        <v>76.360810418490104</v>
      </c>
      <c r="V24" s="5">
        <v>102.692779260713</v>
      </c>
      <c r="W24" s="5">
        <v>0.387404760567231</v>
      </c>
      <c r="X24" s="5">
        <v>1190.56669506857</v>
      </c>
      <c r="Y24" s="5">
        <v>59.879673304431606</v>
      </c>
      <c r="Z24" s="5">
        <v>3.91423349192628</v>
      </c>
      <c r="AB24" s="5">
        <v>21.8577648275106</v>
      </c>
      <c r="AC24" s="5">
        <v>277.85137440616597</v>
      </c>
      <c r="AD24" s="5">
        <v>76.970233052728304</v>
      </c>
      <c r="AE24" s="5">
        <v>0.39403340214520899</v>
      </c>
      <c r="AF24" s="5">
        <v>1156.8652514287101</v>
      </c>
      <c r="AG24" s="5">
        <v>57.835590353919997</v>
      </c>
      <c r="AH24" s="5">
        <v>4.0792926610443097</v>
      </c>
    </row>
    <row r="25" spans="1:34" x14ac:dyDescent="0.3">
      <c r="A25" s="5">
        <v>18.6348231993091</v>
      </c>
      <c r="B25" s="5">
        <v>299.998486698617</v>
      </c>
      <c r="C25" s="5">
        <v>76.457769538320207</v>
      </c>
      <c r="D25" s="5">
        <v>109.428099758635</v>
      </c>
      <c r="E25" s="5">
        <v>0.45255173819370498</v>
      </c>
      <c r="F25" s="5">
        <v>1004.09994410129</v>
      </c>
      <c r="G25" s="5">
        <v>55.840440951083202</v>
      </c>
      <c r="H25" s="5">
        <v>4.1923060806530703</v>
      </c>
      <c r="J25" s="5">
        <v>21.832305587116299</v>
      </c>
      <c r="K25" s="5">
        <v>286.69091077562803</v>
      </c>
      <c r="L25" s="5">
        <v>77.149002019247305</v>
      </c>
      <c r="M25" s="5">
        <v>114.560057706902</v>
      </c>
      <c r="N25" s="5">
        <v>0.39695543521061299</v>
      </c>
      <c r="O25" s="5">
        <v>1119.5641639972</v>
      </c>
      <c r="P25" s="5">
        <v>58.127127645976792</v>
      </c>
      <c r="Q25" s="5">
        <v>4.0899173540065803</v>
      </c>
      <c r="S25" s="5">
        <v>24.032455054732701</v>
      </c>
      <c r="T25" s="5">
        <v>292.72738458075298</v>
      </c>
      <c r="U25" s="5">
        <v>76.360810418490104</v>
      </c>
      <c r="V25" s="5">
        <v>102.692779260713</v>
      </c>
      <c r="W25" s="5">
        <v>0.387404760567231</v>
      </c>
      <c r="X25" s="5">
        <v>1190.56669506857</v>
      </c>
      <c r="Y25" s="5">
        <v>59.839212274103105</v>
      </c>
      <c r="Z25" s="5">
        <v>3.9076452799500698</v>
      </c>
      <c r="AB25" s="5">
        <v>20.974948815434399</v>
      </c>
      <c r="AC25" s="5">
        <v>281.40050595178701</v>
      </c>
      <c r="AD25" s="5">
        <v>77.4240733085675</v>
      </c>
      <c r="AE25" s="5">
        <v>0.38873026034743602</v>
      </c>
      <c r="AF25" s="5">
        <v>1177.63729664025</v>
      </c>
      <c r="AG25" s="5">
        <v>57.825572337794796</v>
      </c>
      <c r="AH25" s="5">
        <v>4.0701149169630799</v>
      </c>
    </row>
    <row r="26" spans="1:34" x14ac:dyDescent="0.3">
      <c r="A26" s="5">
        <v>18.549258895046599</v>
      </c>
      <c r="B26" s="5">
        <v>299.96829600394801</v>
      </c>
      <c r="C26" s="5">
        <v>76.617066829224498</v>
      </c>
      <c r="D26" s="5">
        <v>109.601525916174</v>
      </c>
      <c r="E26" s="5">
        <v>0.45351223987567402</v>
      </c>
      <c r="F26" s="5">
        <v>1004.11237920835</v>
      </c>
      <c r="G26" s="5">
        <v>55.809735237920997</v>
      </c>
      <c r="H26" s="5">
        <v>4.1879745982550798</v>
      </c>
      <c r="J26" s="5">
        <v>20.435673886643801</v>
      </c>
      <c r="K26" s="5">
        <v>288.261772455526</v>
      </c>
      <c r="L26" s="5">
        <v>76.504228041646698</v>
      </c>
      <c r="M26" s="5">
        <v>120.165552437755</v>
      </c>
      <c r="N26" s="5">
        <v>0.39025422911391799</v>
      </c>
      <c r="O26" s="5">
        <v>1152.7191835287199</v>
      </c>
      <c r="P26" s="5">
        <v>58.124206919214608</v>
      </c>
      <c r="Q26" s="5">
        <v>4.0760503085148398</v>
      </c>
      <c r="S26" s="5">
        <v>24.034859547993602</v>
      </c>
      <c r="T26" s="5">
        <v>294.17902642254001</v>
      </c>
      <c r="U26" s="5">
        <v>76.274532379717598</v>
      </c>
      <c r="V26" s="5">
        <v>102.949771083594</v>
      </c>
      <c r="W26" s="5">
        <v>0.38976774234679901</v>
      </c>
      <c r="X26" s="5">
        <v>1174.98630779204</v>
      </c>
      <c r="Y26" s="5">
        <v>59.772535602538298</v>
      </c>
      <c r="Z26" s="5">
        <v>3.90109675404099</v>
      </c>
      <c r="AB26" s="5">
        <v>20.538260521569399</v>
      </c>
      <c r="AC26" s="5">
        <v>281.54164147677</v>
      </c>
      <c r="AD26" s="5">
        <v>77.231788076541704</v>
      </c>
      <c r="AE26" s="5">
        <v>0.387502669250193</v>
      </c>
      <c r="AF26" s="5">
        <v>1189.88601407427</v>
      </c>
      <c r="AG26" s="5">
        <v>57.812296580716904</v>
      </c>
      <c r="AH26" s="5">
        <v>4.06699013385699</v>
      </c>
    </row>
    <row r="27" spans="1:34" x14ac:dyDescent="0.3">
      <c r="A27" s="5">
        <v>18.189887052664201</v>
      </c>
      <c r="B27" s="5">
        <v>298.67657529978999</v>
      </c>
      <c r="C27" s="5">
        <v>75.970165429606993</v>
      </c>
      <c r="D27" s="5">
        <v>108.376931486556</v>
      </c>
      <c r="E27" s="5">
        <v>0.45275623792036501</v>
      </c>
      <c r="F27" s="5">
        <v>1002.11335739785</v>
      </c>
      <c r="G27" s="5">
        <v>55.794808025344103</v>
      </c>
      <c r="H27" s="5">
        <v>4.1815442548031401</v>
      </c>
      <c r="J27" s="5">
        <v>20.351956911789699</v>
      </c>
      <c r="K27" s="5">
        <v>288.660640897267</v>
      </c>
      <c r="L27" s="5">
        <v>76.516147703723405</v>
      </c>
      <c r="M27" s="5">
        <v>120.881386974808</v>
      </c>
      <c r="N27" s="5">
        <v>0.390844038241216</v>
      </c>
      <c r="O27" s="5">
        <v>1154.13304506791</v>
      </c>
      <c r="P27" s="5">
        <v>58.106263439316393</v>
      </c>
      <c r="Q27" s="5">
        <v>4.0741413128557697</v>
      </c>
      <c r="S27" s="5">
        <v>23.376925734461299</v>
      </c>
      <c r="T27" s="5">
        <v>292.15494433715401</v>
      </c>
      <c r="U27" s="5">
        <v>76.349488362891194</v>
      </c>
      <c r="V27" s="5">
        <v>101.92798508586699</v>
      </c>
      <c r="W27" s="5">
        <v>0.39016782559228602</v>
      </c>
      <c r="X27" s="5">
        <v>1188.4388906540401</v>
      </c>
      <c r="Y27" s="5">
        <v>59.742607520034596</v>
      </c>
      <c r="Z27" s="5">
        <v>3.89455876545312</v>
      </c>
      <c r="AB27" s="5">
        <v>20.4287505186484</v>
      </c>
      <c r="AC27" s="5">
        <v>280.10614179786501</v>
      </c>
      <c r="AD27" s="5">
        <v>77.427239789831802</v>
      </c>
      <c r="AE27" s="5">
        <v>0.38880294919003999</v>
      </c>
      <c r="AF27" s="5">
        <v>1185.56144194016</v>
      </c>
      <c r="AG27" s="5">
        <v>57.779263282115799</v>
      </c>
      <c r="AH27" s="5">
        <v>4.0595495885726001</v>
      </c>
    </row>
    <row r="28" spans="1:34" x14ac:dyDescent="0.3">
      <c r="A28" s="5">
        <v>18.102114930513199</v>
      </c>
      <c r="B28" s="5">
        <v>298.69559983266402</v>
      </c>
      <c r="C28" s="5">
        <v>75.984404970960497</v>
      </c>
      <c r="D28" s="5">
        <v>110.089547733871</v>
      </c>
      <c r="E28" s="5">
        <v>0.45405960405294299</v>
      </c>
      <c r="F28" s="5">
        <v>1001.10713712879</v>
      </c>
      <c r="G28" s="5">
        <v>55.757480738875998</v>
      </c>
      <c r="H28" s="5">
        <v>4.1761044344438298</v>
      </c>
      <c r="J28" s="5">
        <v>20.186892986705001</v>
      </c>
      <c r="K28" s="5">
        <v>287.984169481523</v>
      </c>
      <c r="L28" s="5">
        <v>76.412793511688193</v>
      </c>
      <c r="M28" s="5">
        <v>120.425245757981</v>
      </c>
      <c r="N28" s="5">
        <v>0.39064109914329698</v>
      </c>
      <c r="O28" s="5">
        <v>1149.82027609482</v>
      </c>
      <c r="P28" s="5">
        <v>58.068222198185701</v>
      </c>
      <c r="Q28" s="5">
        <v>4.0672454201787103</v>
      </c>
      <c r="S28" s="5">
        <v>23.172119802706501</v>
      </c>
      <c r="T28" s="5">
        <v>292.14596263205101</v>
      </c>
      <c r="U28" s="5">
        <v>76.341494919887197</v>
      </c>
      <c r="V28" s="5">
        <v>102.728721023159</v>
      </c>
      <c r="W28" s="5">
        <v>0.39029433566643801</v>
      </c>
      <c r="X28" s="5">
        <v>1187.97608538489</v>
      </c>
      <c r="Y28" s="5">
        <v>59.710631125223699</v>
      </c>
      <c r="Z28" s="5">
        <v>3.8906249559180899</v>
      </c>
      <c r="AB28" s="5">
        <v>19.427692519955599</v>
      </c>
      <c r="AC28" s="5">
        <v>291.745611724703</v>
      </c>
      <c r="AD28" s="5">
        <v>77.846568404039004</v>
      </c>
      <c r="AE28" s="5">
        <v>0.38179509878256501</v>
      </c>
      <c r="AF28" s="5">
        <v>1193.4297491314401</v>
      </c>
      <c r="AG28" s="5">
        <v>57.682159497755904</v>
      </c>
      <c r="AH28" s="5">
        <v>4.0493701543603802</v>
      </c>
    </row>
    <row r="29" spans="1:34" x14ac:dyDescent="0.3">
      <c r="A29" s="5">
        <v>18.502609338305199</v>
      </c>
      <c r="B29" s="5">
        <v>296.83010865150499</v>
      </c>
      <c r="C29" s="5">
        <v>76.6286341055539</v>
      </c>
      <c r="D29" s="5">
        <v>111.99320015249501</v>
      </c>
      <c r="E29" s="5">
        <v>0.45705012774480203</v>
      </c>
      <c r="F29" s="5">
        <v>1000.06383709718</v>
      </c>
      <c r="G29" s="5">
        <v>55.718337754371404</v>
      </c>
      <c r="H29" s="5">
        <v>4.1752293896962396</v>
      </c>
      <c r="J29" s="5">
        <v>19.931972386543901</v>
      </c>
      <c r="K29" s="5">
        <v>289.646306694972</v>
      </c>
      <c r="L29" s="5">
        <v>76.689678116689095</v>
      </c>
      <c r="M29" s="5">
        <v>118.610180832986</v>
      </c>
      <c r="N29" s="5">
        <v>0.38964425133206299</v>
      </c>
      <c r="O29" s="5">
        <v>1147.5310168354499</v>
      </c>
      <c r="P29" s="5">
        <v>58.009347623546702</v>
      </c>
      <c r="Q29" s="5">
        <v>4.0574165547853598</v>
      </c>
      <c r="S29" s="5">
        <v>22.974861184592399</v>
      </c>
      <c r="T29" s="5">
        <v>291.974913033272</v>
      </c>
      <c r="U29" s="5">
        <v>76.437848829612804</v>
      </c>
      <c r="V29" s="5">
        <v>100.88724890201399</v>
      </c>
      <c r="W29" s="5">
        <v>0.39048478491058702</v>
      </c>
      <c r="X29" s="5">
        <v>1188.0119693329</v>
      </c>
      <c r="Y29" s="5">
        <v>59.667191592136902</v>
      </c>
      <c r="Z29" s="5">
        <v>3.8867336776325199</v>
      </c>
      <c r="AB29" s="5">
        <v>19.384318050756701</v>
      </c>
      <c r="AC29" s="5">
        <v>291.91362020257702</v>
      </c>
      <c r="AD29" s="5">
        <v>77.839824666106907</v>
      </c>
      <c r="AE29" s="5">
        <v>0.39951279086073699</v>
      </c>
      <c r="AF29" s="5">
        <v>1184.9613402887501</v>
      </c>
      <c r="AG29" s="5">
        <v>57.597445958503698</v>
      </c>
      <c r="AH29" s="5">
        <v>4.0346593173646301</v>
      </c>
    </row>
    <row r="30" spans="1:34" x14ac:dyDescent="0.3">
      <c r="A30" s="5">
        <v>18.1874974125889</v>
      </c>
      <c r="B30" s="5">
        <v>298.43011528004303</v>
      </c>
      <c r="C30" s="5">
        <v>76.142293566386996</v>
      </c>
      <c r="D30" s="5">
        <v>111.289401437214</v>
      </c>
      <c r="E30" s="5">
        <v>0.46412750150544102</v>
      </c>
      <c r="F30" s="5">
        <v>1001.53431977359</v>
      </c>
      <c r="G30" s="5">
        <v>55.580335563755803</v>
      </c>
      <c r="H30" s="5">
        <v>4.1529586740209901</v>
      </c>
      <c r="J30" s="5">
        <v>19.884197429315101</v>
      </c>
      <c r="K30" s="5">
        <v>291.42613903851299</v>
      </c>
      <c r="L30" s="5">
        <v>76.834289438440805</v>
      </c>
      <c r="M30" s="5">
        <v>120.090798322756</v>
      </c>
      <c r="N30" s="5">
        <v>0.38691204393732198</v>
      </c>
      <c r="O30" s="5">
        <v>1143.14591234368</v>
      </c>
      <c r="P30" s="5">
        <v>57.957443651816298</v>
      </c>
      <c r="Q30" s="5">
        <v>4.0535654434130102</v>
      </c>
      <c r="S30" s="5">
        <v>22.5137813392124</v>
      </c>
      <c r="T30" s="5">
        <v>292.15791977305798</v>
      </c>
      <c r="U30" s="5">
        <v>76.398538024500795</v>
      </c>
      <c r="V30" s="5">
        <v>100.190735950307</v>
      </c>
      <c r="W30" s="5">
        <v>0.385958658080027</v>
      </c>
      <c r="X30" s="5">
        <v>1191.57961510157</v>
      </c>
      <c r="Y30" s="5">
        <v>59.585310643218101</v>
      </c>
      <c r="Z30" s="5">
        <v>3.8775042115924201</v>
      </c>
      <c r="AB30" s="5">
        <v>18.306231553157399</v>
      </c>
      <c r="AC30" s="5">
        <v>297.90263241627702</v>
      </c>
      <c r="AD30" s="5">
        <v>77.281403614469198</v>
      </c>
      <c r="AE30" s="5">
        <v>0.39821807642247897</v>
      </c>
      <c r="AF30" s="5">
        <v>1181.7480245679601</v>
      </c>
      <c r="AG30" s="5">
        <v>57.555566752210794</v>
      </c>
      <c r="AH30" s="5">
        <v>4.0260701673634598</v>
      </c>
    </row>
    <row r="31" spans="1:34" x14ac:dyDescent="0.3">
      <c r="A31" s="5">
        <v>18.1671338861509</v>
      </c>
      <c r="B31" s="5">
        <v>298.63352988541601</v>
      </c>
      <c r="C31" s="5">
        <v>76.112339614868006</v>
      </c>
      <c r="D31" s="5">
        <v>110.893215985884</v>
      </c>
      <c r="E31" s="5">
        <v>0.46536551449070201</v>
      </c>
      <c r="F31" s="5">
        <v>1000.74387800874</v>
      </c>
      <c r="G31" s="5">
        <v>55.559635526748593</v>
      </c>
      <c r="H31" s="5">
        <v>4.1495127297409802</v>
      </c>
      <c r="J31" s="5">
        <v>19.685121403206502</v>
      </c>
      <c r="K31" s="5">
        <v>290.71661595199998</v>
      </c>
      <c r="L31" s="5">
        <v>76.474578792905206</v>
      </c>
      <c r="M31" s="5">
        <v>115.547647109324</v>
      </c>
      <c r="N31" s="5">
        <v>0.387718552196544</v>
      </c>
      <c r="O31" s="5">
        <v>1139.1877314813501</v>
      </c>
      <c r="P31" s="5">
        <v>57.917324114006099</v>
      </c>
      <c r="Q31" s="5">
        <v>4.0469497241702799</v>
      </c>
      <c r="S31" s="5">
        <v>22.378410925051401</v>
      </c>
      <c r="T31" s="5">
        <v>292.11445686715399</v>
      </c>
      <c r="U31" s="5">
        <v>76.332963766366305</v>
      </c>
      <c r="V31" s="5">
        <v>102.45286608935599</v>
      </c>
      <c r="W31" s="5">
        <v>0.38654147961650298</v>
      </c>
      <c r="X31" s="5">
        <v>1190.08478556671</v>
      </c>
      <c r="Y31" s="5">
        <v>59.563536899955608</v>
      </c>
      <c r="Z31" s="5">
        <v>3.8758446477625301</v>
      </c>
      <c r="AB31" s="5">
        <v>18.318576022783201</v>
      </c>
      <c r="AC31" s="5">
        <v>297.805075921031</v>
      </c>
      <c r="AD31" s="5">
        <v>77.434010077414897</v>
      </c>
      <c r="AE31" s="5">
        <v>0.39808122737062801</v>
      </c>
      <c r="AF31" s="5">
        <v>1182.56151405533</v>
      </c>
      <c r="AG31" s="5">
        <v>57.552980945346</v>
      </c>
      <c r="AH31" s="5">
        <v>4.0257100347827199</v>
      </c>
    </row>
    <row r="32" spans="1:34" x14ac:dyDescent="0.3">
      <c r="A32" s="5">
        <v>17.472820914227398</v>
      </c>
      <c r="B32" s="5">
        <v>298.85849279586301</v>
      </c>
      <c r="C32" s="5">
        <v>76.7687072487048</v>
      </c>
      <c r="D32" s="5">
        <v>114.571171396758</v>
      </c>
      <c r="E32" s="5">
        <v>0.46273918592986102</v>
      </c>
      <c r="F32" s="5">
        <v>1000.58346509506</v>
      </c>
      <c r="G32" s="5">
        <v>55.495320722374494</v>
      </c>
      <c r="H32" s="5">
        <v>4.1450148316181696</v>
      </c>
      <c r="J32" s="5">
        <v>19.385325864279402</v>
      </c>
      <c r="K32" s="5">
        <v>289.452319208522</v>
      </c>
      <c r="L32" s="5">
        <v>76.712484893037598</v>
      </c>
      <c r="M32" s="5">
        <v>117.735708147363</v>
      </c>
      <c r="N32" s="5">
        <v>0.39604837198513099</v>
      </c>
      <c r="O32" s="5">
        <v>1133.7664111735101</v>
      </c>
      <c r="P32" s="5">
        <v>57.857175229968504</v>
      </c>
      <c r="Q32" s="5">
        <v>4.0426424809973396</v>
      </c>
      <c r="S32" s="5">
        <v>22.124856724012901</v>
      </c>
      <c r="T32" s="5">
        <v>292.11509359694401</v>
      </c>
      <c r="U32" s="5">
        <v>76.315987676962095</v>
      </c>
      <c r="V32" s="5">
        <v>102.276875091676</v>
      </c>
      <c r="W32" s="5">
        <v>0.38666041190315698</v>
      </c>
      <c r="X32" s="5">
        <v>1190.2318805534701</v>
      </c>
      <c r="Y32" s="5">
        <v>59.520991637789898</v>
      </c>
      <c r="Z32" s="5">
        <v>3.8720248173241498</v>
      </c>
      <c r="AB32" s="5">
        <v>18.350144554500901</v>
      </c>
      <c r="AC32" s="5">
        <v>295.198164664373</v>
      </c>
      <c r="AD32" s="5">
        <v>77.414556672681201</v>
      </c>
      <c r="AE32" s="5">
        <v>0.38762477537273499</v>
      </c>
      <c r="AF32" s="5">
        <v>1181.33487280688</v>
      </c>
      <c r="AG32" s="5">
        <v>57.493257254318898</v>
      </c>
      <c r="AH32" s="5">
        <v>4.0205469654910804</v>
      </c>
    </row>
    <row r="33" spans="1:34" x14ac:dyDescent="0.3">
      <c r="A33" s="5">
        <v>17.455096356835199</v>
      </c>
      <c r="B33" s="5">
        <v>298.709613730314</v>
      </c>
      <c r="C33" s="5">
        <v>76.448617322317602</v>
      </c>
      <c r="D33" s="5">
        <v>113.754870192922</v>
      </c>
      <c r="E33" s="5">
        <v>0.46586219132006901</v>
      </c>
      <c r="F33" s="5">
        <v>1001.26286124854</v>
      </c>
      <c r="G33" s="5">
        <v>55.449719629383097</v>
      </c>
      <c r="H33" s="5">
        <v>4.13754588035638</v>
      </c>
      <c r="J33" s="5">
        <v>18.475523309782101</v>
      </c>
      <c r="K33" s="5">
        <v>297.41842303436101</v>
      </c>
      <c r="L33" s="5">
        <v>78.034655290463903</v>
      </c>
      <c r="M33" s="5">
        <v>123.940598274409</v>
      </c>
      <c r="N33" s="5">
        <v>0.391663045717142</v>
      </c>
      <c r="O33" s="5">
        <v>1158.23345760805</v>
      </c>
      <c r="P33" s="5">
        <v>57.805066139115901</v>
      </c>
      <c r="Q33" s="5">
        <v>4.0331145375687898</v>
      </c>
      <c r="S33" s="5">
        <v>21.500443666707199</v>
      </c>
      <c r="T33" s="5">
        <v>293.164168232284</v>
      </c>
      <c r="U33" s="5">
        <v>76.004100951867699</v>
      </c>
      <c r="V33" s="5">
        <v>109.007380750647</v>
      </c>
      <c r="W33" s="5">
        <v>0.37961378088002901</v>
      </c>
      <c r="X33" s="5">
        <v>1206.4032483272099</v>
      </c>
      <c r="Y33" s="5">
        <v>59.500542366109002</v>
      </c>
      <c r="Z33" s="5">
        <v>3.8697555737717799</v>
      </c>
      <c r="AB33" s="5">
        <v>17.8320149649286</v>
      </c>
      <c r="AC33" s="5">
        <v>295.62987026446501</v>
      </c>
      <c r="AD33" s="5">
        <v>77.692373259772793</v>
      </c>
      <c r="AE33" s="5">
        <v>0.38554625111986801</v>
      </c>
      <c r="AF33" s="5">
        <v>1192.2928765834699</v>
      </c>
      <c r="AG33" s="5">
        <v>57.439368814020497</v>
      </c>
      <c r="AH33" s="5">
        <v>4.01550673194052</v>
      </c>
    </row>
    <row r="34" spans="1:34" x14ac:dyDescent="0.3">
      <c r="A34" s="5">
        <v>17.4210809639182</v>
      </c>
      <c r="B34" s="5">
        <v>298.83552561712099</v>
      </c>
      <c r="C34" s="5">
        <v>76.567317343561996</v>
      </c>
      <c r="D34" s="5">
        <v>113.43347774392301</v>
      </c>
      <c r="E34" s="5">
        <v>0.46574463277911199</v>
      </c>
      <c r="F34" s="5">
        <v>1000.55178198814</v>
      </c>
      <c r="G34" s="5">
        <v>55.445833234705802</v>
      </c>
      <c r="H34" s="5">
        <v>4.1371864983255602</v>
      </c>
      <c r="J34" s="5">
        <v>18.814084589542201</v>
      </c>
      <c r="K34" s="5">
        <v>290.28029348959302</v>
      </c>
      <c r="L34" s="5">
        <v>76.679642958036098</v>
      </c>
      <c r="M34" s="5">
        <v>118.698624930717</v>
      </c>
      <c r="N34" s="5">
        <v>0.39115508076157302</v>
      </c>
      <c r="O34" s="5">
        <v>1142.5670868663699</v>
      </c>
      <c r="P34" s="5">
        <v>57.778732680463399</v>
      </c>
      <c r="Q34" s="5">
        <v>4.0317080828035001</v>
      </c>
      <c r="S34" s="5">
        <v>21.745059262817801</v>
      </c>
      <c r="T34" s="5">
        <v>293.34243476120702</v>
      </c>
      <c r="U34" s="5">
        <v>76.324589720801001</v>
      </c>
      <c r="V34" s="5">
        <v>101.169505714126</v>
      </c>
      <c r="W34" s="5">
        <v>0.38630403508884198</v>
      </c>
      <c r="X34" s="5">
        <v>1189.41578501605</v>
      </c>
      <c r="Y34" s="5">
        <v>59.456292123552203</v>
      </c>
      <c r="Z34" s="5">
        <v>3.8659622463755001</v>
      </c>
      <c r="AB34" s="5">
        <v>17.454508313129899</v>
      </c>
      <c r="AC34" s="5">
        <v>299.32576186581201</v>
      </c>
      <c r="AD34" s="5">
        <v>77.871764417560797</v>
      </c>
      <c r="AE34" s="5">
        <v>0.39663565324691602</v>
      </c>
      <c r="AF34" s="5">
        <v>1176.7907649927799</v>
      </c>
      <c r="AG34" s="5">
        <v>57.373679061595993</v>
      </c>
      <c r="AH34" s="5">
        <v>4.0101648349894896</v>
      </c>
    </row>
    <row r="35" spans="1:34" x14ac:dyDescent="0.3">
      <c r="A35" s="5">
        <v>17.366179880042001</v>
      </c>
      <c r="B35" s="5">
        <v>298.47358102406599</v>
      </c>
      <c r="C35" s="5">
        <v>76.058870635487494</v>
      </c>
      <c r="D35" s="5">
        <v>100.307634516721</v>
      </c>
      <c r="E35" s="5">
        <v>0.46886449437268402</v>
      </c>
      <c r="F35" s="5">
        <v>1000.54380259279</v>
      </c>
      <c r="G35" s="5">
        <v>55.428916910285494</v>
      </c>
      <c r="H35" s="5">
        <v>4.1275953052303302</v>
      </c>
      <c r="J35" s="5">
        <v>18.411733698273501</v>
      </c>
      <c r="K35" s="5">
        <v>297.138800479699</v>
      </c>
      <c r="L35" s="5">
        <v>78.235599050228799</v>
      </c>
      <c r="M35" s="5">
        <v>124.916630495728</v>
      </c>
      <c r="N35" s="5">
        <v>0.38549999064788099</v>
      </c>
      <c r="O35" s="5">
        <v>1158.6421904492399</v>
      </c>
      <c r="P35" s="5">
        <v>57.725009344276799</v>
      </c>
      <c r="Q35" s="5">
        <v>4.0272665913759997</v>
      </c>
      <c r="S35" s="5">
        <v>20.702141067194599</v>
      </c>
      <c r="T35" s="5">
        <v>293.58897174230401</v>
      </c>
      <c r="U35" s="5">
        <v>75.737480035401305</v>
      </c>
      <c r="V35" s="5">
        <v>108.67634896138399</v>
      </c>
      <c r="W35" s="5">
        <v>0.37890478629174401</v>
      </c>
      <c r="X35" s="5">
        <v>1214.2261208928401</v>
      </c>
      <c r="Y35" s="5">
        <v>59.391480653116005</v>
      </c>
      <c r="Z35" s="5">
        <v>3.8611698487530601</v>
      </c>
      <c r="AB35" s="5">
        <v>16.614135219864199</v>
      </c>
      <c r="AC35" s="5">
        <v>295.132642737374</v>
      </c>
      <c r="AD35" s="5">
        <v>77.900172206790302</v>
      </c>
      <c r="AE35" s="5">
        <v>0.39654766047687801</v>
      </c>
      <c r="AF35" s="5">
        <v>1178.8892012264801</v>
      </c>
      <c r="AG35" s="5">
        <v>57.135784921048504</v>
      </c>
      <c r="AH35" s="5">
        <v>3.99800822358926</v>
      </c>
    </row>
    <row r="36" spans="1:34" x14ac:dyDescent="0.3">
      <c r="A36" s="5">
        <v>17.563243056141101</v>
      </c>
      <c r="B36" s="5">
        <v>298.77012909681503</v>
      </c>
      <c r="C36" s="5">
        <v>76.488003359671396</v>
      </c>
      <c r="D36" s="5">
        <v>114.255645872492</v>
      </c>
      <c r="E36" s="5">
        <v>0.47363981931719901</v>
      </c>
      <c r="F36" s="5">
        <v>1001.26826671712</v>
      </c>
      <c r="G36" s="5">
        <v>55.321137846530497</v>
      </c>
      <c r="H36" s="5">
        <v>4.1241895793052601</v>
      </c>
      <c r="J36" s="5">
        <v>22.014534920785</v>
      </c>
      <c r="K36" s="5">
        <v>299.90264414181399</v>
      </c>
      <c r="L36" s="5">
        <v>76.500208632308599</v>
      </c>
      <c r="M36" s="5">
        <v>106.509302652128</v>
      </c>
      <c r="N36" s="5">
        <v>0.45359514805432299</v>
      </c>
      <c r="O36" s="5">
        <v>1022.64989683798</v>
      </c>
      <c r="P36" s="5">
        <v>57.663913163529799</v>
      </c>
      <c r="Q36" s="5">
        <v>4.02162597736341</v>
      </c>
      <c r="S36" s="5">
        <v>20.671396273778502</v>
      </c>
      <c r="T36" s="5">
        <v>293.51286618834098</v>
      </c>
      <c r="U36" s="5">
        <v>75.814415736854201</v>
      </c>
      <c r="V36" s="5">
        <v>108.865341744809</v>
      </c>
      <c r="W36" s="5">
        <v>0.37942231585518499</v>
      </c>
      <c r="X36" s="5">
        <v>1205.52469653919</v>
      </c>
      <c r="Y36" s="5">
        <v>59.332174068974695</v>
      </c>
      <c r="Z36" s="5">
        <v>3.8574187995871698</v>
      </c>
      <c r="AB36" s="5">
        <v>22.247004983037101</v>
      </c>
      <c r="AC36" s="5">
        <v>299.479235702209</v>
      </c>
      <c r="AD36" s="5">
        <v>76.608137026268096</v>
      </c>
      <c r="AE36" s="5">
        <v>0.47528977588851101</v>
      </c>
      <c r="AF36" s="5">
        <v>1029.70726836631</v>
      </c>
      <c r="AG36" s="5">
        <v>57.073854448554997</v>
      </c>
      <c r="AH36" s="5">
        <v>3.98715958635978</v>
      </c>
    </row>
    <row r="37" spans="1:34" x14ac:dyDescent="0.3">
      <c r="A37" s="5">
        <v>17.066329625458501</v>
      </c>
      <c r="B37" s="5">
        <v>299.58083428646802</v>
      </c>
      <c r="C37" s="5">
        <v>76.932627831496205</v>
      </c>
      <c r="D37" s="5">
        <v>115.347295948905</v>
      </c>
      <c r="E37" s="5">
        <v>0.47013375418768599</v>
      </c>
      <c r="F37" s="5">
        <v>1001.5713495272699</v>
      </c>
      <c r="G37" s="5">
        <v>55.3023746893994</v>
      </c>
      <c r="H37" s="5">
        <v>4.1240899303727101</v>
      </c>
      <c r="J37" s="5">
        <v>21.964325363203201</v>
      </c>
      <c r="K37" s="5">
        <v>299.58938031144601</v>
      </c>
      <c r="L37" s="5">
        <v>76.514082733202798</v>
      </c>
      <c r="M37" s="5">
        <v>107.099672727236</v>
      </c>
      <c r="N37" s="5">
        <v>0.45003836555629401</v>
      </c>
      <c r="O37" s="5">
        <v>1022.05531901272</v>
      </c>
      <c r="P37" s="5">
        <v>57.639627028416598</v>
      </c>
      <c r="Q37" s="5">
        <v>4.0202240678430901</v>
      </c>
      <c r="S37" s="5">
        <v>20.592489759714301</v>
      </c>
      <c r="T37" s="5">
        <v>294.62941918460302</v>
      </c>
      <c r="U37" s="5">
        <v>75.955267827054897</v>
      </c>
      <c r="V37" s="5">
        <v>108.693747309139</v>
      </c>
      <c r="W37" s="5">
        <v>0.371824938030406</v>
      </c>
      <c r="X37" s="5">
        <v>1199.4167807952199</v>
      </c>
      <c r="Y37" s="5">
        <v>59.234220361075295</v>
      </c>
      <c r="Z37" s="5">
        <v>3.8555844922660798</v>
      </c>
      <c r="AB37" s="5">
        <v>22.2005236153196</v>
      </c>
      <c r="AC37" s="5">
        <v>298.12545814264001</v>
      </c>
      <c r="AD37" s="5">
        <v>77.5919330333099</v>
      </c>
      <c r="AE37" s="5">
        <v>0.48003578475556302</v>
      </c>
      <c r="AF37" s="5">
        <v>1034.88789979026</v>
      </c>
      <c r="AG37" s="5">
        <v>56.968434749229701</v>
      </c>
      <c r="AH37" s="5">
        <v>3.97901321145986</v>
      </c>
    </row>
    <row r="38" spans="1:34" x14ac:dyDescent="0.3">
      <c r="A38" s="5">
        <v>17.3676486588469</v>
      </c>
      <c r="B38" s="5">
        <v>298.46960919304001</v>
      </c>
      <c r="C38" s="5">
        <v>75.898328851668396</v>
      </c>
      <c r="D38" s="5">
        <v>100.39449254974799</v>
      </c>
      <c r="E38" s="5">
        <v>0.47668941996278902</v>
      </c>
      <c r="F38" s="5">
        <v>1000.54810567316</v>
      </c>
      <c r="G38" s="5">
        <v>55.291173606927899</v>
      </c>
      <c r="H38" s="5">
        <v>4.1123666461457198</v>
      </c>
      <c r="J38" s="5">
        <v>22.3323537787677</v>
      </c>
      <c r="K38" s="5">
        <v>299.78528980758398</v>
      </c>
      <c r="L38" s="5">
        <v>76.566846015598202</v>
      </c>
      <c r="M38" s="5">
        <v>109.568046017003</v>
      </c>
      <c r="N38" s="5">
        <v>0.46598011696948999</v>
      </c>
      <c r="O38" s="5">
        <v>1028.68161788667</v>
      </c>
      <c r="P38" s="5">
        <v>57.474834103928593</v>
      </c>
      <c r="Q38" s="5">
        <v>4.00040931706096</v>
      </c>
      <c r="S38" s="5">
        <v>20.616354802636899</v>
      </c>
      <c r="T38" s="5">
        <v>294.01815435241298</v>
      </c>
      <c r="U38" s="5">
        <v>75.930868398856404</v>
      </c>
      <c r="V38" s="5">
        <v>107.903543754469</v>
      </c>
      <c r="W38" s="5">
        <v>0.37733498182539599</v>
      </c>
      <c r="X38" s="5">
        <v>1192.5549091870901</v>
      </c>
      <c r="Y38" s="5">
        <v>59.219922066573503</v>
      </c>
      <c r="Z38" s="5">
        <v>3.8527565483846899</v>
      </c>
      <c r="AB38" s="5">
        <v>22.115820513145199</v>
      </c>
      <c r="AC38" s="5">
        <v>299.46805524362998</v>
      </c>
      <c r="AD38" s="5">
        <v>76.609981000393503</v>
      </c>
      <c r="AE38" s="5">
        <v>0.48386436579936798</v>
      </c>
      <c r="AF38" s="5">
        <v>1028.74952076041</v>
      </c>
      <c r="AG38" s="5">
        <v>56.926602145914494</v>
      </c>
      <c r="AH38" s="5">
        <v>3.9698482716017001</v>
      </c>
    </row>
    <row r="39" spans="1:34" x14ac:dyDescent="0.3">
      <c r="A39" s="5">
        <v>17.398519173722399</v>
      </c>
      <c r="B39" s="5">
        <v>298.26466455203501</v>
      </c>
      <c r="C39" s="5">
        <v>76.506106752504607</v>
      </c>
      <c r="D39" s="5">
        <v>112.374766983608</v>
      </c>
      <c r="E39" s="5">
        <v>0.47958054696636498</v>
      </c>
      <c r="F39" s="5">
        <v>1001.54663933757</v>
      </c>
      <c r="G39" s="5">
        <v>55.195268830485197</v>
      </c>
      <c r="H39" s="5">
        <v>4.1113472952306402</v>
      </c>
      <c r="J39" s="5">
        <v>21.63899468987</v>
      </c>
      <c r="K39" s="5">
        <v>299.77717121761299</v>
      </c>
      <c r="L39" s="5">
        <v>76.071798224930404</v>
      </c>
      <c r="M39" s="5">
        <v>100.042930481935</v>
      </c>
      <c r="N39" s="5">
        <v>0.46043781038766102</v>
      </c>
      <c r="O39" s="5">
        <v>1002.85582845444</v>
      </c>
      <c r="P39" s="5">
        <v>57.367032977817303</v>
      </c>
      <c r="Q39" s="5">
        <v>3.9800265954646799</v>
      </c>
      <c r="S39" s="5">
        <v>20.157027643792802</v>
      </c>
      <c r="T39" s="5">
        <v>293.40212489038203</v>
      </c>
      <c r="U39" s="5">
        <v>76.345610237396698</v>
      </c>
      <c r="V39" s="5">
        <v>105.21201214384</v>
      </c>
      <c r="W39" s="5">
        <v>0.384275059700877</v>
      </c>
      <c r="X39" s="5">
        <v>1193.2969482037799</v>
      </c>
      <c r="Y39" s="5">
        <v>59.147947613585508</v>
      </c>
      <c r="Z39" s="5">
        <v>3.8487094550704901</v>
      </c>
      <c r="AB39" s="5">
        <v>22.204424951913701</v>
      </c>
      <c r="AC39" s="5">
        <v>298.051511489745</v>
      </c>
      <c r="AD39" s="5">
        <v>76.820416726395194</v>
      </c>
      <c r="AE39" s="5">
        <v>0.48888901234889298</v>
      </c>
      <c r="AF39" s="5">
        <v>1017.44952507919</v>
      </c>
      <c r="AG39" s="5">
        <v>56.831399604475195</v>
      </c>
      <c r="AH39" s="5">
        <v>3.9615977426618199</v>
      </c>
    </row>
    <row r="40" spans="1:34" x14ac:dyDescent="0.3">
      <c r="A40" s="5">
        <v>17.438501680378501</v>
      </c>
      <c r="B40" s="5">
        <v>298.234788614867</v>
      </c>
      <c r="C40" s="5">
        <v>76.501247019439504</v>
      </c>
      <c r="D40" s="5">
        <v>112.914798578183</v>
      </c>
      <c r="E40" s="5">
        <v>0.48021214569374998</v>
      </c>
      <c r="F40" s="5">
        <v>1001.39554507796</v>
      </c>
      <c r="G40" s="5">
        <v>55.187610107786803</v>
      </c>
      <c r="H40" s="5">
        <v>4.1109799812289198</v>
      </c>
      <c r="J40" s="5">
        <v>21.669874008154199</v>
      </c>
      <c r="K40" s="5">
        <v>299.599674243273</v>
      </c>
      <c r="L40" s="5">
        <v>76.483608434367198</v>
      </c>
      <c r="M40" s="5">
        <v>107.97817984096</v>
      </c>
      <c r="N40" s="5">
        <v>0.47291539413870598</v>
      </c>
      <c r="O40" s="5">
        <v>1019.84627332588</v>
      </c>
      <c r="P40" s="5">
        <v>57.283094520512101</v>
      </c>
      <c r="Q40" s="5">
        <v>3.9744723864249298</v>
      </c>
      <c r="S40" s="5">
        <v>19.298087479280301</v>
      </c>
      <c r="T40" s="5">
        <v>292.15258236928298</v>
      </c>
      <c r="U40" s="5">
        <v>76.314656914432604</v>
      </c>
      <c r="V40" s="5">
        <v>105.22031115371</v>
      </c>
      <c r="W40" s="5">
        <v>0.38798782887772298</v>
      </c>
      <c r="X40" s="5">
        <v>1196.0280125843799</v>
      </c>
      <c r="Y40" s="5">
        <v>58.970042039987504</v>
      </c>
      <c r="Z40" s="5">
        <v>3.8443330029715401</v>
      </c>
      <c r="AB40" s="5">
        <v>21.962586026538901</v>
      </c>
      <c r="AC40" s="5">
        <v>298.39066571046101</v>
      </c>
      <c r="AD40" s="5">
        <v>76.806303857948294</v>
      </c>
      <c r="AE40" s="5">
        <v>0.49000592678718702</v>
      </c>
      <c r="AF40" s="5">
        <v>1022.50917995824</v>
      </c>
      <c r="AG40" s="5">
        <v>56.795031358633693</v>
      </c>
      <c r="AH40" s="5">
        <v>3.95730470672029</v>
      </c>
    </row>
    <row r="41" spans="1:34" x14ac:dyDescent="0.3">
      <c r="A41" s="5">
        <v>17.358293373501699</v>
      </c>
      <c r="B41" s="5">
        <v>298.41859522874302</v>
      </c>
      <c r="C41" s="5">
        <v>75.910158576370193</v>
      </c>
      <c r="D41" s="5">
        <v>102.31891863302801</v>
      </c>
      <c r="E41" s="5">
        <v>0.484998484776473</v>
      </c>
      <c r="F41" s="5">
        <v>1000.53640240775</v>
      </c>
      <c r="G41" s="5">
        <v>55.141443572529305</v>
      </c>
      <c r="H41" s="5">
        <v>4.0988869528474199</v>
      </c>
      <c r="J41" s="5">
        <v>21.6237781609899</v>
      </c>
      <c r="K41" s="5">
        <v>299.60380032745002</v>
      </c>
      <c r="L41" s="5">
        <v>76.509303235298603</v>
      </c>
      <c r="M41" s="5">
        <v>108.12285047095</v>
      </c>
      <c r="N41" s="5">
        <v>0.47319979593761402</v>
      </c>
      <c r="O41" s="5">
        <v>1017.69119341193</v>
      </c>
      <c r="P41" s="5">
        <v>57.269167487459406</v>
      </c>
      <c r="Q41" s="5">
        <v>3.9729164812532098</v>
      </c>
      <c r="S41" s="5">
        <v>18.962489524735702</v>
      </c>
      <c r="T41" s="5">
        <v>291.94585804956</v>
      </c>
      <c r="U41" s="5">
        <v>76.231785275972001</v>
      </c>
      <c r="V41" s="5">
        <v>103.69591264384</v>
      </c>
      <c r="W41" s="5">
        <v>0.38724248806402001</v>
      </c>
      <c r="X41" s="5">
        <v>1196.9951256546501</v>
      </c>
      <c r="Y41" s="5">
        <v>58.886843843859104</v>
      </c>
      <c r="Z41" s="5">
        <v>3.8414654506166999</v>
      </c>
      <c r="AB41" s="5">
        <v>22.381294714129101</v>
      </c>
      <c r="AC41" s="5">
        <v>298.11721170283602</v>
      </c>
      <c r="AD41" s="5">
        <v>76.624957797603102</v>
      </c>
      <c r="AE41" s="5">
        <v>0.49491436616090201</v>
      </c>
      <c r="AF41" s="5">
        <v>1017.2513213588099</v>
      </c>
      <c r="AG41" s="5">
        <v>56.763830857407605</v>
      </c>
      <c r="AH41" s="5">
        <v>3.9553594102042098</v>
      </c>
    </row>
    <row r="42" spans="1:34" x14ac:dyDescent="0.3">
      <c r="A42" s="5">
        <v>17.264872554952799</v>
      </c>
      <c r="B42" s="5">
        <v>298.50407662985401</v>
      </c>
      <c r="C42" s="5">
        <v>75.914686084501497</v>
      </c>
      <c r="D42" s="5">
        <v>101.03140973665199</v>
      </c>
      <c r="E42" s="5">
        <v>0.487117120742244</v>
      </c>
      <c r="F42" s="5">
        <v>1000.53303487799</v>
      </c>
      <c r="G42" s="5">
        <v>55.094672496122996</v>
      </c>
      <c r="H42" s="5">
        <v>4.0945555193467502</v>
      </c>
      <c r="J42" s="5">
        <v>21.019404158928701</v>
      </c>
      <c r="K42" s="5">
        <v>298.98214034138903</v>
      </c>
      <c r="L42" s="5">
        <v>76.1387068872165</v>
      </c>
      <c r="M42" s="5">
        <v>100.86815669728</v>
      </c>
      <c r="N42" s="5">
        <v>0.47182689635372399</v>
      </c>
      <c r="O42" s="5">
        <v>1005.35384883763</v>
      </c>
      <c r="P42" s="5">
        <v>57.215937741069403</v>
      </c>
      <c r="Q42" s="5">
        <v>3.96723632285673</v>
      </c>
      <c r="S42" s="5">
        <v>19.291180691881699</v>
      </c>
      <c r="T42" s="5">
        <v>291.54395262135301</v>
      </c>
      <c r="U42" s="5">
        <v>75.907081356927094</v>
      </c>
      <c r="V42" s="5">
        <v>107.942749543136</v>
      </c>
      <c r="W42" s="5">
        <v>0.37289656741696903</v>
      </c>
      <c r="X42" s="5">
        <v>1184.2602452895901</v>
      </c>
      <c r="Y42" s="5">
        <v>58.779072472566796</v>
      </c>
      <c r="Z42" s="5">
        <v>3.8393445088039799</v>
      </c>
      <c r="AB42" s="5">
        <v>22.1009886920993</v>
      </c>
      <c r="AC42" s="5">
        <v>298.10145933638302</v>
      </c>
      <c r="AD42" s="5">
        <v>76.689245451158698</v>
      </c>
      <c r="AE42" s="5">
        <v>0.49469380162314303</v>
      </c>
      <c r="AF42" s="5">
        <v>1017.21386602575</v>
      </c>
      <c r="AG42" s="5">
        <v>56.732119342354004</v>
      </c>
      <c r="AH42" s="5">
        <v>3.9518476927653801</v>
      </c>
    </row>
    <row r="43" spans="1:34" x14ac:dyDescent="0.3">
      <c r="A43" s="5">
        <v>17.260125491855501</v>
      </c>
      <c r="B43" s="5">
        <v>298.51564995599801</v>
      </c>
      <c r="C43" s="5">
        <v>75.798808977167397</v>
      </c>
      <c r="D43" s="5">
        <v>100.461262054168</v>
      </c>
      <c r="E43" s="5">
        <v>0.48766657429601201</v>
      </c>
      <c r="F43" s="5">
        <v>1000.57119045178</v>
      </c>
      <c r="G43" s="5">
        <v>55.082209500849999</v>
      </c>
      <c r="H43" s="5">
        <v>4.0932330078816603</v>
      </c>
      <c r="J43" s="5">
        <v>20.656593479914498</v>
      </c>
      <c r="K43" s="5">
        <v>298.997833102031</v>
      </c>
      <c r="L43" s="5">
        <v>76.128012890585694</v>
      </c>
      <c r="M43" s="5">
        <v>100.891646797813</v>
      </c>
      <c r="N43" s="5">
        <v>0.46956521732414702</v>
      </c>
      <c r="O43" s="5">
        <v>1005.35089541356</v>
      </c>
      <c r="P43" s="5">
        <v>57.181302012321098</v>
      </c>
      <c r="Q43" s="5">
        <v>3.9665036106147702</v>
      </c>
      <c r="S43" s="5">
        <v>18.965221314762701</v>
      </c>
      <c r="T43" s="5">
        <v>292.55832360574601</v>
      </c>
      <c r="U43" s="5">
        <v>76.193583237093605</v>
      </c>
      <c r="V43" s="5">
        <v>107.646501514927</v>
      </c>
      <c r="W43" s="5">
        <v>0.37794224259147002</v>
      </c>
      <c r="X43" s="5">
        <v>1176.6751149173399</v>
      </c>
      <c r="Y43" s="5">
        <v>58.671959146536004</v>
      </c>
      <c r="Z43" s="5">
        <v>3.8375988505457999</v>
      </c>
      <c r="AB43" s="5">
        <v>22.023021313178301</v>
      </c>
      <c r="AC43" s="5">
        <v>298.60450813568798</v>
      </c>
      <c r="AD43" s="5">
        <v>76.844250396551203</v>
      </c>
      <c r="AE43" s="5">
        <v>0.501046296805434</v>
      </c>
      <c r="AF43" s="5">
        <v>1027.36576100557</v>
      </c>
      <c r="AG43" s="5">
        <v>56.644648838402603</v>
      </c>
      <c r="AH43" s="5">
        <v>3.9444954798860898</v>
      </c>
    </row>
    <row r="44" spans="1:34" x14ac:dyDescent="0.3">
      <c r="A44" s="5">
        <v>16.796252279388799</v>
      </c>
      <c r="B44" s="5">
        <v>298.49720976764598</v>
      </c>
      <c r="C44" s="5">
        <v>76.026184517575004</v>
      </c>
      <c r="D44" s="5">
        <v>101.660147288548</v>
      </c>
      <c r="E44" s="5">
        <v>0.48674273811797603</v>
      </c>
      <c r="F44" s="5">
        <v>1000.4723623255099</v>
      </c>
      <c r="G44" s="5">
        <v>55.0308117406097</v>
      </c>
      <c r="H44" s="5">
        <v>4.0889680768782997</v>
      </c>
      <c r="J44" s="5">
        <v>20.766196980853401</v>
      </c>
      <c r="K44" s="5">
        <v>299.78315965919302</v>
      </c>
      <c r="L44" s="5">
        <v>75.944001296956202</v>
      </c>
      <c r="M44" s="5">
        <v>108.64931018686799</v>
      </c>
      <c r="N44" s="5">
        <v>0.474783187163974</v>
      </c>
      <c r="O44" s="5">
        <v>1018.35539885546</v>
      </c>
      <c r="P44" s="5">
        <v>57.142896545154997</v>
      </c>
      <c r="Q44" s="5">
        <v>3.9585743337177401</v>
      </c>
      <c r="S44" s="5">
        <v>18.283384426260699</v>
      </c>
      <c r="T44" s="5">
        <v>292.50078658204899</v>
      </c>
      <c r="U44" s="5">
        <v>75.888480588498993</v>
      </c>
      <c r="V44" s="5">
        <v>109.347901196501</v>
      </c>
      <c r="W44" s="5">
        <v>0.38028105616017199</v>
      </c>
      <c r="X44" s="5">
        <v>1187.48235579881</v>
      </c>
      <c r="Y44" s="5">
        <v>58.599281635359304</v>
      </c>
      <c r="Z44" s="5">
        <v>3.8352109872355098</v>
      </c>
      <c r="AB44" s="5">
        <v>21.1573118392234</v>
      </c>
      <c r="AC44" s="5">
        <v>299.58927793421401</v>
      </c>
      <c r="AD44" s="5">
        <v>76.854735274143806</v>
      </c>
      <c r="AE44" s="5">
        <v>0.49599027739448598</v>
      </c>
      <c r="AF44" s="5">
        <v>1014.67269964643</v>
      </c>
      <c r="AG44" s="5">
        <v>56.592489228112299</v>
      </c>
      <c r="AH44" s="5">
        <v>3.9383911303633798</v>
      </c>
    </row>
    <row r="45" spans="1:34" x14ac:dyDescent="0.3">
      <c r="A45" s="5">
        <v>16.993008533612201</v>
      </c>
      <c r="B45" s="5">
        <v>298.45256321361899</v>
      </c>
      <c r="C45" s="5">
        <v>75.7552962428462</v>
      </c>
      <c r="D45" s="5">
        <v>104.088188694658</v>
      </c>
      <c r="E45" s="5">
        <v>0.49142130963493602</v>
      </c>
      <c r="F45" s="5">
        <v>1000.82548799811</v>
      </c>
      <c r="G45" s="5">
        <v>54.960603199339097</v>
      </c>
      <c r="H45" s="5">
        <v>4.08492894081472</v>
      </c>
      <c r="J45" s="5">
        <v>20.855778671387</v>
      </c>
      <c r="K45" s="5">
        <v>299.78742824434403</v>
      </c>
      <c r="L45" s="5">
        <v>76.011800632606494</v>
      </c>
      <c r="M45" s="5">
        <v>108.636928902772</v>
      </c>
      <c r="N45" s="5">
        <v>0.47672575345365098</v>
      </c>
      <c r="O45" s="5">
        <v>1018.31644709199</v>
      </c>
      <c r="P45" s="5">
        <v>57.123121916365108</v>
      </c>
      <c r="Q45" s="5">
        <v>3.9565535359388999</v>
      </c>
      <c r="S45" s="5">
        <v>25.449917645167201</v>
      </c>
      <c r="T45" s="5">
        <v>298.56437364304298</v>
      </c>
      <c r="U45" s="5">
        <v>76.966882247656898</v>
      </c>
      <c r="V45" s="5">
        <v>123.42081695453101</v>
      </c>
      <c r="W45" s="5">
        <v>0.48583957145393197</v>
      </c>
      <c r="X45" s="5">
        <v>1048.81419735891</v>
      </c>
      <c r="Y45" s="5">
        <v>58.5543844089324</v>
      </c>
      <c r="Z45" s="5">
        <v>3.8344636202007099</v>
      </c>
      <c r="AB45" s="5">
        <v>20.947093161876001</v>
      </c>
      <c r="AC45" s="5">
        <v>299.55319341851299</v>
      </c>
      <c r="AD45" s="5">
        <v>76.848895431260203</v>
      </c>
      <c r="AE45" s="5">
        <v>0.49569650594109399</v>
      </c>
      <c r="AF45" s="5">
        <v>1017.56402585941</v>
      </c>
      <c r="AG45" s="5">
        <v>56.569571316257708</v>
      </c>
      <c r="AH45" s="5">
        <v>3.9368121008478298</v>
      </c>
    </row>
    <row r="46" spans="1:34" x14ac:dyDescent="0.3">
      <c r="A46" s="5">
        <v>16.667959641023</v>
      </c>
      <c r="B46" s="5">
        <v>298.53315109653801</v>
      </c>
      <c r="C46" s="5">
        <v>75.763673593013607</v>
      </c>
      <c r="D46" s="5">
        <v>100.028676717937</v>
      </c>
      <c r="E46" s="5">
        <v>0.490928108036711</v>
      </c>
      <c r="F46" s="5">
        <v>1000.78488630422</v>
      </c>
      <c r="G46" s="5">
        <v>54.936909169765201</v>
      </c>
      <c r="H46" s="5">
        <v>4.0805437639774897</v>
      </c>
      <c r="J46" s="5">
        <v>20.999948596562898</v>
      </c>
      <c r="K46" s="5">
        <v>299.98202722954801</v>
      </c>
      <c r="L46" s="5">
        <v>75.789742856444093</v>
      </c>
      <c r="M46" s="5">
        <v>100.389631682035</v>
      </c>
      <c r="N46" s="5">
        <v>0.48256800921627302</v>
      </c>
      <c r="O46" s="5">
        <v>1035.8902601075899</v>
      </c>
      <c r="P46" s="5">
        <v>57.0790874480656</v>
      </c>
      <c r="Q46" s="5">
        <v>3.9533742320684602</v>
      </c>
      <c r="S46" s="5">
        <v>24.787679202709299</v>
      </c>
      <c r="T46" s="5">
        <v>298.35481695261899</v>
      </c>
      <c r="U46" s="5">
        <v>76.970753948689904</v>
      </c>
      <c r="V46" s="5">
        <v>123.10378313762401</v>
      </c>
      <c r="W46" s="5">
        <v>0.48435493597469798</v>
      </c>
      <c r="X46" s="5">
        <v>1054.4441923811601</v>
      </c>
      <c r="Y46" s="5">
        <v>58.503515180423506</v>
      </c>
      <c r="Z46" s="5">
        <v>3.8304779857423599</v>
      </c>
      <c r="AB46" s="5">
        <v>20.7925663352474</v>
      </c>
      <c r="AC46" s="5">
        <v>299.68502731492498</v>
      </c>
      <c r="AD46" s="5">
        <v>76.827981175815694</v>
      </c>
      <c r="AE46" s="5">
        <v>0.49884271986572898</v>
      </c>
      <c r="AF46" s="5">
        <v>1017.15066382894</v>
      </c>
      <c r="AG46" s="5">
        <v>56.499034285268202</v>
      </c>
      <c r="AH46" s="5">
        <v>3.9310367079341701</v>
      </c>
    </row>
    <row r="47" spans="1:34" x14ac:dyDescent="0.3">
      <c r="A47" s="5">
        <v>17.242828161203601</v>
      </c>
      <c r="B47" s="5">
        <v>298.49010687894901</v>
      </c>
      <c r="C47" s="5">
        <v>75.892399660093403</v>
      </c>
      <c r="D47" s="5">
        <v>100.091254922464</v>
      </c>
      <c r="E47" s="5">
        <v>0.49981078916781702</v>
      </c>
      <c r="F47" s="5">
        <v>1000.61410400262</v>
      </c>
      <c r="G47" s="5">
        <v>54.875887990540896</v>
      </c>
      <c r="H47" s="5">
        <v>4.07782593713923</v>
      </c>
      <c r="J47" s="5">
        <v>20.876535897545502</v>
      </c>
      <c r="K47" s="5">
        <v>299.61877979752501</v>
      </c>
      <c r="L47" s="5">
        <v>75.868273423451001</v>
      </c>
      <c r="M47" s="5">
        <v>100.412224833349</v>
      </c>
      <c r="N47" s="5">
        <v>0.48511549749279598</v>
      </c>
      <c r="O47" s="5">
        <v>1036.00314810345</v>
      </c>
      <c r="P47" s="5">
        <v>57.018051544231795</v>
      </c>
      <c r="Q47" s="5">
        <v>3.9486702551096302</v>
      </c>
      <c r="S47" s="5">
        <v>24.063599313008201</v>
      </c>
      <c r="T47" s="5">
        <v>299.05280387577301</v>
      </c>
      <c r="U47" s="5">
        <v>76.933871364347297</v>
      </c>
      <c r="V47" s="5">
        <v>126.812400571091</v>
      </c>
      <c r="W47" s="5">
        <v>0.48039363608970598</v>
      </c>
      <c r="X47" s="5">
        <v>1052.77532671581</v>
      </c>
      <c r="Y47" s="5">
        <v>58.471125848406004</v>
      </c>
      <c r="Z47" s="5">
        <v>3.8278248118795899</v>
      </c>
      <c r="AB47" s="5">
        <v>20.8671102017741</v>
      </c>
      <c r="AC47" s="5">
        <v>297.71183555203601</v>
      </c>
      <c r="AD47" s="5">
        <v>76.253681379886601</v>
      </c>
      <c r="AE47" s="5">
        <v>0.50339234873836902</v>
      </c>
      <c r="AF47" s="5">
        <v>1019.82578550585</v>
      </c>
      <c r="AG47" s="5">
        <v>56.417525244680498</v>
      </c>
      <c r="AH47" s="5">
        <v>3.9268723758131898</v>
      </c>
    </row>
    <row r="48" spans="1:34" x14ac:dyDescent="0.3">
      <c r="A48" s="5">
        <v>17.177759652532199</v>
      </c>
      <c r="B48" s="5">
        <v>298.47560145985301</v>
      </c>
      <c r="C48" s="5">
        <v>75.861217411408703</v>
      </c>
      <c r="D48" s="5">
        <v>100.072535088615</v>
      </c>
      <c r="E48" s="5">
        <v>0.49948752104237798</v>
      </c>
      <c r="F48" s="5">
        <v>1000.6147647476899</v>
      </c>
      <c r="G48" s="5">
        <v>54.871039361985694</v>
      </c>
      <c r="H48" s="5">
        <v>4.07719529148285</v>
      </c>
      <c r="J48" s="5">
        <v>20.812043378291101</v>
      </c>
      <c r="K48" s="5">
        <v>299.473441285501</v>
      </c>
      <c r="L48" s="5">
        <v>76.069277069032594</v>
      </c>
      <c r="M48" s="5">
        <v>102.471945146294</v>
      </c>
      <c r="N48" s="5">
        <v>0.48532591869039599</v>
      </c>
      <c r="O48" s="5">
        <v>1019.5533966623</v>
      </c>
      <c r="P48" s="5">
        <v>56.984166956376001</v>
      </c>
      <c r="Q48" s="5">
        <v>3.9431982616760899</v>
      </c>
      <c r="S48" s="5">
        <v>24.075972675439601</v>
      </c>
      <c r="T48" s="5">
        <v>299.18199393965898</v>
      </c>
      <c r="U48" s="5">
        <v>76.800555449533405</v>
      </c>
      <c r="V48" s="5">
        <v>124.335581229079</v>
      </c>
      <c r="W48" s="5">
        <v>0.48057823633591501</v>
      </c>
      <c r="X48" s="5">
        <v>1023.02242902251</v>
      </c>
      <c r="Y48" s="5">
        <v>58.418668847629995</v>
      </c>
      <c r="Z48" s="5">
        <v>3.8245979899120801</v>
      </c>
      <c r="AB48" s="5">
        <v>20.822054044673202</v>
      </c>
      <c r="AC48" s="5">
        <v>299.92209432420901</v>
      </c>
      <c r="AD48" s="5">
        <v>77.160470192694504</v>
      </c>
      <c r="AE48" s="5">
        <v>0.51215611448800802</v>
      </c>
      <c r="AF48" s="5">
        <v>1022.03658591078</v>
      </c>
      <c r="AG48" s="5">
        <v>56.306282253413897</v>
      </c>
      <c r="AH48" s="5">
        <v>3.9169048396535899</v>
      </c>
    </row>
    <row r="49" spans="1:34" x14ac:dyDescent="0.3">
      <c r="A49" s="5">
        <v>16.910575313152499</v>
      </c>
      <c r="B49" s="5">
        <v>298.50657564398398</v>
      </c>
      <c r="C49" s="5">
        <v>75.795705121212293</v>
      </c>
      <c r="D49" s="5">
        <v>101.051838389558</v>
      </c>
      <c r="E49" s="5">
        <v>0.50045844762442204</v>
      </c>
      <c r="F49" s="5">
        <v>1000.55967269905</v>
      </c>
      <c r="G49" s="5">
        <v>54.808820477168197</v>
      </c>
      <c r="H49" s="5">
        <v>4.0723194016088096</v>
      </c>
      <c r="J49" s="5">
        <v>20.849664596948099</v>
      </c>
      <c r="K49" s="5">
        <v>299.34667360420798</v>
      </c>
      <c r="L49" s="5">
        <v>76.089546469701304</v>
      </c>
      <c r="M49" s="5">
        <v>102.259889106225</v>
      </c>
      <c r="N49" s="5">
        <v>0.49019953737680699</v>
      </c>
      <c r="O49" s="5">
        <v>1020.03288696373</v>
      </c>
      <c r="P49" s="5">
        <v>56.906343150719692</v>
      </c>
      <c r="Q49" s="5">
        <v>3.9375272032569999</v>
      </c>
      <c r="S49" s="5">
        <v>24.618858678401999</v>
      </c>
      <c r="T49" s="5">
        <v>299.16770504676401</v>
      </c>
      <c r="U49" s="5">
        <v>76.9222465299802</v>
      </c>
      <c r="V49" s="5">
        <v>126.085927814504</v>
      </c>
      <c r="W49" s="5">
        <v>0.48888310894933501</v>
      </c>
      <c r="X49" s="5">
        <v>1032.84879112825</v>
      </c>
      <c r="Y49" s="5">
        <v>58.370827376851096</v>
      </c>
      <c r="Z49" s="5">
        <v>3.81873479516595</v>
      </c>
      <c r="AB49" s="5">
        <v>21.0312461544206</v>
      </c>
      <c r="AC49" s="5">
        <v>297.69353513294499</v>
      </c>
      <c r="AD49" s="5">
        <v>76.1943928273475</v>
      </c>
      <c r="AE49" s="5">
        <v>0.51586273474879996</v>
      </c>
      <c r="AF49" s="5">
        <v>1019.35573645181</v>
      </c>
      <c r="AG49" s="5">
        <v>56.254201130890301</v>
      </c>
      <c r="AH49" s="5">
        <v>3.91511069511369</v>
      </c>
    </row>
    <row r="50" spans="1:34" x14ac:dyDescent="0.3">
      <c r="A50" s="5">
        <v>16.999939507950799</v>
      </c>
      <c r="B50" s="5">
        <v>298.49911157701803</v>
      </c>
      <c r="C50" s="5">
        <v>75.784630071053996</v>
      </c>
      <c r="D50" s="5">
        <v>101.068555403397</v>
      </c>
      <c r="E50" s="5">
        <v>0.50405636940262899</v>
      </c>
      <c r="F50" s="5">
        <v>1000.55557302669</v>
      </c>
      <c r="G50" s="5">
        <v>54.759613183541902</v>
      </c>
      <c r="H50" s="5">
        <v>4.06958807197607</v>
      </c>
      <c r="J50" s="5">
        <v>20.603950414341099</v>
      </c>
      <c r="K50" s="5">
        <v>299.466112691006</v>
      </c>
      <c r="L50" s="5">
        <v>75.869617019093596</v>
      </c>
      <c r="M50" s="5">
        <v>101.657099311702</v>
      </c>
      <c r="N50" s="5">
        <v>0.48924887658717098</v>
      </c>
      <c r="O50" s="5">
        <v>1007.70383428334</v>
      </c>
      <c r="P50" s="5">
        <v>56.875691311274203</v>
      </c>
      <c r="Q50" s="5">
        <v>3.93306756888812</v>
      </c>
      <c r="S50" s="5">
        <v>24.616173501035799</v>
      </c>
      <c r="T50" s="5">
        <v>299.79039318213199</v>
      </c>
      <c r="U50" s="5">
        <v>76.878022729496905</v>
      </c>
      <c r="V50" s="5">
        <v>126.21008836956599</v>
      </c>
      <c r="W50" s="5">
        <v>0.49142401797972102</v>
      </c>
      <c r="X50" s="5">
        <v>1026.6081138248001</v>
      </c>
      <c r="Y50" s="5">
        <v>58.327586743649796</v>
      </c>
      <c r="Z50" s="5">
        <v>3.8148667043220201</v>
      </c>
      <c r="AB50" s="5">
        <v>20.7640606080484</v>
      </c>
      <c r="AC50" s="5">
        <v>297.676813436852</v>
      </c>
      <c r="AD50" s="5">
        <v>76.224314921766805</v>
      </c>
      <c r="AE50" s="5">
        <v>0.51674302244423398</v>
      </c>
      <c r="AF50" s="5">
        <v>1019.4056218094599</v>
      </c>
      <c r="AG50" s="5">
        <v>56.200678463062999</v>
      </c>
      <c r="AH50" s="5">
        <v>3.9115442460321401</v>
      </c>
    </row>
    <row r="51" spans="1:34" x14ac:dyDescent="0.3">
      <c r="A51" s="5">
        <v>16.6987515490754</v>
      </c>
      <c r="B51" s="5">
        <v>297.00825406280597</v>
      </c>
      <c r="C51" s="5">
        <v>75.776519510799602</v>
      </c>
      <c r="D51" s="5">
        <v>101.059569461145</v>
      </c>
      <c r="E51" s="5">
        <v>0.50317323534880698</v>
      </c>
      <c r="F51" s="5">
        <v>1000.74313545922</v>
      </c>
      <c r="G51" s="5">
        <v>54.711478002159296</v>
      </c>
      <c r="H51" s="5">
        <v>4.0668479745993196</v>
      </c>
      <c r="J51" s="5">
        <v>21.136714361639999</v>
      </c>
      <c r="K51" s="5">
        <v>299.94772075166401</v>
      </c>
      <c r="L51" s="5">
        <v>76.543203800152497</v>
      </c>
      <c r="M51" s="5">
        <v>102.250195613</v>
      </c>
      <c r="N51" s="5">
        <v>0.496920060731256</v>
      </c>
      <c r="O51" s="5">
        <v>1008.37988232958</v>
      </c>
      <c r="P51" s="5">
        <v>56.809302748148404</v>
      </c>
      <c r="Q51" s="5">
        <v>3.9314351163914201</v>
      </c>
      <c r="S51" s="5">
        <v>24.014474085974101</v>
      </c>
      <c r="T51" s="5">
        <v>299.17457625201899</v>
      </c>
      <c r="U51" s="5">
        <v>76.791987676713703</v>
      </c>
      <c r="V51" s="5">
        <v>124.6291564201</v>
      </c>
      <c r="W51" s="5">
        <v>0.48837092791002901</v>
      </c>
      <c r="X51" s="5">
        <v>1022.19092387769</v>
      </c>
      <c r="Y51" s="5">
        <v>58.279079253837395</v>
      </c>
      <c r="Z51" s="5">
        <v>3.8132156439628599</v>
      </c>
      <c r="AB51" s="5">
        <v>20.755010043745401</v>
      </c>
      <c r="AC51" s="5">
        <v>296.99276041105298</v>
      </c>
      <c r="AD51" s="5">
        <v>76.082286195971406</v>
      </c>
      <c r="AE51" s="5">
        <v>0.51799444489777602</v>
      </c>
      <c r="AF51" s="5">
        <v>1019.46528587343</v>
      </c>
      <c r="AG51" s="5">
        <v>56.162423893920099</v>
      </c>
      <c r="AH51" s="5">
        <v>3.9104792055334299</v>
      </c>
    </row>
    <row r="52" spans="1:34" x14ac:dyDescent="0.3">
      <c r="A52" s="5">
        <v>16.7608552821209</v>
      </c>
      <c r="B52" s="5">
        <v>298.44316023078102</v>
      </c>
      <c r="C52" s="5">
        <v>75.918640410687502</v>
      </c>
      <c r="D52" s="5">
        <v>100.10723199749501</v>
      </c>
      <c r="E52" s="5">
        <v>0.50587536130600297</v>
      </c>
      <c r="F52" s="5">
        <v>1000.53375761047</v>
      </c>
      <c r="G52" s="5">
        <v>54.699600190175801</v>
      </c>
      <c r="H52" s="5">
        <v>4.0648094104641102</v>
      </c>
      <c r="J52" s="5">
        <v>20.704819159819198</v>
      </c>
      <c r="K52" s="5">
        <v>298.95702288528298</v>
      </c>
      <c r="L52" s="5">
        <v>75.6420581921695</v>
      </c>
      <c r="M52" s="5">
        <v>100.448945341711</v>
      </c>
      <c r="N52" s="5">
        <v>0.497474133520311</v>
      </c>
      <c r="O52" s="5">
        <v>1025.7485842262699</v>
      </c>
      <c r="P52" s="5">
        <v>56.749848630924205</v>
      </c>
      <c r="Q52" s="5">
        <v>3.92699799722772</v>
      </c>
      <c r="S52" s="5">
        <v>24.088725350005301</v>
      </c>
      <c r="T52" s="5">
        <v>299.20609293882899</v>
      </c>
      <c r="U52" s="5">
        <v>76.808166629424406</v>
      </c>
      <c r="V52" s="5">
        <v>122.416725153258</v>
      </c>
      <c r="W52" s="5">
        <v>0.49171194256008399</v>
      </c>
      <c r="X52" s="5">
        <v>1027.8177326084401</v>
      </c>
      <c r="Y52" s="5">
        <v>58.255327541449198</v>
      </c>
      <c r="Z52" s="5">
        <v>3.8096861073386998</v>
      </c>
      <c r="AB52" s="5">
        <v>20.473316346132201</v>
      </c>
      <c r="AC52" s="5">
        <v>299.930593583134</v>
      </c>
      <c r="AD52" s="5">
        <v>76.872203419210905</v>
      </c>
      <c r="AE52" s="5">
        <v>0.52025248867645102</v>
      </c>
      <c r="AF52" s="5">
        <v>1016.39515708436</v>
      </c>
      <c r="AG52" s="5">
        <v>56.127146482026703</v>
      </c>
      <c r="AH52" s="5">
        <v>3.9048915477339201</v>
      </c>
    </row>
    <row r="53" spans="1:34" x14ac:dyDescent="0.3">
      <c r="A53" s="5">
        <v>16.2450337912401</v>
      </c>
      <c r="B53" s="5">
        <v>298.40129994748798</v>
      </c>
      <c r="C53" s="5">
        <v>75.682483896419598</v>
      </c>
      <c r="D53" s="5">
        <v>100.23695015801</v>
      </c>
      <c r="E53" s="5">
        <v>0.50329266826435304</v>
      </c>
      <c r="F53" s="5">
        <v>1000.49316209855</v>
      </c>
      <c r="G53" s="5">
        <v>54.638622541746095</v>
      </c>
      <c r="H53" s="5">
        <v>4.06064319518718</v>
      </c>
      <c r="J53" s="5">
        <v>20.7156288933006</v>
      </c>
      <c r="K53" s="5">
        <v>299.03343619942501</v>
      </c>
      <c r="L53" s="5">
        <v>76.097001529683595</v>
      </c>
      <c r="M53" s="5">
        <v>100.00816360547999</v>
      </c>
      <c r="N53" s="5">
        <v>0.50035363635163699</v>
      </c>
      <c r="O53" s="5">
        <v>1005.3535580145</v>
      </c>
      <c r="P53" s="5">
        <v>56.700546912120899</v>
      </c>
      <c r="Q53" s="5">
        <v>3.92144763152104</v>
      </c>
      <c r="S53" s="5">
        <v>24.0976002871285</v>
      </c>
      <c r="T53" s="5">
        <v>299.20730751951402</v>
      </c>
      <c r="U53" s="5">
        <v>76.818289439215306</v>
      </c>
      <c r="V53" s="5">
        <v>122.26950087882599</v>
      </c>
      <c r="W53" s="5">
        <v>0.49693029555573498</v>
      </c>
      <c r="X53" s="5">
        <v>1028.49409212621</v>
      </c>
      <c r="Y53" s="5">
        <v>58.172423411248296</v>
      </c>
      <c r="Z53" s="5">
        <v>3.8042056657847501</v>
      </c>
      <c r="AB53" s="5">
        <v>20.7430541478377</v>
      </c>
      <c r="AC53" s="5">
        <v>299.55444037816699</v>
      </c>
      <c r="AD53" s="5">
        <v>77.092675829280097</v>
      </c>
      <c r="AE53" s="5">
        <v>0.52503774266320802</v>
      </c>
      <c r="AF53" s="5">
        <v>1022.75685570906</v>
      </c>
      <c r="AG53" s="5">
        <v>56.099962367501696</v>
      </c>
      <c r="AH53" s="5">
        <v>3.90468408299704</v>
      </c>
    </row>
    <row r="54" spans="1:34" x14ac:dyDescent="0.3">
      <c r="A54" s="5">
        <v>16.18224164562</v>
      </c>
      <c r="B54" s="5">
        <v>298.40165214568498</v>
      </c>
      <c r="C54" s="5">
        <v>75.680057517645494</v>
      </c>
      <c r="D54" s="5">
        <v>100.236935298454</v>
      </c>
      <c r="E54" s="5">
        <v>0.50556140169532504</v>
      </c>
      <c r="F54" s="5">
        <v>1000.5181226849</v>
      </c>
      <c r="G54" s="5">
        <v>54.587306782586396</v>
      </c>
      <c r="H54" s="5">
        <v>4.0576929841475904</v>
      </c>
      <c r="J54" s="5">
        <v>20.832097056972898</v>
      </c>
      <c r="K54" s="5">
        <v>299.44630255272102</v>
      </c>
      <c r="L54" s="5">
        <v>76.1575207749881</v>
      </c>
      <c r="M54" s="5">
        <v>100.02033013465601</v>
      </c>
      <c r="N54" s="5">
        <v>0.50393623105105401</v>
      </c>
      <c r="O54" s="5">
        <v>1002.03891164177</v>
      </c>
      <c r="P54" s="5">
        <v>56.658946960358605</v>
      </c>
      <c r="Q54" s="5">
        <v>3.91852003341508</v>
      </c>
      <c r="S54" s="5">
        <v>23.762806515445298</v>
      </c>
      <c r="T54" s="5">
        <v>299.21484913078001</v>
      </c>
      <c r="U54" s="5">
        <v>76.811674741568297</v>
      </c>
      <c r="V54" s="5">
        <v>119.37571754858701</v>
      </c>
      <c r="W54" s="5">
        <v>0.501582488078957</v>
      </c>
      <c r="X54" s="5">
        <v>1028.5717971782301</v>
      </c>
      <c r="Y54" s="5">
        <v>58.054778734006497</v>
      </c>
      <c r="Z54" s="5">
        <v>3.7965489513696902</v>
      </c>
      <c r="AB54" s="5">
        <v>20.815387259639699</v>
      </c>
      <c r="AC54" s="5">
        <v>298.45626179497498</v>
      </c>
      <c r="AD54" s="5">
        <v>76.190813426829905</v>
      </c>
      <c r="AE54" s="5">
        <v>0.52887681991190905</v>
      </c>
      <c r="AF54" s="5">
        <v>1017.9218488904201</v>
      </c>
      <c r="AG54" s="5">
        <v>56.036294833268897</v>
      </c>
      <c r="AH54" s="5">
        <v>3.9010155744850299</v>
      </c>
    </row>
    <row r="55" spans="1:34" x14ac:dyDescent="0.3">
      <c r="A55" s="5">
        <v>16.4812322908871</v>
      </c>
      <c r="B55" s="5">
        <v>298.49303748378401</v>
      </c>
      <c r="C55" s="5">
        <v>75.667995255224</v>
      </c>
      <c r="D55" s="5">
        <v>100.232623239543</v>
      </c>
      <c r="E55" s="5">
        <v>0.51398497536776899</v>
      </c>
      <c r="F55" s="5">
        <v>1000.65159012847</v>
      </c>
      <c r="G55" s="5">
        <v>54.495987788002999</v>
      </c>
      <c r="H55" s="5">
        <v>4.0527111230876001</v>
      </c>
      <c r="J55" s="5">
        <v>20.884554068966199</v>
      </c>
      <c r="K55" s="5">
        <v>299.46973162471602</v>
      </c>
      <c r="L55" s="5">
        <v>76.213656594014907</v>
      </c>
      <c r="M55" s="5">
        <v>100.081091462457</v>
      </c>
      <c r="N55" s="5">
        <v>0.50709222853417302</v>
      </c>
      <c r="O55" s="5">
        <v>1002.21195191707</v>
      </c>
      <c r="P55" s="5">
        <v>56.613862372122803</v>
      </c>
      <c r="Q55" s="5">
        <v>3.9160945001915501</v>
      </c>
      <c r="S55" s="5">
        <v>24.075941811846899</v>
      </c>
      <c r="T55" s="5">
        <v>299.89432285276098</v>
      </c>
      <c r="U55" s="5">
        <v>77.160517892259307</v>
      </c>
      <c r="V55" s="5">
        <v>122.122922518663</v>
      </c>
      <c r="W55" s="5">
        <v>0.51134210524564405</v>
      </c>
      <c r="X55" s="5">
        <v>1030.20419157893</v>
      </c>
      <c r="Y55" s="5">
        <v>57.927040202973402</v>
      </c>
      <c r="Z55" s="5">
        <v>3.7916774230438599</v>
      </c>
      <c r="AB55" s="5">
        <v>21.435251926362302</v>
      </c>
      <c r="AC55" s="5">
        <v>299.86298563046398</v>
      </c>
      <c r="AD55" s="5">
        <v>76.888583616256398</v>
      </c>
      <c r="AE55" s="5">
        <v>0.54683328690219901</v>
      </c>
      <c r="AF55" s="5">
        <v>1020.94961343625</v>
      </c>
      <c r="AG55" s="5">
        <v>55.893822873027396</v>
      </c>
      <c r="AH55" s="5">
        <v>3.8962315598491899</v>
      </c>
    </row>
    <row r="56" spans="1:34" x14ac:dyDescent="0.3">
      <c r="A56" s="5">
        <v>15.9896016452757</v>
      </c>
      <c r="B56" s="5">
        <v>298.98212009497303</v>
      </c>
      <c r="C56" s="5">
        <v>75.947480457403799</v>
      </c>
      <c r="D56" s="5">
        <v>100.36680625766</v>
      </c>
      <c r="E56" s="5">
        <v>0.51319217648396998</v>
      </c>
      <c r="F56" s="5">
        <v>1000.46434280884</v>
      </c>
      <c r="G56" s="5">
        <v>54.441586759367297</v>
      </c>
      <c r="H56" s="5">
        <v>4.0496342601878199</v>
      </c>
      <c r="J56" s="5">
        <v>20.715394935850501</v>
      </c>
      <c r="K56" s="5">
        <v>299.99979485843602</v>
      </c>
      <c r="L56" s="5">
        <v>76.273779223710605</v>
      </c>
      <c r="M56" s="5">
        <v>105.841407331933</v>
      </c>
      <c r="N56" s="5">
        <v>0.50868530582851601</v>
      </c>
      <c r="O56" s="5">
        <v>1006.23506179599</v>
      </c>
      <c r="P56" s="5">
        <v>56.556907485503203</v>
      </c>
      <c r="Q56" s="5">
        <v>3.9142965386603601</v>
      </c>
      <c r="S56" s="5">
        <v>24.0750396028272</v>
      </c>
      <c r="T56" s="5">
        <v>299.900849396566</v>
      </c>
      <c r="U56" s="5">
        <v>77.130312465405098</v>
      </c>
      <c r="V56" s="5">
        <v>121.589654043788</v>
      </c>
      <c r="W56" s="5">
        <v>0.51727368161982601</v>
      </c>
      <c r="X56" s="5">
        <v>1030.6953357898699</v>
      </c>
      <c r="Y56" s="5">
        <v>57.835617257087804</v>
      </c>
      <c r="Z56" s="5">
        <v>3.7872056739199902</v>
      </c>
      <c r="AB56" s="5">
        <v>20.953099084783499</v>
      </c>
      <c r="AC56" s="5">
        <v>299.83786764001297</v>
      </c>
      <c r="AD56" s="5">
        <v>76.811864467915399</v>
      </c>
      <c r="AE56" s="5">
        <v>0.54364157038666505</v>
      </c>
      <c r="AF56" s="5">
        <v>1012.71309228395</v>
      </c>
      <c r="AG56" s="5">
        <v>55.856832515677404</v>
      </c>
      <c r="AH56" s="5">
        <v>3.8914829567363101</v>
      </c>
    </row>
    <row r="57" spans="1:34" x14ac:dyDescent="0.3">
      <c r="A57" s="5">
        <v>15.964665926470801</v>
      </c>
      <c r="B57" s="5">
        <v>298.53009354781102</v>
      </c>
      <c r="C57" s="5">
        <v>75.984406576186601</v>
      </c>
      <c r="D57" s="5">
        <v>100.058570316288</v>
      </c>
      <c r="E57" s="5">
        <v>0.51631755298859905</v>
      </c>
      <c r="F57" s="5">
        <v>1000.18846958974</v>
      </c>
      <c r="G57" s="5">
        <v>54.378997713806896</v>
      </c>
      <c r="H57" s="5">
        <v>4.04670697718519</v>
      </c>
      <c r="J57" s="5">
        <v>20.2064083660972</v>
      </c>
      <c r="K57" s="5">
        <v>299.38972668167298</v>
      </c>
      <c r="L57" s="5">
        <v>76.198583255165502</v>
      </c>
      <c r="M57" s="5">
        <v>106.422990028001</v>
      </c>
      <c r="N57" s="5">
        <v>0.51198653877517997</v>
      </c>
      <c r="O57" s="5">
        <v>1006.78895645322</v>
      </c>
      <c r="P57" s="5">
        <v>56.413279002124298</v>
      </c>
      <c r="Q57" s="5">
        <v>3.9065431904518002</v>
      </c>
      <c r="S57" s="5">
        <v>22.654312499087499</v>
      </c>
      <c r="T57" s="5">
        <v>298.46043150673898</v>
      </c>
      <c r="U57" s="5">
        <v>76.859206034603204</v>
      </c>
      <c r="V57" s="5">
        <v>119.70437655830101</v>
      </c>
      <c r="W57" s="5">
        <v>0.51177670037294698</v>
      </c>
      <c r="X57" s="5">
        <v>1035.0687850024201</v>
      </c>
      <c r="Y57" s="5">
        <v>57.702963879343507</v>
      </c>
      <c r="Z57" s="5">
        <v>3.7812683812886001</v>
      </c>
      <c r="AB57" s="5">
        <v>19.905638826096201</v>
      </c>
      <c r="AC57" s="5">
        <v>299.91293022958303</v>
      </c>
      <c r="AD57" s="5">
        <v>76.863954201516606</v>
      </c>
      <c r="AE57" s="5">
        <v>0.53895831763358504</v>
      </c>
      <c r="AF57" s="5">
        <v>1015.9440539283599</v>
      </c>
      <c r="AG57" s="5">
        <v>55.748247405824401</v>
      </c>
      <c r="AH57" s="5">
        <v>3.8856589682685398</v>
      </c>
    </row>
    <row r="58" spans="1:34" x14ac:dyDescent="0.3">
      <c r="A58" s="5">
        <v>16.000720144400301</v>
      </c>
      <c r="B58" s="5">
        <v>299.19452990571102</v>
      </c>
      <c r="C58" s="5">
        <v>75.970399058968397</v>
      </c>
      <c r="D58" s="5">
        <v>100.350966742617</v>
      </c>
      <c r="E58" s="5">
        <v>0.52076172804633702</v>
      </c>
      <c r="F58" s="5">
        <v>1000.32418511862</v>
      </c>
      <c r="G58" s="5">
        <v>54.317934751827003</v>
      </c>
      <c r="H58" s="5">
        <v>4.0432233799750499</v>
      </c>
      <c r="J58" s="5">
        <v>20.5021031443293</v>
      </c>
      <c r="K58" s="5">
        <v>298.37884902879301</v>
      </c>
      <c r="L58" s="5">
        <v>76.257743686833095</v>
      </c>
      <c r="M58" s="5">
        <v>106.443102881242</v>
      </c>
      <c r="N58" s="5">
        <v>0.51953091192888701</v>
      </c>
      <c r="O58" s="5">
        <v>1015.87984571787</v>
      </c>
      <c r="P58" s="5">
        <v>56.331860872881897</v>
      </c>
      <c r="Q58" s="5">
        <v>3.9057577311379998</v>
      </c>
      <c r="S58" s="5">
        <v>23.747256642560099</v>
      </c>
      <c r="T58" s="5">
        <v>298.99164251701598</v>
      </c>
      <c r="U58" s="5">
        <v>76.587083700511101</v>
      </c>
      <c r="V58" s="5">
        <v>116.074512443001</v>
      </c>
      <c r="W58" s="5">
        <v>0.52945471771154795</v>
      </c>
      <c r="X58" s="5">
        <v>1039.59479554733</v>
      </c>
      <c r="Y58" s="5">
        <v>57.6431240165576</v>
      </c>
      <c r="Z58" s="5">
        <v>3.7765866866926801</v>
      </c>
      <c r="AB58" s="5">
        <v>19.481497693185901</v>
      </c>
      <c r="AC58" s="5">
        <v>298.45261117721799</v>
      </c>
      <c r="AD58" s="5">
        <v>76.745448686314802</v>
      </c>
      <c r="AE58" s="5">
        <v>0.54104816253045196</v>
      </c>
      <c r="AF58" s="5">
        <v>1017.14944404875</v>
      </c>
      <c r="AG58" s="5">
        <v>55.621499708950793</v>
      </c>
      <c r="AH58" s="5">
        <v>3.8818619015873299</v>
      </c>
    </row>
    <row r="59" spans="1:34" x14ac:dyDescent="0.3">
      <c r="A59" s="5">
        <v>15.9163411747473</v>
      </c>
      <c r="B59" s="5">
        <v>298.29871440735599</v>
      </c>
      <c r="C59" s="5">
        <v>75.914986093424105</v>
      </c>
      <c r="D59" s="5">
        <v>100.39656438829201</v>
      </c>
      <c r="E59" s="5">
        <v>0.52323254343985404</v>
      </c>
      <c r="F59" s="5">
        <v>1000.1646271775101</v>
      </c>
      <c r="G59" s="5">
        <v>54.2484741047383</v>
      </c>
      <c r="H59" s="5">
        <v>4.0405742279227903</v>
      </c>
      <c r="J59" s="5">
        <v>20.116518522105899</v>
      </c>
      <c r="K59" s="5">
        <v>299.38935642365198</v>
      </c>
      <c r="L59" s="5">
        <v>76.221252378783205</v>
      </c>
      <c r="M59" s="5">
        <v>106.247307603957</v>
      </c>
      <c r="N59" s="5">
        <v>0.51734864766698097</v>
      </c>
      <c r="O59" s="5">
        <v>1004.68679995094</v>
      </c>
      <c r="P59" s="5">
        <v>56.306420291697101</v>
      </c>
      <c r="Q59" s="5">
        <v>3.9010763146820202</v>
      </c>
      <c r="S59" s="5">
        <v>23.331943919783601</v>
      </c>
      <c r="T59" s="5">
        <v>298.83897810863903</v>
      </c>
      <c r="U59" s="5">
        <v>76.614553869247899</v>
      </c>
      <c r="V59" s="5">
        <v>123.902966819604</v>
      </c>
      <c r="W59" s="5">
        <v>0.52392856713846703</v>
      </c>
      <c r="X59" s="5">
        <v>1008.37605219226</v>
      </c>
      <c r="Y59" s="5">
        <v>57.569941751968699</v>
      </c>
      <c r="Z59" s="5">
        <v>3.7747603447521798</v>
      </c>
      <c r="AB59" s="5">
        <v>18.992087222074101</v>
      </c>
      <c r="AC59" s="5">
        <v>297.91531234680502</v>
      </c>
      <c r="AD59" s="5">
        <v>76.519202860383899</v>
      </c>
      <c r="AE59" s="5">
        <v>0.53848658811334804</v>
      </c>
      <c r="AF59" s="5">
        <v>1010.5130606927401</v>
      </c>
      <c r="AG59" s="5">
        <v>55.5382878241806</v>
      </c>
      <c r="AH59" s="5">
        <v>3.8804427180021301</v>
      </c>
    </row>
    <row r="60" spans="1:34" x14ac:dyDescent="0.3">
      <c r="A60" s="5">
        <v>15.227572111440001</v>
      </c>
      <c r="B60" s="5">
        <v>299.10720026471</v>
      </c>
      <c r="C60" s="5">
        <v>75.734335323416502</v>
      </c>
      <c r="D60" s="5">
        <v>100.97836066981399</v>
      </c>
      <c r="E60" s="5">
        <v>0.51849382970437097</v>
      </c>
      <c r="F60" s="5">
        <v>1001.20899805594</v>
      </c>
      <c r="G60" s="5">
        <v>54.178837640895807</v>
      </c>
      <c r="H60" s="5">
        <v>4.0391888575501396</v>
      </c>
      <c r="J60" s="5">
        <v>20.2669315813305</v>
      </c>
      <c r="K60" s="5">
        <v>298.045364014992</v>
      </c>
      <c r="L60" s="5">
        <v>76.163458040696</v>
      </c>
      <c r="M60" s="5">
        <v>102.71246544643</v>
      </c>
      <c r="N60" s="5">
        <v>0.52465257107567997</v>
      </c>
      <c r="O60" s="5">
        <v>1018.45764281198</v>
      </c>
      <c r="P60" s="5">
        <v>56.222808324255304</v>
      </c>
      <c r="Q60" s="5">
        <v>3.89950577891253</v>
      </c>
      <c r="S60" s="5">
        <v>23.393965409210601</v>
      </c>
      <c r="T60" s="5">
        <v>299.95496350475003</v>
      </c>
      <c r="U60" s="5">
        <v>76.675871329574605</v>
      </c>
      <c r="V60" s="5">
        <v>123.12887177028701</v>
      </c>
      <c r="W60" s="5">
        <v>0.52735926829381097</v>
      </c>
      <c r="X60" s="5">
        <v>1000.85167543743</v>
      </c>
      <c r="Y60" s="5">
        <v>57.526967064442701</v>
      </c>
      <c r="Z60" s="5">
        <v>3.7722572703858899</v>
      </c>
      <c r="AB60" s="5">
        <v>19.570909493237099</v>
      </c>
      <c r="AC60" s="5">
        <v>299.776507996009</v>
      </c>
      <c r="AD60" s="5">
        <v>76.5527745845487</v>
      </c>
      <c r="AE60" s="5">
        <v>0.55344059864531903</v>
      </c>
      <c r="AF60" s="5">
        <v>1016.216248589</v>
      </c>
      <c r="AG60" s="5">
        <v>55.476936058038696</v>
      </c>
      <c r="AH60" s="5">
        <v>3.87410569563683</v>
      </c>
    </row>
    <row r="61" spans="1:34" x14ac:dyDescent="0.3">
      <c r="A61" s="5">
        <v>15.620542164249001</v>
      </c>
      <c r="B61" s="5">
        <v>299.10872642943298</v>
      </c>
      <c r="C61" s="5">
        <v>75.732334531131102</v>
      </c>
      <c r="D61" s="5">
        <v>100.629919963959</v>
      </c>
      <c r="E61" s="5">
        <v>0.52523711782283</v>
      </c>
      <c r="F61" s="5">
        <v>1001.1612386085</v>
      </c>
      <c r="G61" s="5">
        <v>54.153705707352898</v>
      </c>
      <c r="H61" s="5">
        <v>4.0361385210965599</v>
      </c>
      <c r="J61" s="5">
        <v>20.3152130650241</v>
      </c>
      <c r="K61" s="5">
        <v>298.10733047066299</v>
      </c>
      <c r="L61" s="5">
        <v>76.005826823105906</v>
      </c>
      <c r="M61" s="5">
        <v>100.98495352503799</v>
      </c>
      <c r="N61" s="5">
        <v>0.53270013260071902</v>
      </c>
      <c r="O61" s="5">
        <v>1005.6565272993</v>
      </c>
      <c r="P61" s="5">
        <v>56.098435969792007</v>
      </c>
      <c r="Q61" s="5">
        <v>3.89114950758976</v>
      </c>
      <c r="S61" s="5">
        <v>23.7600093171258</v>
      </c>
      <c r="T61" s="5">
        <v>299.01574151618502</v>
      </c>
      <c r="U61" s="5">
        <v>76.594694880402102</v>
      </c>
      <c r="V61" s="5">
        <v>114.15565636718</v>
      </c>
      <c r="W61" s="5">
        <v>0.54058842393571704</v>
      </c>
      <c r="X61" s="5">
        <v>1040.0822224424501</v>
      </c>
      <c r="Y61" s="5">
        <v>57.4736192100371</v>
      </c>
      <c r="Z61" s="5">
        <v>3.7705173718795799</v>
      </c>
      <c r="AB61" s="5">
        <v>19.664234457039999</v>
      </c>
      <c r="AC61" s="5">
        <v>299.82859057100899</v>
      </c>
      <c r="AD61" s="5">
        <v>76.586119528199205</v>
      </c>
      <c r="AE61" s="5">
        <v>0.55647746374978302</v>
      </c>
      <c r="AF61" s="5">
        <v>1010.0087720661299</v>
      </c>
      <c r="AG61" s="5">
        <v>55.439798330943503</v>
      </c>
      <c r="AH61" s="5">
        <v>3.8725603994812201</v>
      </c>
    </row>
    <row r="62" spans="1:34" x14ac:dyDescent="0.3">
      <c r="A62" s="5">
        <v>16.391474456633599</v>
      </c>
      <c r="B62" s="5">
        <v>298.19954178091899</v>
      </c>
      <c r="C62" s="5">
        <v>75.820332838725705</v>
      </c>
      <c r="D62" s="5">
        <v>101.266890646007</v>
      </c>
      <c r="E62" s="5">
        <v>0.54089143991543298</v>
      </c>
      <c r="F62" s="5">
        <v>1000.49586832138</v>
      </c>
      <c r="G62" s="5">
        <v>54.037055690307099</v>
      </c>
      <c r="H62" s="5">
        <v>4.0329785577173203</v>
      </c>
      <c r="J62" s="5">
        <v>19.039276809752199</v>
      </c>
      <c r="K62" s="5">
        <v>299.52419437802001</v>
      </c>
      <c r="L62" s="5">
        <v>76.176396224384405</v>
      </c>
      <c r="M62" s="5">
        <v>103.445284120599</v>
      </c>
      <c r="N62" s="5">
        <v>0.52450220671845704</v>
      </c>
      <c r="O62" s="5">
        <v>1003.4801401652099</v>
      </c>
      <c r="P62" s="5">
        <v>55.994684018897701</v>
      </c>
      <c r="Q62" s="5">
        <v>3.8872208749744499</v>
      </c>
      <c r="S62" s="5">
        <v>23.621205227030501</v>
      </c>
      <c r="T62" s="5">
        <v>299.85648091457102</v>
      </c>
      <c r="U62" s="5">
        <v>76.621576109780804</v>
      </c>
      <c r="V62" s="5">
        <v>122.225757877178</v>
      </c>
      <c r="W62" s="5">
        <v>0.54065056462377703</v>
      </c>
      <c r="X62" s="5">
        <v>1002.92689859431</v>
      </c>
      <c r="Y62" s="5">
        <v>57.366536347759997</v>
      </c>
      <c r="Z62" s="5">
        <v>3.7659394169222402</v>
      </c>
      <c r="AB62" s="5">
        <v>19.622236144828399</v>
      </c>
      <c r="AC62" s="5">
        <v>299.975668542449</v>
      </c>
      <c r="AD62" s="5">
        <v>76.519273089611801</v>
      </c>
      <c r="AE62" s="5">
        <v>0.56250085432188901</v>
      </c>
      <c r="AF62" s="5">
        <v>1015.29852908175</v>
      </c>
      <c r="AG62" s="5">
        <v>55.356678117305101</v>
      </c>
      <c r="AH62" s="5">
        <v>3.8695681047167199</v>
      </c>
    </row>
    <row r="63" spans="1:34" x14ac:dyDescent="0.3">
      <c r="A63" s="5">
        <v>15.521588721702701</v>
      </c>
      <c r="B63" s="5">
        <v>298.19876888178902</v>
      </c>
      <c r="C63" s="5">
        <v>75.782890178704307</v>
      </c>
      <c r="D63" s="5">
        <v>100.505595794645</v>
      </c>
      <c r="E63" s="5">
        <v>0.53214091503225402</v>
      </c>
      <c r="F63" s="5">
        <v>1001.2733977425</v>
      </c>
      <c r="G63" s="5">
        <v>54.008798853928198</v>
      </c>
      <c r="H63" s="5">
        <v>4.0311911125821904</v>
      </c>
      <c r="J63" s="5">
        <v>19.1745863283465</v>
      </c>
      <c r="K63" s="5">
        <v>298.66366577984797</v>
      </c>
      <c r="L63" s="5">
        <v>75.758281425836699</v>
      </c>
      <c r="M63" s="5">
        <v>106.50910470977701</v>
      </c>
      <c r="N63" s="5">
        <v>0.53018611145664296</v>
      </c>
      <c r="O63" s="5">
        <v>1010.5746328016299</v>
      </c>
      <c r="P63" s="5">
        <v>55.916449897784602</v>
      </c>
      <c r="Q63" s="5">
        <v>3.88447742175578</v>
      </c>
      <c r="S63" s="5">
        <v>22.536086676643698</v>
      </c>
      <c r="T63" s="5">
        <v>299.96850754958899</v>
      </c>
      <c r="U63" s="5">
        <v>76.671779454172096</v>
      </c>
      <c r="V63" s="5">
        <v>116.97285733318699</v>
      </c>
      <c r="W63" s="5">
        <v>0.535341770849175</v>
      </c>
      <c r="X63" s="5">
        <v>1013.34759624732</v>
      </c>
      <c r="Y63" s="5">
        <v>57.2987894058721</v>
      </c>
      <c r="Z63" s="5">
        <v>3.76194352762937</v>
      </c>
      <c r="AB63" s="5">
        <v>19.6226798572661</v>
      </c>
      <c r="AC63" s="5">
        <v>299.52685009652402</v>
      </c>
      <c r="AD63" s="5">
        <v>76.593742495847195</v>
      </c>
      <c r="AE63" s="5">
        <v>0.56899865435839603</v>
      </c>
      <c r="AF63" s="5">
        <v>1016.37317377616</v>
      </c>
      <c r="AG63" s="5">
        <v>55.258044576150702</v>
      </c>
      <c r="AH63" s="5">
        <v>3.8670002148896101</v>
      </c>
    </row>
    <row r="64" spans="1:34" x14ac:dyDescent="0.3">
      <c r="A64" s="5">
        <v>15.443906229523099</v>
      </c>
      <c r="B64" s="5">
        <v>299.568417357567</v>
      </c>
      <c r="C64" s="5">
        <v>75.707904287873902</v>
      </c>
      <c r="D64" s="5">
        <v>101.9530323546</v>
      </c>
      <c r="E64" s="5">
        <v>0.53918109348962595</v>
      </c>
      <c r="F64" s="5">
        <v>1000.10041195426</v>
      </c>
      <c r="G64" s="5">
        <v>53.875686607624992</v>
      </c>
      <c r="H64" s="5">
        <v>4.0255035821203302</v>
      </c>
      <c r="J64" s="5">
        <v>19.149845119630498</v>
      </c>
      <c r="K64" s="5">
        <v>298.30228660799497</v>
      </c>
      <c r="L64" s="5">
        <v>75.744014195563693</v>
      </c>
      <c r="M64" s="5">
        <v>106.302466538803</v>
      </c>
      <c r="N64" s="5">
        <v>0.53404942713237502</v>
      </c>
      <c r="O64" s="5">
        <v>1004.8683191320901</v>
      </c>
      <c r="P64" s="5">
        <v>55.834601454847501</v>
      </c>
      <c r="Q64" s="5">
        <v>3.8811147703369899</v>
      </c>
      <c r="S64" s="5">
        <v>22.294060853514399</v>
      </c>
      <c r="T64" s="5">
        <v>299.43389246383902</v>
      </c>
      <c r="U64" s="5">
        <v>76.647730415543094</v>
      </c>
      <c r="V64" s="5">
        <v>108.531025418819</v>
      </c>
      <c r="W64" s="5">
        <v>0.53781719775256898</v>
      </c>
      <c r="X64" s="5">
        <v>1006.68431320715</v>
      </c>
      <c r="Y64" s="5">
        <v>57.212691150088403</v>
      </c>
      <c r="Z64" s="5">
        <v>3.7584388916376201</v>
      </c>
      <c r="AB64" s="5">
        <v>19.480265178067299</v>
      </c>
      <c r="AC64" s="5">
        <v>299.859726278229</v>
      </c>
      <c r="AD64" s="5">
        <v>76.510377920292797</v>
      </c>
      <c r="AE64" s="5">
        <v>0.58104571223809298</v>
      </c>
      <c r="AF64" s="5">
        <v>1005.774960533</v>
      </c>
      <c r="AG64" s="5">
        <v>55.044461748204597</v>
      </c>
      <c r="AH64" s="5">
        <v>3.8598375758235299</v>
      </c>
    </row>
    <row r="65" spans="1:34" x14ac:dyDescent="0.3">
      <c r="A65" s="5">
        <v>15.4125151711733</v>
      </c>
      <c r="B65" s="5">
        <v>299.60113767588899</v>
      </c>
      <c r="C65" s="5">
        <v>75.640065920584405</v>
      </c>
      <c r="D65" s="5">
        <v>101.48542454208901</v>
      </c>
      <c r="E65" s="5">
        <v>0.54249297001399499</v>
      </c>
      <c r="F65" s="5">
        <v>1000.07668002868</v>
      </c>
      <c r="G65" s="5">
        <v>53.802725137205599</v>
      </c>
      <c r="H65" s="5">
        <v>4.0228202173567302</v>
      </c>
      <c r="J65" s="5">
        <v>19.1175112733048</v>
      </c>
      <c r="K65" s="5">
        <v>297.97447433034699</v>
      </c>
      <c r="L65" s="5">
        <v>75.7249136193212</v>
      </c>
      <c r="M65" s="5">
        <v>106.45478086435099</v>
      </c>
      <c r="N65" s="5">
        <v>0.538151852717768</v>
      </c>
      <c r="O65" s="5">
        <v>1003.59581827058</v>
      </c>
      <c r="P65" s="5">
        <v>55.7516140330642</v>
      </c>
      <c r="Q65" s="5">
        <v>3.8784663777104602</v>
      </c>
      <c r="S65" s="5">
        <v>22.2720427905405</v>
      </c>
      <c r="T65" s="5">
        <v>299.42647477619801</v>
      </c>
      <c r="U65" s="5">
        <v>76.476220548575995</v>
      </c>
      <c r="V65" s="5">
        <v>108.217551218827</v>
      </c>
      <c r="W65" s="5">
        <v>0.54560988932668297</v>
      </c>
      <c r="X65" s="5">
        <v>1005.67602421176</v>
      </c>
      <c r="Y65" s="5">
        <v>57.098113843349893</v>
      </c>
      <c r="Z65" s="5">
        <v>3.7537231339747801</v>
      </c>
      <c r="AB65" s="5">
        <v>19.5818950744303</v>
      </c>
      <c r="AC65" s="5">
        <v>299.694210670519</v>
      </c>
      <c r="AD65" s="5">
        <v>76.462945603701101</v>
      </c>
      <c r="AE65" s="5">
        <v>0.59332140148812795</v>
      </c>
      <c r="AF65" s="5">
        <v>1005.86181229943</v>
      </c>
      <c r="AG65" s="5">
        <v>54.890076423436298</v>
      </c>
      <c r="AH65" s="5">
        <v>3.8561787209041798</v>
      </c>
    </row>
    <row r="66" spans="1:34" x14ac:dyDescent="0.3">
      <c r="A66" s="5">
        <v>15.6813658930215</v>
      </c>
      <c r="B66" s="5">
        <v>298.72484896860601</v>
      </c>
      <c r="C66" s="5">
        <v>75.688963791528096</v>
      </c>
      <c r="D66" s="5">
        <v>101.648764033725</v>
      </c>
      <c r="E66" s="5">
        <v>0.54984714279438596</v>
      </c>
      <c r="F66" s="5">
        <v>1001.7567991864501</v>
      </c>
      <c r="G66" s="5">
        <v>53.737707956897793</v>
      </c>
      <c r="H66" s="5">
        <v>4.0217394618849402</v>
      </c>
      <c r="J66" s="5">
        <v>18.875997651846699</v>
      </c>
      <c r="K66" s="5">
        <v>298.65562431001803</v>
      </c>
      <c r="L66" s="5">
        <v>76.116015939571994</v>
      </c>
      <c r="M66" s="5">
        <v>105.791276385313</v>
      </c>
      <c r="N66" s="5">
        <v>0.54108108659713405</v>
      </c>
      <c r="O66" s="5">
        <v>1014.5358557038199</v>
      </c>
      <c r="P66" s="5">
        <v>55.690219928754999</v>
      </c>
      <c r="Q66" s="5">
        <v>3.8783262796917102</v>
      </c>
      <c r="S66" s="5">
        <v>22.2267514333127</v>
      </c>
      <c r="T66" s="5">
        <v>299.45539746724501</v>
      </c>
      <c r="U66" s="5">
        <v>76.480273956508299</v>
      </c>
      <c r="V66" s="5">
        <v>109.103904354085</v>
      </c>
      <c r="W66" s="5">
        <v>0.55025759976398103</v>
      </c>
      <c r="X66" s="5">
        <v>1005.53899705633</v>
      </c>
      <c r="Y66" s="5">
        <v>57.015338678770398</v>
      </c>
      <c r="Z66" s="5">
        <v>3.7514164011900801</v>
      </c>
      <c r="AB66" s="5">
        <v>19.251894537284102</v>
      </c>
      <c r="AC66" s="5">
        <v>299.86289772298397</v>
      </c>
      <c r="AD66" s="5">
        <v>76.230223740259305</v>
      </c>
      <c r="AE66" s="5">
        <v>0.59714784275791499</v>
      </c>
      <c r="AF66" s="5">
        <v>1004.09567208034</v>
      </c>
      <c r="AG66" s="5">
        <v>54.765212577151601</v>
      </c>
      <c r="AH66" s="5">
        <v>3.8524315083368199</v>
      </c>
    </row>
    <row r="67" spans="1:34" x14ac:dyDescent="0.3">
      <c r="A67" s="5">
        <v>16.071828370283502</v>
      </c>
      <c r="B67" s="5">
        <v>299.63994385272798</v>
      </c>
      <c r="C67" s="5">
        <v>76.011873869320794</v>
      </c>
      <c r="D67" s="5">
        <v>101.627285286372</v>
      </c>
      <c r="E67" s="5">
        <v>0.557746174319665</v>
      </c>
      <c r="F67" s="5">
        <v>1000.23008113541</v>
      </c>
      <c r="G67" s="5">
        <v>53.715414098148997</v>
      </c>
      <c r="H67" s="5">
        <v>4.0214285934439999</v>
      </c>
      <c r="J67" s="5">
        <v>19.222699244433699</v>
      </c>
      <c r="K67" s="5">
        <v>299.47928171490503</v>
      </c>
      <c r="L67" s="5">
        <v>76.002812169484201</v>
      </c>
      <c r="M67" s="5">
        <v>107.182966762162</v>
      </c>
      <c r="N67" s="5">
        <v>0.54993919310720496</v>
      </c>
      <c r="O67" s="5">
        <v>1003.8581408069</v>
      </c>
      <c r="P67" s="5">
        <v>55.613425567934208</v>
      </c>
      <c r="Q67" s="5">
        <v>3.8737598724726698</v>
      </c>
      <c r="S67" s="5">
        <v>21.772692400342201</v>
      </c>
      <c r="T67" s="5">
        <v>299.43759160800499</v>
      </c>
      <c r="U67" s="5">
        <v>76.775199428034199</v>
      </c>
      <c r="V67" s="5">
        <v>106.572384717674</v>
      </c>
      <c r="W67" s="5">
        <v>0.55362003204695298</v>
      </c>
      <c r="X67" s="5">
        <v>1012.69883854062</v>
      </c>
      <c r="Y67" s="5">
        <v>56.875669858631703</v>
      </c>
      <c r="Z67" s="5">
        <v>3.7488311881237801</v>
      </c>
      <c r="AB67" s="5">
        <v>18.695307452544899</v>
      </c>
      <c r="AC67" s="5">
        <v>299.77259822149801</v>
      </c>
      <c r="AD67" s="5">
        <v>76.055776101297496</v>
      </c>
      <c r="AE67" s="5">
        <v>0.59997888877621597</v>
      </c>
      <c r="AF67" s="5">
        <v>1010.97033632412</v>
      </c>
      <c r="AG67" s="5">
        <v>54.6052490074578</v>
      </c>
      <c r="AH67" s="5">
        <v>3.8493398420021898</v>
      </c>
    </row>
    <row r="68" spans="1:34" x14ac:dyDescent="0.3">
      <c r="A68" s="5">
        <v>15.641461186204401</v>
      </c>
      <c r="B68" s="5">
        <v>299.93429270243399</v>
      </c>
      <c r="C68" s="5">
        <v>75.6972727758519</v>
      </c>
      <c r="D68" s="5">
        <v>101.15760177187001</v>
      </c>
      <c r="E68" s="5">
        <v>0.55542715742113302</v>
      </c>
      <c r="F68" s="5">
        <v>1001.52859320073</v>
      </c>
      <c r="G68" s="5">
        <v>53.6554453375809</v>
      </c>
      <c r="H68" s="5">
        <v>4.0181441253915899</v>
      </c>
      <c r="J68" s="5">
        <v>19.473182357555</v>
      </c>
      <c r="K68" s="5">
        <v>299.64526377834801</v>
      </c>
      <c r="L68" s="5">
        <v>75.841035052323505</v>
      </c>
      <c r="M68" s="5">
        <v>108.0478379629</v>
      </c>
      <c r="N68" s="5">
        <v>0.55633509355244304</v>
      </c>
      <c r="O68" s="5">
        <v>1007.47775891199</v>
      </c>
      <c r="P68" s="5">
        <v>55.559404636245304</v>
      </c>
      <c r="Q68" s="5">
        <v>3.8727610281807001</v>
      </c>
      <c r="S68" s="5">
        <v>21.750076039981</v>
      </c>
      <c r="T68" s="5">
        <v>299.773197073902</v>
      </c>
      <c r="U68" s="5">
        <v>76.734064267572407</v>
      </c>
      <c r="V68" s="5">
        <v>111.911520526855</v>
      </c>
      <c r="W68" s="5">
        <v>0.55863536061220398</v>
      </c>
      <c r="X68" s="5">
        <v>1011.79707075113</v>
      </c>
      <c r="Y68" s="5">
        <v>56.786430169237399</v>
      </c>
      <c r="Z68" s="5">
        <v>3.7471169649263198</v>
      </c>
      <c r="AB68" s="5">
        <v>18.6423607088023</v>
      </c>
      <c r="AC68" s="5">
        <v>299.77378820418397</v>
      </c>
      <c r="AD68" s="5">
        <v>75.848413855380301</v>
      </c>
      <c r="AE68" s="5">
        <v>0.60347124002610297</v>
      </c>
      <c r="AF68" s="5">
        <v>1011.9265212009</v>
      </c>
      <c r="AG68" s="5">
        <v>54.521888721338996</v>
      </c>
      <c r="AH68" s="5">
        <v>3.8477521094733298</v>
      </c>
    </row>
    <row r="69" spans="1:34" x14ac:dyDescent="0.3">
      <c r="A69" s="5">
        <v>15.159915756441499</v>
      </c>
      <c r="B69" s="5">
        <v>299.59010051109601</v>
      </c>
      <c r="C69" s="5">
        <v>75.713751360710404</v>
      </c>
      <c r="D69" s="5">
        <v>102.339221265875</v>
      </c>
      <c r="E69" s="5">
        <v>0.55252284695412102</v>
      </c>
      <c r="F69" s="5">
        <v>1000.23414218614</v>
      </c>
      <c r="G69" s="5">
        <v>53.584690939374099</v>
      </c>
      <c r="H69" s="5">
        <v>4.0172087560810397</v>
      </c>
      <c r="J69" s="5">
        <v>19.160992511163599</v>
      </c>
      <c r="K69" s="5">
        <v>299.63020689051802</v>
      </c>
      <c r="L69" s="5">
        <v>75.834704016354095</v>
      </c>
      <c r="M69" s="5">
        <v>107.87039326991901</v>
      </c>
      <c r="N69" s="5">
        <v>0.55531295858534602</v>
      </c>
      <c r="O69" s="5">
        <v>1007.2939741937799</v>
      </c>
      <c r="P69" s="5">
        <v>55.514474832276093</v>
      </c>
      <c r="Q69" s="5">
        <v>3.8710775636602901</v>
      </c>
      <c r="S69" s="5">
        <v>22.347572244565701</v>
      </c>
      <c r="T69" s="5">
        <v>299.59295404442599</v>
      </c>
      <c r="U69" s="5">
        <v>76.451773560287606</v>
      </c>
      <c r="V69" s="5">
        <v>108.400822219069</v>
      </c>
      <c r="W69" s="5">
        <v>0.570541621841264</v>
      </c>
      <c r="X69" s="5">
        <v>1003.0351384417201</v>
      </c>
      <c r="Y69" s="5">
        <v>56.7284834352796</v>
      </c>
      <c r="Z69" s="5">
        <v>3.7438444027404101</v>
      </c>
      <c r="AB69" s="5">
        <v>18.442386109346899</v>
      </c>
      <c r="AC69" s="5">
        <v>299.82126353163397</v>
      </c>
      <c r="AD69" s="5">
        <v>75.893270763081304</v>
      </c>
      <c r="AE69" s="5">
        <v>0.60279684369175401</v>
      </c>
      <c r="AF69" s="5">
        <v>1013.76574146502</v>
      </c>
      <c r="AG69" s="5">
        <v>54.495993741771699</v>
      </c>
      <c r="AH69" s="5">
        <v>3.8475206938490598</v>
      </c>
    </row>
    <row r="70" spans="1:34" x14ac:dyDescent="0.3">
      <c r="A70" s="5">
        <v>15.470952120838099</v>
      </c>
      <c r="B70" s="5">
        <v>299.12814376382403</v>
      </c>
      <c r="C70" s="5">
        <v>75.509945687227898</v>
      </c>
      <c r="D70" s="5">
        <v>102.172942070414</v>
      </c>
      <c r="E70" s="5">
        <v>0.55707845553497504</v>
      </c>
      <c r="F70" s="5">
        <v>1000.29296287305</v>
      </c>
      <c r="G70" s="5">
        <v>53.507878133381404</v>
      </c>
      <c r="H70" s="5">
        <v>4.01527277791374</v>
      </c>
      <c r="J70" s="5">
        <v>19.283804630635601</v>
      </c>
      <c r="K70" s="5">
        <v>299.48544139940299</v>
      </c>
      <c r="L70" s="5">
        <v>75.950600438192495</v>
      </c>
      <c r="M70" s="5">
        <v>107.205002961689</v>
      </c>
      <c r="N70" s="5">
        <v>0.56223653529055395</v>
      </c>
      <c r="O70" s="5">
        <v>1002.78922811504</v>
      </c>
      <c r="P70" s="5">
        <v>55.427568525579893</v>
      </c>
      <c r="Q70" s="5">
        <v>3.86862607070114</v>
      </c>
      <c r="S70" s="5">
        <v>21.507684591882398</v>
      </c>
      <c r="T70" s="5">
        <v>299.54580505108601</v>
      </c>
      <c r="U70" s="5">
        <v>75.406083290105101</v>
      </c>
      <c r="V70" s="5">
        <v>111.63026790114699</v>
      </c>
      <c r="W70" s="5">
        <v>0.56537101555513603</v>
      </c>
      <c r="X70" s="5">
        <v>1031.8799743661</v>
      </c>
      <c r="Y70" s="5">
        <v>56.551846527267202</v>
      </c>
      <c r="Z70" s="5">
        <v>3.7404233093585302</v>
      </c>
      <c r="AB70" s="5">
        <v>18.509937790197601</v>
      </c>
      <c r="AC70" s="5">
        <v>299.835476670285</v>
      </c>
      <c r="AD70" s="5">
        <v>76.003146958660693</v>
      </c>
      <c r="AE70" s="5">
        <v>0.61162388467794904</v>
      </c>
      <c r="AF70" s="5">
        <v>1013.75224303542</v>
      </c>
      <c r="AG70" s="5">
        <v>54.401198279041992</v>
      </c>
      <c r="AH70" s="5">
        <v>3.8455968453620901</v>
      </c>
    </row>
    <row r="71" spans="1:34" x14ac:dyDescent="0.3">
      <c r="A71" s="5">
        <v>15.0712979213775</v>
      </c>
      <c r="B71" s="5">
        <v>298.88437926538199</v>
      </c>
      <c r="C71" s="5">
        <v>75.420943434535303</v>
      </c>
      <c r="D71" s="5">
        <v>100.76993648199</v>
      </c>
      <c r="E71" s="5">
        <v>0.553787835291218</v>
      </c>
      <c r="F71" s="5">
        <v>1001.61663250223</v>
      </c>
      <c r="G71" s="5">
        <v>53.427227593321305</v>
      </c>
      <c r="H71" s="5">
        <v>4.0144778220383701</v>
      </c>
      <c r="J71" s="5">
        <v>19.0841057554318</v>
      </c>
      <c r="K71" s="5">
        <v>299.370934827052</v>
      </c>
      <c r="L71" s="5">
        <v>75.816332254166099</v>
      </c>
      <c r="M71" s="5">
        <v>107.819274735408</v>
      </c>
      <c r="N71" s="5">
        <v>0.56305241294073805</v>
      </c>
      <c r="O71" s="5">
        <v>1007.61039574966</v>
      </c>
      <c r="P71" s="5">
        <v>55.370411720673594</v>
      </c>
      <c r="Q71" s="5">
        <v>3.8675943892387998</v>
      </c>
      <c r="S71" s="5">
        <v>21.5360250656442</v>
      </c>
      <c r="T71" s="5">
        <v>299.17198883232902</v>
      </c>
      <c r="U71" s="5">
        <v>75.660328749852894</v>
      </c>
      <c r="V71" s="5">
        <v>112.75337143311199</v>
      </c>
      <c r="W71" s="5">
        <v>0.58141756482378204</v>
      </c>
      <c r="X71" s="5">
        <v>1022.50775909217</v>
      </c>
      <c r="Y71" s="5">
        <v>56.408887954955198</v>
      </c>
      <c r="Z71" s="5">
        <v>3.7369053544159101</v>
      </c>
      <c r="AB71" s="5">
        <v>18.690099562048498</v>
      </c>
      <c r="AC71" s="5">
        <v>299.47241615630702</v>
      </c>
      <c r="AD71" s="5">
        <v>76.027572218890498</v>
      </c>
      <c r="AE71" s="5">
        <v>0.626788569773014</v>
      </c>
      <c r="AF71" s="5">
        <v>1010.66472415716</v>
      </c>
      <c r="AG71" s="5">
        <v>54.223726270427996</v>
      </c>
      <c r="AH71" s="5">
        <v>3.8429488096307001</v>
      </c>
    </row>
    <row r="72" spans="1:34" x14ac:dyDescent="0.3">
      <c r="A72" s="5">
        <v>15.149547313860801</v>
      </c>
      <c r="B72" s="5">
        <v>297.99345828469899</v>
      </c>
      <c r="C72" s="5">
        <v>75.556282218056097</v>
      </c>
      <c r="D72" s="5">
        <v>100.58493576021699</v>
      </c>
      <c r="E72" s="5">
        <v>0.56880359279902004</v>
      </c>
      <c r="F72" s="5">
        <v>1001.82501779516</v>
      </c>
      <c r="G72" s="5">
        <v>53.259874786639102</v>
      </c>
      <c r="H72" s="5">
        <v>4.0095478589456901</v>
      </c>
      <c r="J72" s="5">
        <v>19.3773664484318</v>
      </c>
      <c r="K72" s="5">
        <v>299.12400751959899</v>
      </c>
      <c r="L72" s="5">
        <v>75.472729924171304</v>
      </c>
      <c r="M72" s="5">
        <v>107.563683282968</v>
      </c>
      <c r="N72" s="5">
        <v>0.56591109547912699</v>
      </c>
      <c r="O72" s="5">
        <v>1000.2628104010601</v>
      </c>
      <c r="P72" s="5">
        <v>55.265838611705199</v>
      </c>
      <c r="Q72" s="5">
        <v>3.8652533120266899</v>
      </c>
      <c r="S72" s="5">
        <v>21.4781154097385</v>
      </c>
      <c r="T72" s="5">
        <v>298.36357824253599</v>
      </c>
      <c r="U72" s="5">
        <v>75.609914576583407</v>
      </c>
      <c r="V72" s="5">
        <v>115.791838207124</v>
      </c>
      <c r="W72" s="5">
        <v>0.58382714697955596</v>
      </c>
      <c r="X72" s="5">
        <v>1019.5688128635099</v>
      </c>
      <c r="Y72" s="5">
        <v>56.305174410384595</v>
      </c>
      <c r="Z72" s="5">
        <v>3.7366785984512401</v>
      </c>
      <c r="AB72" s="5">
        <v>18.7005822654532</v>
      </c>
      <c r="AC72" s="5">
        <v>299.00548605805602</v>
      </c>
      <c r="AD72" s="5">
        <v>75.962860415689306</v>
      </c>
      <c r="AE72" s="5">
        <v>0.63116368824393998</v>
      </c>
      <c r="AF72" s="5">
        <v>1013.94852141414</v>
      </c>
      <c r="AG72" s="5">
        <v>54.159691174987103</v>
      </c>
      <c r="AH72" s="5">
        <v>3.8424081442510598</v>
      </c>
    </row>
    <row r="73" spans="1:34" x14ac:dyDescent="0.3">
      <c r="A73" s="5">
        <v>15.149374528620999</v>
      </c>
      <c r="B73" s="5">
        <v>297.99922045269699</v>
      </c>
      <c r="C73" s="5">
        <v>75.563271901255604</v>
      </c>
      <c r="D73" s="5">
        <v>100.808506039718</v>
      </c>
      <c r="E73" s="5">
        <v>0.57364633906968199</v>
      </c>
      <c r="F73" s="5">
        <v>1001.82003220887</v>
      </c>
      <c r="G73" s="5">
        <v>53.181658156206105</v>
      </c>
      <c r="H73" s="5">
        <v>4.0079518106449701</v>
      </c>
      <c r="J73" s="5">
        <v>18.454354289287501</v>
      </c>
      <c r="K73" s="5">
        <v>299.98081970012402</v>
      </c>
      <c r="L73" s="5">
        <v>75.938218071030803</v>
      </c>
      <c r="M73" s="5">
        <v>106.511902718953</v>
      </c>
      <c r="N73" s="5">
        <v>0.57009071104939901</v>
      </c>
      <c r="O73" s="5">
        <v>1005.85010689004</v>
      </c>
      <c r="P73" s="5">
        <v>55.139225484630202</v>
      </c>
      <c r="Q73" s="5">
        <v>3.8617193030747701</v>
      </c>
      <c r="S73" s="5">
        <v>21.4058835870986</v>
      </c>
      <c r="T73" s="5">
        <v>299.65689496945998</v>
      </c>
      <c r="U73" s="5">
        <v>75.546206288273893</v>
      </c>
      <c r="V73" s="5">
        <v>119.29505692065101</v>
      </c>
      <c r="W73" s="5">
        <v>0.58902422394694998</v>
      </c>
      <c r="X73" s="5">
        <v>1014.14688447045</v>
      </c>
      <c r="Y73" s="5">
        <v>56.165267707441501</v>
      </c>
      <c r="Z73" s="5">
        <v>3.7345606642959002</v>
      </c>
      <c r="AB73" s="5">
        <v>18.3629935464254</v>
      </c>
      <c r="AC73" s="5">
        <v>299.96858038115101</v>
      </c>
      <c r="AD73" s="5">
        <v>75.680095582691493</v>
      </c>
      <c r="AE73" s="5">
        <v>0.63578110688438505</v>
      </c>
      <c r="AF73" s="5">
        <v>1015.85239437501</v>
      </c>
      <c r="AG73" s="5">
        <v>53.969600718817603</v>
      </c>
      <c r="AH73" s="5">
        <v>3.83937460231386</v>
      </c>
    </row>
    <row r="74" spans="1:34" x14ac:dyDescent="0.3">
      <c r="A74" s="5">
        <v>15.3635376635174</v>
      </c>
      <c r="B74" s="5">
        <v>298.08206563853298</v>
      </c>
      <c r="C74" s="5">
        <v>75.571185017624501</v>
      </c>
      <c r="D74" s="5">
        <v>101.970925811687</v>
      </c>
      <c r="E74" s="5">
        <v>0.58071375615314302</v>
      </c>
      <c r="F74" s="5">
        <v>1000.12203911053</v>
      </c>
      <c r="G74" s="5">
        <v>53.113582689968396</v>
      </c>
      <c r="H74" s="5">
        <v>4.0065209401506703</v>
      </c>
      <c r="J74" s="5">
        <v>18.285182369411601</v>
      </c>
      <c r="K74" s="5">
        <v>299.89546522646498</v>
      </c>
      <c r="L74" s="5">
        <v>75.928798341160999</v>
      </c>
      <c r="M74" s="5">
        <v>106.136623599011</v>
      </c>
      <c r="N74" s="5">
        <v>0.57129214109149895</v>
      </c>
      <c r="O74" s="5">
        <v>1003.76643011472</v>
      </c>
      <c r="P74" s="5">
        <v>55.079302380257204</v>
      </c>
      <c r="Q74" s="5">
        <v>3.8603246020226298</v>
      </c>
      <c r="S74" s="5">
        <v>20.8785940501451</v>
      </c>
      <c r="T74" s="5">
        <v>299.74582776212202</v>
      </c>
      <c r="U74" s="5">
        <v>75.613252364688805</v>
      </c>
      <c r="V74" s="5">
        <v>119.59868465000299</v>
      </c>
      <c r="W74" s="5">
        <v>0.59057169124238995</v>
      </c>
      <c r="X74" s="5">
        <v>1005.7359947182</v>
      </c>
      <c r="Y74" s="5">
        <v>56.049041862421902</v>
      </c>
      <c r="Z74" s="5">
        <v>3.7327676688495401</v>
      </c>
      <c r="AB74" s="5">
        <v>18.5142284761863</v>
      </c>
      <c r="AC74" s="5">
        <v>299.78861650311899</v>
      </c>
      <c r="AD74" s="5">
        <v>75.650662274059201</v>
      </c>
      <c r="AE74" s="5">
        <v>0.64186200334238896</v>
      </c>
      <c r="AF74" s="5">
        <v>1008.1745659949599</v>
      </c>
      <c r="AG74" s="5">
        <v>53.895091499544598</v>
      </c>
      <c r="AH74" s="5">
        <v>3.8380663972631499</v>
      </c>
    </row>
    <row r="75" spans="1:34" x14ac:dyDescent="0.3">
      <c r="A75" s="5">
        <v>15.1304343813611</v>
      </c>
      <c r="B75" s="5">
        <v>298.04975875278302</v>
      </c>
      <c r="C75" s="5">
        <v>75.500215414009404</v>
      </c>
      <c r="D75" s="5">
        <v>100.00412146631101</v>
      </c>
      <c r="E75" s="5">
        <v>0.57957540230694604</v>
      </c>
      <c r="F75" s="5">
        <v>1001.33777948043</v>
      </c>
      <c r="G75" s="5">
        <v>53.0572339422148</v>
      </c>
      <c r="H75" s="5">
        <v>4.0050407580854497</v>
      </c>
      <c r="J75" s="5">
        <v>18.9249887560898</v>
      </c>
      <c r="K75" s="5">
        <v>299.94704975646903</v>
      </c>
      <c r="L75" s="5">
        <v>75.812810718368098</v>
      </c>
      <c r="M75" s="5">
        <v>107.31130099983299</v>
      </c>
      <c r="N75" s="5">
        <v>0.58341475018146505</v>
      </c>
      <c r="O75" s="5">
        <v>1001.22080930867</v>
      </c>
      <c r="P75" s="5">
        <v>55.018296395300105</v>
      </c>
      <c r="Q75" s="5">
        <v>3.85881590456651</v>
      </c>
      <c r="S75" s="5">
        <v>21.146955278382801</v>
      </c>
      <c r="T75" s="5">
        <v>298.49141681324699</v>
      </c>
      <c r="U75" s="5">
        <v>75.433069102975395</v>
      </c>
      <c r="V75" s="5">
        <v>112.711120900297</v>
      </c>
      <c r="W75" s="5">
        <v>0.59713577440034704</v>
      </c>
      <c r="X75" s="5">
        <v>1026.3449944772799</v>
      </c>
      <c r="Y75" s="5">
        <v>55.960096168949704</v>
      </c>
      <c r="Z75" s="5">
        <v>3.7316793001189201</v>
      </c>
      <c r="AB75" s="5">
        <v>18.8807961246583</v>
      </c>
      <c r="AC75" s="5">
        <v>299.86664041469999</v>
      </c>
      <c r="AD75" s="5">
        <v>75.651786142242898</v>
      </c>
      <c r="AE75" s="5">
        <v>0.65584621587329905</v>
      </c>
      <c r="AF75" s="5">
        <v>1006.9108716439</v>
      </c>
      <c r="AG75" s="5">
        <v>53.795301350020296</v>
      </c>
      <c r="AH75" s="5">
        <v>3.83703563068471</v>
      </c>
    </row>
    <row r="76" spans="1:34" x14ac:dyDescent="0.3">
      <c r="A76" s="5">
        <v>15.1110966508449</v>
      </c>
      <c r="B76" s="5">
        <v>298.084874191398</v>
      </c>
      <c r="C76" s="5">
        <v>75.498284168999405</v>
      </c>
      <c r="D76" s="5">
        <v>100.02731061803</v>
      </c>
      <c r="E76" s="5">
        <v>0.58352641887259304</v>
      </c>
      <c r="F76" s="5">
        <v>1000.67874516676</v>
      </c>
      <c r="G76" s="5">
        <v>52.987089359201001</v>
      </c>
      <c r="H76" s="5">
        <v>4.0036387710464103</v>
      </c>
      <c r="J76" s="5">
        <v>18.258618761824302</v>
      </c>
      <c r="K76" s="5">
        <v>299.26972244523301</v>
      </c>
      <c r="L76" s="5">
        <v>75.613083701362299</v>
      </c>
      <c r="M76" s="5">
        <v>106.86010177543901</v>
      </c>
      <c r="N76" s="5">
        <v>0.58109542423984195</v>
      </c>
      <c r="O76" s="5">
        <v>1001.42320796627</v>
      </c>
      <c r="P76" s="5">
        <v>54.865689601256896</v>
      </c>
      <c r="Q76" s="5">
        <v>3.8558706991892802</v>
      </c>
      <c r="S76" s="5">
        <v>21.1321044907491</v>
      </c>
      <c r="T76" s="5">
        <v>299.34470509051499</v>
      </c>
      <c r="U76" s="5">
        <v>75.588150627713503</v>
      </c>
      <c r="V76" s="5">
        <v>116.04923147481</v>
      </c>
      <c r="W76" s="5">
        <v>0.60766053952950805</v>
      </c>
      <c r="X76" s="5">
        <v>1011.09676581519</v>
      </c>
      <c r="Y76" s="5">
        <v>55.855368523658299</v>
      </c>
      <c r="Z76" s="5">
        <v>3.7298366080269099</v>
      </c>
      <c r="AB76" s="5">
        <v>18.114983241705499</v>
      </c>
      <c r="AC76" s="5">
        <v>299.55228537182899</v>
      </c>
      <c r="AD76" s="5">
        <v>75.652916862616493</v>
      </c>
      <c r="AE76" s="5">
        <v>0.65277284142709502</v>
      </c>
      <c r="AF76" s="5">
        <v>1010.20464598628</v>
      </c>
      <c r="AG76" s="5">
        <v>53.649798925355896</v>
      </c>
      <c r="AH76" s="5">
        <v>3.8360822227622799</v>
      </c>
    </row>
    <row r="77" spans="1:34" x14ac:dyDescent="0.3">
      <c r="A77" s="5">
        <v>15.155229101997501</v>
      </c>
      <c r="B77" s="5">
        <v>297.986537841592</v>
      </c>
      <c r="C77" s="5">
        <v>75.391723608672905</v>
      </c>
      <c r="D77" s="5">
        <v>100.20235402014001</v>
      </c>
      <c r="E77" s="5">
        <v>0.58452864109716196</v>
      </c>
      <c r="F77" s="5">
        <v>1001.34120871715</v>
      </c>
      <c r="G77" s="5">
        <v>52.921107320365003</v>
      </c>
      <c r="H77" s="5">
        <v>4.0032710899089397</v>
      </c>
      <c r="J77" s="5">
        <v>17.917780075348102</v>
      </c>
      <c r="K77" s="5">
        <v>299.904465166634</v>
      </c>
      <c r="L77" s="5">
        <v>75.575849922019003</v>
      </c>
      <c r="M77" s="5">
        <v>108.109384282916</v>
      </c>
      <c r="N77" s="5">
        <v>0.58144588190741198</v>
      </c>
      <c r="O77" s="5">
        <v>1002.24903215749</v>
      </c>
      <c r="P77" s="5">
        <v>54.7665585699365</v>
      </c>
      <c r="Q77" s="5">
        <v>3.8547331697773801</v>
      </c>
      <c r="S77" s="5">
        <v>20.9759254565306</v>
      </c>
      <c r="T77" s="5">
        <v>299.336542369151</v>
      </c>
      <c r="U77" s="5">
        <v>75.573915271272796</v>
      </c>
      <c r="V77" s="5">
        <v>116.06978508920101</v>
      </c>
      <c r="W77" s="5">
        <v>0.61008148462032297</v>
      </c>
      <c r="X77" s="5">
        <v>1010.75879589212</v>
      </c>
      <c r="Y77" s="5">
        <v>55.7764224660827</v>
      </c>
      <c r="Z77" s="5">
        <v>3.72902054866509</v>
      </c>
      <c r="AB77" s="5">
        <v>18.4084813617797</v>
      </c>
      <c r="AC77" s="5">
        <v>299.70180883960597</v>
      </c>
      <c r="AD77" s="5">
        <v>75.791863167954801</v>
      </c>
      <c r="AE77" s="5">
        <v>0.66331537325420198</v>
      </c>
      <c r="AF77" s="5">
        <v>1011.35367499544</v>
      </c>
      <c r="AG77" s="5">
        <v>53.633755731766399</v>
      </c>
      <c r="AH77" s="5">
        <v>3.8359067119262198</v>
      </c>
    </row>
    <row r="78" spans="1:34" x14ac:dyDescent="0.3">
      <c r="A78" s="5">
        <v>15.1358169907004</v>
      </c>
      <c r="B78" s="5">
        <v>298.03105121759302</v>
      </c>
      <c r="C78" s="5">
        <v>75.500055156708299</v>
      </c>
      <c r="D78" s="5">
        <v>100.32797522468999</v>
      </c>
      <c r="E78" s="5">
        <v>0.58969621553749496</v>
      </c>
      <c r="F78" s="5">
        <v>1001.44948158229</v>
      </c>
      <c r="G78" s="5">
        <v>52.890920527258501</v>
      </c>
      <c r="H78" s="5">
        <v>4.0022861649820998</v>
      </c>
      <c r="J78" s="5">
        <v>17.946398670170801</v>
      </c>
      <c r="K78" s="5">
        <v>299.96108178015697</v>
      </c>
      <c r="L78" s="5">
        <v>75.555872877967005</v>
      </c>
      <c r="M78" s="5">
        <v>108.196718283024</v>
      </c>
      <c r="N78" s="5">
        <v>0.58151909442466698</v>
      </c>
      <c r="O78" s="5">
        <v>1002.25070041963</v>
      </c>
      <c r="P78" s="5">
        <v>54.762802651211196</v>
      </c>
      <c r="Q78" s="5">
        <v>3.85464766330277</v>
      </c>
      <c r="S78" s="5">
        <v>21.2941905076576</v>
      </c>
      <c r="T78" s="5">
        <v>298.77100785305799</v>
      </c>
      <c r="U78" s="5">
        <v>75.520458769015207</v>
      </c>
      <c r="V78" s="5">
        <v>116.143947553</v>
      </c>
      <c r="W78" s="5">
        <v>0.61786269678688999</v>
      </c>
      <c r="X78" s="5">
        <v>1000.06559940693</v>
      </c>
      <c r="Y78" s="5">
        <v>55.669564414774499</v>
      </c>
      <c r="Z78" s="5">
        <v>3.7280806832481899</v>
      </c>
      <c r="AB78" s="5">
        <v>17.9372777553932</v>
      </c>
      <c r="AC78" s="5">
        <v>298.987067528132</v>
      </c>
      <c r="AD78" s="5">
        <v>75.761956790312993</v>
      </c>
      <c r="AE78" s="5">
        <v>0.66822845672019604</v>
      </c>
      <c r="AF78" s="5">
        <v>1012.56908710409</v>
      </c>
      <c r="AG78" s="5">
        <v>53.431809056607307</v>
      </c>
      <c r="AH78" s="5">
        <v>3.8351736183987701</v>
      </c>
    </row>
    <row r="79" spans="1:34" x14ac:dyDescent="0.3">
      <c r="A79" s="5">
        <v>15.0546815454385</v>
      </c>
      <c r="B79" s="5">
        <v>298.63926757777602</v>
      </c>
      <c r="C79" s="5">
        <v>75.4080624418513</v>
      </c>
      <c r="D79" s="5">
        <v>101.66494555245499</v>
      </c>
      <c r="E79" s="5">
        <v>0.58961824748201097</v>
      </c>
      <c r="F79" s="5">
        <v>1000.34036648419</v>
      </c>
      <c r="G79" s="5">
        <v>52.815328113718998</v>
      </c>
      <c r="H79" s="5">
        <v>4.0015188784945401</v>
      </c>
      <c r="J79" s="5">
        <v>17.861893833947502</v>
      </c>
      <c r="K79" s="5">
        <v>299.791624235168</v>
      </c>
      <c r="L79" s="5">
        <v>75.486464536841694</v>
      </c>
      <c r="M79" s="5">
        <v>107.96172749180801</v>
      </c>
      <c r="N79" s="5">
        <v>0.58981598181984396</v>
      </c>
      <c r="O79" s="5">
        <v>1002.03554884049</v>
      </c>
      <c r="P79" s="5">
        <v>54.570023877889696</v>
      </c>
      <c r="Q79" s="5">
        <v>3.8520059641405502</v>
      </c>
      <c r="S79" s="5">
        <v>21.295665672300899</v>
      </c>
      <c r="T79" s="5">
        <v>298.74334033276398</v>
      </c>
      <c r="U79" s="5">
        <v>75.612459946367906</v>
      </c>
      <c r="V79" s="5">
        <v>116.112245423489</v>
      </c>
      <c r="W79" s="5">
        <v>0.62842476419605997</v>
      </c>
      <c r="X79" s="5">
        <v>1001.53610653037</v>
      </c>
      <c r="Y79" s="5">
        <v>55.560914468409393</v>
      </c>
      <c r="Z79" s="5">
        <v>3.7275904540092002</v>
      </c>
      <c r="AB79" s="5">
        <v>18.003774907610399</v>
      </c>
      <c r="AC79" s="5">
        <v>299.55817216827899</v>
      </c>
      <c r="AD79" s="5">
        <v>75.662922604641906</v>
      </c>
      <c r="AE79" s="5">
        <v>0.66800629289869196</v>
      </c>
      <c r="AF79" s="5">
        <v>1010.26186171345</v>
      </c>
      <c r="AG79" s="5">
        <v>53.423147660070299</v>
      </c>
      <c r="AH79" s="5">
        <v>3.8342085981862501</v>
      </c>
    </row>
    <row r="80" spans="1:34" x14ac:dyDescent="0.3">
      <c r="A80" s="5">
        <v>15.0642182979275</v>
      </c>
      <c r="B80" s="5">
        <v>299.59820861808203</v>
      </c>
      <c r="C80" s="5">
        <v>75.4129852516337</v>
      </c>
      <c r="D80" s="5">
        <v>100.591948493267</v>
      </c>
      <c r="E80" s="5">
        <v>0.59528897880732501</v>
      </c>
      <c r="F80" s="5">
        <v>1001.60770075367</v>
      </c>
      <c r="G80" s="5">
        <v>52.751507159727495</v>
      </c>
      <c r="H80" s="5">
        <v>3.9997075144048102</v>
      </c>
      <c r="J80" s="5">
        <v>17.8133284570984</v>
      </c>
      <c r="K80" s="5">
        <v>299.549567419862</v>
      </c>
      <c r="L80" s="5">
        <v>75.589545222870896</v>
      </c>
      <c r="M80" s="5">
        <v>109.81726387741099</v>
      </c>
      <c r="N80" s="5">
        <v>0.59857765592557999</v>
      </c>
      <c r="O80" s="5">
        <v>1000.61771955267</v>
      </c>
      <c r="P80" s="5">
        <v>54.455855035258104</v>
      </c>
      <c r="Q80" s="5">
        <v>3.8511972030926098</v>
      </c>
      <c r="S80" s="5">
        <v>21.227784272319902</v>
      </c>
      <c r="T80" s="5">
        <v>299.49864651123301</v>
      </c>
      <c r="U80" s="5">
        <v>75.408358684979703</v>
      </c>
      <c r="V80" s="5">
        <v>113.0362782462</v>
      </c>
      <c r="W80" s="5">
        <v>0.62449193907835099</v>
      </c>
      <c r="X80" s="5">
        <v>1002.05789054199</v>
      </c>
      <c r="Y80" s="5">
        <v>55.522111384749998</v>
      </c>
      <c r="Z80" s="5">
        <v>3.7256785639695802</v>
      </c>
      <c r="AB80" s="5">
        <v>17.781725398315199</v>
      </c>
      <c r="AC80" s="5">
        <v>299.60812001491598</v>
      </c>
      <c r="AD80" s="5">
        <v>75.531751329405395</v>
      </c>
      <c r="AE80" s="5">
        <v>0.67381108217294305</v>
      </c>
      <c r="AF80" s="5">
        <v>1010.02620266001</v>
      </c>
      <c r="AG80" s="5">
        <v>53.178748342839697</v>
      </c>
      <c r="AH80" s="5">
        <v>3.83349490448522</v>
      </c>
    </row>
    <row r="81" spans="1:34" x14ac:dyDescent="0.3">
      <c r="A81" s="5">
        <v>14.8527037715362</v>
      </c>
      <c r="B81" s="5">
        <v>298.17118021374301</v>
      </c>
      <c r="C81" s="5">
        <v>75.4821617735454</v>
      </c>
      <c r="D81" s="5">
        <v>100.50789482328</v>
      </c>
      <c r="E81" s="5">
        <v>0.59848400719785599</v>
      </c>
      <c r="F81" s="5">
        <v>1001.67915404862</v>
      </c>
      <c r="G81" s="5">
        <v>52.666234256229707</v>
      </c>
      <c r="H81" s="5">
        <v>3.9994509635868698</v>
      </c>
      <c r="J81" s="5">
        <v>17.697218164731002</v>
      </c>
      <c r="K81" s="5">
        <v>299.54091416269898</v>
      </c>
      <c r="L81" s="5">
        <v>75.4510258510212</v>
      </c>
      <c r="M81" s="5">
        <v>107.32209959938</v>
      </c>
      <c r="N81" s="5">
        <v>0.59664033043538101</v>
      </c>
      <c r="O81" s="5">
        <v>1000.5806169684899</v>
      </c>
      <c r="P81" s="5">
        <v>54.398572968568203</v>
      </c>
      <c r="Q81" s="5">
        <v>3.8499202119281999</v>
      </c>
      <c r="S81" s="5">
        <v>20.1585949497595</v>
      </c>
      <c r="T81" s="5">
        <v>299.469859189516</v>
      </c>
      <c r="U81" s="5">
        <v>75.409330778412297</v>
      </c>
      <c r="V81" s="5">
        <v>113.00480185548101</v>
      </c>
      <c r="W81" s="5">
        <v>0.62333775454374596</v>
      </c>
      <c r="X81" s="5">
        <v>1001.20173644199</v>
      </c>
      <c r="Y81" s="5">
        <v>55.294391872183503</v>
      </c>
      <c r="Z81" s="5">
        <v>3.72448169271992</v>
      </c>
      <c r="AB81" s="5">
        <v>18.468935743785799</v>
      </c>
      <c r="AC81" s="5">
        <v>299.03087200611299</v>
      </c>
      <c r="AD81" s="5">
        <v>75.540890375794106</v>
      </c>
      <c r="AE81" s="5">
        <v>0.69876321710988798</v>
      </c>
      <c r="AF81" s="5">
        <v>1012.02790130213</v>
      </c>
      <c r="AG81" s="5">
        <v>53.041797786451092</v>
      </c>
      <c r="AH81" s="5">
        <v>3.8323702757216802</v>
      </c>
    </row>
    <row r="82" spans="1:34" x14ac:dyDescent="0.3">
      <c r="A82" s="5">
        <v>14.7284245326434</v>
      </c>
      <c r="B82" s="5">
        <v>298.11418581957901</v>
      </c>
      <c r="C82" s="5">
        <v>75.487377539854606</v>
      </c>
      <c r="D82" s="5">
        <v>100.586031350493</v>
      </c>
      <c r="E82" s="5">
        <v>0.59976165756702304</v>
      </c>
      <c r="F82" s="5">
        <v>1001.69113698539</v>
      </c>
      <c r="G82" s="5">
        <v>52.613113461582692</v>
      </c>
      <c r="H82" s="5">
        <v>3.9991698200669998</v>
      </c>
      <c r="J82" s="5">
        <v>17.340303932050301</v>
      </c>
      <c r="K82" s="5">
        <v>299.55477747828598</v>
      </c>
      <c r="L82" s="5">
        <v>75.510357859290906</v>
      </c>
      <c r="M82" s="5">
        <v>108.055118179994</v>
      </c>
      <c r="N82" s="5">
        <v>0.59983652104485097</v>
      </c>
      <c r="O82" s="5">
        <v>1000.67249454842</v>
      </c>
      <c r="P82" s="5">
        <v>54.290645540732697</v>
      </c>
      <c r="Q82" s="5">
        <v>3.8494429404171302</v>
      </c>
      <c r="S82" s="5">
        <v>20.241261564979201</v>
      </c>
      <c r="T82" s="5">
        <v>299.61745213151301</v>
      </c>
      <c r="U82" s="5">
        <v>75.418743782119606</v>
      </c>
      <c r="V82" s="5">
        <v>111.893876046926</v>
      </c>
      <c r="W82" s="5">
        <v>0.64847343757849796</v>
      </c>
      <c r="X82" s="5">
        <v>1005.8787304457099</v>
      </c>
      <c r="Y82" s="5">
        <v>54.960955927887802</v>
      </c>
      <c r="Z82" s="5">
        <v>3.7225341318104901</v>
      </c>
      <c r="AB82" s="5">
        <v>18.053404633964199</v>
      </c>
      <c r="AC82" s="5">
        <v>298.94013715011801</v>
      </c>
      <c r="AD82" s="5">
        <v>75.499955213643901</v>
      </c>
      <c r="AE82" s="5">
        <v>0.69876811335855005</v>
      </c>
      <c r="AF82" s="5">
        <v>1010.98712867287</v>
      </c>
      <c r="AG82" s="5">
        <v>52.8858875554441</v>
      </c>
      <c r="AH82" s="5">
        <v>3.8320458490862799</v>
      </c>
    </row>
  </sheetData>
  <mergeCells count="4">
    <mergeCell ref="J1:Q1"/>
    <mergeCell ref="S1:Z1"/>
    <mergeCell ref="AB1:AH1"/>
    <mergeCell ref="A1:H1"/>
  </mergeCells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Cycle5</vt:lpstr>
      <vt:lpstr>Cycle2_comp_sensi_cost</vt:lpstr>
      <vt:lpstr>Cycle2_comp_sensi</vt:lpstr>
      <vt:lpstr>Cycle4</vt:lpstr>
      <vt:lpstr>Cycle3</vt:lpstr>
      <vt:lpstr>Cycle2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2019-09-08T00:48:14Z</dcterms:modified>
</cp:coreProperties>
</file>