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2A Cumulative Germination" sheetId="4" r:id="rId1"/>
    <sheet name="2B MGT" sheetId="2" r:id="rId2"/>
    <sheet name="2C " sheetId="5" r:id="rId3"/>
  </sheets>
  <calcPr calcId="152511"/>
</workbook>
</file>

<file path=xl/calcChain.xml><?xml version="1.0" encoding="utf-8"?>
<calcChain xmlns="http://schemas.openxmlformats.org/spreadsheetml/2006/main">
  <c r="M4" i="4" l="1"/>
  <c r="N4" i="4"/>
  <c r="O4" i="4"/>
  <c r="P4" i="4"/>
  <c r="Q4" i="4"/>
  <c r="M5" i="4"/>
  <c r="N5" i="4"/>
  <c r="O5" i="4"/>
  <c r="P5" i="4"/>
  <c r="Q5" i="4"/>
  <c r="M6" i="4"/>
  <c r="N6" i="4"/>
  <c r="O6" i="4"/>
  <c r="P6" i="4"/>
  <c r="Q6" i="4"/>
  <c r="M7" i="4"/>
  <c r="N7" i="4"/>
  <c r="O7" i="4"/>
  <c r="P7" i="4"/>
  <c r="Q7" i="4"/>
  <c r="M8" i="4"/>
  <c r="N8" i="4"/>
  <c r="O8" i="4"/>
  <c r="P8" i="4"/>
  <c r="Q8" i="4"/>
  <c r="M9" i="4"/>
  <c r="N9" i="4"/>
  <c r="O9" i="4"/>
  <c r="P9" i="4"/>
  <c r="Q9" i="4"/>
  <c r="M10" i="4"/>
  <c r="N10" i="4"/>
  <c r="O10" i="4"/>
  <c r="P10" i="4"/>
  <c r="Q10" i="4"/>
  <c r="M11" i="4"/>
  <c r="N11" i="4"/>
  <c r="O11" i="4"/>
  <c r="P11" i="4"/>
  <c r="Q11" i="4"/>
  <c r="M12" i="4"/>
  <c r="N12" i="4"/>
  <c r="O12" i="4"/>
  <c r="P12" i="4"/>
  <c r="Q12" i="4"/>
  <c r="M13" i="4"/>
  <c r="N13" i="4"/>
  <c r="O13" i="4"/>
  <c r="P13" i="4"/>
  <c r="Q13" i="4"/>
  <c r="M14" i="4"/>
  <c r="N14" i="4"/>
  <c r="O14" i="4"/>
  <c r="P14" i="4"/>
  <c r="Q14" i="4"/>
  <c r="M15" i="4"/>
  <c r="N15" i="4"/>
  <c r="O15" i="4"/>
  <c r="P15" i="4"/>
  <c r="Q15" i="4"/>
  <c r="M16" i="4"/>
  <c r="N16" i="4"/>
  <c r="O16" i="4"/>
  <c r="P16" i="4"/>
  <c r="Q16" i="4"/>
  <c r="M17" i="4"/>
  <c r="N17" i="4"/>
  <c r="O17" i="4"/>
  <c r="P17" i="4"/>
  <c r="Q17" i="4"/>
  <c r="M18" i="4"/>
  <c r="N18" i="4"/>
  <c r="O18" i="4"/>
  <c r="P18" i="4"/>
  <c r="Q18" i="4"/>
  <c r="M19" i="4"/>
  <c r="N19" i="4"/>
  <c r="O19" i="4"/>
  <c r="P19" i="4"/>
  <c r="Q19" i="4"/>
  <c r="M20" i="4"/>
  <c r="N20" i="4"/>
  <c r="O20" i="4"/>
  <c r="P20" i="4"/>
  <c r="Q20" i="4"/>
  <c r="M21" i="4"/>
  <c r="N21" i="4"/>
  <c r="O21" i="4"/>
  <c r="P21" i="4"/>
  <c r="Q21" i="4"/>
  <c r="Q3" i="4"/>
  <c r="P3" i="4"/>
  <c r="O3" i="4"/>
  <c r="N3" i="4"/>
  <c r="M3" i="4"/>
  <c r="S4" i="4"/>
  <c r="T4" i="4"/>
  <c r="U4" i="4"/>
  <c r="V4" i="4"/>
  <c r="S5" i="4"/>
  <c r="T5" i="4"/>
  <c r="U5" i="4"/>
  <c r="V5" i="4"/>
  <c r="S6" i="4"/>
  <c r="T6" i="4"/>
  <c r="U6" i="4"/>
  <c r="V6" i="4"/>
  <c r="S7" i="4"/>
  <c r="T7" i="4"/>
  <c r="U7" i="4"/>
  <c r="V7" i="4"/>
  <c r="S8" i="4"/>
  <c r="T8" i="4"/>
  <c r="U8" i="4"/>
  <c r="V8" i="4"/>
  <c r="S9" i="4"/>
  <c r="T9" i="4"/>
  <c r="U9" i="4"/>
  <c r="V9" i="4"/>
  <c r="S10" i="4"/>
  <c r="T10" i="4"/>
  <c r="U10" i="4"/>
  <c r="V10" i="4"/>
  <c r="S11" i="4"/>
  <c r="T11" i="4"/>
  <c r="U11" i="4"/>
  <c r="V11" i="4"/>
  <c r="S12" i="4"/>
  <c r="T12" i="4"/>
  <c r="U12" i="4"/>
  <c r="V12" i="4"/>
  <c r="S13" i="4"/>
  <c r="T13" i="4"/>
  <c r="U13" i="4"/>
  <c r="V13" i="4"/>
  <c r="S14" i="4"/>
  <c r="T14" i="4"/>
  <c r="U14" i="4"/>
  <c r="V14" i="4"/>
  <c r="S15" i="4"/>
  <c r="T15" i="4"/>
  <c r="U15" i="4"/>
  <c r="V15" i="4"/>
  <c r="S16" i="4"/>
  <c r="T16" i="4"/>
  <c r="U16" i="4"/>
  <c r="V16" i="4"/>
  <c r="S17" i="4"/>
  <c r="T17" i="4"/>
  <c r="U17" i="4"/>
  <c r="V17" i="4"/>
  <c r="S18" i="4"/>
  <c r="T18" i="4"/>
  <c r="U18" i="4"/>
  <c r="V18" i="4"/>
  <c r="S19" i="4"/>
  <c r="T19" i="4"/>
  <c r="U19" i="4"/>
  <c r="V19" i="4"/>
  <c r="S20" i="4"/>
  <c r="T20" i="4"/>
  <c r="U20" i="4"/>
  <c r="V20" i="4"/>
  <c r="S21" i="4"/>
  <c r="T21" i="4"/>
  <c r="U21" i="4"/>
  <c r="V21" i="4"/>
  <c r="V3" i="4"/>
  <c r="U3" i="4"/>
  <c r="T3" i="4"/>
  <c r="S3" i="4"/>
  <c r="D46" i="2" l="1"/>
  <c r="E46" i="2"/>
  <c r="E51" i="2" s="1"/>
  <c r="F46" i="2"/>
  <c r="G46" i="2"/>
  <c r="H46" i="2"/>
  <c r="I46" i="2"/>
  <c r="J46" i="2"/>
  <c r="K46" i="2"/>
  <c r="K50" i="2" s="1"/>
  <c r="C46" i="2"/>
  <c r="C51" i="2" s="1"/>
  <c r="C27" i="2"/>
  <c r="D27" i="2"/>
  <c r="E27" i="2"/>
  <c r="F27" i="2"/>
  <c r="G27" i="2"/>
  <c r="H27" i="2"/>
  <c r="I27" i="2"/>
  <c r="J27" i="2"/>
  <c r="K27" i="2"/>
  <c r="C28" i="2"/>
  <c r="D28" i="2"/>
  <c r="E28" i="2"/>
  <c r="F28" i="2"/>
  <c r="G28" i="2"/>
  <c r="H28" i="2"/>
  <c r="I28" i="2"/>
  <c r="J28" i="2"/>
  <c r="K28" i="2"/>
  <c r="C29" i="2"/>
  <c r="D29" i="2"/>
  <c r="E29" i="2"/>
  <c r="F29" i="2"/>
  <c r="G29" i="2"/>
  <c r="H29" i="2"/>
  <c r="I29" i="2"/>
  <c r="J29" i="2"/>
  <c r="K29" i="2"/>
  <c r="C30" i="2"/>
  <c r="D30" i="2"/>
  <c r="E30" i="2"/>
  <c r="F30" i="2"/>
  <c r="G30" i="2"/>
  <c r="H30" i="2"/>
  <c r="I30" i="2"/>
  <c r="J30" i="2"/>
  <c r="K30" i="2"/>
  <c r="C31" i="2"/>
  <c r="D31" i="2"/>
  <c r="E31" i="2"/>
  <c r="F31" i="2"/>
  <c r="G31" i="2"/>
  <c r="H31" i="2"/>
  <c r="I31" i="2"/>
  <c r="J31" i="2"/>
  <c r="K31" i="2"/>
  <c r="C32" i="2"/>
  <c r="D32" i="2"/>
  <c r="E32" i="2"/>
  <c r="F32" i="2"/>
  <c r="G32" i="2"/>
  <c r="H32" i="2"/>
  <c r="I32" i="2"/>
  <c r="J32" i="2"/>
  <c r="K32" i="2"/>
  <c r="C33" i="2"/>
  <c r="D33" i="2"/>
  <c r="E33" i="2"/>
  <c r="F33" i="2"/>
  <c r="G33" i="2"/>
  <c r="H33" i="2"/>
  <c r="I33" i="2"/>
  <c r="J33" i="2"/>
  <c r="K33" i="2"/>
  <c r="C34" i="2"/>
  <c r="D34" i="2"/>
  <c r="E34" i="2"/>
  <c r="F34" i="2"/>
  <c r="G34" i="2"/>
  <c r="H34" i="2"/>
  <c r="I34" i="2"/>
  <c r="J34" i="2"/>
  <c r="K34" i="2"/>
  <c r="C35" i="2"/>
  <c r="D35" i="2"/>
  <c r="E35" i="2"/>
  <c r="F35" i="2"/>
  <c r="G35" i="2"/>
  <c r="H35" i="2"/>
  <c r="I35" i="2"/>
  <c r="J35" i="2"/>
  <c r="K35" i="2"/>
  <c r="C36" i="2"/>
  <c r="D36" i="2"/>
  <c r="E36" i="2"/>
  <c r="F36" i="2"/>
  <c r="G36" i="2"/>
  <c r="H36" i="2"/>
  <c r="I36" i="2"/>
  <c r="J36" i="2"/>
  <c r="K36" i="2"/>
  <c r="C37" i="2"/>
  <c r="D37" i="2"/>
  <c r="E37" i="2"/>
  <c r="F37" i="2"/>
  <c r="G37" i="2"/>
  <c r="H37" i="2"/>
  <c r="I37" i="2"/>
  <c r="J37" i="2"/>
  <c r="K37" i="2"/>
  <c r="C38" i="2"/>
  <c r="D38" i="2"/>
  <c r="E38" i="2"/>
  <c r="F38" i="2"/>
  <c r="G38" i="2"/>
  <c r="H38" i="2"/>
  <c r="I38" i="2"/>
  <c r="J38" i="2"/>
  <c r="K38" i="2"/>
  <c r="C39" i="2"/>
  <c r="D39" i="2"/>
  <c r="E39" i="2"/>
  <c r="F39" i="2"/>
  <c r="G39" i="2"/>
  <c r="H39" i="2"/>
  <c r="I39" i="2"/>
  <c r="J39" i="2"/>
  <c r="K39" i="2"/>
  <c r="C40" i="2"/>
  <c r="D40" i="2"/>
  <c r="E40" i="2"/>
  <c r="F40" i="2"/>
  <c r="G40" i="2"/>
  <c r="H40" i="2"/>
  <c r="I40" i="2"/>
  <c r="J40" i="2"/>
  <c r="K40" i="2"/>
  <c r="C41" i="2"/>
  <c r="D41" i="2"/>
  <c r="E41" i="2"/>
  <c r="F41" i="2"/>
  <c r="G41" i="2"/>
  <c r="H41" i="2"/>
  <c r="I41" i="2"/>
  <c r="J41" i="2"/>
  <c r="K41" i="2"/>
  <c r="C42" i="2"/>
  <c r="D42" i="2"/>
  <c r="E42" i="2"/>
  <c r="F42" i="2"/>
  <c r="G42" i="2"/>
  <c r="H42" i="2"/>
  <c r="I42" i="2"/>
  <c r="J42" i="2"/>
  <c r="K42" i="2"/>
  <c r="C43" i="2"/>
  <c r="D43" i="2"/>
  <c r="E43" i="2"/>
  <c r="F43" i="2"/>
  <c r="G43" i="2"/>
  <c r="H43" i="2"/>
  <c r="I43" i="2"/>
  <c r="J43" i="2"/>
  <c r="K43" i="2"/>
  <c r="D26" i="2"/>
  <c r="E26" i="2"/>
  <c r="F26" i="2"/>
  <c r="G26" i="2"/>
  <c r="H26" i="2"/>
  <c r="I26" i="2"/>
  <c r="J26" i="2"/>
  <c r="K26" i="2"/>
  <c r="C26" i="2"/>
  <c r="I50" i="2" l="1"/>
  <c r="G45" i="2"/>
  <c r="G50" i="2"/>
  <c r="F45" i="2"/>
  <c r="J45" i="2"/>
  <c r="E45" i="2"/>
  <c r="E49" i="2" s="1"/>
  <c r="C45" i="2"/>
  <c r="D45" i="2"/>
  <c r="C49" i="2" s="1"/>
  <c r="K45" i="2"/>
  <c r="K48" i="2" s="1"/>
  <c r="I45" i="2"/>
  <c r="H45" i="2"/>
  <c r="E50" i="2"/>
  <c r="G49" i="2"/>
  <c r="C48" i="2"/>
  <c r="K51" i="2"/>
  <c r="I51" i="2"/>
  <c r="C50" i="2"/>
  <c r="G51" i="2"/>
  <c r="G48" i="2" l="1"/>
  <c r="E48" i="2"/>
  <c r="I49" i="2"/>
  <c r="I48" i="2"/>
  <c r="K49" i="2"/>
</calcChain>
</file>

<file path=xl/comments1.xml><?xml version="1.0" encoding="utf-8"?>
<comments xmlns="http://schemas.openxmlformats.org/spreadsheetml/2006/main">
  <authors>
    <author>Author</author>
  </authors>
  <commentList>
    <comment ref="S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Range is used for error bars</t>
        </r>
      </text>
    </comment>
    <comment ref="L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Days after sowing
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4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Does not have a MGT as it never germinates.</t>
        </r>
      </text>
    </comment>
    <comment ref="A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Final percent germination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E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AKA 'dmso' 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AKA 'D4'</t>
        </r>
      </text>
    </comment>
  </commentList>
</comments>
</file>

<file path=xl/sharedStrings.xml><?xml version="1.0" encoding="utf-8"?>
<sst xmlns="http://schemas.openxmlformats.org/spreadsheetml/2006/main" count="157" uniqueCount="54">
  <si>
    <t>NZ 3.29mM</t>
  </si>
  <si>
    <t>DAS</t>
  </si>
  <si>
    <t>Treatment</t>
  </si>
  <si>
    <t>Seed Number</t>
  </si>
  <si>
    <t>Mean germination time</t>
  </si>
  <si>
    <t>FpGerm</t>
  </si>
  <si>
    <t>Mean MGT</t>
  </si>
  <si>
    <t>MGT SE</t>
  </si>
  <si>
    <t>Mean FpGerm</t>
  </si>
  <si>
    <t>FpGermSE</t>
  </si>
  <si>
    <t>Range0</t>
  </si>
  <si>
    <t>Range500</t>
  </si>
  <si>
    <t>Range1000</t>
  </si>
  <si>
    <t>Range2000</t>
  </si>
  <si>
    <t>RangeNz</t>
  </si>
  <si>
    <t>Control</t>
  </si>
  <si>
    <t>0.5 mM</t>
  </si>
  <si>
    <t>1 mM</t>
  </si>
  <si>
    <t>2 mM</t>
  </si>
  <si>
    <t>norflurazon</t>
  </si>
  <si>
    <t>Range (%)</t>
  </si>
  <si>
    <t>Mean (%)</t>
  </si>
  <si>
    <t>0.5 mM D4</t>
  </si>
  <si>
    <t>1 mM D4</t>
  </si>
  <si>
    <t>2 mM D4</t>
  </si>
  <si>
    <t>D4</t>
  </si>
  <si>
    <t>Cumulative germination</t>
  </si>
  <si>
    <t>Per day*day (Hidden for brevity)</t>
  </si>
  <si>
    <t>Genotype</t>
  </si>
  <si>
    <t>Day</t>
  </si>
  <si>
    <t>Rep</t>
  </si>
  <si>
    <t xml:space="preserve">DPA </t>
  </si>
  <si>
    <t>ABAGE</t>
  </si>
  <si>
    <t xml:space="preserve">PA </t>
  </si>
  <si>
    <t xml:space="preserve">7'OHABA </t>
  </si>
  <si>
    <t>sp12</t>
  </si>
  <si>
    <t>&lt; 5.7</t>
  </si>
  <si>
    <t>n.d.</t>
  </si>
  <si>
    <t>&lt; 6.0</t>
  </si>
  <si>
    <t>&lt; 6.1</t>
  </si>
  <si>
    <t>&lt; 6.7</t>
  </si>
  <si>
    <t>&lt; 6.3</t>
  </si>
  <si>
    <t>&lt; 5.9</t>
  </si>
  <si>
    <t>&lt; 7.3</t>
  </si>
  <si>
    <t>&lt; 6.5</t>
  </si>
  <si>
    <t>&lt; 5.6</t>
  </si>
  <si>
    <t>&lt; 5.8</t>
  </si>
  <si>
    <t>&lt; 6.9</t>
  </si>
  <si>
    <t>&lt; 7.0</t>
  </si>
  <si>
    <t>&lt; 6.4</t>
  </si>
  <si>
    <t xml:space="preserve">neo-PA </t>
  </si>
  <si>
    <t xml:space="preserve">cis-ABA </t>
  </si>
  <si>
    <t xml:space="preserve">trans-ABA </t>
  </si>
  <si>
    <t>Genstat input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</si>
</sst>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1" fillId="0" borderId="0" xfId="0" applyFont="1"/>
    <xf numFmtId="0" fontId="1" fillId="0" borderId="0" xfId="0" applyNumberFormat="1" applyFont="1"/>
    <xf numFmtId="0" fontId="4" fillId="0" borderId="0" xfId="0" applyFont="1" applyAlignment="1">
      <alignment vertical="center"/>
    </xf>
    <xf numFmtId="0" fontId="4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19</xdr:row>
      <xdr:rowOff>47625</xdr:rowOff>
    </xdr:from>
    <xdr:ext cx="6679842" cy="52621457"/>
    <xdr:sp macro="" textlink="">
      <xdr:nvSpPr>
        <xdr:cNvPr id="2" name="TextBox 1"/>
        <xdr:cNvSpPr txBox="1"/>
      </xdr:nvSpPr>
      <xdr:spPr>
        <a:xfrm>
          <a:off x="628650" y="3667125"/>
          <a:ext cx="6679842" cy="52621457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Genstat ouput</a:t>
          </a:r>
        </a:p>
        <a:p>
          <a:endParaRPr lang="en-GB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GenStat Release 9.1 ( PC/Windows XP) 20 July 2009 12:36:18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Copyright 2006, Lawes Agricultural Trust (Rothamsted Experimental Station)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Registered to: Warwick HRI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	________________________________________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	GenStat Ninth Edition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	GenStat Procedure Library Release PL17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	________________________________________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...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taken from sheet ""d4 effect in sp12 genstat"", cells A2:O17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11  DELETE [REDEFINE=yes] Name,Genotype,Day,Rep,D4,Sample_Text,ID,weight_mg,DPA,\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12  ABAGE,PA,%7_OHABA,neo_PA,cis_ABA,trans_ABA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13  UNITS [NVALUES=*]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14  TEXT [NVALUES=16] Name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15  READ Name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Name	 	 	 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20  FACTOR [MODIFY=yes; NVALUES=16; LEVELS=1; LABELS=!t('sp12')\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21  ; REFERENCE=1] Genotype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22  READ Genotype;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Genotype	 16	 0	 1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24  FACTOR [MODIFY=yes; NVALUES=16; LEVELS=!(2,4); REFERENCE=1] Day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25  READ Day;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Day	 16	 0	 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27  FACTOR [MODIFY=yes; NVALUES=16; LEVELS=4; REFERENCE=1] Rep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28  READ Rep;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Rep	 16	 0	 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30  FACTOR [MODIFY=yes; NVALUES=16; LEVELS=2; LABELS=!t('d4','dmso')\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31  ; REFERENCE=1] D4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32  READ D4;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 16	 0	 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34  TEXT [NVALUES=16] Sample_Text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35  READ Sample_Text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Sample_Text	 	 	 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42  TEXT [NVALUES=16] ID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43  READ ID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ID	 	 	 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48  VARIATE [NVALUES=16] weight_mg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49  READ weight_mg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weight_mg	 54.50	 63.30	 71.00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52  VARIATE [NVALUES=16] DPA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53  READ DPA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DPA	 27.01	 53.39	 91.35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58  TEXT [NVALUES=16] ABAGE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59  READ ABAGE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ABAGE	 	 	 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63  FACTOR [MODIFY=yes; NVALUES=16; LEVELS=10; LABELS=!t('&lt; 5.6','&lt; 5.8',\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64  '&lt; 5.9','&lt; 6.0','&lt; 6.1','&lt; 6.3','&lt; 6.7','&lt; 7.0','&lt; 7.3','n.d.')\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65  ; REFERENCE=1] PA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66  READ PA;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PA	 16	 0	 10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68  FACTOR [MODIFY=yes; NVALUES=16; LEVELS=1; LABELS=!t('n.d.')\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69  ; REFERENCE=1] %7_OHABA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70  READ %7_OHABA;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%7_OHABA	 16	 0	 1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72  FACTOR [MODIFY=yes; NVALUES=16; LEVELS=3; LABELS=!t('24.8175182482','&lt; 5.9',\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73  'n.d.'); REFERENCE=1] neo_PA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74  READ neo_PA;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neo_PA	 16	 0	 3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76  VARIATE [NVALUES=16] cis_ABA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77  READ cis_ABA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cis_ABA	 45.99	 60.21	 75.87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82  VARIATE [NVALUES=16] trans_ABA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83  READ trans_ABA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trans_ABA	 6.199	 16.17	 26.32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88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89  "General Analysis of Variance."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90  BLOCK Rep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91  TREATMENTS D4*Day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92  COVARIATE "No Covariate"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93  ANOVA [PRINT=aovtable,information,means; FACT=32; CONTRASTS=7; FPROB=yes; PSE=diff,\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94  lsd; LSDLEVEL=5] cis_ABA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Analysis of variance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cis_ABA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Source of variation	d.f.	s.s.	m.s.	v.r.	F pr.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 stratum	3	 149.05	 49.68	 1.45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Rep.*Units* stratum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D4	1	 682.73	 682.73	 19.96	 0.002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Day	1	 64.34	 64.34	 1.88	 0.203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D4.Day	1	 17.25	 17.25	 0.50	 0.496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Residual	9	 307.89	 34.21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Total	15	 1221.26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Message: the following units have large residuals.</a:t>
          </a:r>
          <a:endParaRPr lang="en-GB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 3 *units* 1	   9.1	 s.e.   4.4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cis_ABA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Grand mean  60.2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 d4	 dmso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53.7	 66.7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Day	 2.	 4.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62.2	 58.2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Day	 2.	 4.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	 54.6	 52.7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dmso		 69.8	 63.7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Standard errors of differences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D4	Day	D4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	Day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8	 8	 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9	 9	 9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s.e.d.	 2.92	 2.92	 4.14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Least significant differences of means (5% level)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D4	Day	D4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	Day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8	 8	 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9	 9	 9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l.s.d.	 6.62	 6.62	 9.36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95  "General Analysis of Variance."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96  BLOCK Rep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97  TREATMENTS D4*Day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98  COVARIATE "No Covariate"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99  ANOVA [PRINT=aovtable,information,means; FACT=32; CONTRASTS=7; FPROB=yes; PSE=diff,\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100  lsd; LSDLEVEL=5] trans_ABA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Analysis of variance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trans_ABA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Source of variation	d.f.	s.s.	m.s.	v.r.	F pr.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 stratum	3	 230.19	 76.73	 1.78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Rep.*Units* stratum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D4	1	 128.49	 128.49	 2.99	 0.118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Day	1	 5.35	 5.35	 0.12	 0.732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D4.Day	1	 4.08	 4.08	 0.09	 0.765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Residual	9	 386.87	 42.99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Total	15	 754.97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Message: the following units have large residuals.</a:t>
          </a:r>
          <a:endParaRPr lang="en-GB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 1 *units* 3	   -11.0	 s.e.   4.9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trans_ABA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Grand mean  16.2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 d4	 dmso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13.3	 19.0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Day	 2.	 4.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16.7	 15.6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Day	 2.	 4.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	 13.4	 13.3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dmso		 20.1	 17.9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Standard errors of differences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D4	Day	D4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	Day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8	 8	 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9	 9	 9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s.e.d.	 3.28	 3.28	 4.64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Least significant differences of means (5% level)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D4	Day	D4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	Day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8	 8	 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9	 9	 9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l.s.d.	 7.42	 7.42	 10.49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101  "General Analysis of Variance."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102  BLOCK Rep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103  TREATMENTS D4*Day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104  COVARIATE "No Covariate"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105  ANOVA [PRINT=aovtable,information,means; FACT=32; CONTRASTS=7; FPROB=yes; PSE=diff,\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106  lsd; LSDLEVEL=5] DPA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Analysis of variance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DPA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Source of variation	d.f.	s.s.	m.s.	v.r.	F pr.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 stratum	3	 234.7	 78.2	 0.40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Rep.*Units* stratum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D4	1	 1432.3	 1432.3	 7.34	 0.024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Day	1	 703.9	 703.9	 3.61	 0.090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D4.Day	1	 35.1	 35.1	 0.18	 0.681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Residual	9	 1757.2	 195.2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Total	15	 4163.3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Message: the following units have large residuals.</a:t>
          </a:r>
          <a:endParaRPr lang="en-GB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 3 *units* 1	   22.7	 s.e.   10.5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DPA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Grand mean  53.4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 d4	 dmso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43.9	 62.8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Day	 2.	 4.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60.0	 46.8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Day	 2.	 4.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	 52.0	 35.8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dmso		 68.0	 57.7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Standard errors of differences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D4	Day	D4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	Day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8	 8	 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9	 9	 9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s.e.d.	 6.99	 6.99	 9.88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Least significant differences of means (5% level)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D4	Day	D4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	Day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8	 8	 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9	 9	 9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l.s.d.	 15.80	 15.80	 22.35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21"/>
  <sheetViews>
    <sheetView tabSelected="1" workbookViewId="0">
      <selection activeCell="M28" sqref="M28"/>
    </sheetView>
  </sheetViews>
  <sheetFormatPr defaultRowHeight="15" x14ac:dyDescent="0.25"/>
  <cols>
    <col min="17" max="17" width="9" customWidth="1"/>
    <col min="18" max="18" width="11.28515625" customWidth="1"/>
  </cols>
  <sheetData>
    <row r="1" spans="1:23" x14ac:dyDescent="0.25">
      <c r="D1" s="6" t="s">
        <v>25</v>
      </c>
      <c r="E1" s="6"/>
      <c r="F1" s="6"/>
      <c r="G1" s="6"/>
      <c r="H1" s="6"/>
      <c r="I1" s="6"/>
      <c r="M1" s="2" t="s">
        <v>21</v>
      </c>
      <c r="S1" s="2" t="s">
        <v>20</v>
      </c>
    </row>
    <row r="2" spans="1:23" x14ac:dyDescent="0.25">
      <c r="A2" t="s">
        <v>1</v>
      </c>
      <c r="B2" t="s">
        <v>15</v>
      </c>
      <c r="C2" t="s">
        <v>15</v>
      </c>
      <c r="D2" t="s">
        <v>16</v>
      </c>
      <c r="E2" t="s">
        <v>16</v>
      </c>
      <c r="F2" t="s">
        <v>17</v>
      </c>
      <c r="G2" t="s">
        <v>17</v>
      </c>
      <c r="H2" t="s">
        <v>18</v>
      </c>
      <c r="I2" t="s">
        <v>18</v>
      </c>
      <c r="J2" t="s">
        <v>19</v>
      </c>
      <c r="L2" t="s">
        <v>1</v>
      </c>
      <c r="M2" t="s">
        <v>15</v>
      </c>
      <c r="N2" t="s">
        <v>22</v>
      </c>
      <c r="O2" t="s">
        <v>23</v>
      </c>
      <c r="P2" t="s">
        <v>24</v>
      </c>
      <c r="Q2" t="s">
        <v>19</v>
      </c>
      <c r="S2" t="s">
        <v>10</v>
      </c>
      <c r="T2" t="s">
        <v>11</v>
      </c>
      <c r="U2" t="s">
        <v>12</v>
      </c>
      <c r="V2" t="s">
        <v>13</v>
      </c>
      <c r="W2" t="s">
        <v>14</v>
      </c>
    </row>
    <row r="3" spans="1:23" x14ac:dyDescent="0.25">
      <c r="A3" s="2">
        <v>0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L3" s="2">
        <v>0</v>
      </c>
      <c r="M3">
        <f>AVERAGE(B3:C3)*5</f>
        <v>0</v>
      </c>
      <c r="N3">
        <f>AVERAGE(D3:E3)*5</f>
        <v>0</v>
      </c>
      <c r="O3">
        <f>AVERAGE(F3:G3)*5</f>
        <v>0</v>
      </c>
      <c r="P3">
        <f>AVERAGE(H3:I3)*5</f>
        <v>0</v>
      </c>
      <c r="Q3">
        <f>J3*5</f>
        <v>0</v>
      </c>
      <c r="S3">
        <f t="shared" ref="S3:S21" si="0">(ABS(B3-C3))*5</f>
        <v>0</v>
      </c>
      <c r="T3">
        <f t="shared" ref="T3:T21" si="1">(ABS(D3-E3))*5</f>
        <v>0</v>
      </c>
      <c r="U3">
        <f t="shared" ref="U3:U21" si="2">(ABS(F3-G3))*5</f>
        <v>0</v>
      </c>
      <c r="V3">
        <f t="shared" ref="V3:V21" si="3">(ABS(H3-I3))*5</f>
        <v>0</v>
      </c>
    </row>
    <row r="4" spans="1:23" x14ac:dyDescent="0.25">
      <c r="A4" s="2">
        <v>1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L4" s="2">
        <v>1</v>
      </c>
      <c r="M4">
        <f t="shared" ref="M4:M21" si="4">AVERAGE(B4:C4)*5</f>
        <v>0</v>
      </c>
      <c r="N4">
        <f t="shared" ref="N4:N21" si="5">AVERAGE(D4:E4)*5</f>
        <v>0</v>
      </c>
      <c r="O4">
        <f t="shared" ref="O4:O21" si="6">AVERAGE(F4:G4)*5</f>
        <v>0</v>
      </c>
      <c r="P4">
        <f t="shared" ref="P4:P21" si="7">AVERAGE(H4:I4)*5</f>
        <v>0</v>
      </c>
      <c r="Q4">
        <f t="shared" ref="Q4:Q21" si="8">J4*5</f>
        <v>0</v>
      </c>
      <c r="S4">
        <f t="shared" si="0"/>
        <v>0</v>
      </c>
      <c r="T4">
        <f t="shared" si="1"/>
        <v>0</v>
      </c>
      <c r="U4">
        <f t="shared" si="2"/>
        <v>0</v>
      </c>
      <c r="V4">
        <f t="shared" si="3"/>
        <v>0</v>
      </c>
    </row>
    <row r="5" spans="1:23" x14ac:dyDescent="0.25">
      <c r="A5" s="2">
        <v>2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L5" s="2">
        <v>2</v>
      </c>
      <c r="M5">
        <f t="shared" si="4"/>
        <v>0</v>
      </c>
      <c r="N5">
        <f t="shared" si="5"/>
        <v>0</v>
      </c>
      <c r="O5">
        <f t="shared" si="6"/>
        <v>0</v>
      </c>
      <c r="P5">
        <f t="shared" si="7"/>
        <v>0</v>
      </c>
      <c r="Q5">
        <f t="shared" si="8"/>
        <v>0</v>
      </c>
      <c r="S5">
        <f t="shared" si="0"/>
        <v>0</v>
      </c>
      <c r="T5">
        <f t="shared" si="1"/>
        <v>0</v>
      </c>
      <c r="U5">
        <f t="shared" si="2"/>
        <v>0</v>
      </c>
      <c r="V5">
        <f t="shared" si="3"/>
        <v>0</v>
      </c>
    </row>
    <row r="6" spans="1:23" x14ac:dyDescent="0.25">
      <c r="A6" s="2">
        <v>3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19</v>
      </c>
      <c r="L6" s="2">
        <v>3</v>
      </c>
      <c r="M6">
        <f t="shared" si="4"/>
        <v>0</v>
      </c>
      <c r="N6">
        <f t="shared" si="5"/>
        <v>0</v>
      </c>
      <c r="O6">
        <f t="shared" si="6"/>
        <v>0</v>
      </c>
      <c r="P6">
        <f t="shared" si="7"/>
        <v>0</v>
      </c>
      <c r="Q6">
        <f t="shared" si="8"/>
        <v>95</v>
      </c>
      <c r="S6">
        <f t="shared" si="0"/>
        <v>0</v>
      </c>
      <c r="T6">
        <f t="shared" si="1"/>
        <v>0</v>
      </c>
      <c r="U6">
        <f t="shared" si="2"/>
        <v>0</v>
      </c>
      <c r="V6">
        <f t="shared" si="3"/>
        <v>0</v>
      </c>
    </row>
    <row r="7" spans="1:23" x14ac:dyDescent="0.25">
      <c r="A7" s="2">
        <v>4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1</v>
      </c>
      <c r="J7">
        <v>19</v>
      </c>
      <c r="L7" s="2">
        <v>4</v>
      </c>
      <c r="M7">
        <f t="shared" si="4"/>
        <v>0</v>
      </c>
      <c r="N7">
        <f t="shared" si="5"/>
        <v>0</v>
      </c>
      <c r="O7">
        <f t="shared" si="6"/>
        <v>0</v>
      </c>
      <c r="P7">
        <f t="shared" si="7"/>
        <v>2.5</v>
      </c>
      <c r="Q7">
        <f t="shared" si="8"/>
        <v>95</v>
      </c>
      <c r="S7">
        <f t="shared" si="0"/>
        <v>0</v>
      </c>
      <c r="T7">
        <f t="shared" si="1"/>
        <v>0</v>
      </c>
      <c r="U7">
        <f t="shared" si="2"/>
        <v>0</v>
      </c>
      <c r="V7">
        <f t="shared" si="3"/>
        <v>5</v>
      </c>
    </row>
    <row r="8" spans="1:23" x14ac:dyDescent="0.25">
      <c r="A8" s="2">
        <v>5</v>
      </c>
      <c r="B8">
        <v>0</v>
      </c>
      <c r="C8">
        <v>0</v>
      </c>
      <c r="D8">
        <v>0</v>
      </c>
      <c r="E8">
        <v>0</v>
      </c>
      <c r="F8">
        <v>1</v>
      </c>
      <c r="G8">
        <v>0</v>
      </c>
      <c r="H8">
        <v>5</v>
      </c>
      <c r="I8">
        <v>9</v>
      </c>
      <c r="J8">
        <v>20</v>
      </c>
      <c r="L8" s="2">
        <v>5</v>
      </c>
      <c r="M8">
        <f t="shared" si="4"/>
        <v>0</v>
      </c>
      <c r="N8">
        <f t="shared" si="5"/>
        <v>0</v>
      </c>
      <c r="O8">
        <f t="shared" si="6"/>
        <v>2.5</v>
      </c>
      <c r="P8">
        <f t="shared" si="7"/>
        <v>35</v>
      </c>
      <c r="Q8">
        <f t="shared" si="8"/>
        <v>100</v>
      </c>
      <c r="S8">
        <f t="shared" si="0"/>
        <v>0</v>
      </c>
      <c r="T8">
        <f t="shared" si="1"/>
        <v>0</v>
      </c>
      <c r="U8">
        <f t="shared" si="2"/>
        <v>5</v>
      </c>
      <c r="V8">
        <f t="shared" si="3"/>
        <v>20</v>
      </c>
    </row>
    <row r="9" spans="1:23" x14ac:dyDescent="0.25">
      <c r="A9" s="2">
        <v>6</v>
      </c>
      <c r="B9">
        <v>0</v>
      </c>
      <c r="C9">
        <v>0</v>
      </c>
      <c r="D9">
        <v>0</v>
      </c>
      <c r="E9">
        <v>0</v>
      </c>
      <c r="F9">
        <v>3</v>
      </c>
      <c r="G9">
        <v>1</v>
      </c>
      <c r="H9">
        <v>12</v>
      </c>
      <c r="I9">
        <v>13</v>
      </c>
      <c r="J9">
        <v>20</v>
      </c>
      <c r="L9" s="2">
        <v>6</v>
      </c>
      <c r="M9">
        <f t="shared" si="4"/>
        <v>0</v>
      </c>
      <c r="N9">
        <f t="shared" si="5"/>
        <v>0</v>
      </c>
      <c r="O9">
        <f t="shared" si="6"/>
        <v>10</v>
      </c>
      <c r="P9">
        <f t="shared" si="7"/>
        <v>62.5</v>
      </c>
      <c r="Q9">
        <f t="shared" si="8"/>
        <v>100</v>
      </c>
      <c r="S9">
        <f t="shared" si="0"/>
        <v>0</v>
      </c>
      <c r="T9">
        <f t="shared" si="1"/>
        <v>0</v>
      </c>
      <c r="U9">
        <f t="shared" si="2"/>
        <v>10</v>
      </c>
      <c r="V9">
        <f t="shared" si="3"/>
        <v>5</v>
      </c>
    </row>
    <row r="10" spans="1:23" x14ac:dyDescent="0.25">
      <c r="A10" s="2">
        <v>7</v>
      </c>
      <c r="B10">
        <v>0</v>
      </c>
      <c r="C10">
        <v>0</v>
      </c>
      <c r="D10">
        <v>3</v>
      </c>
      <c r="E10">
        <v>1</v>
      </c>
      <c r="F10">
        <v>8</v>
      </c>
      <c r="G10">
        <v>7</v>
      </c>
      <c r="H10">
        <v>17</v>
      </c>
      <c r="I10">
        <v>15</v>
      </c>
      <c r="J10">
        <v>20</v>
      </c>
      <c r="L10" s="2">
        <v>7</v>
      </c>
      <c r="M10">
        <f t="shared" si="4"/>
        <v>0</v>
      </c>
      <c r="N10">
        <f t="shared" si="5"/>
        <v>10</v>
      </c>
      <c r="O10">
        <f t="shared" si="6"/>
        <v>37.5</v>
      </c>
      <c r="P10">
        <f t="shared" si="7"/>
        <v>80</v>
      </c>
      <c r="Q10">
        <f t="shared" si="8"/>
        <v>100</v>
      </c>
      <c r="S10">
        <f t="shared" si="0"/>
        <v>0</v>
      </c>
      <c r="T10">
        <f t="shared" si="1"/>
        <v>10</v>
      </c>
      <c r="U10">
        <f t="shared" si="2"/>
        <v>5</v>
      </c>
      <c r="V10">
        <f t="shared" si="3"/>
        <v>10</v>
      </c>
    </row>
    <row r="11" spans="1:23" x14ac:dyDescent="0.25">
      <c r="A11" s="2">
        <v>8</v>
      </c>
      <c r="B11">
        <v>0</v>
      </c>
      <c r="C11">
        <v>0</v>
      </c>
      <c r="D11">
        <v>5</v>
      </c>
      <c r="E11">
        <v>4</v>
      </c>
      <c r="F11">
        <v>13</v>
      </c>
      <c r="G11">
        <v>12</v>
      </c>
      <c r="H11">
        <v>18</v>
      </c>
      <c r="I11">
        <v>15</v>
      </c>
      <c r="J11">
        <v>20</v>
      </c>
      <c r="L11" s="2">
        <v>8</v>
      </c>
      <c r="M11">
        <f t="shared" si="4"/>
        <v>0</v>
      </c>
      <c r="N11">
        <f t="shared" si="5"/>
        <v>22.5</v>
      </c>
      <c r="O11">
        <f t="shared" si="6"/>
        <v>62.5</v>
      </c>
      <c r="P11">
        <f t="shared" si="7"/>
        <v>82.5</v>
      </c>
      <c r="Q11">
        <f t="shared" si="8"/>
        <v>100</v>
      </c>
      <c r="S11">
        <f t="shared" si="0"/>
        <v>0</v>
      </c>
      <c r="T11">
        <f t="shared" si="1"/>
        <v>5</v>
      </c>
      <c r="U11">
        <f t="shared" si="2"/>
        <v>5</v>
      </c>
      <c r="V11">
        <f t="shared" si="3"/>
        <v>15</v>
      </c>
    </row>
    <row r="12" spans="1:23" x14ac:dyDescent="0.25">
      <c r="A12" s="2">
        <v>9</v>
      </c>
      <c r="B12">
        <v>0</v>
      </c>
      <c r="C12">
        <v>0</v>
      </c>
      <c r="D12">
        <v>7</v>
      </c>
      <c r="E12">
        <v>7</v>
      </c>
      <c r="F12">
        <v>15</v>
      </c>
      <c r="G12">
        <v>13</v>
      </c>
      <c r="H12">
        <v>18</v>
      </c>
      <c r="I12">
        <v>15</v>
      </c>
      <c r="J12">
        <v>20</v>
      </c>
      <c r="L12" s="2">
        <v>9</v>
      </c>
      <c r="M12">
        <f t="shared" si="4"/>
        <v>0</v>
      </c>
      <c r="N12">
        <f t="shared" si="5"/>
        <v>35</v>
      </c>
      <c r="O12">
        <f t="shared" si="6"/>
        <v>70</v>
      </c>
      <c r="P12">
        <f t="shared" si="7"/>
        <v>82.5</v>
      </c>
      <c r="Q12">
        <f t="shared" si="8"/>
        <v>100</v>
      </c>
      <c r="S12">
        <f t="shared" si="0"/>
        <v>0</v>
      </c>
      <c r="T12">
        <f t="shared" si="1"/>
        <v>0</v>
      </c>
      <c r="U12">
        <f t="shared" si="2"/>
        <v>10</v>
      </c>
      <c r="V12">
        <f t="shared" si="3"/>
        <v>15</v>
      </c>
    </row>
    <row r="13" spans="1:23" x14ac:dyDescent="0.25">
      <c r="A13" s="2">
        <v>10</v>
      </c>
      <c r="B13">
        <v>0</v>
      </c>
      <c r="C13">
        <v>0</v>
      </c>
      <c r="D13">
        <v>7</v>
      </c>
      <c r="E13">
        <v>7</v>
      </c>
      <c r="F13">
        <v>15</v>
      </c>
      <c r="G13">
        <v>13</v>
      </c>
      <c r="H13">
        <v>18</v>
      </c>
      <c r="I13">
        <v>15</v>
      </c>
      <c r="J13">
        <v>20</v>
      </c>
      <c r="L13" s="2">
        <v>10</v>
      </c>
      <c r="M13">
        <f t="shared" si="4"/>
        <v>0</v>
      </c>
      <c r="N13">
        <f t="shared" si="5"/>
        <v>35</v>
      </c>
      <c r="O13">
        <f t="shared" si="6"/>
        <v>70</v>
      </c>
      <c r="P13">
        <f t="shared" si="7"/>
        <v>82.5</v>
      </c>
      <c r="Q13">
        <f t="shared" si="8"/>
        <v>100</v>
      </c>
      <c r="S13">
        <f t="shared" si="0"/>
        <v>0</v>
      </c>
      <c r="T13">
        <f t="shared" si="1"/>
        <v>0</v>
      </c>
      <c r="U13">
        <f t="shared" si="2"/>
        <v>10</v>
      </c>
      <c r="V13">
        <f t="shared" si="3"/>
        <v>15</v>
      </c>
    </row>
    <row r="14" spans="1:23" x14ac:dyDescent="0.25">
      <c r="A14" s="2">
        <v>11</v>
      </c>
      <c r="B14">
        <v>0</v>
      </c>
      <c r="C14">
        <v>0</v>
      </c>
      <c r="D14">
        <v>14</v>
      </c>
      <c r="E14">
        <v>12</v>
      </c>
      <c r="F14">
        <v>18</v>
      </c>
      <c r="G14">
        <v>19</v>
      </c>
      <c r="H14">
        <v>18</v>
      </c>
      <c r="I14">
        <v>15</v>
      </c>
      <c r="J14">
        <v>20</v>
      </c>
      <c r="L14" s="2">
        <v>11</v>
      </c>
      <c r="M14">
        <f t="shared" si="4"/>
        <v>0</v>
      </c>
      <c r="N14">
        <f t="shared" si="5"/>
        <v>65</v>
      </c>
      <c r="O14">
        <f t="shared" si="6"/>
        <v>92.5</v>
      </c>
      <c r="P14">
        <f t="shared" si="7"/>
        <v>82.5</v>
      </c>
      <c r="Q14">
        <f t="shared" si="8"/>
        <v>100</v>
      </c>
      <c r="S14">
        <f t="shared" si="0"/>
        <v>0</v>
      </c>
      <c r="T14">
        <f t="shared" si="1"/>
        <v>10</v>
      </c>
      <c r="U14">
        <f t="shared" si="2"/>
        <v>5</v>
      </c>
      <c r="V14">
        <f t="shared" si="3"/>
        <v>15</v>
      </c>
    </row>
    <row r="15" spans="1:23" x14ac:dyDescent="0.25">
      <c r="A15" s="2">
        <v>12</v>
      </c>
      <c r="B15">
        <v>0</v>
      </c>
      <c r="C15">
        <v>0</v>
      </c>
      <c r="D15">
        <v>14</v>
      </c>
      <c r="E15">
        <v>12</v>
      </c>
      <c r="F15">
        <v>18</v>
      </c>
      <c r="G15">
        <v>19</v>
      </c>
      <c r="H15">
        <v>18</v>
      </c>
      <c r="I15">
        <v>15</v>
      </c>
      <c r="J15">
        <v>20</v>
      </c>
      <c r="L15" s="2">
        <v>12</v>
      </c>
      <c r="M15">
        <f t="shared" si="4"/>
        <v>0</v>
      </c>
      <c r="N15">
        <f t="shared" si="5"/>
        <v>65</v>
      </c>
      <c r="O15">
        <f t="shared" si="6"/>
        <v>92.5</v>
      </c>
      <c r="P15">
        <f t="shared" si="7"/>
        <v>82.5</v>
      </c>
      <c r="Q15">
        <f t="shared" si="8"/>
        <v>100</v>
      </c>
      <c r="S15">
        <f t="shared" si="0"/>
        <v>0</v>
      </c>
      <c r="T15">
        <f t="shared" si="1"/>
        <v>10</v>
      </c>
      <c r="U15">
        <f t="shared" si="2"/>
        <v>5</v>
      </c>
      <c r="V15">
        <f t="shared" si="3"/>
        <v>15</v>
      </c>
    </row>
    <row r="16" spans="1:23" x14ac:dyDescent="0.25">
      <c r="A16" s="2">
        <v>13</v>
      </c>
      <c r="B16">
        <v>0</v>
      </c>
      <c r="C16">
        <v>1</v>
      </c>
      <c r="D16">
        <v>17</v>
      </c>
      <c r="E16">
        <v>14</v>
      </c>
      <c r="F16">
        <v>18</v>
      </c>
      <c r="G16">
        <v>20</v>
      </c>
      <c r="H16">
        <v>18</v>
      </c>
      <c r="I16">
        <v>17</v>
      </c>
      <c r="J16">
        <v>20</v>
      </c>
      <c r="L16" s="2">
        <v>13</v>
      </c>
      <c r="M16">
        <f t="shared" si="4"/>
        <v>2.5</v>
      </c>
      <c r="N16">
        <f t="shared" si="5"/>
        <v>77.5</v>
      </c>
      <c r="O16">
        <f t="shared" si="6"/>
        <v>95</v>
      </c>
      <c r="P16">
        <f t="shared" si="7"/>
        <v>87.5</v>
      </c>
      <c r="Q16">
        <f t="shared" si="8"/>
        <v>100</v>
      </c>
      <c r="S16">
        <f t="shared" si="0"/>
        <v>5</v>
      </c>
      <c r="T16">
        <f t="shared" si="1"/>
        <v>15</v>
      </c>
      <c r="U16">
        <f t="shared" si="2"/>
        <v>10</v>
      </c>
      <c r="V16">
        <f t="shared" si="3"/>
        <v>5</v>
      </c>
    </row>
    <row r="17" spans="1:22" x14ac:dyDescent="0.25">
      <c r="A17" s="2">
        <v>14</v>
      </c>
      <c r="B17">
        <v>0</v>
      </c>
      <c r="C17">
        <v>1</v>
      </c>
      <c r="D17">
        <v>18</v>
      </c>
      <c r="E17">
        <v>16</v>
      </c>
      <c r="F17">
        <v>20</v>
      </c>
      <c r="G17">
        <v>20</v>
      </c>
      <c r="H17">
        <v>19</v>
      </c>
      <c r="I17">
        <v>20</v>
      </c>
      <c r="J17">
        <v>20</v>
      </c>
      <c r="L17" s="2">
        <v>14</v>
      </c>
      <c r="M17">
        <f t="shared" si="4"/>
        <v>2.5</v>
      </c>
      <c r="N17">
        <f t="shared" si="5"/>
        <v>85</v>
      </c>
      <c r="O17">
        <f t="shared" si="6"/>
        <v>100</v>
      </c>
      <c r="P17">
        <f t="shared" si="7"/>
        <v>97.5</v>
      </c>
      <c r="Q17">
        <f t="shared" si="8"/>
        <v>100</v>
      </c>
      <c r="S17">
        <f t="shared" si="0"/>
        <v>5</v>
      </c>
      <c r="T17">
        <f t="shared" si="1"/>
        <v>10</v>
      </c>
      <c r="U17">
        <f t="shared" si="2"/>
        <v>0</v>
      </c>
      <c r="V17">
        <f t="shared" si="3"/>
        <v>5</v>
      </c>
    </row>
    <row r="18" spans="1:22" x14ac:dyDescent="0.25">
      <c r="A18" s="2">
        <v>15</v>
      </c>
      <c r="B18">
        <v>0</v>
      </c>
      <c r="C18">
        <v>1</v>
      </c>
      <c r="D18">
        <v>18</v>
      </c>
      <c r="E18">
        <v>16</v>
      </c>
      <c r="F18">
        <v>20</v>
      </c>
      <c r="G18">
        <v>20</v>
      </c>
      <c r="H18">
        <v>19</v>
      </c>
      <c r="I18">
        <v>20</v>
      </c>
      <c r="J18">
        <v>20</v>
      </c>
      <c r="L18" s="2">
        <v>15</v>
      </c>
      <c r="M18">
        <f t="shared" si="4"/>
        <v>2.5</v>
      </c>
      <c r="N18">
        <f t="shared" si="5"/>
        <v>85</v>
      </c>
      <c r="O18">
        <f t="shared" si="6"/>
        <v>100</v>
      </c>
      <c r="P18">
        <f t="shared" si="7"/>
        <v>97.5</v>
      </c>
      <c r="Q18">
        <f t="shared" si="8"/>
        <v>100</v>
      </c>
      <c r="S18">
        <f t="shared" si="0"/>
        <v>5</v>
      </c>
      <c r="T18">
        <f t="shared" si="1"/>
        <v>10</v>
      </c>
      <c r="U18">
        <f t="shared" si="2"/>
        <v>0</v>
      </c>
      <c r="V18">
        <f t="shared" si="3"/>
        <v>5</v>
      </c>
    </row>
    <row r="19" spans="1:22" x14ac:dyDescent="0.25">
      <c r="A19" s="2">
        <v>16</v>
      </c>
      <c r="B19">
        <v>0</v>
      </c>
      <c r="C19">
        <v>1</v>
      </c>
      <c r="D19">
        <v>19</v>
      </c>
      <c r="E19">
        <v>16</v>
      </c>
      <c r="F19">
        <v>20</v>
      </c>
      <c r="G19">
        <v>20</v>
      </c>
      <c r="H19">
        <v>19</v>
      </c>
      <c r="I19">
        <v>20</v>
      </c>
      <c r="J19">
        <v>20</v>
      </c>
      <c r="L19" s="2">
        <v>16</v>
      </c>
      <c r="M19">
        <f t="shared" si="4"/>
        <v>2.5</v>
      </c>
      <c r="N19">
        <f t="shared" si="5"/>
        <v>87.5</v>
      </c>
      <c r="O19">
        <f t="shared" si="6"/>
        <v>100</v>
      </c>
      <c r="P19">
        <f t="shared" si="7"/>
        <v>97.5</v>
      </c>
      <c r="Q19">
        <f t="shared" si="8"/>
        <v>100</v>
      </c>
      <c r="S19">
        <f t="shared" si="0"/>
        <v>5</v>
      </c>
      <c r="T19">
        <f t="shared" si="1"/>
        <v>15</v>
      </c>
      <c r="U19">
        <f t="shared" si="2"/>
        <v>0</v>
      </c>
      <c r="V19">
        <f t="shared" si="3"/>
        <v>5</v>
      </c>
    </row>
    <row r="20" spans="1:22" x14ac:dyDescent="0.25">
      <c r="A20" s="2">
        <v>17</v>
      </c>
      <c r="B20">
        <v>0</v>
      </c>
      <c r="C20">
        <v>1</v>
      </c>
      <c r="D20">
        <v>19</v>
      </c>
      <c r="E20">
        <v>17</v>
      </c>
      <c r="F20">
        <v>20</v>
      </c>
      <c r="G20">
        <v>20</v>
      </c>
      <c r="H20">
        <v>19</v>
      </c>
      <c r="I20">
        <v>20</v>
      </c>
      <c r="J20">
        <v>20</v>
      </c>
      <c r="L20" s="2">
        <v>17</v>
      </c>
      <c r="M20">
        <f t="shared" si="4"/>
        <v>2.5</v>
      </c>
      <c r="N20">
        <f t="shared" si="5"/>
        <v>90</v>
      </c>
      <c r="O20">
        <f t="shared" si="6"/>
        <v>100</v>
      </c>
      <c r="P20">
        <f t="shared" si="7"/>
        <v>97.5</v>
      </c>
      <c r="Q20">
        <f t="shared" si="8"/>
        <v>100</v>
      </c>
      <c r="S20">
        <f t="shared" si="0"/>
        <v>5</v>
      </c>
      <c r="T20">
        <f t="shared" si="1"/>
        <v>10</v>
      </c>
      <c r="U20">
        <f t="shared" si="2"/>
        <v>0</v>
      </c>
      <c r="V20">
        <f t="shared" si="3"/>
        <v>5</v>
      </c>
    </row>
    <row r="21" spans="1:22" x14ac:dyDescent="0.25">
      <c r="A21" s="2">
        <v>18</v>
      </c>
      <c r="B21">
        <v>0</v>
      </c>
      <c r="C21">
        <v>1</v>
      </c>
      <c r="D21">
        <v>19</v>
      </c>
      <c r="E21">
        <v>17</v>
      </c>
      <c r="F21">
        <v>20</v>
      </c>
      <c r="G21">
        <v>20</v>
      </c>
      <c r="H21">
        <v>19</v>
      </c>
      <c r="I21">
        <v>20</v>
      </c>
      <c r="J21">
        <v>20</v>
      </c>
      <c r="L21" s="2">
        <v>18</v>
      </c>
      <c r="M21">
        <f t="shared" si="4"/>
        <v>2.5</v>
      </c>
      <c r="N21">
        <f t="shared" si="5"/>
        <v>90</v>
      </c>
      <c r="O21">
        <f t="shared" si="6"/>
        <v>100</v>
      </c>
      <c r="P21">
        <f t="shared" si="7"/>
        <v>97.5</v>
      </c>
      <c r="Q21">
        <f t="shared" si="8"/>
        <v>100</v>
      </c>
      <c r="S21">
        <f t="shared" si="0"/>
        <v>5</v>
      </c>
      <c r="T21">
        <f t="shared" si="1"/>
        <v>10</v>
      </c>
      <c r="U21">
        <f t="shared" si="2"/>
        <v>0</v>
      </c>
      <c r="V21">
        <f t="shared" si="3"/>
        <v>5</v>
      </c>
    </row>
  </sheetData>
  <mergeCells count="1">
    <mergeCell ref="D1:I1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1"/>
  <sheetViews>
    <sheetView workbookViewId="0">
      <selection activeCell="Q49" sqref="Q49"/>
    </sheetView>
  </sheetViews>
  <sheetFormatPr defaultRowHeight="15" x14ac:dyDescent="0.25"/>
  <cols>
    <col min="1" max="1" width="22.42578125" bestFit="1" customWidth="1"/>
    <col min="2" max="2" width="10.7109375" customWidth="1"/>
    <col min="11" max="11" width="11" bestFit="1" customWidth="1"/>
  </cols>
  <sheetData>
    <row r="1" spans="1:12" x14ac:dyDescent="0.25">
      <c r="A1" s="2" t="s">
        <v>26</v>
      </c>
      <c r="B1" s="2" t="s">
        <v>1</v>
      </c>
      <c r="C1" s="2" t="s">
        <v>15</v>
      </c>
      <c r="D1" s="2" t="s">
        <v>15</v>
      </c>
      <c r="E1" s="2" t="s">
        <v>16</v>
      </c>
      <c r="F1" s="2" t="s">
        <v>16</v>
      </c>
      <c r="G1" s="2" t="s">
        <v>17</v>
      </c>
      <c r="H1" s="2" t="s">
        <v>17</v>
      </c>
      <c r="I1" s="2" t="s">
        <v>18</v>
      </c>
      <c r="J1" s="2" t="s">
        <v>18</v>
      </c>
      <c r="K1" s="2" t="s">
        <v>19</v>
      </c>
      <c r="L1" s="2" t="s">
        <v>2</v>
      </c>
    </row>
    <row r="2" spans="1:12" x14ac:dyDescent="0.25">
      <c r="C2">
        <v>20</v>
      </c>
      <c r="D2">
        <v>20</v>
      </c>
      <c r="E2">
        <v>20</v>
      </c>
      <c r="F2">
        <v>20</v>
      </c>
      <c r="G2">
        <v>20</v>
      </c>
      <c r="H2">
        <v>20</v>
      </c>
      <c r="I2">
        <v>20</v>
      </c>
      <c r="J2">
        <v>20</v>
      </c>
      <c r="K2">
        <v>20</v>
      </c>
      <c r="L2" s="2" t="s">
        <v>3</v>
      </c>
    </row>
    <row r="3" spans="1:12" x14ac:dyDescent="0.25">
      <c r="A3" s="1"/>
      <c r="B3" s="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</row>
    <row r="4" spans="1:12" x14ac:dyDescent="0.25">
      <c r="A4" s="1"/>
      <c r="B4" s="3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</row>
    <row r="5" spans="1:12" x14ac:dyDescent="0.25">
      <c r="A5" s="1"/>
      <c r="B5" s="3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</row>
    <row r="6" spans="1:12" x14ac:dyDescent="0.25">
      <c r="A6" s="1"/>
      <c r="B6" s="3">
        <v>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19</v>
      </c>
    </row>
    <row r="7" spans="1:12" x14ac:dyDescent="0.25">
      <c r="A7" s="1"/>
      <c r="B7" s="3">
        <v>4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1</v>
      </c>
      <c r="K7">
        <v>19</v>
      </c>
    </row>
    <row r="8" spans="1:12" x14ac:dyDescent="0.25">
      <c r="A8" s="1"/>
      <c r="B8" s="3">
        <v>5</v>
      </c>
      <c r="C8">
        <v>0</v>
      </c>
      <c r="D8">
        <v>0</v>
      </c>
      <c r="E8">
        <v>0</v>
      </c>
      <c r="F8">
        <v>0</v>
      </c>
      <c r="G8">
        <v>1</v>
      </c>
      <c r="H8">
        <v>0</v>
      </c>
      <c r="I8">
        <v>5</v>
      </c>
      <c r="J8">
        <v>9</v>
      </c>
      <c r="K8">
        <v>20</v>
      </c>
    </row>
    <row r="9" spans="1:12" x14ac:dyDescent="0.25">
      <c r="A9" s="1"/>
      <c r="B9" s="3">
        <v>6</v>
      </c>
      <c r="C9">
        <v>0</v>
      </c>
      <c r="D9">
        <v>0</v>
      </c>
      <c r="E9">
        <v>0</v>
      </c>
      <c r="F9">
        <v>0</v>
      </c>
      <c r="G9">
        <v>3</v>
      </c>
      <c r="H9">
        <v>1</v>
      </c>
      <c r="I9">
        <v>12</v>
      </c>
      <c r="J9">
        <v>13</v>
      </c>
      <c r="K9">
        <v>20</v>
      </c>
    </row>
    <row r="10" spans="1:12" x14ac:dyDescent="0.25">
      <c r="A10" s="1"/>
      <c r="B10" s="3">
        <v>7</v>
      </c>
      <c r="C10">
        <v>0</v>
      </c>
      <c r="D10">
        <v>0</v>
      </c>
      <c r="E10">
        <v>3</v>
      </c>
      <c r="F10">
        <v>1</v>
      </c>
      <c r="G10">
        <v>8</v>
      </c>
      <c r="H10">
        <v>7</v>
      </c>
      <c r="I10">
        <v>17</v>
      </c>
      <c r="J10">
        <v>15</v>
      </c>
      <c r="K10">
        <v>20</v>
      </c>
    </row>
    <row r="11" spans="1:12" x14ac:dyDescent="0.25">
      <c r="A11" s="1"/>
      <c r="B11" s="3">
        <v>8</v>
      </c>
      <c r="C11">
        <v>0</v>
      </c>
      <c r="D11">
        <v>0</v>
      </c>
      <c r="E11">
        <v>5</v>
      </c>
      <c r="F11">
        <v>4</v>
      </c>
      <c r="G11">
        <v>13</v>
      </c>
      <c r="H11">
        <v>12</v>
      </c>
      <c r="I11">
        <v>18</v>
      </c>
      <c r="J11">
        <v>15</v>
      </c>
      <c r="K11">
        <v>20</v>
      </c>
    </row>
    <row r="12" spans="1:12" x14ac:dyDescent="0.25">
      <c r="A12" s="1"/>
      <c r="B12" s="3">
        <v>9</v>
      </c>
      <c r="C12">
        <v>0</v>
      </c>
      <c r="D12">
        <v>0</v>
      </c>
      <c r="E12">
        <v>7</v>
      </c>
      <c r="F12">
        <v>7</v>
      </c>
      <c r="G12">
        <v>15</v>
      </c>
      <c r="H12">
        <v>13</v>
      </c>
      <c r="I12">
        <v>18</v>
      </c>
      <c r="J12">
        <v>15</v>
      </c>
      <c r="K12">
        <v>20</v>
      </c>
    </row>
    <row r="13" spans="1:12" x14ac:dyDescent="0.25">
      <c r="A13" s="1"/>
      <c r="B13" s="3">
        <v>10</v>
      </c>
      <c r="C13">
        <v>0</v>
      </c>
      <c r="D13">
        <v>0</v>
      </c>
      <c r="E13">
        <v>7</v>
      </c>
      <c r="F13">
        <v>7</v>
      </c>
      <c r="G13">
        <v>15</v>
      </c>
      <c r="H13">
        <v>13</v>
      </c>
      <c r="I13">
        <v>18</v>
      </c>
      <c r="J13">
        <v>15</v>
      </c>
      <c r="K13">
        <v>20</v>
      </c>
    </row>
    <row r="14" spans="1:12" x14ac:dyDescent="0.25">
      <c r="A14" s="1"/>
      <c r="B14" s="3">
        <v>11</v>
      </c>
      <c r="C14">
        <v>0</v>
      </c>
      <c r="D14">
        <v>0</v>
      </c>
      <c r="E14">
        <v>14</v>
      </c>
      <c r="F14">
        <v>12</v>
      </c>
      <c r="G14">
        <v>18</v>
      </c>
      <c r="H14">
        <v>19</v>
      </c>
      <c r="I14">
        <v>18</v>
      </c>
      <c r="J14">
        <v>15</v>
      </c>
      <c r="K14">
        <v>20</v>
      </c>
    </row>
    <row r="15" spans="1:12" x14ac:dyDescent="0.25">
      <c r="A15" s="1"/>
      <c r="B15" s="3">
        <v>12</v>
      </c>
      <c r="C15">
        <v>0</v>
      </c>
      <c r="D15">
        <v>0</v>
      </c>
      <c r="E15">
        <v>14</v>
      </c>
      <c r="F15">
        <v>12</v>
      </c>
      <c r="G15">
        <v>18</v>
      </c>
      <c r="H15">
        <v>19</v>
      </c>
      <c r="I15">
        <v>18</v>
      </c>
      <c r="J15">
        <v>15</v>
      </c>
      <c r="K15">
        <v>20</v>
      </c>
    </row>
    <row r="16" spans="1:12" x14ac:dyDescent="0.25">
      <c r="A16" s="1"/>
      <c r="B16" s="3">
        <v>13</v>
      </c>
      <c r="C16">
        <v>0</v>
      </c>
      <c r="D16">
        <v>1</v>
      </c>
      <c r="E16">
        <v>17</v>
      </c>
      <c r="F16">
        <v>14</v>
      </c>
      <c r="G16">
        <v>18</v>
      </c>
      <c r="H16">
        <v>20</v>
      </c>
      <c r="I16">
        <v>18</v>
      </c>
      <c r="J16">
        <v>17</v>
      </c>
      <c r="K16">
        <v>20</v>
      </c>
    </row>
    <row r="17" spans="1:13" x14ac:dyDescent="0.25">
      <c r="A17" s="1"/>
      <c r="B17" s="3">
        <v>14</v>
      </c>
      <c r="C17">
        <v>0</v>
      </c>
      <c r="D17">
        <v>1</v>
      </c>
      <c r="E17">
        <v>18</v>
      </c>
      <c r="F17">
        <v>16</v>
      </c>
      <c r="G17">
        <v>20</v>
      </c>
      <c r="H17">
        <v>20</v>
      </c>
      <c r="I17">
        <v>19</v>
      </c>
      <c r="J17">
        <v>20</v>
      </c>
      <c r="K17">
        <v>20</v>
      </c>
    </row>
    <row r="18" spans="1:13" x14ac:dyDescent="0.25">
      <c r="A18" s="1"/>
      <c r="B18" s="3">
        <v>15</v>
      </c>
      <c r="C18">
        <v>0</v>
      </c>
      <c r="D18">
        <v>1</v>
      </c>
      <c r="E18">
        <v>18</v>
      </c>
      <c r="F18">
        <v>16</v>
      </c>
      <c r="G18">
        <v>20</v>
      </c>
      <c r="H18">
        <v>20</v>
      </c>
      <c r="I18">
        <v>19</v>
      </c>
      <c r="J18">
        <v>20</v>
      </c>
      <c r="K18">
        <v>20</v>
      </c>
    </row>
    <row r="19" spans="1:13" x14ac:dyDescent="0.25">
      <c r="A19" s="1"/>
      <c r="B19" s="3">
        <v>16</v>
      </c>
      <c r="C19">
        <v>0</v>
      </c>
      <c r="D19">
        <v>1</v>
      </c>
      <c r="E19">
        <v>19</v>
      </c>
      <c r="F19">
        <v>16</v>
      </c>
      <c r="G19">
        <v>20</v>
      </c>
      <c r="H19">
        <v>20</v>
      </c>
      <c r="I19">
        <v>19</v>
      </c>
      <c r="J19">
        <v>20</v>
      </c>
      <c r="K19">
        <v>20</v>
      </c>
    </row>
    <row r="20" spans="1:13" x14ac:dyDescent="0.25">
      <c r="A20" s="1"/>
      <c r="B20" s="3">
        <v>17</v>
      </c>
      <c r="C20">
        <v>0</v>
      </c>
      <c r="D20">
        <v>1</v>
      </c>
      <c r="E20">
        <v>19</v>
      </c>
      <c r="F20">
        <v>17</v>
      </c>
      <c r="G20">
        <v>20</v>
      </c>
      <c r="H20">
        <v>20</v>
      </c>
      <c r="I20">
        <v>19</v>
      </c>
      <c r="J20">
        <v>20</v>
      </c>
      <c r="K20">
        <v>20</v>
      </c>
    </row>
    <row r="21" spans="1:13" x14ac:dyDescent="0.25">
      <c r="A21" s="1"/>
      <c r="B21" s="3"/>
    </row>
    <row r="22" spans="1:13" x14ac:dyDescent="0.25">
      <c r="A22" s="1"/>
      <c r="B22" s="3">
        <v>18</v>
      </c>
      <c r="C22">
        <v>0</v>
      </c>
      <c r="D22">
        <v>1</v>
      </c>
      <c r="E22">
        <v>19</v>
      </c>
      <c r="F22">
        <v>17</v>
      </c>
      <c r="G22">
        <v>20</v>
      </c>
      <c r="H22">
        <v>20</v>
      </c>
      <c r="I22">
        <v>19</v>
      </c>
      <c r="J22">
        <v>20</v>
      </c>
      <c r="K22">
        <v>20</v>
      </c>
    </row>
    <row r="23" spans="1:13" x14ac:dyDescent="0.25">
      <c r="A23" s="2" t="s">
        <v>27</v>
      </c>
      <c r="B23" s="1"/>
    </row>
    <row r="24" spans="1:13" hidden="1" x14ac:dyDescent="0.25">
      <c r="B24" s="2" t="s">
        <v>1</v>
      </c>
      <c r="C24" s="2">
        <v>0</v>
      </c>
      <c r="D24" s="2">
        <v>0</v>
      </c>
      <c r="E24" s="2">
        <v>500</v>
      </c>
      <c r="F24" s="2">
        <v>500</v>
      </c>
      <c r="G24" s="2">
        <v>1000</v>
      </c>
      <c r="H24" s="2">
        <v>1000</v>
      </c>
      <c r="I24" s="2">
        <v>2000</v>
      </c>
      <c r="J24" s="2">
        <v>2000</v>
      </c>
      <c r="K24" s="2" t="s">
        <v>0</v>
      </c>
      <c r="L24" s="2" t="s">
        <v>2</v>
      </c>
      <c r="M24" s="2"/>
    </row>
    <row r="25" spans="1:13" hidden="1" x14ac:dyDescent="0.25">
      <c r="C25">
        <v>20</v>
      </c>
      <c r="D25">
        <v>20</v>
      </c>
      <c r="E25">
        <v>20</v>
      </c>
      <c r="F25">
        <v>20</v>
      </c>
      <c r="G25">
        <v>20</v>
      </c>
      <c r="H25">
        <v>20</v>
      </c>
      <c r="I25">
        <v>20</v>
      </c>
      <c r="J25">
        <v>20</v>
      </c>
      <c r="K25">
        <v>20</v>
      </c>
      <c r="L25" s="2" t="s">
        <v>3</v>
      </c>
    </row>
    <row r="26" spans="1:13" hidden="1" x14ac:dyDescent="0.25">
      <c r="B26" s="3">
        <v>1</v>
      </c>
      <c r="C26">
        <f>(C4-C3)*$B26</f>
        <v>0</v>
      </c>
      <c r="D26">
        <f t="shared" ref="D26:K26" si="0">(D4-D3)*$B26</f>
        <v>0</v>
      </c>
      <c r="E26">
        <f t="shared" si="0"/>
        <v>0</v>
      </c>
      <c r="F26">
        <f t="shared" si="0"/>
        <v>0</v>
      </c>
      <c r="G26">
        <f t="shared" si="0"/>
        <v>0</v>
      </c>
      <c r="H26">
        <f t="shared" si="0"/>
        <v>0</v>
      </c>
      <c r="I26">
        <f t="shared" si="0"/>
        <v>0</v>
      </c>
      <c r="J26">
        <f t="shared" si="0"/>
        <v>0</v>
      </c>
      <c r="K26">
        <f t="shared" si="0"/>
        <v>0</v>
      </c>
    </row>
    <row r="27" spans="1:13" hidden="1" x14ac:dyDescent="0.25">
      <c r="B27" s="3">
        <v>2</v>
      </c>
      <c r="C27">
        <f t="shared" ref="C27:K27" si="1">(C5-C4)*$B27</f>
        <v>0</v>
      </c>
      <c r="D27">
        <f t="shared" si="1"/>
        <v>0</v>
      </c>
      <c r="E27">
        <f t="shared" si="1"/>
        <v>0</v>
      </c>
      <c r="F27">
        <f t="shared" si="1"/>
        <v>0</v>
      </c>
      <c r="G27">
        <f t="shared" si="1"/>
        <v>0</v>
      </c>
      <c r="H27">
        <f t="shared" si="1"/>
        <v>0</v>
      </c>
      <c r="I27">
        <f t="shared" si="1"/>
        <v>0</v>
      </c>
      <c r="J27">
        <f t="shared" si="1"/>
        <v>0</v>
      </c>
      <c r="K27">
        <f t="shared" si="1"/>
        <v>0</v>
      </c>
    </row>
    <row r="28" spans="1:13" hidden="1" x14ac:dyDescent="0.25">
      <c r="B28" s="3">
        <v>3</v>
      </c>
      <c r="C28">
        <f t="shared" ref="C28:K28" si="2">(C6-C5)*$B28</f>
        <v>0</v>
      </c>
      <c r="D28">
        <f t="shared" si="2"/>
        <v>0</v>
      </c>
      <c r="E28">
        <f t="shared" si="2"/>
        <v>0</v>
      </c>
      <c r="F28">
        <f t="shared" si="2"/>
        <v>0</v>
      </c>
      <c r="G28">
        <f t="shared" si="2"/>
        <v>0</v>
      </c>
      <c r="H28">
        <f t="shared" si="2"/>
        <v>0</v>
      </c>
      <c r="I28">
        <f t="shared" si="2"/>
        <v>0</v>
      </c>
      <c r="J28">
        <f t="shared" si="2"/>
        <v>0</v>
      </c>
      <c r="K28">
        <f t="shared" si="2"/>
        <v>57</v>
      </c>
    </row>
    <row r="29" spans="1:13" hidden="1" x14ac:dyDescent="0.25">
      <c r="B29" s="3">
        <v>4</v>
      </c>
      <c r="C29">
        <f t="shared" ref="C29:K29" si="3">(C7-C6)*$B29</f>
        <v>0</v>
      </c>
      <c r="D29">
        <f t="shared" si="3"/>
        <v>0</v>
      </c>
      <c r="E29">
        <f t="shared" si="3"/>
        <v>0</v>
      </c>
      <c r="F29">
        <f t="shared" si="3"/>
        <v>0</v>
      </c>
      <c r="G29">
        <f t="shared" si="3"/>
        <v>0</v>
      </c>
      <c r="H29">
        <f t="shared" si="3"/>
        <v>0</v>
      </c>
      <c r="I29">
        <f t="shared" si="3"/>
        <v>0</v>
      </c>
      <c r="J29">
        <f t="shared" si="3"/>
        <v>4</v>
      </c>
      <c r="K29">
        <f t="shared" si="3"/>
        <v>0</v>
      </c>
    </row>
    <row r="30" spans="1:13" hidden="1" x14ac:dyDescent="0.25">
      <c r="B30" s="3">
        <v>5</v>
      </c>
      <c r="C30">
        <f t="shared" ref="C30:K30" si="4">(C8-C7)*$B30</f>
        <v>0</v>
      </c>
      <c r="D30">
        <f t="shared" si="4"/>
        <v>0</v>
      </c>
      <c r="E30">
        <f t="shared" si="4"/>
        <v>0</v>
      </c>
      <c r="F30">
        <f t="shared" si="4"/>
        <v>0</v>
      </c>
      <c r="G30">
        <f t="shared" si="4"/>
        <v>5</v>
      </c>
      <c r="H30">
        <f t="shared" si="4"/>
        <v>0</v>
      </c>
      <c r="I30">
        <f t="shared" si="4"/>
        <v>25</v>
      </c>
      <c r="J30">
        <f t="shared" si="4"/>
        <v>40</v>
      </c>
      <c r="K30">
        <f t="shared" si="4"/>
        <v>5</v>
      </c>
    </row>
    <row r="31" spans="1:13" hidden="1" x14ac:dyDescent="0.25">
      <c r="B31" s="3">
        <v>6</v>
      </c>
      <c r="C31">
        <f t="shared" ref="C31:K31" si="5">(C9-C8)*$B31</f>
        <v>0</v>
      </c>
      <c r="D31">
        <f t="shared" si="5"/>
        <v>0</v>
      </c>
      <c r="E31">
        <f t="shared" si="5"/>
        <v>0</v>
      </c>
      <c r="F31">
        <f t="shared" si="5"/>
        <v>0</v>
      </c>
      <c r="G31">
        <f t="shared" si="5"/>
        <v>12</v>
      </c>
      <c r="H31">
        <f t="shared" si="5"/>
        <v>6</v>
      </c>
      <c r="I31">
        <f t="shared" si="5"/>
        <v>42</v>
      </c>
      <c r="J31">
        <f t="shared" si="5"/>
        <v>24</v>
      </c>
      <c r="K31">
        <f t="shared" si="5"/>
        <v>0</v>
      </c>
    </row>
    <row r="32" spans="1:13" hidden="1" x14ac:dyDescent="0.25">
      <c r="B32" s="3">
        <v>7</v>
      </c>
      <c r="C32">
        <f t="shared" ref="C32:K32" si="6">(C10-C9)*$B32</f>
        <v>0</v>
      </c>
      <c r="D32">
        <f t="shared" si="6"/>
        <v>0</v>
      </c>
      <c r="E32">
        <f t="shared" si="6"/>
        <v>21</v>
      </c>
      <c r="F32">
        <f t="shared" si="6"/>
        <v>7</v>
      </c>
      <c r="G32">
        <f t="shared" si="6"/>
        <v>35</v>
      </c>
      <c r="H32">
        <f t="shared" si="6"/>
        <v>42</v>
      </c>
      <c r="I32">
        <f t="shared" si="6"/>
        <v>35</v>
      </c>
      <c r="J32">
        <f t="shared" si="6"/>
        <v>14</v>
      </c>
      <c r="K32">
        <f t="shared" si="6"/>
        <v>0</v>
      </c>
    </row>
    <row r="33" spans="1:11" hidden="1" x14ac:dyDescent="0.25">
      <c r="B33" s="3">
        <v>8</v>
      </c>
      <c r="C33">
        <f t="shared" ref="C33:K33" si="7">(C11-C10)*$B33</f>
        <v>0</v>
      </c>
      <c r="D33">
        <f t="shared" si="7"/>
        <v>0</v>
      </c>
      <c r="E33">
        <f t="shared" si="7"/>
        <v>16</v>
      </c>
      <c r="F33">
        <f t="shared" si="7"/>
        <v>24</v>
      </c>
      <c r="G33">
        <f t="shared" si="7"/>
        <v>40</v>
      </c>
      <c r="H33">
        <f t="shared" si="7"/>
        <v>40</v>
      </c>
      <c r="I33">
        <f t="shared" si="7"/>
        <v>8</v>
      </c>
      <c r="J33">
        <f t="shared" si="7"/>
        <v>0</v>
      </c>
      <c r="K33">
        <f t="shared" si="7"/>
        <v>0</v>
      </c>
    </row>
    <row r="34" spans="1:11" hidden="1" x14ac:dyDescent="0.25">
      <c r="B34" s="3">
        <v>9</v>
      </c>
      <c r="C34">
        <f t="shared" ref="C34:K34" si="8">(C12-C11)*$B34</f>
        <v>0</v>
      </c>
      <c r="D34">
        <f t="shared" si="8"/>
        <v>0</v>
      </c>
      <c r="E34">
        <f t="shared" si="8"/>
        <v>18</v>
      </c>
      <c r="F34">
        <f t="shared" si="8"/>
        <v>27</v>
      </c>
      <c r="G34">
        <f t="shared" si="8"/>
        <v>18</v>
      </c>
      <c r="H34">
        <f t="shared" si="8"/>
        <v>9</v>
      </c>
      <c r="I34">
        <f t="shared" si="8"/>
        <v>0</v>
      </c>
      <c r="J34">
        <f t="shared" si="8"/>
        <v>0</v>
      </c>
      <c r="K34">
        <f t="shared" si="8"/>
        <v>0</v>
      </c>
    </row>
    <row r="35" spans="1:11" hidden="1" x14ac:dyDescent="0.25">
      <c r="B35" s="3">
        <v>10</v>
      </c>
      <c r="C35">
        <f t="shared" ref="C35:K35" si="9">(C13-C12)*$B35</f>
        <v>0</v>
      </c>
      <c r="D35">
        <f t="shared" si="9"/>
        <v>0</v>
      </c>
      <c r="E35">
        <f t="shared" si="9"/>
        <v>0</v>
      </c>
      <c r="F35">
        <f t="shared" si="9"/>
        <v>0</v>
      </c>
      <c r="G35">
        <f t="shared" si="9"/>
        <v>0</v>
      </c>
      <c r="H35">
        <f t="shared" si="9"/>
        <v>0</v>
      </c>
      <c r="I35">
        <f t="shared" si="9"/>
        <v>0</v>
      </c>
      <c r="J35">
        <f t="shared" si="9"/>
        <v>0</v>
      </c>
      <c r="K35">
        <f t="shared" si="9"/>
        <v>0</v>
      </c>
    </row>
    <row r="36" spans="1:11" hidden="1" x14ac:dyDescent="0.25">
      <c r="B36" s="3">
        <v>11</v>
      </c>
      <c r="C36">
        <f t="shared" ref="C36:K36" si="10">(C14-C13)*$B36</f>
        <v>0</v>
      </c>
      <c r="D36">
        <f t="shared" si="10"/>
        <v>0</v>
      </c>
      <c r="E36">
        <f t="shared" si="10"/>
        <v>77</v>
      </c>
      <c r="F36">
        <f t="shared" si="10"/>
        <v>55</v>
      </c>
      <c r="G36">
        <f t="shared" si="10"/>
        <v>33</v>
      </c>
      <c r="H36">
        <f t="shared" si="10"/>
        <v>66</v>
      </c>
      <c r="I36">
        <f t="shared" si="10"/>
        <v>0</v>
      </c>
      <c r="J36">
        <f t="shared" si="10"/>
        <v>0</v>
      </c>
      <c r="K36">
        <f t="shared" si="10"/>
        <v>0</v>
      </c>
    </row>
    <row r="37" spans="1:11" hidden="1" x14ac:dyDescent="0.25">
      <c r="B37" s="3">
        <v>12</v>
      </c>
      <c r="C37">
        <f t="shared" ref="C37:K37" si="11">(C15-C14)*$B37</f>
        <v>0</v>
      </c>
      <c r="D37">
        <f t="shared" si="11"/>
        <v>0</v>
      </c>
      <c r="E37">
        <f t="shared" si="11"/>
        <v>0</v>
      </c>
      <c r="F37">
        <f t="shared" si="11"/>
        <v>0</v>
      </c>
      <c r="G37">
        <f t="shared" si="11"/>
        <v>0</v>
      </c>
      <c r="H37">
        <f t="shared" si="11"/>
        <v>0</v>
      </c>
      <c r="I37">
        <f t="shared" si="11"/>
        <v>0</v>
      </c>
      <c r="J37">
        <f t="shared" si="11"/>
        <v>0</v>
      </c>
      <c r="K37">
        <f t="shared" si="11"/>
        <v>0</v>
      </c>
    </row>
    <row r="38" spans="1:11" hidden="1" x14ac:dyDescent="0.25">
      <c r="B38" s="3">
        <v>13</v>
      </c>
      <c r="C38">
        <f t="shared" ref="C38:K38" si="12">(C16-C15)*$B38</f>
        <v>0</v>
      </c>
      <c r="D38">
        <f t="shared" si="12"/>
        <v>13</v>
      </c>
      <c r="E38">
        <f t="shared" si="12"/>
        <v>39</v>
      </c>
      <c r="F38">
        <f t="shared" si="12"/>
        <v>26</v>
      </c>
      <c r="G38">
        <f t="shared" si="12"/>
        <v>0</v>
      </c>
      <c r="H38">
        <f t="shared" si="12"/>
        <v>13</v>
      </c>
      <c r="I38">
        <f t="shared" si="12"/>
        <v>0</v>
      </c>
      <c r="J38">
        <f t="shared" si="12"/>
        <v>26</v>
      </c>
      <c r="K38">
        <f t="shared" si="12"/>
        <v>0</v>
      </c>
    </row>
    <row r="39" spans="1:11" hidden="1" x14ac:dyDescent="0.25">
      <c r="B39" s="3">
        <v>14</v>
      </c>
      <c r="C39">
        <f t="shared" ref="C39:K39" si="13">(C17-C16)*$B39</f>
        <v>0</v>
      </c>
      <c r="D39">
        <f t="shared" si="13"/>
        <v>0</v>
      </c>
      <c r="E39">
        <f t="shared" si="13"/>
        <v>14</v>
      </c>
      <c r="F39">
        <f t="shared" si="13"/>
        <v>28</v>
      </c>
      <c r="G39">
        <f t="shared" si="13"/>
        <v>28</v>
      </c>
      <c r="H39">
        <f t="shared" si="13"/>
        <v>0</v>
      </c>
      <c r="I39">
        <f t="shared" si="13"/>
        <v>14</v>
      </c>
      <c r="J39">
        <f t="shared" si="13"/>
        <v>42</v>
      </c>
      <c r="K39">
        <f t="shared" si="13"/>
        <v>0</v>
      </c>
    </row>
    <row r="40" spans="1:11" hidden="1" x14ac:dyDescent="0.25">
      <c r="B40" s="3">
        <v>15</v>
      </c>
      <c r="C40">
        <f t="shared" ref="C40:K40" si="14">(C18-C17)*$B40</f>
        <v>0</v>
      </c>
      <c r="D40">
        <f t="shared" si="14"/>
        <v>0</v>
      </c>
      <c r="E40">
        <f t="shared" si="14"/>
        <v>0</v>
      </c>
      <c r="F40">
        <f t="shared" si="14"/>
        <v>0</v>
      </c>
      <c r="G40">
        <f t="shared" si="14"/>
        <v>0</v>
      </c>
      <c r="H40">
        <f t="shared" si="14"/>
        <v>0</v>
      </c>
      <c r="I40">
        <f t="shared" si="14"/>
        <v>0</v>
      </c>
      <c r="J40">
        <f t="shared" si="14"/>
        <v>0</v>
      </c>
      <c r="K40">
        <f t="shared" si="14"/>
        <v>0</v>
      </c>
    </row>
    <row r="41" spans="1:11" hidden="1" x14ac:dyDescent="0.25">
      <c r="B41" s="3">
        <v>16</v>
      </c>
      <c r="C41">
        <f t="shared" ref="C41:K41" si="15">(C19-C18)*$B41</f>
        <v>0</v>
      </c>
      <c r="D41">
        <f t="shared" si="15"/>
        <v>0</v>
      </c>
      <c r="E41">
        <f t="shared" si="15"/>
        <v>16</v>
      </c>
      <c r="F41">
        <f t="shared" si="15"/>
        <v>0</v>
      </c>
      <c r="G41">
        <f t="shared" si="15"/>
        <v>0</v>
      </c>
      <c r="H41">
        <f t="shared" si="15"/>
        <v>0</v>
      </c>
      <c r="I41">
        <f t="shared" si="15"/>
        <v>0</v>
      </c>
      <c r="J41">
        <f t="shared" si="15"/>
        <v>0</v>
      </c>
      <c r="K41">
        <f t="shared" si="15"/>
        <v>0</v>
      </c>
    </row>
    <row r="42" spans="1:11" hidden="1" x14ac:dyDescent="0.25">
      <c r="B42" s="3">
        <v>17</v>
      </c>
      <c r="C42">
        <f t="shared" ref="C42:K42" si="16">(C20-C19)*$B42</f>
        <v>0</v>
      </c>
      <c r="D42">
        <f t="shared" si="16"/>
        <v>0</v>
      </c>
      <c r="E42">
        <f t="shared" si="16"/>
        <v>0</v>
      </c>
      <c r="F42">
        <f t="shared" si="16"/>
        <v>17</v>
      </c>
      <c r="G42">
        <f t="shared" si="16"/>
        <v>0</v>
      </c>
      <c r="H42">
        <f t="shared" si="16"/>
        <v>0</v>
      </c>
      <c r="I42">
        <f t="shared" si="16"/>
        <v>0</v>
      </c>
      <c r="J42">
        <f t="shared" si="16"/>
        <v>0</v>
      </c>
      <c r="K42">
        <f t="shared" si="16"/>
        <v>0</v>
      </c>
    </row>
    <row r="43" spans="1:11" hidden="1" x14ac:dyDescent="0.25">
      <c r="B43" s="3">
        <v>18</v>
      </c>
      <c r="C43">
        <f t="shared" ref="C43:K43" si="17">(C22-C20)*$B43</f>
        <v>0</v>
      </c>
      <c r="D43">
        <f t="shared" si="17"/>
        <v>0</v>
      </c>
      <c r="E43">
        <f t="shared" si="17"/>
        <v>0</v>
      </c>
      <c r="F43">
        <f t="shared" si="17"/>
        <v>0</v>
      </c>
      <c r="G43">
        <f t="shared" si="17"/>
        <v>0</v>
      </c>
      <c r="H43">
        <f t="shared" si="17"/>
        <v>0</v>
      </c>
      <c r="I43">
        <f t="shared" si="17"/>
        <v>0</v>
      </c>
      <c r="J43">
        <f t="shared" si="17"/>
        <v>0</v>
      </c>
      <c r="K43">
        <f t="shared" si="17"/>
        <v>0</v>
      </c>
    </row>
    <row r="44" spans="1:11" x14ac:dyDescent="0.25">
      <c r="B44" s="3"/>
    </row>
    <row r="45" spans="1:11" x14ac:dyDescent="0.25">
      <c r="A45" s="2" t="s">
        <v>4</v>
      </c>
      <c r="C45" t="e">
        <f>SUM(C26:C43)/C22</f>
        <v>#DIV/0!</v>
      </c>
      <c r="D45">
        <f t="shared" ref="D45:K45" si="18">SUM(D26:D43)/D22</f>
        <v>13</v>
      </c>
      <c r="E45">
        <f t="shared" si="18"/>
        <v>10.578947368421053</v>
      </c>
      <c r="F45">
        <f t="shared" si="18"/>
        <v>10.823529411764707</v>
      </c>
      <c r="G45">
        <f t="shared" si="18"/>
        <v>8.5500000000000007</v>
      </c>
      <c r="H45">
        <f t="shared" si="18"/>
        <v>8.8000000000000007</v>
      </c>
      <c r="I45">
        <f t="shared" si="18"/>
        <v>6.5263157894736841</v>
      </c>
      <c r="J45">
        <f t="shared" si="18"/>
        <v>7.5</v>
      </c>
      <c r="K45">
        <f t="shared" si="18"/>
        <v>3.1</v>
      </c>
    </row>
    <row r="46" spans="1:11" x14ac:dyDescent="0.25">
      <c r="A46" s="2" t="s">
        <v>5</v>
      </c>
      <c r="C46">
        <f>C22/C25*100</f>
        <v>0</v>
      </c>
      <c r="D46">
        <f t="shared" ref="D46:K46" si="19">D22/D25*100</f>
        <v>5</v>
      </c>
      <c r="E46">
        <f t="shared" si="19"/>
        <v>95</v>
      </c>
      <c r="F46">
        <f t="shared" si="19"/>
        <v>85</v>
      </c>
      <c r="G46">
        <f t="shared" si="19"/>
        <v>100</v>
      </c>
      <c r="H46">
        <f t="shared" si="19"/>
        <v>100</v>
      </c>
      <c r="I46">
        <f t="shared" si="19"/>
        <v>95</v>
      </c>
      <c r="J46">
        <f t="shared" si="19"/>
        <v>100</v>
      </c>
      <c r="K46">
        <f t="shared" si="19"/>
        <v>100</v>
      </c>
    </row>
    <row r="47" spans="1:11" x14ac:dyDescent="0.25">
      <c r="A47" s="2" t="s">
        <v>2</v>
      </c>
      <c r="B47" s="2"/>
      <c r="C47" s="2" t="s">
        <v>15</v>
      </c>
      <c r="D47" s="2" t="s">
        <v>15</v>
      </c>
      <c r="E47" s="2" t="s">
        <v>16</v>
      </c>
      <c r="F47" s="2" t="s">
        <v>16</v>
      </c>
      <c r="G47" s="2" t="s">
        <v>17</v>
      </c>
      <c r="H47" s="2" t="s">
        <v>17</v>
      </c>
      <c r="I47" s="2" t="s">
        <v>18</v>
      </c>
      <c r="J47" s="2" t="s">
        <v>18</v>
      </c>
      <c r="K47" s="2" t="s">
        <v>19</v>
      </c>
    </row>
    <row r="48" spans="1:11" x14ac:dyDescent="0.25">
      <c r="A48" s="2" t="s">
        <v>6</v>
      </c>
      <c r="C48" t="e">
        <f>AVERAGE(C45:D45)</f>
        <v>#DIV/0!</v>
      </c>
      <c r="E48">
        <f t="shared" ref="E48" si="20">AVERAGE(E45:F45)</f>
        <v>10.701238390092879</v>
      </c>
      <c r="G48">
        <f t="shared" ref="G48" si="21">AVERAGE(G45:H45)</f>
        <v>8.6750000000000007</v>
      </c>
      <c r="I48">
        <f t="shared" ref="I48" si="22">AVERAGE(I45:J45)</f>
        <v>7.0131578947368425</v>
      </c>
      <c r="K48">
        <f t="shared" ref="K48" si="23">AVERAGE(K45:L45)</f>
        <v>3.1</v>
      </c>
    </row>
    <row r="49" spans="1:11" x14ac:dyDescent="0.25">
      <c r="A49" s="2" t="s">
        <v>7</v>
      </c>
      <c r="C49" t="e">
        <f>STDEV(C45:D45)/SQRT(COUNT(C45:D45))</f>
        <v>#DIV/0!</v>
      </c>
      <c r="E49">
        <f t="shared" ref="E49" si="24">STDEV(E45:F45)/SQRT(COUNT(E45:F45))</f>
        <v>0.12229102167182669</v>
      </c>
      <c r="G49">
        <f t="shared" ref="G49" si="25">STDEV(G45:H45)/SQRT(COUNT(G45:H45))</f>
        <v>0.125</v>
      </c>
      <c r="I49">
        <f t="shared" ref="I49" si="26">STDEV(I45:J45)/SQRT(COUNT(I45:J45))</f>
        <v>0.48684210526315796</v>
      </c>
      <c r="K49" t="e">
        <f>STDEV(K45)/SQRT(COUNT(K45))</f>
        <v>#DIV/0!</v>
      </c>
    </row>
    <row r="50" spans="1:11" x14ac:dyDescent="0.25">
      <c r="A50" s="2" t="s">
        <v>8</v>
      </c>
      <c r="C50">
        <f>AVERAGE(C46:D46)</f>
        <v>2.5</v>
      </c>
      <c r="E50">
        <f t="shared" ref="E50" si="27">AVERAGE(E46:F46)</f>
        <v>90</v>
      </c>
      <c r="G50">
        <f t="shared" ref="G50" si="28">AVERAGE(G46:H46)</f>
        <v>100</v>
      </c>
      <c r="I50">
        <f t="shared" ref="I50" si="29">AVERAGE(I46:J46)</f>
        <v>97.5</v>
      </c>
      <c r="K50">
        <f t="shared" ref="K50" si="30">AVERAGE(K46:L46)</f>
        <v>100</v>
      </c>
    </row>
    <row r="51" spans="1:11" x14ac:dyDescent="0.25">
      <c r="A51" s="2" t="s">
        <v>9</v>
      </c>
      <c r="C51">
        <f>STDEV(C46:D46)/SQRT(COUNT(C46:D46))</f>
        <v>2.5</v>
      </c>
      <c r="E51">
        <f t="shared" ref="E51" si="31">STDEV(E46:F46)/SQRT(COUNT(E46:F46))</f>
        <v>5</v>
      </c>
      <c r="G51">
        <f t="shared" ref="G51" si="32">STDEV(G46:H46)/SQRT(COUNT(G46:H46))</f>
        <v>0</v>
      </c>
      <c r="I51">
        <f t="shared" ref="I51" si="33">STDEV(I46:J46)/SQRT(COUNT(I46:J46))</f>
        <v>2.5</v>
      </c>
      <c r="K51" t="e">
        <f t="shared" ref="K51" si="34">STDEV(K46:L46)/SQRT(COUNT(K46:L46))</f>
        <v>#DIV/0!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2"/>
  <sheetViews>
    <sheetView workbookViewId="0">
      <selection activeCell="R17" sqref="R17"/>
    </sheetView>
  </sheetViews>
  <sheetFormatPr defaultRowHeight="15" x14ac:dyDescent="0.25"/>
  <sheetData>
    <row r="1" spans="1:12" x14ac:dyDescent="0.25">
      <c r="A1" s="2" t="s">
        <v>53</v>
      </c>
    </row>
    <row r="2" spans="1:12" x14ac:dyDescent="0.25">
      <c r="B2" t="s">
        <v>28</v>
      </c>
      <c r="C2" t="s">
        <v>29</v>
      </c>
      <c r="D2" t="s">
        <v>30</v>
      </c>
      <c r="E2" t="s">
        <v>25</v>
      </c>
      <c r="F2" s="2" t="s">
        <v>31</v>
      </c>
      <c r="G2" t="s">
        <v>32</v>
      </c>
      <c r="H2" t="s">
        <v>33</v>
      </c>
      <c r="I2" t="s">
        <v>34</v>
      </c>
      <c r="J2" t="s">
        <v>50</v>
      </c>
      <c r="K2" s="2" t="s">
        <v>51</v>
      </c>
      <c r="L2" t="s">
        <v>52</v>
      </c>
    </row>
    <row r="3" spans="1:12" x14ac:dyDescent="0.25">
      <c r="B3" t="s">
        <v>35</v>
      </c>
      <c r="C3">
        <v>2</v>
      </c>
      <c r="D3">
        <v>1</v>
      </c>
      <c r="E3" t="s">
        <v>15</v>
      </c>
      <c r="F3">
        <v>70.370370370370367</v>
      </c>
      <c r="G3" t="s">
        <v>36</v>
      </c>
      <c r="H3" t="s">
        <v>37</v>
      </c>
      <c r="I3" t="s">
        <v>37</v>
      </c>
      <c r="J3" t="s">
        <v>37</v>
      </c>
      <c r="K3">
        <v>74.928774928774928</v>
      </c>
      <c r="L3">
        <v>25.071225071225072</v>
      </c>
    </row>
    <row r="4" spans="1:12" x14ac:dyDescent="0.25">
      <c r="B4" t="s">
        <v>35</v>
      </c>
      <c r="C4">
        <v>2</v>
      </c>
      <c r="D4">
        <v>2</v>
      </c>
      <c r="E4" t="s">
        <v>15</v>
      </c>
      <c r="F4">
        <v>53.233082706766915</v>
      </c>
      <c r="G4">
        <v>13.233082706766918</v>
      </c>
      <c r="H4" t="s">
        <v>38</v>
      </c>
      <c r="I4" t="s">
        <v>37</v>
      </c>
      <c r="J4" t="s">
        <v>37</v>
      </c>
      <c r="K4">
        <v>65.263157894736835</v>
      </c>
      <c r="L4">
        <v>22.857142857142858</v>
      </c>
    </row>
    <row r="5" spans="1:12" x14ac:dyDescent="0.25">
      <c r="B5" t="s">
        <v>35</v>
      </c>
      <c r="C5">
        <v>2</v>
      </c>
      <c r="D5">
        <v>3</v>
      </c>
      <c r="E5" t="s">
        <v>15</v>
      </c>
      <c r="F5">
        <v>91.350531107738988</v>
      </c>
      <c r="G5">
        <v>8.8012139605462814</v>
      </c>
      <c r="H5" t="s">
        <v>39</v>
      </c>
      <c r="I5" t="s">
        <v>37</v>
      </c>
      <c r="J5" t="s">
        <v>37</v>
      </c>
      <c r="K5">
        <v>75.872534142640362</v>
      </c>
      <c r="L5">
        <v>10.925644916540211</v>
      </c>
    </row>
    <row r="6" spans="1:12" x14ac:dyDescent="0.25">
      <c r="B6" t="s">
        <v>35</v>
      </c>
      <c r="C6">
        <v>2</v>
      </c>
      <c r="D6">
        <v>4</v>
      </c>
      <c r="E6" t="s">
        <v>15</v>
      </c>
      <c r="F6">
        <v>57.04697986577181</v>
      </c>
      <c r="G6">
        <v>9.3959731543624159</v>
      </c>
      <c r="H6" t="s">
        <v>40</v>
      </c>
      <c r="I6" t="s">
        <v>37</v>
      </c>
      <c r="J6" t="s">
        <v>37</v>
      </c>
      <c r="K6">
        <v>63.087248322147651</v>
      </c>
      <c r="L6">
        <v>21.476510067114095</v>
      </c>
    </row>
    <row r="7" spans="1:12" x14ac:dyDescent="0.25">
      <c r="B7" t="s">
        <v>35</v>
      </c>
      <c r="C7">
        <v>4</v>
      </c>
      <c r="D7">
        <v>1</v>
      </c>
      <c r="E7" t="s">
        <v>15</v>
      </c>
      <c r="F7">
        <v>54.803149606299208</v>
      </c>
      <c r="G7" t="s">
        <v>41</v>
      </c>
      <c r="H7" t="s">
        <v>41</v>
      </c>
      <c r="I7" t="s">
        <v>37</v>
      </c>
      <c r="J7" t="s">
        <v>37</v>
      </c>
      <c r="K7">
        <v>72.125984251968504</v>
      </c>
      <c r="L7">
        <v>22.047244094488189</v>
      </c>
    </row>
    <row r="8" spans="1:12" x14ac:dyDescent="0.25">
      <c r="B8" t="s">
        <v>35</v>
      </c>
      <c r="C8">
        <v>4</v>
      </c>
      <c r="D8">
        <v>2</v>
      </c>
      <c r="E8" t="s">
        <v>15</v>
      </c>
      <c r="F8">
        <v>63.126843657817112</v>
      </c>
      <c r="G8">
        <v>11.799410029498526</v>
      </c>
      <c r="H8" t="s">
        <v>42</v>
      </c>
      <c r="I8" t="s">
        <v>37</v>
      </c>
      <c r="J8" t="s">
        <v>42</v>
      </c>
      <c r="K8">
        <v>60.471976401179944</v>
      </c>
      <c r="L8">
        <v>21.533923303834808</v>
      </c>
    </row>
    <row r="9" spans="1:12" x14ac:dyDescent="0.25">
      <c r="B9" t="s">
        <v>35</v>
      </c>
      <c r="C9">
        <v>4</v>
      </c>
      <c r="D9">
        <v>3</v>
      </c>
      <c r="E9" t="s">
        <v>15</v>
      </c>
      <c r="F9">
        <v>54.878048780487809</v>
      </c>
      <c r="G9">
        <v>6.0975609756097562</v>
      </c>
      <c r="H9" t="s">
        <v>39</v>
      </c>
      <c r="I9" t="s">
        <v>37</v>
      </c>
      <c r="J9" t="s">
        <v>37</v>
      </c>
      <c r="K9">
        <v>59.451219512195124</v>
      </c>
      <c r="L9">
        <v>15.243902439024392</v>
      </c>
    </row>
    <row r="10" spans="1:12" x14ac:dyDescent="0.25">
      <c r="B10" t="s">
        <v>35</v>
      </c>
      <c r="C10">
        <v>4</v>
      </c>
      <c r="D10">
        <v>4</v>
      </c>
      <c r="E10" t="s">
        <v>15</v>
      </c>
      <c r="F10">
        <v>57.981651376146786</v>
      </c>
      <c r="G10" t="s">
        <v>43</v>
      </c>
      <c r="H10" t="s">
        <v>43</v>
      </c>
      <c r="I10" t="s">
        <v>37</v>
      </c>
      <c r="J10" t="s">
        <v>37</v>
      </c>
      <c r="K10">
        <v>62.752293577981661</v>
      </c>
      <c r="L10">
        <v>12.844036697247706</v>
      </c>
    </row>
    <row r="11" spans="1:12" x14ac:dyDescent="0.25">
      <c r="B11" t="s">
        <v>35</v>
      </c>
      <c r="C11">
        <v>2</v>
      </c>
      <c r="D11">
        <v>1</v>
      </c>
      <c r="E11" t="s">
        <v>23</v>
      </c>
      <c r="F11">
        <v>49.918433931484508</v>
      </c>
      <c r="G11" t="s">
        <v>44</v>
      </c>
      <c r="H11" t="s">
        <v>37</v>
      </c>
      <c r="I11" t="s">
        <v>37</v>
      </c>
      <c r="J11" t="s">
        <v>37</v>
      </c>
      <c r="K11">
        <v>53.18107667210441</v>
      </c>
      <c r="L11">
        <v>6.1990212071778146</v>
      </c>
    </row>
    <row r="12" spans="1:12" x14ac:dyDescent="0.25">
      <c r="B12" t="s">
        <v>35</v>
      </c>
      <c r="C12">
        <v>2</v>
      </c>
      <c r="D12">
        <v>2</v>
      </c>
      <c r="E12" t="s">
        <v>23</v>
      </c>
      <c r="F12">
        <v>68.16901408450704</v>
      </c>
      <c r="G12">
        <v>9.295774647887324</v>
      </c>
      <c r="H12" t="s">
        <v>45</v>
      </c>
      <c r="I12" t="s">
        <v>37</v>
      </c>
      <c r="J12" t="s">
        <v>37</v>
      </c>
      <c r="K12">
        <v>60.281690140845072</v>
      </c>
      <c r="L12">
        <v>21.690140845070424</v>
      </c>
    </row>
    <row r="13" spans="1:12" x14ac:dyDescent="0.25">
      <c r="B13" t="s">
        <v>35</v>
      </c>
      <c r="C13">
        <v>2</v>
      </c>
      <c r="D13">
        <v>3</v>
      </c>
      <c r="E13" t="s">
        <v>23</v>
      </c>
      <c r="F13">
        <v>42.752562225475842</v>
      </c>
      <c r="G13">
        <v>7.3206442166910692</v>
      </c>
      <c r="H13" t="s">
        <v>46</v>
      </c>
      <c r="I13" t="s">
        <v>37</v>
      </c>
      <c r="J13" t="s">
        <v>37</v>
      </c>
      <c r="K13">
        <v>47.437774524158129</v>
      </c>
      <c r="L13">
        <v>6.7349926793557824</v>
      </c>
    </row>
    <row r="14" spans="1:12" x14ac:dyDescent="0.25">
      <c r="B14" t="s">
        <v>35</v>
      </c>
      <c r="C14">
        <v>2</v>
      </c>
      <c r="D14">
        <v>4</v>
      </c>
      <c r="E14" t="s">
        <v>23</v>
      </c>
      <c r="F14">
        <v>47.322970639032818</v>
      </c>
      <c r="G14" t="s">
        <v>47</v>
      </c>
      <c r="H14" t="s">
        <v>37</v>
      </c>
      <c r="I14" t="s">
        <v>37</v>
      </c>
      <c r="J14" t="s">
        <v>37</v>
      </c>
      <c r="K14">
        <v>57.685664939550954</v>
      </c>
      <c r="L14">
        <v>18.998272884283246</v>
      </c>
    </row>
    <row r="15" spans="1:12" x14ac:dyDescent="0.25">
      <c r="B15" t="s">
        <v>35</v>
      </c>
      <c r="C15">
        <v>4</v>
      </c>
      <c r="D15">
        <v>1</v>
      </c>
      <c r="E15" t="s">
        <v>23</v>
      </c>
      <c r="F15">
        <v>58.396369137670199</v>
      </c>
      <c r="G15">
        <v>8.4720121028744337</v>
      </c>
      <c r="H15" t="s">
        <v>37</v>
      </c>
      <c r="I15" t="s">
        <v>37</v>
      </c>
      <c r="J15" t="s">
        <v>37</v>
      </c>
      <c r="K15">
        <v>59.60665658093798</v>
      </c>
      <c r="L15">
        <v>26.323751891074128</v>
      </c>
    </row>
    <row r="16" spans="1:12" x14ac:dyDescent="0.25">
      <c r="B16" t="s">
        <v>35</v>
      </c>
      <c r="C16">
        <v>4</v>
      </c>
      <c r="D16">
        <v>2</v>
      </c>
      <c r="E16" t="s">
        <v>23</v>
      </c>
      <c r="F16">
        <v>29.7723292469352</v>
      </c>
      <c r="G16" t="s">
        <v>48</v>
      </c>
      <c r="H16" t="s">
        <v>48</v>
      </c>
      <c r="I16" t="s">
        <v>37</v>
      </c>
      <c r="J16" t="s">
        <v>37</v>
      </c>
      <c r="K16">
        <v>57.092819614711033</v>
      </c>
      <c r="L16">
        <v>11.208406304728546</v>
      </c>
    </row>
    <row r="17" spans="1:12" x14ac:dyDescent="0.25">
      <c r="B17" t="s">
        <v>35</v>
      </c>
      <c r="C17">
        <v>4</v>
      </c>
      <c r="D17">
        <v>3</v>
      </c>
      <c r="E17" t="s">
        <v>23</v>
      </c>
      <c r="F17">
        <v>27.007299270072995</v>
      </c>
      <c r="G17" t="s">
        <v>43</v>
      </c>
      <c r="H17" t="s">
        <v>37</v>
      </c>
      <c r="I17" t="s">
        <v>37</v>
      </c>
      <c r="J17">
        <v>24.817518248175183</v>
      </c>
      <c r="K17">
        <v>45.985401459854018</v>
      </c>
      <c r="L17">
        <v>9.1240875912408761</v>
      </c>
    </row>
    <row r="18" spans="1:12" x14ac:dyDescent="0.25">
      <c r="B18" t="s">
        <v>35</v>
      </c>
      <c r="C18">
        <v>4</v>
      </c>
      <c r="D18">
        <v>4</v>
      </c>
      <c r="E18" t="s">
        <v>23</v>
      </c>
      <c r="F18">
        <v>28.070175438596493</v>
      </c>
      <c r="G18" t="s">
        <v>49</v>
      </c>
      <c r="H18" t="s">
        <v>37</v>
      </c>
      <c r="I18" t="s">
        <v>37</v>
      </c>
      <c r="J18" t="s">
        <v>37</v>
      </c>
      <c r="K18">
        <v>48.165869218500795</v>
      </c>
      <c r="L18">
        <v>6.3795853269537481</v>
      </c>
    </row>
    <row r="20" spans="1:12" x14ac:dyDescent="0.25">
      <c r="A20" s="2"/>
      <c r="B20" s="4"/>
    </row>
    <row r="21" spans="1:12" x14ac:dyDescent="0.25">
      <c r="B21" s="4"/>
    </row>
    <row r="22" spans="1:12" x14ac:dyDescent="0.25">
      <c r="B22" s="4"/>
    </row>
    <row r="23" spans="1:12" x14ac:dyDescent="0.25">
      <c r="B23" s="4"/>
    </row>
    <row r="24" spans="1:12" x14ac:dyDescent="0.25">
      <c r="C24" s="4"/>
      <c r="D24" s="4"/>
      <c r="E24" s="4"/>
      <c r="H24" s="5"/>
    </row>
    <row r="25" spans="1:12" x14ac:dyDescent="0.25">
      <c r="D25" s="4"/>
      <c r="E25" s="4"/>
      <c r="H25" s="5"/>
    </row>
    <row r="26" spans="1:12" x14ac:dyDescent="0.25">
      <c r="B26" s="4"/>
    </row>
    <row r="27" spans="1:12" x14ac:dyDescent="0.25">
      <c r="C27" s="4"/>
      <c r="D27" s="4"/>
      <c r="E27" s="4"/>
    </row>
    <row r="28" spans="1:12" x14ac:dyDescent="0.25">
      <c r="D28" s="4"/>
      <c r="E28" s="4"/>
      <c r="H28" s="5"/>
    </row>
    <row r="29" spans="1:12" x14ac:dyDescent="0.25">
      <c r="B29" s="4"/>
    </row>
    <row r="30" spans="1:12" x14ac:dyDescent="0.25">
      <c r="D30" s="4"/>
      <c r="E30" s="4"/>
      <c r="F30" s="4"/>
    </row>
    <row r="31" spans="1:12" x14ac:dyDescent="0.25">
      <c r="C31" s="4"/>
      <c r="E31" s="4"/>
      <c r="F31" s="4"/>
      <c r="H31" s="5"/>
    </row>
    <row r="32" spans="1:12" x14ac:dyDescent="0.25">
      <c r="C32" s="4"/>
      <c r="E32" s="4"/>
      <c r="F32" s="4"/>
    </row>
  </sheetData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2A Cumulative Germination</vt:lpstr>
      <vt:lpstr>2B MGT</vt:lpstr>
      <vt:lpstr>2C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2017-03-20T01:18:02Z</dcterms:modified>
</cp:coreProperties>
</file>