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02"/>
  <workbookPr defaultThemeVersion="166925"/>
  <mc:AlternateContent xmlns:mc="http://schemas.openxmlformats.org/markup-compatibility/2006">
    <mc:Choice Requires="x15">
      <x15ac:absPath xmlns:x15ac="http://schemas.microsoft.com/office/spreadsheetml/2010/11/ac" url="https://cranfield-my.sharepoint.com/personal/l_lacey_cranfield_ac_uk/Documents/CDSFS-l.lacey/Research/PhD/Diagrams/FRAM Excel analysis/"/>
    </mc:Choice>
  </mc:AlternateContent>
  <xr:revisionPtr revIDLastSave="4" documentId="8_{4DB89F33-3587-436E-B9AA-86445D675C5D}" xr6:coauthVersionLast="47" xr6:coauthVersionMax="47" xr10:uidLastSave="{18DB5EF2-DB51-4145-B03F-99258A7E92D4}"/>
  <workbookProtection workbookAlgorithmName="SHA-512" workbookHashValue="0WrTE5dMEl1j9pqJv1lforJfF+d4ZvAYaHll7YRLPPLq315B1vvTW5QIAMMsE4Bd4K3vf38zKs4z4ocntfk8BQ==" workbookSaltValue="P2bdwbehG/ctiGDH+nUfCg==" workbookSpinCount="100000" lockStructure="1"/>
  <bookViews>
    <workbookView xWindow="-108" yWindow="-108" windowWidth="23256" windowHeight="12576" firstSheet="2" activeTab="2" xr2:uid="{B66B41DF-0C0E-455A-BBD4-7C7BAC54DEE1}"/>
  </bookViews>
  <sheets>
    <sheet name="Sheet1" sheetId="1" state="hidden" r:id="rId1"/>
    <sheet name="Complete sheet " sheetId="5" r:id="rId2"/>
    <sheet name="InternalExternal Variability" sheetId="6" r:id="rId3"/>
    <sheet name="UpstreamDownstream Coupling"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564" i="6" l="1"/>
  <c r="AF564" i="6"/>
  <c r="AE564" i="6"/>
  <c r="AB564" i="6"/>
  <c r="Y564" i="6"/>
  <c r="X564" i="6"/>
  <c r="U564" i="6"/>
  <c r="AC564" i="6" s="1"/>
  <c r="T564" i="6"/>
  <c r="Z564" i="6" s="1"/>
  <c r="S564" i="6"/>
  <c r="R564" i="6"/>
  <c r="Q564" i="6"/>
  <c r="P564" i="6"/>
  <c r="H552" i="6"/>
  <c r="H551" i="6"/>
  <c r="H550" i="6"/>
  <c r="H549" i="6"/>
  <c r="AG548" i="6"/>
  <c r="AF548" i="6"/>
  <c r="AE548" i="6"/>
  <c r="AC548" i="6"/>
  <c r="AB548" i="6"/>
  <c r="AA548" i="6"/>
  <c r="U548" i="6"/>
  <c r="T548" i="6"/>
  <c r="Z548" i="6" s="1"/>
  <c r="S548" i="6"/>
  <c r="R548" i="6"/>
  <c r="P548" i="6"/>
  <c r="AG547" i="6"/>
  <c r="AF547" i="6"/>
  <c r="AE547" i="6"/>
  <c r="U547" i="6"/>
  <c r="AC547" i="6" s="1"/>
  <c r="T547" i="6"/>
  <c r="X547" i="6" s="1"/>
  <c r="S547" i="6"/>
  <c r="R547" i="6"/>
  <c r="P547" i="6"/>
  <c r="AG534" i="6"/>
  <c r="AF534" i="6"/>
  <c r="AE534" i="6"/>
  <c r="AA534" i="6"/>
  <c r="X534" i="6"/>
  <c r="U534" i="6"/>
  <c r="AC534" i="6" s="1"/>
  <c r="T534" i="6"/>
  <c r="Y534" i="6" s="1"/>
  <c r="S534" i="6"/>
  <c r="R534" i="6"/>
  <c r="P534" i="6"/>
  <c r="AG521" i="6"/>
  <c r="AF521" i="6"/>
  <c r="AE521" i="6"/>
  <c r="AB521" i="6"/>
  <c r="Y521" i="6"/>
  <c r="X521" i="6"/>
  <c r="U521" i="6"/>
  <c r="AC521" i="6" s="1"/>
  <c r="T521" i="6"/>
  <c r="Z521" i="6" s="1"/>
  <c r="S521" i="6"/>
  <c r="R521" i="6"/>
  <c r="P521" i="6"/>
  <c r="AG508" i="6"/>
  <c r="AF508" i="6"/>
  <c r="AE508" i="6"/>
  <c r="AC508" i="6"/>
  <c r="Y508" i="6"/>
  <c r="X508" i="6"/>
  <c r="U508" i="6"/>
  <c r="AA508" i="6" s="1"/>
  <c r="T508" i="6"/>
  <c r="Z508" i="6" s="1"/>
  <c r="S508" i="6"/>
  <c r="R508" i="6"/>
  <c r="P508" i="6"/>
  <c r="H496" i="6"/>
  <c r="H483" i="6"/>
  <c r="Q435" i="6" s="1"/>
  <c r="H470" i="6"/>
  <c r="H457" i="6"/>
  <c r="H444" i="6"/>
  <c r="Q425" i="6" s="1"/>
  <c r="AG435" i="6"/>
  <c r="AF435" i="6"/>
  <c r="AE435" i="6"/>
  <c r="X435" i="6"/>
  <c r="U435" i="6"/>
  <c r="AC435" i="6" s="1"/>
  <c r="T435" i="6"/>
  <c r="Y435" i="6" s="1"/>
  <c r="S435" i="6"/>
  <c r="R435" i="6"/>
  <c r="P435" i="6"/>
  <c r="AG433" i="6"/>
  <c r="AF433" i="6"/>
  <c r="AE433" i="6"/>
  <c r="Y433" i="6"/>
  <c r="X433" i="6"/>
  <c r="U433" i="6"/>
  <c r="AC433" i="6" s="1"/>
  <c r="T433" i="6"/>
  <c r="Z433" i="6" s="1"/>
  <c r="S433" i="6"/>
  <c r="R433" i="6"/>
  <c r="P433" i="6"/>
  <c r="AG432" i="6"/>
  <c r="AF432" i="6"/>
  <c r="AE432" i="6"/>
  <c r="Z432" i="6"/>
  <c r="Y432" i="6"/>
  <c r="X432" i="6"/>
  <c r="U432" i="6"/>
  <c r="AA432" i="6" s="1"/>
  <c r="T432" i="6"/>
  <c r="S432" i="6"/>
  <c r="R432" i="6"/>
  <c r="Q432" i="6"/>
  <c r="P432" i="6"/>
  <c r="AG431" i="6"/>
  <c r="AF431" i="6"/>
  <c r="AE431" i="6"/>
  <c r="AA431" i="6"/>
  <c r="U431" i="6"/>
  <c r="AB431" i="6" s="1"/>
  <c r="T431" i="6"/>
  <c r="Z431" i="6" s="1"/>
  <c r="S431" i="6"/>
  <c r="R431" i="6"/>
  <c r="Q431" i="6"/>
  <c r="P431" i="6"/>
  <c r="AG430" i="6"/>
  <c r="AF430" i="6"/>
  <c r="AE430" i="6"/>
  <c r="Y430" i="6"/>
  <c r="U430" i="6"/>
  <c r="AC430" i="6" s="1"/>
  <c r="T430" i="6"/>
  <c r="Z430" i="6" s="1"/>
  <c r="S430" i="6"/>
  <c r="R430" i="6"/>
  <c r="P430" i="6"/>
  <c r="H429" i="6"/>
  <c r="Q521" i="6" s="1"/>
  <c r="H428" i="6"/>
  <c r="Q508" i="6" s="1"/>
  <c r="H427" i="6"/>
  <c r="H426" i="6"/>
  <c r="AG425" i="6"/>
  <c r="AF425" i="6"/>
  <c r="AE425" i="6"/>
  <c r="Y425" i="6"/>
  <c r="X425" i="6"/>
  <c r="U425" i="6"/>
  <c r="AC425" i="6" s="1"/>
  <c r="T425" i="6"/>
  <c r="Z425" i="6" s="1"/>
  <c r="S425" i="6"/>
  <c r="R425" i="6"/>
  <c r="P425" i="6"/>
  <c r="AG424" i="6"/>
  <c r="AF424" i="6"/>
  <c r="AE424" i="6"/>
  <c r="Z424" i="6"/>
  <c r="Y424" i="6"/>
  <c r="X424" i="6"/>
  <c r="U424" i="6"/>
  <c r="AA424" i="6" s="1"/>
  <c r="T424" i="6"/>
  <c r="S424" i="6"/>
  <c r="R424" i="6"/>
  <c r="P424" i="6"/>
  <c r="AG423" i="6"/>
  <c r="AF423" i="6"/>
  <c r="AE423" i="6"/>
  <c r="AC423" i="6"/>
  <c r="U423" i="6"/>
  <c r="AB423" i="6" s="1"/>
  <c r="T423" i="6"/>
  <c r="Z423" i="6" s="1"/>
  <c r="S423" i="6"/>
  <c r="R423" i="6"/>
  <c r="Q423" i="6"/>
  <c r="P423" i="6"/>
  <c r="AG410" i="6"/>
  <c r="AF410" i="6"/>
  <c r="AE410" i="6"/>
  <c r="Y410" i="6"/>
  <c r="U410" i="6"/>
  <c r="AC410" i="6" s="1"/>
  <c r="T410" i="6"/>
  <c r="Z410" i="6" s="1"/>
  <c r="S410" i="6"/>
  <c r="R410" i="6"/>
  <c r="P410" i="6"/>
  <c r="H398" i="6"/>
  <c r="AG397" i="6"/>
  <c r="AF397" i="6"/>
  <c r="AE397" i="6"/>
  <c r="AB397" i="6"/>
  <c r="AA397" i="6"/>
  <c r="U397" i="6"/>
  <c r="AC397" i="6" s="1"/>
  <c r="T397" i="6"/>
  <c r="Z397" i="6" s="1"/>
  <c r="S397" i="6"/>
  <c r="R397" i="6"/>
  <c r="P397" i="6"/>
  <c r="AG384" i="6"/>
  <c r="AF384" i="6"/>
  <c r="AE384" i="6"/>
  <c r="Z384" i="6"/>
  <c r="U384" i="6"/>
  <c r="AC384" i="6" s="1"/>
  <c r="T384" i="6"/>
  <c r="X384" i="6" s="1"/>
  <c r="S384" i="6"/>
  <c r="R384" i="6"/>
  <c r="P384" i="6"/>
  <c r="AG383" i="6"/>
  <c r="AF383" i="6"/>
  <c r="AE383" i="6"/>
  <c r="AA383" i="6"/>
  <c r="U383" i="6"/>
  <c r="AC383" i="6" s="1"/>
  <c r="T383" i="6"/>
  <c r="Y383" i="6" s="1"/>
  <c r="S383" i="6"/>
  <c r="R383" i="6"/>
  <c r="P383" i="6"/>
  <c r="H371" i="6"/>
  <c r="AG370" i="6"/>
  <c r="AF370" i="6"/>
  <c r="AE370" i="6"/>
  <c r="AC370" i="6"/>
  <c r="Y370" i="6"/>
  <c r="X370" i="6"/>
  <c r="U370" i="6"/>
  <c r="AA370" i="6" s="1"/>
  <c r="T370" i="6"/>
  <c r="Z370" i="6" s="1"/>
  <c r="S370" i="6"/>
  <c r="R370" i="6"/>
  <c r="P370" i="6"/>
  <c r="AG360" i="6"/>
  <c r="AF360" i="6"/>
  <c r="AE360" i="6"/>
  <c r="AC360" i="6"/>
  <c r="AA360" i="6"/>
  <c r="U360" i="6"/>
  <c r="AB360" i="6" s="1"/>
  <c r="T360" i="6"/>
  <c r="Z360" i="6" s="1"/>
  <c r="S360" i="6"/>
  <c r="R360" i="6"/>
  <c r="P360" i="6"/>
  <c r="H358" i="6"/>
  <c r="AG357" i="6"/>
  <c r="AF357" i="6"/>
  <c r="AE357" i="6"/>
  <c r="AC357" i="6"/>
  <c r="AB357" i="6"/>
  <c r="X357" i="6"/>
  <c r="U357" i="6"/>
  <c r="AA357" i="6" s="1"/>
  <c r="T357" i="6"/>
  <c r="Y357" i="6" s="1"/>
  <c r="S357" i="6"/>
  <c r="R357" i="6"/>
  <c r="P357" i="6"/>
  <c r="H345" i="6"/>
  <c r="Q433" i="6" s="1"/>
  <c r="H344" i="6"/>
  <c r="H343" i="6"/>
  <c r="Q410" i="6" s="1"/>
  <c r="H342" i="6"/>
  <c r="Q397" i="6" s="1"/>
  <c r="H341" i="6"/>
  <c r="Q284" i="6" s="1"/>
  <c r="AG340" i="6"/>
  <c r="AF340" i="6"/>
  <c r="AE340" i="6"/>
  <c r="AC340" i="6"/>
  <c r="U340" i="6"/>
  <c r="AB340" i="6" s="1"/>
  <c r="T340" i="6"/>
  <c r="Z340" i="6" s="1"/>
  <c r="S340" i="6"/>
  <c r="R340" i="6"/>
  <c r="Q340" i="6"/>
  <c r="P340" i="6"/>
  <c r="AG339" i="6"/>
  <c r="AF339" i="6"/>
  <c r="AE339" i="6"/>
  <c r="Y339" i="6"/>
  <c r="U339" i="6"/>
  <c r="AC339" i="6" s="1"/>
  <c r="T339" i="6"/>
  <c r="Z339" i="6" s="1"/>
  <c r="S339" i="6"/>
  <c r="R339" i="6"/>
  <c r="P339" i="6"/>
  <c r="AG338" i="6"/>
  <c r="AF338" i="6"/>
  <c r="AE338" i="6"/>
  <c r="Z338" i="6"/>
  <c r="X338" i="6"/>
  <c r="U338" i="6"/>
  <c r="AA338" i="6" s="1"/>
  <c r="T338" i="6"/>
  <c r="Y338" i="6" s="1"/>
  <c r="S338" i="6"/>
  <c r="R338" i="6"/>
  <c r="P338" i="6"/>
  <c r="AG337" i="6"/>
  <c r="AF337" i="6"/>
  <c r="AE337" i="6"/>
  <c r="AC337" i="6"/>
  <c r="AA337" i="6"/>
  <c r="Y337" i="6"/>
  <c r="U337" i="6"/>
  <c r="AB337" i="6" s="1"/>
  <c r="T337" i="6"/>
  <c r="Z337" i="6" s="1"/>
  <c r="S337" i="6"/>
  <c r="R337" i="6"/>
  <c r="P337" i="6"/>
  <c r="AG336" i="6"/>
  <c r="AF336" i="6"/>
  <c r="AE336" i="6"/>
  <c r="U336" i="6"/>
  <c r="AC336" i="6" s="1"/>
  <c r="T336" i="6"/>
  <c r="X336" i="6" s="1"/>
  <c r="S336" i="6"/>
  <c r="R336" i="6"/>
  <c r="P336" i="6"/>
  <c r="AG335" i="6"/>
  <c r="AF335" i="6"/>
  <c r="AE335" i="6"/>
  <c r="AA335" i="6"/>
  <c r="U335" i="6"/>
  <c r="AC335" i="6" s="1"/>
  <c r="T335" i="6"/>
  <c r="Y335" i="6" s="1"/>
  <c r="S335" i="6"/>
  <c r="R335" i="6"/>
  <c r="Q335" i="6"/>
  <c r="P335" i="6"/>
  <c r="H323" i="6"/>
  <c r="H322" i="6"/>
  <c r="AG321" i="6"/>
  <c r="AF321" i="6"/>
  <c r="AE321" i="6"/>
  <c r="AA321" i="6"/>
  <c r="U321" i="6"/>
  <c r="AB321" i="6" s="1"/>
  <c r="T321" i="6"/>
  <c r="Z321" i="6" s="1"/>
  <c r="S321" i="6"/>
  <c r="R321" i="6"/>
  <c r="Q321" i="6"/>
  <c r="P321" i="6"/>
  <c r="H309" i="6"/>
  <c r="H296" i="6"/>
  <c r="AG285" i="6"/>
  <c r="AF285" i="6"/>
  <c r="AE285" i="6"/>
  <c r="AB285" i="6"/>
  <c r="AA285" i="6"/>
  <c r="U285" i="6"/>
  <c r="AC285" i="6" s="1"/>
  <c r="T285" i="6"/>
  <c r="Z285" i="6" s="1"/>
  <c r="S285" i="6"/>
  <c r="R285" i="6"/>
  <c r="P285" i="6"/>
  <c r="AG284" i="6"/>
  <c r="AF284" i="6"/>
  <c r="AE284" i="6"/>
  <c r="Z284" i="6"/>
  <c r="U284" i="6"/>
  <c r="AC284" i="6" s="1"/>
  <c r="T284" i="6"/>
  <c r="X284" i="6" s="1"/>
  <c r="S284" i="6"/>
  <c r="R284" i="6"/>
  <c r="P284" i="6"/>
  <c r="H282" i="6"/>
  <c r="H269" i="6"/>
  <c r="H256" i="6"/>
  <c r="H243" i="6"/>
  <c r="Q360" i="6" s="1"/>
  <c r="AG242" i="6"/>
  <c r="AF242" i="6"/>
  <c r="AE242" i="6"/>
  <c r="Y242" i="6"/>
  <c r="U242" i="6"/>
  <c r="AC242" i="6" s="1"/>
  <c r="T242" i="6"/>
  <c r="Z242" i="6" s="1"/>
  <c r="S242" i="6"/>
  <c r="R242" i="6"/>
  <c r="P242" i="6"/>
  <c r="H230" i="6"/>
  <c r="H229" i="6"/>
  <c r="Q8" i="6" s="1"/>
  <c r="AG228" i="6"/>
  <c r="AF228" i="6"/>
  <c r="AE228" i="6"/>
  <c r="Z228" i="6"/>
  <c r="U228" i="6"/>
  <c r="AC228" i="6" s="1"/>
  <c r="T228" i="6"/>
  <c r="X228" i="6" s="1"/>
  <c r="S228" i="6"/>
  <c r="R228" i="6"/>
  <c r="Q228" i="6"/>
  <c r="P228" i="6"/>
  <c r="AG227" i="6"/>
  <c r="AF227" i="6"/>
  <c r="AE227" i="6"/>
  <c r="U227" i="6"/>
  <c r="AC227" i="6" s="1"/>
  <c r="T227" i="6"/>
  <c r="Y227" i="6" s="1"/>
  <c r="S227" i="6"/>
  <c r="R227" i="6"/>
  <c r="Q227" i="6"/>
  <c r="P227" i="6"/>
  <c r="AG217" i="6"/>
  <c r="AF217" i="6"/>
  <c r="AE217" i="6"/>
  <c r="AB217" i="6"/>
  <c r="X217" i="6"/>
  <c r="U217" i="6"/>
  <c r="AC217" i="6" s="1"/>
  <c r="T217" i="6"/>
  <c r="Z217" i="6" s="1"/>
  <c r="S217" i="6"/>
  <c r="R217" i="6"/>
  <c r="Q217" i="6"/>
  <c r="P217" i="6"/>
  <c r="AG216" i="6"/>
  <c r="AF216" i="6"/>
  <c r="AE216" i="6"/>
  <c r="Z216" i="6"/>
  <c r="Y216" i="6"/>
  <c r="X216" i="6"/>
  <c r="U216" i="6"/>
  <c r="AA216" i="6" s="1"/>
  <c r="T216" i="6"/>
  <c r="S216" i="6"/>
  <c r="R216" i="6"/>
  <c r="P216" i="6"/>
  <c r="H215" i="6"/>
  <c r="Q195" i="6" s="1"/>
  <c r="H214" i="6"/>
  <c r="AG213" i="6"/>
  <c r="AF213" i="6"/>
  <c r="AE213" i="6"/>
  <c r="U213" i="6"/>
  <c r="AC213" i="6" s="1"/>
  <c r="T213" i="6"/>
  <c r="Y213" i="6" s="1"/>
  <c r="S213" i="6"/>
  <c r="R213" i="6"/>
  <c r="P213" i="6"/>
  <c r="AG212" i="6"/>
  <c r="AF212" i="6"/>
  <c r="AE212" i="6"/>
  <c r="AC212" i="6"/>
  <c r="AB212" i="6"/>
  <c r="Y212" i="6"/>
  <c r="U212" i="6"/>
  <c r="AA212" i="6" s="1"/>
  <c r="T212" i="6"/>
  <c r="Z212" i="6" s="1"/>
  <c r="S212" i="6"/>
  <c r="R212" i="6"/>
  <c r="P212" i="6"/>
  <c r="AG211" i="6"/>
  <c r="AF211" i="6"/>
  <c r="AE211" i="6"/>
  <c r="Z211" i="6"/>
  <c r="U211" i="6"/>
  <c r="AC211" i="6" s="1"/>
  <c r="T211" i="6"/>
  <c r="X211" i="6" s="1"/>
  <c r="S211" i="6"/>
  <c r="R211" i="6"/>
  <c r="P211" i="6"/>
  <c r="AG201" i="6"/>
  <c r="AF201" i="6"/>
  <c r="AE201" i="6"/>
  <c r="AA201" i="6"/>
  <c r="U201" i="6"/>
  <c r="AC201" i="6" s="1"/>
  <c r="T201" i="6"/>
  <c r="Y201" i="6" s="1"/>
  <c r="S201" i="6"/>
  <c r="R201" i="6"/>
  <c r="Q201" i="6"/>
  <c r="P201" i="6"/>
  <c r="AG200" i="6"/>
  <c r="AF200" i="6"/>
  <c r="AE200" i="6"/>
  <c r="AB200" i="6"/>
  <c r="Y200" i="6"/>
  <c r="U200" i="6"/>
  <c r="AC200" i="6" s="1"/>
  <c r="T200" i="6"/>
  <c r="Z200" i="6" s="1"/>
  <c r="S200" i="6"/>
  <c r="R200" i="6"/>
  <c r="Q200" i="6"/>
  <c r="P200" i="6"/>
  <c r="H198" i="6"/>
  <c r="Q242" i="6" s="1"/>
  <c r="H197" i="6"/>
  <c r="H196" i="6"/>
  <c r="AG195" i="6"/>
  <c r="AF195" i="6"/>
  <c r="AE195" i="6"/>
  <c r="AB195" i="6"/>
  <c r="AA195" i="6"/>
  <c r="X195" i="6"/>
  <c r="U195" i="6"/>
  <c r="AC195" i="6" s="1"/>
  <c r="T195" i="6"/>
  <c r="Y195" i="6" s="1"/>
  <c r="S195" i="6"/>
  <c r="R195" i="6"/>
  <c r="P195" i="6"/>
  <c r="AG187" i="6"/>
  <c r="AF187" i="6"/>
  <c r="AE187" i="6"/>
  <c r="U187" i="6"/>
  <c r="AC187" i="6" s="1"/>
  <c r="T187" i="6"/>
  <c r="Z187" i="6" s="1"/>
  <c r="S187" i="6"/>
  <c r="R187" i="6"/>
  <c r="P187" i="6"/>
  <c r="H183" i="6"/>
  <c r="Q212" i="6" s="1"/>
  <c r="H182" i="6"/>
  <c r="Q216" i="6" s="1"/>
  <c r="AG181" i="6"/>
  <c r="AF181" i="6"/>
  <c r="AE181" i="6"/>
  <c r="Y181" i="6"/>
  <c r="X181" i="6"/>
  <c r="U181" i="6"/>
  <c r="AC181" i="6" s="1"/>
  <c r="T181" i="6"/>
  <c r="Z181" i="6" s="1"/>
  <c r="S181" i="6"/>
  <c r="R181" i="6"/>
  <c r="Q181" i="6"/>
  <c r="P181" i="6"/>
  <c r="AG168" i="6"/>
  <c r="AF168" i="6"/>
  <c r="AE168" i="6"/>
  <c r="AC168" i="6"/>
  <c r="Y168" i="6"/>
  <c r="X168" i="6"/>
  <c r="U168" i="6"/>
  <c r="AA168" i="6" s="1"/>
  <c r="T168" i="6"/>
  <c r="Z168" i="6" s="1"/>
  <c r="S168" i="6"/>
  <c r="R168" i="6"/>
  <c r="P168" i="6"/>
  <c r="AG158" i="6"/>
  <c r="AF158" i="6"/>
  <c r="AE158" i="6"/>
  <c r="AA158" i="6"/>
  <c r="U158" i="6"/>
  <c r="AB158" i="6" s="1"/>
  <c r="T158" i="6"/>
  <c r="Z158" i="6" s="1"/>
  <c r="S158" i="6"/>
  <c r="R158" i="6"/>
  <c r="Q158" i="6"/>
  <c r="P158" i="6"/>
  <c r="H156" i="6"/>
  <c r="AG155" i="6"/>
  <c r="AF155" i="6"/>
  <c r="AE155" i="6"/>
  <c r="AC155" i="6"/>
  <c r="AB155" i="6"/>
  <c r="Z155" i="6"/>
  <c r="X155" i="6"/>
  <c r="U155" i="6"/>
  <c r="AA155" i="6" s="1"/>
  <c r="T155" i="6"/>
  <c r="Y155" i="6" s="1"/>
  <c r="S155" i="6"/>
  <c r="R155" i="6"/>
  <c r="P155" i="6"/>
  <c r="AG147" i="6"/>
  <c r="AF147" i="6"/>
  <c r="AE147" i="6"/>
  <c r="AB147" i="6"/>
  <c r="AA147" i="6"/>
  <c r="Y147" i="6"/>
  <c r="U147" i="6"/>
  <c r="AC147" i="6" s="1"/>
  <c r="T147" i="6"/>
  <c r="Z147" i="6" s="1"/>
  <c r="S147" i="6"/>
  <c r="R147" i="6"/>
  <c r="P147" i="6"/>
  <c r="AG145" i="6"/>
  <c r="AF145" i="6"/>
  <c r="AE145" i="6"/>
  <c r="U145" i="6"/>
  <c r="AC145" i="6" s="1"/>
  <c r="T145" i="6"/>
  <c r="X145" i="6" s="1"/>
  <c r="S145" i="6"/>
  <c r="R145" i="6"/>
  <c r="Q145" i="6"/>
  <c r="P145" i="6"/>
  <c r="AG144" i="6"/>
  <c r="AF144" i="6"/>
  <c r="AE144" i="6"/>
  <c r="AA144" i="6"/>
  <c r="X144" i="6"/>
  <c r="U144" i="6"/>
  <c r="AC144" i="6" s="1"/>
  <c r="T144" i="6"/>
  <c r="Y144" i="6" s="1"/>
  <c r="S144" i="6"/>
  <c r="R144" i="6"/>
  <c r="Q144" i="6"/>
  <c r="P144" i="6"/>
  <c r="AG143" i="6"/>
  <c r="AF143" i="6"/>
  <c r="AE143" i="6"/>
  <c r="AB143" i="6"/>
  <c r="Y143" i="6"/>
  <c r="X143" i="6"/>
  <c r="U143" i="6"/>
  <c r="AC143" i="6" s="1"/>
  <c r="T143" i="6"/>
  <c r="Z143" i="6" s="1"/>
  <c r="S143" i="6"/>
  <c r="R143" i="6"/>
  <c r="P143" i="6"/>
  <c r="H141" i="6"/>
  <c r="Q424" i="6" s="1"/>
  <c r="H140" i="6"/>
  <c r="Q339" i="6" s="1"/>
  <c r="H139" i="6"/>
  <c r="Q168" i="6" s="1"/>
  <c r="AG138" i="6"/>
  <c r="AF138" i="6"/>
  <c r="AE138" i="6"/>
  <c r="AC138" i="6"/>
  <c r="AA138" i="6"/>
  <c r="Z138" i="6"/>
  <c r="X138" i="6"/>
  <c r="U138" i="6"/>
  <c r="AB138" i="6" s="1"/>
  <c r="T138" i="6"/>
  <c r="Y138" i="6" s="1"/>
  <c r="S138" i="6"/>
  <c r="R138" i="6"/>
  <c r="P138" i="6"/>
  <c r="AG128" i="6"/>
  <c r="AF128" i="6"/>
  <c r="AE128" i="6"/>
  <c r="AC128" i="6"/>
  <c r="AB128" i="6"/>
  <c r="AA128" i="6"/>
  <c r="Y128" i="6"/>
  <c r="U128" i="6"/>
  <c r="T128" i="6"/>
  <c r="Z128" i="6" s="1"/>
  <c r="S128" i="6"/>
  <c r="R128" i="6"/>
  <c r="Q128" i="6"/>
  <c r="P128" i="6"/>
  <c r="H126" i="6"/>
  <c r="Q76" i="6" s="1"/>
  <c r="H125" i="6"/>
  <c r="Q79" i="6" s="1"/>
  <c r="H124" i="6"/>
  <c r="AG123" i="6"/>
  <c r="AF123" i="6"/>
  <c r="AE123" i="6"/>
  <c r="AC123" i="6"/>
  <c r="Y123" i="6"/>
  <c r="X123" i="6"/>
  <c r="U123" i="6"/>
  <c r="AA123" i="6" s="1"/>
  <c r="T123" i="6"/>
  <c r="Z123" i="6" s="1"/>
  <c r="S123" i="6"/>
  <c r="R123" i="6"/>
  <c r="P123" i="6"/>
  <c r="AG122" i="6"/>
  <c r="AF122" i="6"/>
  <c r="AE122" i="6"/>
  <c r="AA122" i="6"/>
  <c r="U122" i="6"/>
  <c r="AB122" i="6" s="1"/>
  <c r="T122" i="6"/>
  <c r="Z122" i="6" s="1"/>
  <c r="S122" i="6"/>
  <c r="R122" i="6"/>
  <c r="P122" i="6"/>
  <c r="H110" i="6"/>
  <c r="AG99" i="6"/>
  <c r="AF99" i="6"/>
  <c r="AE99" i="6"/>
  <c r="AC99" i="6"/>
  <c r="AB99" i="6"/>
  <c r="AA99" i="6"/>
  <c r="Z99" i="6"/>
  <c r="X99" i="6"/>
  <c r="U99" i="6"/>
  <c r="T99" i="6"/>
  <c r="Y99" i="6" s="1"/>
  <c r="S99" i="6"/>
  <c r="R99" i="6"/>
  <c r="Q99" i="6"/>
  <c r="P99" i="6"/>
  <c r="H97" i="6"/>
  <c r="H96" i="6"/>
  <c r="H95" i="6"/>
  <c r="H94" i="6"/>
  <c r="Q548" i="6" s="1"/>
  <c r="H93" i="6"/>
  <c r="Q547" i="6" s="1"/>
  <c r="AG92" i="6"/>
  <c r="AF92" i="6"/>
  <c r="AE92" i="6"/>
  <c r="AC92" i="6"/>
  <c r="AA92" i="6"/>
  <c r="U92" i="6"/>
  <c r="AB92" i="6" s="1"/>
  <c r="T92" i="6"/>
  <c r="Z92" i="6" s="1"/>
  <c r="S92" i="6"/>
  <c r="R92" i="6"/>
  <c r="Q92" i="6"/>
  <c r="P92" i="6"/>
  <c r="H80" i="6"/>
  <c r="Q27" i="6" s="1"/>
  <c r="AG79" i="6"/>
  <c r="AF79" i="6"/>
  <c r="AE79" i="6"/>
  <c r="U79" i="6"/>
  <c r="AA79" i="6" s="1"/>
  <c r="T79" i="6"/>
  <c r="Y79" i="6" s="1"/>
  <c r="S79" i="6"/>
  <c r="R79" i="6"/>
  <c r="P79" i="6"/>
  <c r="AG78" i="6"/>
  <c r="AF78" i="6"/>
  <c r="AE78" i="6"/>
  <c r="AC78" i="6"/>
  <c r="AA78" i="6"/>
  <c r="Y78" i="6"/>
  <c r="U78" i="6"/>
  <c r="AB78" i="6" s="1"/>
  <c r="T78" i="6"/>
  <c r="Z78" i="6" s="1"/>
  <c r="S78" i="6"/>
  <c r="R78" i="6"/>
  <c r="Q78" i="6"/>
  <c r="P78" i="6"/>
  <c r="AG77" i="6"/>
  <c r="AF77" i="6"/>
  <c r="AE77" i="6"/>
  <c r="U77" i="6"/>
  <c r="AC77" i="6" s="1"/>
  <c r="T77" i="6"/>
  <c r="X77" i="6" s="1"/>
  <c r="S77" i="6"/>
  <c r="R77" i="6"/>
  <c r="P77" i="6"/>
  <c r="AG76" i="6"/>
  <c r="AF76" i="6"/>
  <c r="AE76" i="6"/>
  <c r="X76" i="6"/>
  <c r="U76" i="6"/>
  <c r="AC76" i="6" s="1"/>
  <c r="T76" i="6"/>
  <c r="Y76" i="6" s="1"/>
  <c r="S76" i="6"/>
  <c r="R76" i="6"/>
  <c r="P76" i="6"/>
  <c r="AG66" i="6"/>
  <c r="AF66" i="6"/>
  <c r="AE66" i="6"/>
  <c r="U66" i="6"/>
  <c r="AC66" i="6" s="1"/>
  <c r="T66" i="6"/>
  <c r="Z66" i="6" s="1"/>
  <c r="S66" i="6"/>
  <c r="R66" i="6"/>
  <c r="Q66" i="6"/>
  <c r="P66" i="6"/>
  <c r="AG65" i="6"/>
  <c r="AF65" i="6"/>
  <c r="AE65" i="6"/>
  <c r="U65" i="6"/>
  <c r="AA65" i="6" s="1"/>
  <c r="T65" i="6"/>
  <c r="Z65" i="6" s="1"/>
  <c r="S65" i="6"/>
  <c r="R65" i="6"/>
  <c r="P65" i="6"/>
  <c r="H64" i="6"/>
  <c r="H63" i="6"/>
  <c r="Q213" i="6" s="1"/>
  <c r="AG62" i="6"/>
  <c r="AF62" i="6"/>
  <c r="AE62" i="6"/>
  <c r="U62" i="6"/>
  <c r="AA62" i="6" s="1"/>
  <c r="T62" i="6"/>
  <c r="Z62" i="6" s="1"/>
  <c r="S62" i="6"/>
  <c r="R62" i="6"/>
  <c r="P62" i="6"/>
  <c r="H50" i="6"/>
  <c r="Q211" i="6" s="1"/>
  <c r="H49" i="6"/>
  <c r="Q187" i="6" s="1"/>
  <c r="H48" i="6"/>
  <c r="Q62" i="6" s="1"/>
  <c r="H47" i="6"/>
  <c r="Q77" i="6" s="1"/>
  <c r="AG46" i="6"/>
  <c r="AF46" i="6"/>
  <c r="AE46" i="6"/>
  <c r="U46" i="6"/>
  <c r="AA46" i="6" s="1"/>
  <c r="T46" i="6"/>
  <c r="Z46" i="6" s="1"/>
  <c r="S46" i="6"/>
  <c r="R46" i="6"/>
  <c r="Q46" i="6"/>
  <c r="P46" i="6"/>
  <c r="AG45" i="6"/>
  <c r="AF45" i="6"/>
  <c r="AE45" i="6"/>
  <c r="U45" i="6"/>
  <c r="AB45" i="6" s="1"/>
  <c r="T45" i="6"/>
  <c r="Z45" i="6" s="1"/>
  <c r="S45" i="6"/>
  <c r="R45" i="6"/>
  <c r="Q45" i="6"/>
  <c r="P45" i="6"/>
  <c r="AG35" i="6"/>
  <c r="AF35" i="6"/>
  <c r="AE35" i="6"/>
  <c r="Y35" i="6"/>
  <c r="U35" i="6"/>
  <c r="AC35" i="6" s="1"/>
  <c r="T35" i="6"/>
  <c r="Z35" i="6" s="1"/>
  <c r="S35" i="6"/>
  <c r="R35" i="6"/>
  <c r="Q35" i="6"/>
  <c r="P35" i="6"/>
  <c r="AG34" i="6"/>
  <c r="AF34" i="6"/>
  <c r="AE34" i="6"/>
  <c r="AC34" i="6"/>
  <c r="AB34" i="6"/>
  <c r="Z34" i="6"/>
  <c r="U34" i="6"/>
  <c r="AA34" i="6" s="1"/>
  <c r="T34" i="6"/>
  <c r="Y34" i="6" s="1"/>
  <c r="S34" i="6"/>
  <c r="R34" i="6"/>
  <c r="Q34" i="6"/>
  <c r="P34" i="6"/>
  <c r="AG33" i="6"/>
  <c r="AF33" i="6"/>
  <c r="AE33" i="6"/>
  <c r="AC33" i="6"/>
  <c r="AB33" i="6"/>
  <c r="AA33" i="6"/>
  <c r="U33" i="6"/>
  <c r="T33" i="6"/>
  <c r="Z33" i="6" s="1"/>
  <c r="S33" i="6"/>
  <c r="R33" i="6"/>
  <c r="Q33" i="6"/>
  <c r="P33" i="6"/>
  <c r="AG32" i="6"/>
  <c r="AF32" i="6"/>
  <c r="AE32" i="6"/>
  <c r="AB32" i="6"/>
  <c r="U32" i="6"/>
  <c r="AC32" i="6" s="1"/>
  <c r="T32" i="6"/>
  <c r="X32" i="6" s="1"/>
  <c r="S32" i="6"/>
  <c r="R32" i="6"/>
  <c r="Q32" i="6"/>
  <c r="P32" i="6"/>
  <c r="H31" i="6"/>
  <c r="Q337" i="6" s="1"/>
  <c r="H30" i="6"/>
  <c r="Q338" i="6" s="1"/>
  <c r="H29" i="6"/>
  <c r="Q123" i="6" s="1"/>
  <c r="H28" i="6"/>
  <c r="Q122" i="6" s="1"/>
  <c r="AG27" i="6"/>
  <c r="AF27" i="6"/>
  <c r="AE27" i="6"/>
  <c r="U27" i="6"/>
  <c r="AC27" i="6" s="1"/>
  <c r="T27" i="6"/>
  <c r="Z27" i="6" s="1"/>
  <c r="S27" i="6"/>
  <c r="R27" i="6"/>
  <c r="P27" i="6"/>
  <c r="AG17" i="6"/>
  <c r="AF17" i="6"/>
  <c r="AE17" i="6"/>
  <c r="AC17" i="6"/>
  <c r="Z17" i="6"/>
  <c r="X17" i="6"/>
  <c r="U17" i="6"/>
  <c r="AA17" i="6" s="1"/>
  <c r="T17" i="6"/>
  <c r="Y17" i="6" s="1"/>
  <c r="S17" i="6"/>
  <c r="R17" i="6"/>
  <c r="Q17" i="6"/>
  <c r="P17" i="6"/>
  <c r="AG16" i="6"/>
  <c r="AF16" i="6"/>
  <c r="AE16" i="6"/>
  <c r="AC16" i="6"/>
  <c r="AB16" i="6"/>
  <c r="AA16" i="6"/>
  <c r="Y16" i="6"/>
  <c r="U16" i="6"/>
  <c r="T16" i="6"/>
  <c r="Z16" i="6" s="1"/>
  <c r="S16" i="6"/>
  <c r="R16" i="6"/>
  <c r="P16" i="6"/>
  <c r="AG15" i="6"/>
  <c r="AF15" i="6"/>
  <c r="AE15" i="6"/>
  <c r="AB15" i="6"/>
  <c r="Z15" i="6"/>
  <c r="U15" i="6"/>
  <c r="AC15" i="6" s="1"/>
  <c r="T15" i="6"/>
  <c r="X15" i="6" s="1"/>
  <c r="S15" i="6"/>
  <c r="R15" i="6"/>
  <c r="Q15" i="6"/>
  <c r="P15" i="6"/>
  <c r="AG14" i="6"/>
  <c r="AF14" i="6"/>
  <c r="AE14" i="6"/>
  <c r="X14" i="6"/>
  <c r="U14" i="6"/>
  <c r="AB14" i="6" s="1"/>
  <c r="T14" i="6"/>
  <c r="Y14" i="6" s="1"/>
  <c r="S14" i="6"/>
  <c r="R14" i="6"/>
  <c r="Q14" i="6"/>
  <c r="P14" i="6"/>
  <c r="AG13" i="6"/>
  <c r="AF13" i="6"/>
  <c r="AE13" i="6"/>
  <c r="AC13" i="6"/>
  <c r="AB13" i="6"/>
  <c r="AA13" i="6"/>
  <c r="Z13" i="6"/>
  <c r="Y13" i="6"/>
  <c r="X13" i="6"/>
  <c r="S13" i="6"/>
  <c r="R13" i="6"/>
  <c r="P13" i="6"/>
  <c r="AG12" i="6"/>
  <c r="AF12" i="6"/>
  <c r="AE12" i="6"/>
  <c r="AC12" i="6"/>
  <c r="AB12" i="6"/>
  <c r="AA12" i="6"/>
  <c r="Z12" i="6"/>
  <c r="Y12" i="6"/>
  <c r="X12" i="6"/>
  <c r="S12" i="6"/>
  <c r="R12" i="6"/>
  <c r="Q12" i="6"/>
  <c r="P12" i="6"/>
  <c r="H11" i="6"/>
  <c r="Q336" i="6" s="1"/>
  <c r="H10" i="6"/>
  <c r="Q430" i="6" s="1"/>
  <c r="AG9" i="6"/>
  <c r="AF9" i="6"/>
  <c r="AE9" i="6"/>
  <c r="AC9" i="6"/>
  <c r="AB9" i="6"/>
  <c r="AA9" i="6"/>
  <c r="Z9" i="6"/>
  <c r="Y9" i="6"/>
  <c r="X9" i="6"/>
  <c r="S9" i="6"/>
  <c r="R9" i="6"/>
  <c r="Q9" i="6"/>
  <c r="P9" i="6"/>
  <c r="AG8" i="6"/>
  <c r="AF8" i="6"/>
  <c r="AE8" i="6"/>
  <c r="AC8" i="6"/>
  <c r="AB8" i="6"/>
  <c r="AA8" i="6"/>
  <c r="Z8" i="6"/>
  <c r="Y8" i="6"/>
  <c r="X8" i="6"/>
  <c r="S8" i="6"/>
  <c r="R8" i="6"/>
  <c r="P8" i="6"/>
  <c r="AG564" i="5"/>
  <c r="AF564" i="5"/>
  <c r="AE564" i="5"/>
  <c r="AA564" i="5"/>
  <c r="X564" i="5"/>
  <c r="U564" i="5"/>
  <c r="AC564" i="5" s="1"/>
  <c r="T564" i="5"/>
  <c r="Z564" i="5" s="1"/>
  <c r="S564" i="5"/>
  <c r="R564" i="5"/>
  <c r="Q564" i="5"/>
  <c r="P564" i="5"/>
  <c r="H552" i="5"/>
  <c r="H551" i="5"/>
  <c r="H550" i="5"/>
  <c r="H549" i="5"/>
  <c r="AG548" i="5"/>
  <c r="AF548" i="5"/>
  <c r="AE548" i="5"/>
  <c r="Z548" i="5"/>
  <c r="U548" i="5"/>
  <c r="AB548" i="5" s="1"/>
  <c r="T548" i="5"/>
  <c r="Y548" i="5" s="1"/>
  <c r="S548" i="5"/>
  <c r="R548" i="5"/>
  <c r="P548" i="5"/>
  <c r="AG547" i="5"/>
  <c r="AF547" i="5"/>
  <c r="AE547" i="5"/>
  <c r="U547" i="5"/>
  <c r="AC547" i="5" s="1"/>
  <c r="T547" i="5"/>
  <c r="X547" i="5" s="1"/>
  <c r="S547" i="5"/>
  <c r="R547" i="5"/>
  <c r="P547" i="5"/>
  <c r="AG534" i="5"/>
  <c r="AF534" i="5"/>
  <c r="AE534" i="5"/>
  <c r="U534" i="5"/>
  <c r="AC534" i="5" s="1"/>
  <c r="T534" i="5"/>
  <c r="Y534" i="5" s="1"/>
  <c r="S534" i="5"/>
  <c r="R534" i="5"/>
  <c r="Q534" i="5"/>
  <c r="P534" i="5"/>
  <c r="AG521" i="5"/>
  <c r="AF521" i="5"/>
  <c r="AE521" i="5"/>
  <c r="AA521" i="5"/>
  <c r="X521" i="5"/>
  <c r="U521" i="5"/>
  <c r="AC521" i="5" s="1"/>
  <c r="T521" i="5"/>
  <c r="Z521" i="5" s="1"/>
  <c r="S521" i="5"/>
  <c r="R521" i="5"/>
  <c r="P521" i="5"/>
  <c r="AG508" i="5"/>
  <c r="AF508" i="5"/>
  <c r="AE508" i="5"/>
  <c r="U508" i="5"/>
  <c r="AA508" i="5" s="1"/>
  <c r="T508" i="5"/>
  <c r="Z508" i="5" s="1"/>
  <c r="S508" i="5"/>
  <c r="R508" i="5"/>
  <c r="P508" i="5"/>
  <c r="H496" i="5"/>
  <c r="Q423" i="5" s="1"/>
  <c r="H483" i="5"/>
  <c r="H470" i="5"/>
  <c r="Q431" i="5" s="1"/>
  <c r="H457" i="5"/>
  <c r="Q432" i="5" s="1"/>
  <c r="H444" i="5"/>
  <c r="AG435" i="5"/>
  <c r="AF435" i="5"/>
  <c r="AE435" i="5"/>
  <c r="U435" i="5"/>
  <c r="AC435" i="5" s="1"/>
  <c r="T435" i="5"/>
  <c r="Y435" i="5" s="1"/>
  <c r="S435" i="5"/>
  <c r="R435" i="5"/>
  <c r="Q435" i="5"/>
  <c r="P435" i="5"/>
  <c r="AG433" i="5"/>
  <c r="AF433" i="5"/>
  <c r="AE433" i="5"/>
  <c r="AA433" i="5"/>
  <c r="X433" i="5"/>
  <c r="U433" i="5"/>
  <c r="AC433" i="5" s="1"/>
  <c r="T433" i="5"/>
  <c r="Z433" i="5" s="1"/>
  <c r="S433" i="5"/>
  <c r="R433" i="5"/>
  <c r="P433" i="5"/>
  <c r="AG432" i="5"/>
  <c r="AF432" i="5"/>
  <c r="AE432" i="5"/>
  <c r="AC432" i="5"/>
  <c r="U432" i="5"/>
  <c r="AA432" i="5" s="1"/>
  <c r="T432" i="5"/>
  <c r="Y432" i="5" s="1"/>
  <c r="S432" i="5"/>
  <c r="R432" i="5"/>
  <c r="P432" i="5"/>
  <c r="AG431" i="5"/>
  <c r="AF431" i="5"/>
  <c r="AE431" i="5"/>
  <c r="U431" i="5"/>
  <c r="T431" i="5"/>
  <c r="S431" i="5"/>
  <c r="R431" i="5"/>
  <c r="P431" i="5"/>
  <c r="AG430" i="5"/>
  <c r="AF430" i="5"/>
  <c r="AE430" i="5"/>
  <c r="X430" i="5"/>
  <c r="U430" i="5"/>
  <c r="AA430" i="5" s="1"/>
  <c r="T430" i="5"/>
  <c r="S430" i="5"/>
  <c r="R430" i="5"/>
  <c r="P430" i="5"/>
  <c r="H429" i="5"/>
  <c r="Q521" i="5" s="1"/>
  <c r="H428" i="5"/>
  <c r="Q508" i="5" s="1"/>
  <c r="H427" i="5"/>
  <c r="H426" i="5"/>
  <c r="Q340" i="5" s="1"/>
  <c r="AG425" i="5"/>
  <c r="AF425" i="5"/>
  <c r="AE425" i="5"/>
  <c r="AB425" i="5"/>
  <c r="AA425" i="5"/>
  <c r="U425" i="5"/>
  <c r="AC425" i="5" s="1"/>
  <c r="T425" i="5"/>
  <c r="Z425" i="5" s="1"/>
  <c r="S425" i="5"/>
  <c r="R425" i="5"/>
  <c r="Q425" i="5"/>
  <c r="P425" i="5"/>
  <c r="AG424" i="5"/>
  <c r="AF424" i="5"/>
  <c r="AE424" i="5"/>
  <c r="AC424" i="5"/>
  <c r="AB424" i="5"/>
  <c r="Y424" i="5"/>
  <c r="U424" i="5"/>
  <c r="AA424" i="5" s="1"/>
  <c r="T424" i="5"/>
  <c r="S424" i="5"/>
  <c r="R424" i="5"/>
  <c r="P424" i="5"/>
  <c r="AG423" i="5"/>
  <c r="AF423" i="5"/>
  <c r="AE423" i="5"/>
  <c r="U423" i="5"/>
  <c r="T423" i="5"/>
  <c r="S423" i="5"/>
  <c r="R423" i="5"/>
  <c r="P423" i="5"/>
  <c r="AG410" i="5"/>
  <c r="AF410" i="5"/>
  <c r="AE410" i="5"/>
  <c r="U410" i="5"/>
  <c r="AA410" i="5" s="1"/>
  <c r="T410" i="5"/>
  <c r="S410" i="5"/>
  <c r="R410" i="5"/>
  <c r="P410" i="5"/>
  <c r="H398" i="5"/>
  <c r="AG397" i="5"/>
  <c r="AF397" i="5"/>
  <c r="AE397" i="5"/>
  <c r="AC397" i="5"/>
  <c r="Y397" i="5"/>
  <c r="X397" i="5"/>
  <c r="U397" i="5"/>
  <c r="AB397" i="5" s="1"/>
  <c r="T397" i="5"/>
  <c r="Z397" i="5" s="1"/>
  <c r="S397" i="5"/>
  <c r="R397" i="5"/>
  <c r="P397" i="5"/>
  <c r="AG384" i="5"/>
  <c r="AF384" i="5"/>
  <c r="AE384" i="5"/>
  <c r="U384" i="5"/>
  <c r="AC384" i="5" s="1"/>
  <c r="T384" i="5"/>
  <c r="X384" i="5" s="1"/>
  <c r="S384" i="5"/>
  <c r="R384" i="5"/>
  <c r="P384" i="5"/>
  <c r="AG383" i="5"/>
  <c r="AF383" i="5"/>
  <c r="AE383" i="5"/>
  <c r="AB383" i="5"/>
  <c r="X383" i="5"/>
  <c r="U383" i="5"/>
  <c r="AC383" i="5" s="1"/>
  <c r="T383" i="5"/>
  <c r="Y383" i="5" s="1"/>
  <c r="S383" i="5"/>
  <c r="R383" i="5"/>
  <c r="P383" i="5"/>
  <c r="H371" i="5"/>
  <c r="AG370" i="5"/>
  <c r="AF370" i="5"/>
  <c r="AE370" i="5"/>
  <c r="Y370" i="5"/>
  <c r="U370" i="5"/>
  <c r="AA370" i="5" s="1"/>
  <c r="T370" i="5"/>
  <c r="S370" i="5"/>
  <c r="R370" i="5"/>
  <c r="P370" i="5"/>
  <c r="AG360" i="5"/>
  <c r="AF360" i="5"/>
  <c r="AE360" i="5"/>
  <c r="U360" i="5"/>
  <c r="T360" i="5"/>
  <c r="Z360" i="5" s="1"/>
  <c r="S360" i="5"/>
  <c r="R360" i="5"/>
  <c r="P360" i="5"/>
  <c r="H358" i="5"/>
  <c r="AG357" i="5"/>
  <c r="AF357" i="5"/>
  <c r="AE357" i="5"/>
  <c r="AB357" i="5"/>
  <c r="Z357" i="5"/>
  <c r="Y357" i="5"/>
  <c r="X357" i="5"/>
  <c r="U357" i="5"/>
  <c r="T357" i="5"/>
  <c r="S357" i="5"/>
  <c r="R357" i="5"/>
  <c r="P357" i="5"/>
  <c r="H345" i="5"/>
  <c r="Q433" i="5" s="1"/>
  <c r="H344" i="5"/>
  <c r="H343" i="5"/>
  <c r="Q410" i="5" s="1"/>
  <c r="H342" i="5"/>
  <c r="Q397" i="5" s="1"/>
  <c r="H341" i="5"/>
  <c r="AG340" i="5"/>
  <c r="AF340" i="5"/>
  <c r="AE340" i="5"/>
  <c r="U340" i="5"/>
  <c r="T340" i="5"/>
  <c r="S340" i="5"/>
  <c r="R340" i="5"/>
  <c r="P340" i="5"/>
  <c r="AG339" i="5"/>
  <c r="AF339" i="5"/>
  <c r="AE339" i="5"/>
  <c r="U339" i="5"/>
  <c r="AA339" i="5" s="1"/>
  <c r="T339" i="5"/>
  <c r="X339" i="5" s="1"/>
  <c r="S339" i="5"/>
  <c r="R339" i="5"/>
  <c r="P339" i="5"/>
  <c r="AG338" i="5"/>
  <c r="AF338" i="5"/>
  <c r="AE338" i="5"/>
  <c r="AB338" i="5"/>
  <c r="U338" i="5"/>
  <c r="T338" i="5"/>
  <c r="Z338" i="5" s="1"/>
  <c r="S338" i="5"/>
  <c r="R338" i="5"/>
  <c r="P338" i="5"/>
  <c r="AG337" i="5"/>
  <c r="AF337" i="5"/>
  <c r="AE337" i="5"/>
  <c r="AA337" i="5"/>
  <c r="X337" i="5"/>
  <c r="U337" i="5"/>
  <c r="AB337" i="5" s="1"/>
  <c r="T337" i="5"/>
  <c r="Z337" i="5" s="1"/>
  <c r="S337" i="5"/>
  <c r="R337" i="5"/>
  <c r="P337" i="5"/>
  <c r="AG336" i="5"/>
  <c r="AF336" i="5"/>
  <c r="AE336" i="5"/>
  <c r="Y336" i="5"/>
  <c r="U336" i="5"/>
  <c r="AC336" i="5" s="1"/>
  <c r="T336" i="5"/>
  <c r="X336" i="5" s="1"/>
  <c r="S336" i="5"/>
  <c r="R336" i="5"/>
  <c r="P336" i="5"/>
  <c r="AG335" i="5"/>
  <c r="AF335" i="5"/>
  <c r="AE335" i="5"/>
  <c r="U335" i="5"/>
  <c r="AC335" i="5" s="1"/>
  <c r="T335" i="5"/>
  <c r="Y335" i="5" s="1"/>
  <c r="S335" i="5"/>
  <c r="R335" i="5"/>
  <c r="P335" i="5"/>
  <c r="H323" i="5"/>
  <c r="H322" i="5"/>
  <c r="AG321" i="5"/>
  <c r="AF321" i="5"/>
  <c r="AE321" i="5"/>
  <c r="U321" i="5"/>
  <c r="T321" i="5"/>
  <c r="S321" i="5"/>
  <c r="R321" i="5"/>
  <c r="P321" i="5"/>
  <c r="H309" i="5"/>
  <c r="Q321" i="5" s="1"/>
  <c r="H296" i="5"/>
  <c r="AG285" i="5"/>
  <c r="AF285" i="5"/>
  <c r="AE285" i="5"/>
  <c r="AC285" i="5"/>
  <c r="Z285" i="5"/>
  <c r="Y285" i="5"/>
  <c r="X285" i="5"/>
  <c r="U285" i="5"/>
  <c r="AB285" i="5" s="1"/>
  <c r="T285" i="5"/>
  <c r="S285" i="5"/>
  <c r="R285" i="5"/>
  <c r="Q285" i="5"/>
  <c r="P285" i="5"/>
  <c r="AG284" i="5"/>
  <c r="AF284" i="5"/>
  <c r="AE284" i="5"/>
  <c r="U284" i="5"/>
  <c r="AC284" i="5" s="1"/>
  <c r="T284" i="5"/>
  <c r="X284" i="5" s="1"/>
  <c r="S284" i="5"/>
  <c r="R284" i="5"/>
  <c r="Q284" i="5"/>
  <c r="P284" i="5"/>
  <c r="H282" i="5"/>
  <c r="H269" i="5"/>
  <c r="H256" i="5"/>
  <c r="H243" i="5"/>
  <c r="AG242" i="5"/>
  <c r="AF242" i="5"/>
  <c r="AE242" i="5"/>
  <c r="U242" i="5"/>
  <c r="T242" i="5"/>
  <c r="X242" i="5" s="1"/>
  <c r="S242" i="5"/>
  <c r="R242" i="5"/>
  <c r="P242" i="5"/>
  <c r="H230" i="5"/>
  <c r="Q9" i="5" s="1"/>
  <c r="H229" i="5"/>
  <c r="AG228" i="5"/>
  <c r="AF228" i="5"/>
  <c r="AE228" i="5"/>
  <c r="AB228" i="5"/>
  <c r="AA228" i="5"/>
  <c r="U228" i="5"/>
  <c r="AC228" i="5" s="1"/>
  <c r="T228" i="5"/>
  <c r="X228" i="5" s="1"/>
  <c r="S228" i="5"/>
  <c r="R228" i="5"/>
  <c r="Q228" i="5"/>
  <c r="P228" i="5"/>
  <c r="AG227" i="5"/>
  <c r="AF227" i="5"/>
  <c r="AE227" i="5"/>
  <c r="AB227" i="5"/>
  <c r="U227" i="5"/>
  <c r="AC227" i="5" s="1"/>
  <c r="T227" i="5"/>
  <c r="Y227" i="5" s="1"/>
  <c r="S227" i="5"/>
  <c r="R227" i="5"/>
  <c r="Q227" i="5"/>
  <c r="P227" i="5"/>
  <c r="AG217" i="5"/>
  <c r="AF217" i="5"/>
  <c r="AE217" i="5"/>
  <c r="AC217" i="5"/>
  <c r="X217" i="5"/>
  <c r="U217" i="5"/>
  <c r="AB217" i="5" s="1"/>
  <c r="T217" i="5"/>
  <c r="Z217" i="5" s="1"/>
  <c r="S217" i="5"/>
  <c r="R217" i="5"/>
  <c r="Q217" i="5"/>
  <c r="P217" i="5"/>
  <c r="AG216" i="5"/>
  <c r="AF216" i="5"/>
  <c r="AE216" i="5"/>
  <c r="U216" i="5"/>
  <c r="AA216" i="5" s="1"/>
  <c r="T216" i="5"/>
  <c r="Y216" i="5" s="1"/>
  <c r="S216" i="5"/>
  <c r="R216" i="5"/>
  <c r="P216" i="5"/>
  <c r="H215" i="5"/>
  <c r="Q195" i="5" s="1"/>
  <c r="H214" i="5"/>
  <c r="AG213" i="5"/>
  <c r="AF213" i="5"/>
  <c r="AE213" i="5"/>
  <c r="Y213" i="5"/>
  <c r="X213" i="5"/>
  <c r="U213" i="5"/>
  <c r="AB213" i="5" s="1"/>
  <c r="T213" i="5"/>
  <c r="Z213" i="5" s="1"/>
  <c r="S213" i="5"/>
  <c r="R213" i="5"/>
  <c r="P213" i="5"/>
  <c r="AG212" i="5"/>
  <c r="AF212" i="5"/>
  <c r="AE212" i="5"/>
  <c r="AC212" i="5"/>
  <c r="U212" i="5"/>
  <c r="AB212" i="5" s="1"/>
  <c r="T212" i="5"/>
  <c r="Z212" i="5" s="1"/>
  <c r="S212" i="5"/>
  <c r="R212" i="5"/>
  <c r="P212" i="5"/>
  <c r="AG211" i="5"/>
  <c r="AF211" i="5"/>
  <c r="AE211" i="5"/>
  <c r="AA211" i="5"/>
  <c r="U211" i="5"/>
  <c r="AC211" i="5" s="1"/>
  <c r="T211" i="5"/>
  <c r="X211" i="5" s="1"/>
  <c r="S211" i="5"/>
  <c r="R211" i="5"/>
  <c r="P211" i="5"/>
  <c r="AG201" i="5"/>
  <c r="AF201" i="5"/>
  <c r="AE201" i="5"/>
  <c r="X201" i="5"/>
  <c r="U201" i="5"/>
  <c r="AC201" i="5" s="1"/>
  <c r="T201" i="5"/>
  <c r="Y201" i="5" s="1"/>
  <c r="S201" i="5"/>
  <c r="R201" i="5"/>
  <c r="Q201" i="5"/>
  <c r="P201" i="5"/>
  <c r="AG200" i="5"/>
  <c r="AF200" i="5"/>
  <c r="AE200" i="5"/>
  <c r="AA200" i="5"/>
  <c r="X200" i="5"/>
  <c r="U200" i="5"/>
  <c r="AC200" i="5" s="1"/>
  <c r="T200" i="5"/>
  <c r="Z200" i="5" s="1"/>
  <c r="S200" i="5"/>
  <c r="R200" i="5"/>
  <c r="Q200" i="5"/>
  <c r="P200" i="5"/>
  <c r="H198" i="5"/>
  <c r="Q242" i="5" s="1"/>
  <c r="H197" i="5"/>
  <c r="H196" i="5"/>
  <c r="AG195" i="5"/>
  <c r="AF195" i="5"/>
  <c r="AE195" i="5"/>
  <c r="Y195" i="5"/>
  <c r="X195" i="5"/>
  <c r="U195" i="5"/>
  <c r="AB195" i="5" s="1"/>
  <c r="T195" i="5"/>
  <c r="Z195" i="5" s="1"/>
  <c r="S195" i="5"/>
  <c r="R195" i="5"/>
  <c r="P195" i="5"/>
  <c r="AG187" i="5"/>
  <c r="AF187" i="5"/>
  <c r="AE187" i="5"/>
  <c r="AC187" i="5"/>
  <c r="U187" i="5"/>
  <c r="AB187" i="5" s="1"/>
  <c r="T187" i="5"/>
  <c r="Z187" i="5" s="1"/>
  <c r="S187" i="5"/>
  <c r="R187" i="5"/>
  <c r="P187" i="5"/>
  <c r="H183" i="5"/>
  <c r="Q212" i="5" s="1"/>
  <c r="H182" i="5"/>
  <c r="Q216" i="5" s="1"/>
  <c r="AG181" i="5"/>
  <c r="AF181" i="5"/>
  <c r="AE181" i="5"/>
  <c r="X181" i="5"/>
  <c r="U181" i="5"/>
  <c r="AC181" i="5" s="1"/>
  <c r="T181" i="5"/>
  <c r="Z181" i="5" s="1"/>
  <c r="S181" i="5"/>
  <c r="R181" i="5"/>
  <c r="Q181" i="5"/>
  <c r="P181" i="5"/>
  <c r="AG168" i="5"/>
  <c r="AF168" i="5"/>
  <c r="AE168" i="5"/>
  <c r="U168" i="5"/>
  <c r="AA168" i="5" s="1"/>
  <c r="T168" i="5"/>
  <c r="S168" i="5"/>
  <c r="R168" i="5"/>
  <c r="P168" i="5"/>
  <c r="AG158" i="5"/>
  <c r="AF158" i="5"/>
  <c r="AE158" i="5"/>
  <c r="Z158" i="5"/>
  <c r="U158" i="5"/>
  <c r="T158" i="5"/>
  <c r="S158" i="5"/>
  <c r="R158" i="5"/>
  <c r="P158" i="5"/>
  <c r="H156" i="5"/>
  <c r="Q335" i="5" s="1"/>
  <c r="AG155" i="5"/>
  <c r="AF155" i="5"/>
  <c r="AE155" i="5"/>
  <c r="Z155" i="5"/>
  <c r="X155" i="5"/>
  <c r="U155" i="5"/>
  <c r="T155" i="5"/>
  <c r="Y155" i="5" s="1"/>
  <c r="S155" i="5"/>
  <c r="R155" i="5"/>
  <c r="P155" i="5"/>
  <c r="AG147" i="5"/>
  <c r="AF147" i="5"/>
  <c r="AE147" i="5"/>
  <c r="AC147" i="5"/>
  <c r="Y147" i="5"/>
  <c r="X147" i="5"/>
  <c r="U147" i="5"/>
  <c r="AB147" i="5" s="1"/>
  <c r="T147" i="5"/>
  <c r="Z147" i="5" s="1"/>
  <c r="S147" i="5"/>
  <c r="R147" i="5"/>
  <c r="P147" i="5"/>
  <c r="AG145" i="5"/>
  <c r="AF145" i="5"/>
  <c r="AE145" i="5"/>
  <c r="AB145" i="5"/>
  <c r="Z145" i="5"/>
  <c r="Y145" i="5"/>
  <c r="U145" i="5"/>
  <c r="AC145" i="5" s="1"/>
  <c r="T145" i="5"/>
  <c r="X145" i="5" s="1"/>
  <c r="S145" i="5"/>
  <c r="R145" i="5"/>
  <c r="Q145" i="5"/>
  <c r="P145" i="5"/>
  <c r="AG144" i="5"/>
  <c r="AF144" i="5"/>
  <c r="AE144" i="5"/>
  <c r="X144" i="5"/>
  <c r="U144" i="5"/>
  <c r="AC144" i="5" s="1"/>
  <c r="T144" i="5"/>
  <c r="Y144" i="5" s="1"/>
  <c r="S144" i="5"/>
  <c r="R144" i="5"/>
  <c r="Q144" i="5"/>
  <c r="P144" i="5"/>
  <c r="AG143" i="5"/>
  <c r="AF143" i="5"/>
  <c r="AE143" i="5"/>
  <c r="AC143" i="5"/>
  <c r="AA143" i="5"/>
  <c r="X143" i="5"/>
  <c r="U143" i="5"/>
  <c r="AB143" i="5" s="1"/>
  <c r="T143" i="5"/>
  <c r="Z143" i="5" s="1"/>
  <c r="S143" i="5"/>
  <c r="R143" i="5"/>
  <c r="Q143" i="5"/>
  <c r="P143" i="5"/>
  <c r="H141" i="5"/>
  <c r="Q424" i="5" s="1"/>
  <c r="H140" i="5"/>
  <c r="Q155" i="5" s="1"/>
  <c r="H139" i="5"/>
  <c r="Q168" i="5" s="1"/>
  <c r="AG138" i="5"/>
  <c r="AF138" i="5"/>
  <c r="AE138" i="5"/>
  <c r="AB138" i="5"/>
  <c r="Y138" i="5"/>
  <c r="X138" i="5"/>
  <c r="U138" i="5"/>
  <c r="T138" i="5"/>
  <c r="Z138" i="5" s="1"/>
  <c r="S138" i="5"/>
  <c r="R138" i="5"/>
  <c r="P138" i="5"/>
  <c r="AG128" i="5"/>
  <c r="AF128" i="5"/>
  <c r="AE128" i="5"/>
  <c r="AC128" i="5"/>
  <c r="Z128" i="5"/>
  <c r="U128" i="5"/>
  <c r="AB128" i="5" s="1"/>
  <c r="T128" i="5"/>
  <c r="Y128" i="5" s="1"/>
  <c r="S128" i="5"/>
  <c r="R128" i="5"/>
  <c r="Q128" i="5"/>
  <c r="P128" i="5"/>
  <c r="H126" i="5"/>
  <c r="Q76" i="5" s="1"/>
  <c r="H125" i="5"/>
  <c r="Q79" i="5" s="1"/>
  <c r="H124" i="5"/>
  <c r="AG123" i="5"/>
  <c r="AF123" i="5"/>
  <c r="AE123" i="5"/>
  <c r="AB123" i="5"/>
  <c r="Y123" i="5"/>
  <c r="U123" i="5"/>
  <c r="AA123" i="5" s="1"/>
  <c r="T123" i="5"/>
  <c r="S123" i="5"/>
  <c r="R123" i="5"/>
  <c r="P123" i="5"/>
  <c r="AG122" i="5"/>
  <c r="AF122" i="5"/>
  <c r="AE122" i="5"/>
  <c r="U122" i="5"/>
  <c r="T122" i="5"/>
  <c r="Z122" i="5" s="1"/>
  <c r="S122" i="5"/>
  <c r="R122" i="5"/>
  <c r="P122" i="5"/>
  <c r="H110" i="5"/>
  <c r="AG99" i="5"/>
  <c r="AF99" i="5"/>
  <c r="AE99" i="5"/>
  <c r="AB99" i="5"/>
  <c r="U99" i="5"/>
  <c r="T99" i="5"/>
  <c r="Z99" i="5" s="1"/>
  <c r="S99" i="5"/>
  <c r="R99" i="5"/>
  <c r="Q99" i="5"/>
  <c r="P99" i="5"/>
  <c r="H97" i="5"/>
  <c r="H96" i="5"/>
  <c r="H95" i="5"/>
  <c r="Q78" i="5" s="1"/>
  <c r="H94" i="5"/>
  <c r="Q548" i="5" s="1"/>
  <c r="H93" i="5"/>
  <c r="Q547" i="5" s="1"/>
  <c r="AG92" i="5"/>
  <c r="AF92" i="5"/>
  <c r="AE92" i="5"/>
  <c r="U92" i="5"/>
  <c r="T92" i="5"/>
  <c r="Z92" i="5" s="1"/>
  <c r="S92" i="5"/>
  <c r="R92" i="5"/>
  <c r="Q92" i="5"/>
  <c r="P92" i="5"/>
  <c r="H80" i="5"/>
  <c r="AG79" i="5"/>
  <c r="AF79" i="5"/>
  <c r="AE79" i="5"/>
  <c r="Z79" i="5"/>
  <c r="U79" i="5"/>
  <c r="AB79" i="5" s="1"/>
  <c r="T79" i="5"/>
  <c r="Y79" i="5" s="1"/>
  <c r="S79" i="5"/>
  <c r="R79" i="5"/>
  <c r="P79" i="5"/>
  <c r="AG78" i="5"/>
  <c r="AF78" i="5"/>
  <c r="AE78" i="5"/>
  <c r="Z78" i="5"/>
  <c r="U78" i="5"/>
  <c r="AB78" i="5" s="1"/>
  <c r="T78" i="5"/>
  <c r="Y78" i="5" s="1"/>
  <c r="S78" i="5"/>
  <c r="R78" i="5"/>
  <c r="P78" i="5"/>
  <c r="AG77" i="5"/>
  <c r="AF77" i="5"/>
  <c r="AE77" i="5"/>
  <c r="AB77" i="5"/>
  <c r="U77" i="5"/>
  <c r="AC77" i="5" s="1"/>
  <c r="T77" i="5"/>
  <c r="X77" i="5" s="1"/>
  <c r="S77" i="5"/>
  <c r="R77" i="5"/>
  <c r="P77" i="5"/>
  <c r="AG76" i="5"/>
  <c r="AF76" i="5"/>
  <c r="AE76" i="5"/>
  <c r="Z76" i="5"/>
  <c r="X76" i="5"/>
  <c r="U76" i="5"/>
  <c r="AC76" i="5" s="1"/>
  <c r="T76" i="5"/>
  <c r="Y76" i="5" s="1"/>
  <c r="S76" i="5"/>
  <c r="R76" i="5"/>
  <c r="P76" i="5"/>
  <c r="AG66" i="5"/>
  <c r="AF66" i="5"/>
  <c r="AE66" i="5"/>
  <c r="AA66" i="5"/>
  <c r="X66" i="5"/>
  <c r="U66" i="5"/>
  <c r="AC66" i="5" s="1"/>
  <c r="T66" i="5"/>
  <c r="Z66" i="5" s="1"/>
  <c r="S66" i="5"/>
  <c r="R66" i="5"/>
  <c r="Q66" i="5"/>
  <c r="P66" i="5"/>
  <c r="AG65" i="5"/>
  <c r="AF65" i="5"/>
  <c r="AE65" i="5"/>
  <c r="AB65" i="5"/>
  <c r="U65" i="5"/>
  <c r="AA65" i="5" s="1"/>
  <c r="T65" i="5"/>
  <c r="S65" i="5"/>
  <c r="R65" i="5"/>
  <c r="P65" i="5"/>
  <c r="H64" i="5"/>
  <c r="H63" i="5"/>
  <c r="Q213" i="5" s="1"/>
  <c r="AG62" i="5"/>
  <c r="AF62" i="5"/>
  <c r="AE62" i="5"/>
  <c r="Z62" i="5"/>
  <c r="U62" i="5"/>
  <c r="AB62" i="5" s="1"/>
  <c r="T62" i="5"/>
  <c r="Y62" i="5" s="1"/>
  <c r="S62" i="5"/>
  <c r="R62" i="5"/>
  <c r="P62" i="5"/>
  <c r="H50" i="5"/>
  <c r="Q211" i="5" s="1"/>
  <c r="H49" i="5"/>
  <c r="Q187" i="5" s="1"/>
  <c r="H48" i="5"/>
  <c r="Q62" i="5" s="1"/>
  <c r="H47" i="5"/>
  <c r="Q77" i="5" s="1"/>
  <c r="AG46" i="5"/>
  <c r="AF46" i="5"/>
  <c r="AE46" i="5"/>
  <c r="AB46" i="5"/>
  <c r="U46" i="5"/>
  <c r="AA46" i="5" s="1"/>
  <c r="T46" i="5"/>
  <c r="Y46" i="5" s="1"/>
  <c r="S46" i="5"/>
  <c r="R46" i="5"/>
  <c r="Q46" i="5"/>
  <c r="P46" i="5"/>
  <c r="AG45" i="5"/>
  <c r="AF45" i="5"/>
  <c r="AE45" i="5"/>
  <c r="U45" i="5"/>
  <c r="AC45" i="5" s="1"/>
  <c r="T45" i="5"/>
  <c r="Z45" i="5" s="1"/>
  <c r="S45" i="5"/>
  <c r="R45" i="5"/>
  <c r="Q45" i="5"/>
  <c r="P45" i="5"/>
  <c r="AG35" i="5"/>
  <c r="AF35" i="5"/>
  <c r="AE35" i="5"/>
  <c r="U35" i="5"/>
  <c r="T35" i="5"/>
  <c r="X35" i="5" s="1"/>
  <c r="S35" i="5"/>
  <c r="R35" i="5"/>
  <c r="Q35" i="5"/>
  <c r="P35" i="5"/>
  <c r="AG34" i="5"/>
  <c r="AF34" i="5"/>
  <c r="AE34" i="5"/>
  <c r="Y34" i="5"/>
  <c r="X34" i="5"/>
  <c r="U34" i="5"/>
  <c r="AB34" i="5" s="1"/>
  <c r="T34" i="5"/>
  <c r="Z34" i="5" s="1"/>
  <c r="S34" i="5"/>
  <c r="R34" i="5"/>
  <c r="Q34" i="5"/>
  <c r="P34" i="5"/>
  <c r="AG33" i="5"/>
  <c r="AF33" i="5"/>
  <c r="AE33" i="5"/>
  <c r="U33" i="5"/>
  <c r="AB33" i="5" s="1"/>
  <c r="T33" i="5"/>
  <c r="Z33" i="5" s="1"/>
  <c r="S33" i="5"/>
  <c r="R33" i="5"/>
  <c r="Q33" i="5"/>
  <c r="P33" i="5"/>
  <c r="AG32" i="5"/>
  <c r="AF32" i="5"/>
  <c r="AE32" i="5"/>
  <c r="AA32" i="5"/>
  <c r="Y32" i="5"/>
  <c r="U32" i="5"/>
  <c r="AC32" i="5" s="1"/>
  <c r="T32" i="5"/>
  <c r="X32" i="5" s="1"/>
  <c r="S32" i="5"/>
  <c r="R32" i="5"/>
  <c r="Q32" i="5"/>
  <c r="P32" i="5"/>
  <c r="H31" i="5"/>
  <c r="Q337" i="5" s="1"/>
  <c r="H30" i="5"/>
  <c r="Q338" i="5" s="1"/>
  <c r="H29" i="5"/>
  <c r="Q123" i="5" s="1"/>
  <c r="H28" i="5"/>
  <c r="Q122" i="5" s="1"/>
  <c r="AG27" i="5"/>
  <c r="AF27" i="5"/>
  <c r="AE27" i="5"/>
  <c r="U27" i="5"/>
  <c r="AA27" i="5" s="1"/>
  <c r="T27" i="5"/>
  <c r="X27" i="5" s="1"/>
  <c r="S27" i="5"/>
  <c r="R27" i="5"/>
  <c r="Q27" i="5"/>
  <c r="P27" i="5"/>
  <c r="AG17" i="5"/>
  <c r="AF17" i="5"/>
  <c r="AE17" i="5"/>
  <c r="U17" i="5"/>
  <c r="T17" i="5"/>
  <c r="Z17" i="5" s="1"/>
  <c r="S17" i="5"/>
  <c r="R17" i="5"/>
  <c r="Q17" i="5"/>
  <c r="P17" i="5"/>
  <c r="AG16" i="5"/>
  <c r="AF16" i="5"/>
  <c r="AE16" i="5"/>
  <c r="AC16" i="5"/>
  <c r="AA16" i="5"/>
  <c r="Y16" i="5"/>
  <c r="X16" i="5"/>
  <c r="U16" i="5"/>
  <c r="AB16" i="5" s="1"/>
  <c r="T16" i="5"/>
  <c r="Z16" i="5" s="1"/>
  <c r="S16" i="5"/>
  <c r="R16" i="5"/>
  <c r="P16" i="5"/>
  <c r="AG15" i="5"/>
  <c r="AF15" i="5"/>
  <c r="AE15" i="5"/>
  <c r="Z15" i="5"/>
  <c r="U15" i="5"/>
  <c r="AC15" i="5" s="1"/>
  <c r="T15" i="5"/>
  <c r="X15" i="5" s="1"/>
  <c r="S15" i="5"/>
  <c r="R15" i="5"/>
  <c r="Q15" i="5"/>
  <c r="P15" i="5"/>
  <c r="AG14" i="5"/>
  <c r="AF14" i="5"/>
  <c r="AE14" i="5"/>
  <c r="AB14" i="5"/>
  <c r="Z14" i="5"/>
  <c r="X14" i="5"/>
  <c r="U14" i="5"/>
  <c r="AC14" i="5" s="1"/>
  <c r="T14" i="5"/>
  <c r="Y14" i="5" s="1"/>
  <c r="S14" i="5"/>
  <c r="R14" i="5"/>
  <c r="Q14" i="5"/>
  <c r="P14" i="5"/>
  <c r="AG13" i="5"/>
  <c r="AF13" i="5"/>
  <c r="AE13" i="5"/>
  <c r="AC13" i="5"/>
  <c r="AB13" i="5"/>
  <c r="AA13" i="5"/>
  <c r="Z13" i="5"/>
  <c r="Y13" i="5"/>
  <c r="X13" i="5"/>
  <c r="S13" i="5"/>
  <c r="R13" i="5"/>
  <c r="Q13" i="5"/>
  <c r="P13" i="5"/>
  <c r="AG12" i="5"/>
  <c r="AF12" i="5"/>
  <c r="AE12" i="5"/>
  <c r="AC12" i="5"/>
  <c r="AB12" i="5"/>
  <c r="AA12" i="5"/>
  <c r="Z12" i="5"/>
  <c r="Y12" i="5"/>
  <c r="X12" i="5"/>
  <c r="S12" i="5"/>
  <c r="R12" i="5"/>
  <c r="P12" i="5"/>
  <c r="H11" i="5"/>
  <c r="Q336" i="5" s="1"/>
  <c r="H10" i="5"/>
  <c r="Q430" i="5" s="1"/>
  <c r="AG9" i="5"/>
  <c r="AF9" i="5"/>
  <c r="AE9" i="5"/>
  <c r="AC9" i="5"/>
  <c r="AB9" i="5"/>
  <c r="AA9" i="5"/>
  <c r="Z9" i="5"/>
  <c r="Y9" i="5"/>
  <c r="X9" i="5"/>
  <c r="S9" i="5"/>
  <c r="R9" i="5"/>
  <c r="P9" i="5"/>
  <c r="AG8" i="5"/>
  <c r="AF8" i="5"/>
  <c r="AE8" i="5"/>
  <c r="AC8" i="5"/>
  <c r="AB8" i="5"/>
  <c r="AA8" i="5"/>
  <c r="Z8" i="5"/>
  <c r="Y8" i="5"/>
  <c r="X8" i="5"/>
  <c r="S8" i="5"/>
  <c r="R8" i="5"/>
  <c r="P8" i="5"/>
  <c r="T138" i="3"/>
  <c r="U138" i="3"/>
  <c r="T14" i="3"/>
  <c r="AE433" i="3"/>
  <c r="AF433" i="3"/>
  <c r="AG433" i="3"/>
  <c r="T433" i="3"/>
  <c r="Z433" i="3" s="1"/>
  <c r="U433" i="3"/>
  <c r="AA433" i="3" s="1"/>
  <c r="R433" i="3"/>
  <c r="S433" i="3"/>
  <c r="P433" i="3"/>
  <c r="U564" i="3"/>
  <c r="AC564" i="3" s="1"/>
  <c r="T564" i="3"/>
  <c r="Z564" i="3" s="1"/>
  <c r="S564" i="3"/>
  <c r="R564" i="3"/>
  <c r="H344" i="3"/>
  <c r="H345" i="3"/>
  <c r="Q433" i="3" s="1"/>
  <c r="P340" i="3"/>
  <c r="P564" i="3"/>
  <c r="Q564" i="3"/>
  <c r="H343" i="3"/>
  <c r="Q410" i="3" s="1"/>
  <c r="H342" i="3"/>
  <c r="Q397" i="3" s="1"/>
  <c r="H341" i="3"/>
  <c r="Q284" i="3" s="1"/>
  <c r="AG340" i="3"/>
  <c r="AF340" i="3"/>
  <c r="AE340" i="3"/>
  <c r="U340" i="3"/>
  <c r="AC340" i="3" s="1"/>
  <c r="T340" i="3"/>
  <c r="Z340" i="3" s="1"/>
  <c r="S340" i="3"/>
  <c r="R340" i="3"/>
  <c r="AG339" i="3"/>
  <c r="AF339" i="3"/>
  <c r="AE339" i="3"/>
  <c r="U339" i="3"/>
  <c r="AC339" i="3" s="1"/>
  <c r="T339" i="3"/>
  <c r="Y339" i="3" s="1"/>
  <c r="S339" i="3"/>
  <c r="R339" i="3"/>
  <c r="P339" i="3"/>
  <c r="AG338" i="3"/>
  <c r="AF338" i="3"/>
  <c r="AE338" i="3"/>
  <c r="U338" i="3"/>
  <c r="AC338" i="3" s="1"/>
  <c r="T338" i="3"/>
  <c r="Y338" i="3" s="1"/>
  <c r="S338" i="3"/>
  <c r="R338" i="3"/>
  <c r="P338" i="3"/>
  <c r="AG337" i="3"/>
  <c r="AF337" i="3"/>
  <c r="AE337" i="3"/>
  <c r="U337" i="3"/>
  <c r="AC337" i="3" s="1"/>
  <c r="T337" i="3"/>
  <c r="Y337" i="3" s="1"/>
  <c r="S337" i="3"/>
  <c r="R337" i="3"/>
  <c r="P337" i="3"/>
  <c r="AG336" i="3"/>
  <c r="AF336" i="3"/>
  <c r="AE336" i="3"/>
  <c r="U336" i="3"/>
  <c r="AC336" i="3" s="1"/>
  <c r="T336" i="3"/>
  <c r="Y336" i="3" s="1"/>
  <c r="S336" i="3"/>
  <c r="R336" i="3"/>
  <c r="P336" i="3"/>
  <c r="AG335" i="3"/>
  <c r="AF335" i="3"/>
  <c r="AE335" i="3"/>
  <c r="U335" i="3"/>
  <c r="AC335" i="3" s="1"/>
  <c r="T335" i="3"/>
  <c r="Z335" i="3" s="1"/>
  <c r="S335" i="3"/>
  <c r="R335" i="3"/>
  <c r="P335" i="3"/>
  <c r="AG564" i="3"/>
  <c r="AF564" i="3"/>
  <c r="AE564" i="3"/>
  <c r="H552" i="3"/>
  <c r="Q228" i="3" s="1"/>
  <c r="H551" i="3"/>
  <c r="Q227" i="3" s="1"/>
  <c r="H550" i="3"/>
  <c r="H549" i="3"/>
  <c r="AG548" i="3"/>
  <c r="AF548" i="3"/>
  <c r="AE548" i="3"/>
  <c r="U548" i="3"/>
  <c r="AC548" i="3" s="1"/>
  <c r="T548" i="3"/>
  <c r="Z548" i="3" s="1"/>
  <c r="S548" i="3"/>
  <c r="R548" i="3"/>
  <c r="P548" i="3"/>
  <c r="AG547" i="3"/>
  <c r="AF547" i="3"/>
  <c r="AE547" i="3"/>
  <c r="U547" i="3"/>
  <c r="AC547" i="3" s="1"/>
  <c r="T547" i="3"/>
  <c r="Z547" i="3" s="1"/>
  <c r="S547" i="3"/>
  <c r="R547" i="3"/>
  <c r="P547" i="3"/>
  <c r="AG534" i="3"/>
  <c r="AF534" i="3"/>
  <c r="AE534" i="3"/>
  <c r="U534" i="3"/>
  <c r="AC534" i="3" s="1"/>
  <c r="T534" i="3"/>
  <c r="X534" i="3" s="1"/>
  <c r="S534" i="3"/>
  <c r="R534" i="3"/>
  <c r="P534" i="3"/>
  <c r="AG521" i="3"/>
  <c r="AF521" i="3"/>
  <c r="AE521" i="3"/>
  <c r="U521" i="3"/>
  <c r="AC521" i="3" s="1"/>
  <c r="T521" i="3"/>
  <c r="Z521" i="3" s="1"/>
  <c r="S521" i="3"/>
  <c r="R521" i="3"/>
  <c r="P521" i="3"/>
  <c r="AG508" i="3"/>
  <c r="AF508" i="3"/>
  <c r="AE508" i="3"/>
  <c r="U508" i="3"/>
  <c r="AB508" i="3" s="1"/>
  <c r="T508" i="3"/>
  <c r="Y508" i="3" s="1"/>
  <c r="S508" i="3"/>
  <c r="R508" i="3"/>
  <c r="P508" i="3"/>
  <c r="H496" i="3"/>
  <c r="Q423" i="3" s="1"/>
  <c r="H483" i="3"/>
  <c r="Q435" i="3" s="1"/>
  <c r="H470" i="3"/>
  <c r="Q431" i="3" s="1"/>
  <c r="H457" i="3"/>
  <c r="Q432" i="3" s="1"/>
  <c r="H444" i="3"/>
  <c r="Q425" i="3" s="1"/>
  <c r="AG435" i="3"/>
  <c r="AF435" i="3"/>
  <c r="AE435" i="3"/>
  <c r="U435" i="3"/>
  <c r="AC435" i="3" s="1"/>
  <c r="T435" i="3"/>
  <c r="X435" i="3" s="1"/>
  <c r="S435" i="3"/>
  <c r="R435" i="3"/>
  <c r="P435" i="3"/>
  <c r="AG432" i="3"/>
  <c r="AF432" i="3"/>
  <c r="AE432" i="3"/>
  <c r="U432" i="3"/>
  <c r="AC432" i="3" s="1"/>
  <c r="T432" i="3"/>
  <c r="Z432" i="3" s="1"/>
  <c r="S432" i="3"/>
  <c r="R432" i="3"/>
  <c r="P432" i="3"/>
  <c r="AG431" i="3"/>
  <c r="AF431" i="3"/>
  <c r="AE431" i="3"/>
  <c r="U431" i="3"/>
  <c r="AB431" i="3" s="1"/>
  <c r="T431" i="3"/>
  <c r="Y431" i="3" s="1"/>
  <c r="S431" i="3"/>
  <c r="R431" i="3"/>
  <c r="P431" i="3"/>
  <c r="AG430" i="3"/>
  <c r="AF430" i="3"/>
  <c r="AE430" i="3"/>
  <c r="U430" i="3"/>
  <c r="AC430" i="3" s="1"/>
  <c r="T430" i="3"/>
  <c r="X430" i="3" s="1"/>
  <c r="S430" i="3"/>
  <c r="R430" i="3"/>
  <c r="P430" i="3"/>
  <c r="H429" i="3"/>
  <c r="Q534" i="3" s="1"/>
  <c r="H428" i="3"/>
  <c r="Q508" i="3" s="1"/>
  <c r="H427" i="3"/>
  <c r="H426" i="3"/>
  <c r="Q340" i="3" s="1"/>
  <c r="AG425" i="3"/>
  <c r="AF425" i="3"/>
  <c r="AE425" i="3"/>
  <c r="U425" i="3"/>
  <c r="AC425" i="3" s="1"/>
  <c r="T425" i="3"/>
  <c r="X425" i="3" s="1"/>
  <c r="S425" i="3"/>
  <c r="R425" i="3"/>
  <c r="P425" i="3"/>
  <c r="AG424" i="3"/>
  <c r="AF424" i="3"/>
  <c r="AE424" i="3"/>
  <c r="U424" i="3"/>
  <c r="AB424" i="3" s="1"/>
  <c r="T424" i="3"/>
  <c r="Z424" i="3" s="1"/>
  <c r="S424" i="3"/>
  <c r="R424" i="3"/>
  <c r="P424" i="3"/>
  <c r="AG423" i="3"/>
  <c r="AF423" i="3"/>
  <c r="AE423" i="3"/>
  <c r="U423" i="3"/>
  <c r="AC423" i="3" s="1"/>
  <c r="T423" i="3"/>
  <c r="X423" i="3" s="1"/>
  <c r="S423" i="3"/>
  <c r="R423" i="3"/>
  <c r="P423" i="3"/>
  <c r="AG410" i="3"/>
  <c r="AF410" i="3"/>
  <c r="AE410" i="3"/>
  <c r="U410" i="3"/>
  <c r="AB410" i="3" s="1"/>
  <c r="T410" i="3"/>
  <c r="Y410" i="3" s="1"/>
  <c r="S410" i="3"/>
  <c r="R410" i="3"/>
  <c r="P410" i="3"/>
  <c r="H398" i="3"/>
  <c r="Q35" i="3" s="1"/>
  <c r="AG397" i="3"/>
  <c r="AF397" i="3"/>
  <c r="AE397" i="3"/>
  <c r="U397" i="3"/>
  <c r="AC397" i="3" s="1"/>
  <c r="T397" i="3"/>
  <c r="Z397" i="3" s="1"/>
  <c r="S397" i="3"/>
  <c r="R397" i="3"/>
  <c r="P397" i="3"/>
  <c r="AG384" i="3"/>
  <c r="AF384" i="3"/>
  <c r="AE384" i="3"/>
  <c r="U384" i="3"/>
  <c r="AB384" i="3" s="1"/>
  <c r="T384" i="3"/>
  <c r="Z384" i="3" s="1"/>
  <c r="S384" i="3"/>
  <c r="R384" i="3"/>
  <c r="P384" i="3"/>
  <c r="AG383" i="3"/>
  <c r="AF383" i="3"/>
  <c r="AE383" i="3"/>
  <c r="U383" i="3"/>
  <c r="AC383" i="3" s="1"/>
  <c r="T383" i="3"/>
  <c r="X383" i="3" s="1"/>
  <c r="S383" i="3"/>
  <c r="R383" i="3"/>
  <c r="P383" i="3"/>
  <c r="H371" i="3"/>
  <c r="Q145" i="3" s="1"/>
  <c r="AG370" i="3"/>
  <c r="AF370" i="3"/>
  <c r="AE370" i="3"/>
  <c r="U370" i="3"/>
  <c r="AB370" i="3" s="1"/>
  <c r="T370" i="3"/>
  <c r="Y370" i="3" s="1"/>
  <c r="S370" i="3"/>
  <c r="R370" i="3"/>
  <c r="P370" i="3"/>
  <c r="AG360" i="3"/>
  <c r="AF360" i="3"/>
  <c r="AE360" i="3"/>
  <c r="U360" i="3"/>
  <c r="AC360" i="3" s="1"/>
  <c r="T360" i="3"/>
  <c r="X360" i="3" s="1"/>
  <c r="S360" i="3"/>
  <c r="R360" i="3"/>
  <c r="P360" i="3"/>
  <c r="H358" i="3"/>
  <c r="Q144" i="3" s="1"/>
  <c r="AG357" i="3"/>
  <c r="AF357" i="3"/>
  <c r="AE357" i="3"/>
  <c r="U357" i="3"/>
  <c r="AC357" i="3" s="1"/>
  <c r="T357" i="3"/>
  <c r="Z357" i="3" s="1"/>
  <c r="S357" i="3"/>
  <c r="R357" i="3"/>
  <c r="P357" i="3"/>
  <c r="H323" i="3"/>
  <c r="Q15" i="3" s="1"/>
  <c r="H322" i="3"/>
  <c r="Q128" i="3" s="1"/>
  <c r="AG321" i="3"/>
  <c r="AF321" i="3"/>
  <c r="AE321" i="3"/>
  <c r="U321" i="3"/>
  <c r="AC321" i="3" s="1"/>
  <c r="T321" i="3"/>
  <c r="X321" i="3" s="1"/>
  <c r="S321" i="3"/>
  <c r="R321" i="3"/>
  <c r="P321" i="3"/>
  <c r="H309" i="3"/>
  <c r="Q321" i="3" s="1"/>
  <c r="H296" i="3"/>
  <c r="Q33" i="3" s="1"/>
  <c r="AG285" i="3"/>
  <c r="AF285" i="3"/>
  <c r="AE285" i="3"/>
  <c r="U285" i="3"/>
  <c r="AB285" i="3" s="1"/>
  <c r="T285" i="3"/>
  <c r="X285" i="3" s="1"/>
  <c r="S285" i="3"/>
  <c r="R285" i="3"/>
  <c r="P285" i="3"/>
  <c r="AG284" i="3"/>
  <c r="AF284" i="3"/>
  <c r="AE284" i="3"/>
  <c r="U284" i="3"/>
  <c r="AC284" i="3" s="1"/>
  <c r="T284" i="3"/>
  <c r="Z284" i="3" s="1"/>
  <c r="S284" i="3"/>
  <c r="R284" i="3"/>
  <c r="P284" i="3"/>
  <c r="H282" i="3"/>
  <c r="Q32" i="3" s="1"/>
  <c r="H269" i="3"/>
  <c r="Q181" i="3" s="1"/>
  <c r="H256" i="3"/>
  <c r="Q99" i="3" s="1"/>
  <c r="H243" i="3"/>
  <c r="Q360" i="3" s="1"/>
  <c r="AG242" i="3"/>
  <c r="AF242" i="3"/>
  <c r="AE242" i="3"/>
  <c r="U242" i="3"/>
  <c r="AB242" i="3" s="1"/>
  <c r="T242" i="3"/>
  <c r="Z242" i="3" s="1"/>
  <c r="S242" i="3"/>
  <c r="R242" i="3"/>
  <c r="P242" i="3"/>
  <c r="H230" i="3"/>
  <c r="Q9" i="3" s="1"/>
  <c r="H229" i="3"/>
  <c r="Q16" i="3" s="1"/>
  <c r="AG228" i="3"/>
  <c r="AF228" i="3"/>
  <c r="AE228" i="3"/>
  <c r="U228" i="3"/>
  <c r="AC228" i="3" s="1"/>
  <c r="T228" i="3"/>
  <c r="Z228" i="3" s="1"/>
  <c r="S228" i="3"/>
  <c r="R228" i="3"/>
  <c r="P228" i="3"/>
  <c r="AG227" i="3"/>
  <c r="AF227" i="3"/>
  <c r="AE227" i="3"/>
  <c r="U227" i="3"/>
  <c r="AC227" i="3" s="1"/>
  <c r="T227" i="3"/>
  <c r="Z227" i="3" s="1"/>
  <c r="S227" i="3"/>
  <c r="R227" i="3"/>
  <c r="P227" i="3"/>
  <c r="AG217" i="3"/>
  <c r="AF217" i="3"/>
  <c r="AE217" i="3"/>
  <c r="U217" i="3"/>
  <c r="AB217" i="3" s="1"/>
  <c r="T217" i="3"/>
  <c r="Z217" i="3" s="1"/>
  <c r="S217" i="3"/>
  <c r="R217" i="3"/>
  <c r="P217" i="3"/>
  <c r="AG216" i="3"/>
  <c r="AF216" i="3"/>
  <c r="AE216" i="3"/>
  <c r="U216" i="3"/>
  <c r="AC216" i="3" s="1"/>
  <c r="T216" i="3"/>
  <c r="X216" i="3" s="1"/>
  <c r="S216" i="3"/>
  <c r="R216" i="3"/>
  <c r="P216" i="3"/>
  <c r="H215" i="3"/>
  <c r="Q195" i="3" s="1"/>
  <c r="H214" i="3"/>
  <c r="Q92" i="3" s="1"/>
  <c r="AG213" i="3"/>
  <c r="AF213" i="3"/>
  <c r="AE213" i="3"/>
  <c r="U213" i="3"/>
  <c r="AC213" i="3" s="1"/>
  <c r="T213" i="3"/>
  <c r="X213" i="3" s="1"/>
  <c r="S213" i="3"/>
  <c r="R213" i="3"/>
  <c r="P213" i="3"/>
  <c r="AG212" i="3"/>
  <c r="AF212" i="3"/>
  <c r="AE212" i="3"/>
  <c r="U212" i="3"/>
  <c r="AB212" i="3" s="1"/>
  <c r="T212" i="3"/>
  <c r="Y212" i="3" s="1"/>
  <c r="S212" i="3"/>
  <c r="R212" i="3"/>
  <c r="P212" i="3"/>
  <c r="AG211" i="3"/>
  <c r="AF211" i="3"/>
  <c r="AE211" i="3"/>
  <c r="U211" i="3"/>
  <c r="AB211" i="3" s="1"/>
  <c r="T211" i="3"/>
  <c r="S211" i="3"/>
  <c r="R211" i="3"/>
  <c r="P211" i="3"/>
  <c r="AG201" i="3"/>
  <c r="AF201" i="3"/>
  <c r="AE201" i="3"/>
  <c r="U201" i="3"/>
  <c r="T201" i="3"/>
  <c r="Z201" i="3" s="1"/>
  <c r="S201" i="3"/>
  <c r="R201" i="3"/>
  <c r="P201" i="3"/>
  <c r="AG200" i="3"/>
  <c r="AF200" i="3"/>
  <c r="AE200" i="3"/>
  <c r="U200" i="3"/>
  <c r="AB200" i="3" s="1"/>
  <c r="T200" i="3"/>
  <c r="Z200" i="3" s="1"/>
  <c r="S200" i="3"/>
  <c r="R200" i="3"/>
  <c r="Q200" i="3"/>
  <c r="P200" i="3"/>
  <c r="H198" i="3"/>
  <c r="Q242" i="3" s="1"/>
  <c r="H197" i="3"/>
  <c r="H196" i="3"/>
  <c r="Q45" i="3" s="1"/>
  <c r="AG195" i="3"/>
  <c r="AF195" i="3"/>
  <c r="AE195" i="3"/>
  <c r="U195" i="3"/>
  <c r="AC195" i="3" s="1"/>
  <c r="T195" i="3"/>
  <c r="X195" i="3" s="1"/>
  <c r="S195" i="3"/>
  <c r="R195" i="3"/>
  <c r="P195" i="3"/>
  <c r="AG187" i="3"/>
  <c r="AF187" i="3"/>
  <c r="AE187" i="3"/>
  <c r="U187" i="3"/>
  <c r="AA187" i="3" s="1"/>
  <c r="T187" i="3"/>
  <c r="Y187" i="3" s="1"/>
  <c r="S187" i="3"/>
  <c r="R187" i="3"/>
  <c r="P187" i="3"/>
  <c r="H183" i="3"/>
  <c r="Q212" i="3" s="1"/>
  <c r="H182" i="3"/>
  <c r="Q216" i="3" s="1"/>
  <c r="AG181" i="3"/>
  <c r="AF181" i="3"/>
  <c r="AE181" i="3"/>
  <c r="U181" i="3"/>
  <c r="AB181" i="3" s="1"/>
  <c r="T181" i="3"/>
  <c r="Z181" i="3" s="1"/>
  <c r="S181" i="3"/>
  <c r="R181" i="3"/>
  <c r="P181" i="3"/>
  <c r="AG168" i="3"/>
  <c r="AF168" i="3"/>
  <c r="AE168" i="3"/>
  <c r="U168" i="3"/>
  <c r="AC168" i="3" s="1"/>
  <c r="T168" i="3"/>
  <c r="X168" i="3" s="1"/>
  <c r="S168" i="3"/>
  <c r="R168" i="3"/>
  <c r="P168" i="3"/>
  <c r="AG158" i="3"/>
  <c r="AF158" i="3"/>
  <c r="AE158" i="3"/>
  <c r="U158" i="3"/>
  <c r="AC158" i="3" s="1"/>
  <c r="T158" i="3"/>
  <c r="Z158" i="3" s="1"/>
  <c r="S158" i="3"/>
  <c r="R158" i="3"/>
  <c r="P158" i="3"/>
  <c r="H156" i="3"/>
  <c r="Q335" i="3" s="1"/>
  <c r="AG155" i="3"/>
  <c r="AF155" i="3"/>
  <c r="AE155" i="3"/>
  <c r="U155" i="3"/>
  <c r="AC155" i="3" s="1"/>
  <c r="T155" i="3"/>
  <c r="X155" i="3" s="1"/>
  <c r="S155" i="3"/>
  <c r="R155" i="3"/>
  <c r="P155" i="3"/>
  <c r="AG147" i="3"/>
  <c r="AF147" i="3"/>
  <c r="AE147" i="3"/>
  <c r="U147" i="3"/>
  <c r="AC147" i="3" s="1"/>
  <c r="T147" i="3"/>
  <c r="Z147" i="3" s="1"/>
  <c r="S147" i="3"/>
  <c r="R147" i="3"/>
  <c r="P147" i="3"/>
  <c r="AG145" i="3"/>
  <c r="AF145" i="3"/>
  <c r="AE145" i="3"/>
  <c r="U145" i="3"/>
  <c r="AC145" i="3" s="1"/>
  <c r="T145" i="3"/>
  <c r="S145" i="3"/>
  <c r="R145" i="3"/>
  <c r="P145" i="3"/>
  <c r="AG144" i="3"/>
  <c r="AF144" i="3"/>
  <c r="AE144" i="3"/>
  <c r="U144" i="3"/>
  <c r="T144" i="3"/>
  <c r="Z144" i="3" s="1"/>
  <c r="S144" i="3"/>
  <c r="R144" i="3"/>
  <c r="P144" i="3"/>
  <c r="AG143" i="3"/>
  <c r="AF143" i="3"/>
  <c r="AE143" i="3"/>
  <c r="U143" i="3"/>
  <c r="AB143" i="3" s="1"/>
  <c r="T143" i="3"/>
  <c r="Z143" i="3" s="1"/>
  <c r="S143" i="3"/>
  <c r="R143" i="3"/>
  <c r="P143" i="3"/>
  <c r="H141" i="3"/>
  <c r="Q357" i="3" s="1"/>
  <c r="H140" i="3"/>
  <c r="Q339" i="3" s="1"/>
  <c r="H139" i="3"/>
  <c r="Q168" i="3" s="1"/>
  <c r="AG138" i="3"/>
  <c r="AF138" i="3"/>
  <c r="AE138" i="3"/>
  <c r="AC138" i="3"/>
  <c r="X138" i="3"/>
  <c r="S138" i="3"/>
  <c r="R138" i="3"/>
  <c r="P138" i="3"/>
  <c r="AG128" i="3"/>
  <c r="AF128" i="3"/>
  <c r="AE128" i="3"/>
  <c r="U128" i="3"/>
  <c r="AC128" i="3" s="1"/>
  <c r="T128" i="3"/>
  <c r="Y128" i="3" s="1"/>
  <c r="S128" i="3"/>
  <c r="R128" i="3"/>
  <c r="P128" i="3"/>
  <c r="H126" i="3"/>
  <c r="Q76" i="3" s="1"/>
  <c r="H125" i="3"/>
  <c r="Q79" i="3" s="1"/>
  <c r="H124" i="3"/>
  <c r="AG123" i="3"/>
  <c r="AF123" i="3"/>
  <c r="AE123" i="3"/>
  <c r="U123" i="3"/>
  <c r="AC123" i="3" s="1"/>
  <c r="T123" i="3"/>
  <c r="X123" i="3" s="1"/>
  <c r="S123" i="3"/>
  <c r="R123" i="3"/>
  <c r="P123" i="3"/>
  <c r="AG122" i="3"/>
  <c r="AF122" i="3"/>
  <c r="AE122" i="3"/>
  <c r="U122" i="3"/>
  <c r="AC122" i="3" s="1"/>
  <c r="T122" i="3"/>
  <c r="Y122" i="3" s="1"/>
  <c r="S122" i="3"/>
  <c r="R122" i="3"/>
  <c r="P122" i="3"/>
  <c r="H110" i="3"/>
  <c r="Q14" i="3" s="1"/>
  <c r="AG99" i="3"/>
  <c r="AF99" i="3"/>
  <c r="AE99" i="3"/>
  <c r="U99" i="3"/>
  <c r="AC99" i="3" s="1"/>
  <c r="T99" i="3"/>
  <c r="X99" i="3" s="1"/>
  <c r="S99" i="3"/>
  <c r="R99" i="3"/>
  <c r="P99" i="3"/>
  <c r="H97" i="3"/>
  <c r="H96" i="3"/>
  <c r="H95" i="3"/>
  <c r="Q78" i="3" s="1"/>
  <c r="H94" i="3"/>
  <c r="Q548" i="3" s="1"/>
  <c r="H93" i="3"/>
  <c r="Q547" i="3" s="1"/>
  <c r="AG92" i="3"/>
  <c r="AF92" i="3"/>
  <c r="AE92" i="3"/>
  <c r="U92" i="3"/>
  <c r="AC92" i="3" s="1"/>
  <c r="T92" i="3"/>
  <c r="Y92" i="3" s="1"/>
  <c r="S92" i="3"/>
  <c r="R92" i="3"/>
  <c r="P92" i="3"/>
  <c r="H80" i="3"/>
  <c r="Q27" i="3" s="1"/>
  <c r="AG79" i="3"/>
  <c r="AF79" i="3"/>
  <c r="AE79" i="3"/>
  <c r="U79" i="3"/>
  <c r="AC79" i="3" s="1"/>
  <c r="T79" i="3"/>
  <c r="X79" i="3" s="1"/>
  <c r="S79" i="3"/>
  <c r="R79" i="3"/>
  <c r="P79" i="3"/>
  <c r="AG78" i="3"/>
  <c r="AF78" i="3"/>
  <c r="AE78" i="3"/>
  <c r="U78" i="3"/>
  <c r="AA78" i="3" s="1"/>
  <c r="T78" i="3"/>
  <c r="Y78" i="3" s="1"/>
  <c r="S78" i="3"/>
  <c r="R78" i="3"/>
  <c r="P78" i="3"/>
  <c r="AG77" i="3"/>
  <c r="AF77" i="3"/>
  <c r="AE77" i="3"/>
  <c r="U77" i="3"/>
  <c r="AC77" i="3" s="1"/>
  <c r="T77" i="3"/>
  <c r="S77" i="3"/>
  <c r="R77" i="3"/>
  <c r="P77" i="3"/>
  <c r="AG76" i="3"/>
  <c r="AF76" i="3"/>
  <c r="AE76" i="3"/>
  <c r="U76" i="3"/>
  <c r="T76" i="3"/>
  <c r="Z76" i="3" s="1"/>
  <c r="S76" i="3"/>
  <c r="R76" i="3"/>
  <c r="P76" i="3"/>
  <c r="AG66" i="3"/>
  <c r="AF66" i="3"/>
  <c r="AE66" i="3"/>
  <c r="U66" i="3"/>
  <c r="AB66" i="3" s="1"/>
  <c r="T66" i="3"/>
  <c r="Z66" i="3" s="1"/>
  <c r="S66" i="3"/>
  <c r="R66" i="3"/>
  <c r="P66" i="3"/>
  <c r="AG65" i="3"/>
  <c r="AF65" i="3"/>
  <c r="AE65" i="3"/>
  <c r="U65" i="3"/>
  <c r="AC65" i="3" s="1"/>
  <c r="T65" i="3"/>
  <c r="X65" i="3" s="1"/>
  <c r="S65" i="3"/>
  <c r="R65" i="3"/>
  <c r="P65" i="3"/>
  <c r="H64" i="3"/>
  <c r="H63" i="3"/>
  <c r="Q213" i="3" s="1"/>
  <c r="AG62" i="3"/>
  <c r="AF62" i="3"/>
  <c r="AE62" i="3"/>
  <c r="U62" i="3"/>
  <c r="AC62" i="3" s="1"/>
  <c r="T62" i="3"/>
  <c r="X62" i="3" s="1"/>
  <c r="S62" i="3"/>
  <c r="R62" i="3"/>
  <c r="P62" i="3"/>
  <c r="H50" i="3"/>
  <c r="Q211" i="3" s="1"/>
  <c r="H49" i="3"/>
  <c r="Q187" i="3" s="1"/>
  <c r="H48" i="3"/>
  <c r="Q62" i="3" s="1"/>
  <c r="H47" i="3"/>
  <c r="Q77" i="3" s="1"/>
  <c r="AG46" i="3"/>
  <c r="AF46" i="3"/>
  <c r="AE46" i="3"/>
  <c r="U46" i="3"/>
  <c r="AC46" i="3" s="1"/>
  <c r="T46" i="3"/>
  <c r="X46" i="3" s="1"/>
  <c r="S46" i="3"/>
  <c r="R46" i="3"/>
  <c r="Q46" i="3"/>
  <c r="P46" i="3"/>
  <c r="AG45" i="3"/>
  <c r="AF45" i="3"/>
  <c r="AE45" i="3"/>
  <c r="U45" i="3"/>
  <c r="AC45" i="3" s="1"/>
  <c r="T45" i="3"/>
  <c r="Z45" i="3" s="1"/>
  <c r="S45" i="3"/>
  <c r="R45" i="3"/>
  <c r="P45" i="3"/>
  <c r="AG35" i="3"/>
  <c r="AF35" i="3"/>
  <c r="AE35" i="3"/>
  <c r="U35" i="3"/>
  <c r="AB35" i="3" s="1"/>
  <c r="T35" i="3"/>
  <c r="Y35" i="3" s="1"/>
  <c r="S35" i="3"/>
  <c r="R35" i="3"/>
  <c r="P35" i="3"/>
  <c r="AG34" i="3"/>
  <c r="AF34" i="3"/>
  <c r="AE34" i="3"/>
  <c r="U34" i="3"/>
  <c r="AC34" i="3" s="1"/>
  <c r="T34" i="3"/>
  <c r="X34" i="3" s="1"/>
  <c r="S34" i="3"/>
  <c r="R34" i="3"/>
  <c r="P34" i="3"/>
  <c r="AG33" i="3"/>
  <c r="AF33" i="3"/>
  <c r="AE33" i="3"/>
  <c r="U33" i="3"/>
  <c r="AC33" i="3" s="1"/>
  <c r="T33" i="3"/>
  <c r="Y33" i="3" s="1"/>
  <c r="S33" i="3"/>
  <c r="R33" i="3"/>
  <c r="P33" i="3"/>
  <c r="AG32" i="3"/>
  <c r="AF32" i="3"/>
  <c r="AE32" i="3"/>
  <c r="U32" i="3"/>
  <c r="AA32" i="3" s="1"/>
  <c r="T32" i="3"/>
  <c r="S32" i="3"/>
  <c r="R32" i="3"/>
  <c r="P32" i="3"/>
  <c r="H31" i="3"/>
  <c r="Q337" i="3" s="1"/>
  <c r="H30" i="3"/>
  <c r="Q338" i="3" s="1"/>
  <c r="H29" i="3"/>
  <c r="Q123" i="3" s="1"/>
  <c r="H28" i="3"/>
  <c r="Q122" i="3" s="1"/>
  <c r="AG27" i="3"/>
  <c r="AF27" i="3"/>
  <c r="AE27" i="3"/>
  <c r="U27" i="3"/>
  <c r="AB27" i="3" s="1"/>
  <c r="T27" i="3"/>
  <c r="Z27" i="3" s="1"/>
  <c r="S27" i="3"/>
  <c r="R27" i="3"/>
  <c r="P27" i="3"/>
  <c r="AG17" i="3"/>
  <c r="AF17" i="3"/>
  <c r="AE17" i="3"/>
  <c r="U17" i="3"/>
  <c r="AC17" i="3" s="1"/>
  <c r="T17" i="3"/>
  <c r="X17" i="3" s="1"/>
  <c r="S17" i="3"/>
  <c r="R17" i="3"/>
  <c r="P17" i="3"/>
  <c r="AG16" i="3"/>
  <c r="AF16" i="3"/>
  <c r="AE16" i="3"/>
  <c r="U16" i="3"/>
  <c r="AB16" i="3" s="1"/>
  <c r="T16" i="3"/>
  <c r="Y16" i="3" s="1"/>
  <c r="S16" i="3"/>
  <c r="R16" i="3"/>
  <c r="P16" i="3"/>
  <c r="AG15" i="3"/>
  <c r="AF15" i="3"/>
  <c r="AE15" i="3"/>
  <c r="U15" i="3"/>
  <c r="AC15" i="3" s="1"/>
  <c r="T15" i="3"/>
  <c r="S15" i="3"/>
  <c r="R15" i="3"/>
  <c r="P15" i="3"/>
  <c r="AG14" i="3"/>
  <c r="AF14" i="3"/>
  <c r="AE14" i="3"/>
  <c r="Z14" i="3"/>
  <c r="Y14" i="3"/>
  <c r="X14" i="3"/>
  <c r="U14" i="3"/>
  <c r="S14" i="3"/>
  <c r="R14" i="3"/>
  <c r="P14" i="3"/>
  <c r="AG13" i="3"/>
  <c r="AF13" i="3"/>
  <c r="AE13" i="3"/>
  <c r="AC13" i="3"/>
  <c r="AB13" i="3"/>
  <c r="AA13" i="3"/>
  <c r="Z13" i="3"/>
  <c r="Y13" i="3"/>
  <c r="X13" i="3"/>
  <c r="S13" i="3"/>
  <c r="R13" i="3"/>
  <c r="P13" i="3"/>
  <c r="AG12" i="3"/>
  <c r="AF12" i="3"/>
  <c r="AE12" i="3"/>
  <c r="AC12" i="3"/>
  <c r="AB12" i="3"/>
  <c r="AA12" i="3"/>
  <c r="Z12" i="3"/>
  <c r="Y12" i="3"/>
  <c r="X12" i="3"/>
  <c r="S12" i="3"/>
  <c r="R12" i="3"/>
  <c r="P12" i="3"/>
  <c r="H11" i="3"/>
  <c r="Q336" i="3" s="1"/>
  <c r="H10" i="3"/>
  <c r="Q430" i="3" s="1"/>
  <c r="AG9" i="3"/>
  <c r="AF9" i="3"/>
  <c r="AE9" i="3"/>
  <c r="AC9" i="3"/>
  <c r="AB9" i="3"/>
  <c r="AA9" i="3"/>
  <c r="Z9" i="3"/>
  <c r="Y9" i="3"/>
  <c r="X9" i="3"/>
  <c r="S9" i="3"/>
  <c r="R9" i="3"/>
  <c r="P9" i="3"/>
  <c r="AG8" i="3"/>
  <c r="AF8" i="3"/>
  <c r="AE8" i="3"/>
  <c r="AC8" i="3"/>
  <c r="AB8" i="3"/>
  <c r="AA8" i="3"/>
  <c r="Z8" i="3"/>
  <c r="Y8" i="3"/>
  <c r="X8" i="3"/>
  <c r="S8" i="3"/>
  <c r="R8" i="3"/>
  <c r="P8" i="3"/>
  <c r="H550" i="1"/>
  <c r="H549" i="1"/>
  <c r="Q227" i="1" s="1"/>
  <c r="H548" i="1"/>
  <c r="H547" i="1"/>
  <c r="AG546" i="1"/>
  <c r="AF546" i="1"/>
  <c r="AE546" i="1"/>
  <c r="AC546" i="1"/>
  <c r="AB546" i="1"/>
  <c r="AA546" i="1"/>
  <c r="U546" i="1"/>
  <c r="T546" i="1"/>
  <c r="Z546" i="1" s="1"/>
  <c r="S546" i="1"/>
  <c r="R546" i="1"/>
  <c r="P546" i="1"/>
  <c r="AG545" i="1"/>
  <c r="AF545" i="1"/>
  <c r="AE545" i="1"/>
  <c r="AC545" i="1"/>
  <c r="U545" i="1"/>
  <c r="AB545" i="1" s="1"/>
  <c r="T545" i="1"/>
  <c r="Z545" i="1" s="1"/>
  <c r="S545" i="1"/>
  <c r="R545" i="1"/>
  <c r="P545" i="1"/>
  <c r="AG532" i="1"/>
  <c r="AF532" i="1"/>
  <c r="AE532" i="1"/>
  <c r="U532" i="1"/>
  <c r="AC532" i="1" s="1"/>
  <c r="T532" i="1"/>
  <c r="S532" i="1"/>
  <c r="R532" i="1"/>
  <c r="P532" i="1"/>
  <c r="AG519" i="1"/>
  <c r="AF519" i="1"/>
  <c r="AE519" i="1"/>
  <c r="Z519" i="1"/>
  <c r="Y519" i="1"/>
  <c r="X519" i="1"/>
  <c r="U519" i="1"/>
  <c r="T519" i="1"/>
  <c r="S519" i="1"/>
  <c r="R519" i="1"/>
  <c r="P519" i="1"/>
  <c r="AG506" i="1"/>
  <c r="AF506" i="1"/>
  <c r="AE506" i="1"/>
  <c r="AA506" i="1"/>
  <c r="Z506" i="1"/>
  <c r="Y506" i="1"/>
  <c r="X506" i="1"/>
  <c r="U506" i="1"/>
  <c r="AC506" i="1" s="1"/>
  <c r="T506" i="1"/>
  <c r="S506" i="1"/>
  <c r="R506" i="1"/>
  <c r="Q506" i="1"/>
  <c r="P506" i="1"/>
  <c r="H494" i="1"/>
  <c r="H481" i="1"/>
  <c r="Q433" i="1" s="1"/>
  <c r="H468" i="1"/>
  <c r="H455" i="1"/>
  <c r="Q431" i="1" s="1"/>
  <c r="H442" i="1"/>
  <c r="Q423" i="1" s="1"/>
  <c r="AG433" i="1"/>
  <c r="AF433" i="1"/>
  <c r="AE433" i="1"/>
  <c r="U433" i="1"/>
  <c r="AC433" i="1" s="1"/>
  <c r="T433" i="1"/>
  <c r="S433" i="1"/>
  <c r="R433" i="1"/>
  <c r="P433" i="1"/>
  <c r="AG431" i="1"/>
  <c r="AF431" i="1"/>
  <c r="AE431" i="1"/>
  <c r="Z431" i="1"/>
  <c r="Y431" i="1"/>
  <c r="X431" i="1"/>
  <c r="U431" i="1"/>
  <c r="T431" i="1"/>
  <c r="S431" i="1"/>
  <c r="R431" i="1"/>
  <c r="P431" i="1"/>
  <c r="AG430" i="1"/>
  <c r="AF430" i="1"/>
  <c r="AE430" i="1"/>
  <c r="AA430" i="1"/>
  <c r="Z430" i="1"/>
  <c r="Y430" i="1"/>
  <c r="X430" i="1"/>
  <c r="U430" i="1"/>
  <c r="AC430" i="1" s="1"/>
  <c r="T430" i="1"/>
  <c r="S430" i="1"/>
  <c r="R430" i="1"/>
  <c r="Q430" i="1"/>
  <c r="P430" i="1"/>
  <c r="AG429" i="1"/>
  <c r="AF429" i="1"/>
  <c r="AE429" i="1"/>
  <c r="AB429" i="1"/>
  <c r="AA429" i="1"/>
  <c r="Z429" i="1"/>
  <c r="Y429" i="1"/>
  <c r="X429" i="1"/>
  <c r="U429" i="1"/>
  <c r="AC429" i="1" s="1"/>
  <c r="T429" i="1"/>
  <c r="S429" i="1"/>
  <c r="R429" i="1"/>
  <c r="Q429" i="1"/>
  <c r="P429" i="1"/>
  <c r="H428" i="1"/>
  <c r="H427" i="1"/>
  <c r="H426" i="1"/>
  <c r="H425" i="1"/>
  <c r="H424" i="1"/>
  <c r="AG423" i="1"/>
  <c r="AF423" i="1"/>
  <c r="AE423" i="1"/>
  <c r="Z423" i="1"/>
  <c r="Y423" i="1"/>
  <c r="X423" i="1"/>
  <c r="U423" i="1"/>
  <c r="T423" i="1"/>
  <c r="S423" i="1"/>
  <c r="R423" i="1"/>
  <c r="P423" i="1"/>
  <c r="AG422" i="1"/>
  <c r="AF422" i="1"/>
  <c r="AE422" i="1"/>
  <c r="AA422" i="1"/>
  <c r="Z422" i="1"/>
  <c r="Y422" i="1"/>
  <c r="X422" i="1"/>
  <c r="U422" i="1"/>
  <c r="AC422" i="1" s="1"/>
  <c r="T422" i="1"/>
  <c r="S422" i="1"/>
  <c r="R422" i="1"/>
  <c r="P422" i="1"/>
  <c r="AG421" i="1"/>
  <c r="AF421" i="1"/>
  <c r="AE421" i="1"/>
  <c r="AB421" i="1"/>
  <c r="AA421" i="1"/>
  <c r="Z421" i="1"/>
  <c r="Y421" i="1"/>
  <c r="X421" i="1"/>
  <c r="U421" i="1"/>
  <c r="AC421" i="1" s="1"/>
  <c r="T421" i="1"/>
  <c r="S421" i="1"/>
  <c r="R421" i="1"/>
  <c r="Q421" i="1"/>
  <c r="P421" i="1"/>
  <c r="AH408" i="1"/>
  <c r="AG408" i="1"/>
  <c r="AF408" i="1"/>
  <c r="AE408" i="1"/>
  <c r="AC408" i="1"/>
  <c r="AB408" i="1"/>
  <c r="AA408" i="1"/>
  <c r="Z408" i="1"/>
  <c r="Y408" i="1"/>
  <c r="X408" i="1"/>
  <c r="AD408" i="1" s="1"/>
  <c r="U408" i="1"/>
  <c r="T408" i="1"/>
  <c r="S408" i="1"/>
  <c r="R408" i="1"/>
  <c r="Q408" i="1"/>
  <c r="P408" i="1"/>
  <c r="H396" i="1"/>
  <c r="AG395" i="1"/>
  <c r="AF395" i="1"/>
  <c r="AE395" i="1"/>
  <c r="AC395" i="1"/>
  <c r="AB395" i="1"/>
  <c r="U395" i="1"/>
  <c r="AA395" i="1" s="1"/>
  <c r="T395" i="1"/>
  <c r="Z395" i="1" s="1"/>
  <c r="S395" i="1"/>
  <c r="R395" i="1"/>
  <c r="Q395" i="1"/>
  <c r="P395" i="1"/>
  <c r="AG382" i="1"/>
  <c r="AF382" i="1"/>
  <c r="AE382" i="1"/>
  <c r="AC382" i="1"/>
  <c r="U382" i="1"/>
  <c r="AB382" i="1" s="1"/>
  <c r="T382" i="1"/>
  <c r="Z382" i="1" s="1"/>
  <c r="S382" i="1"/>
  <c r="R382" i="1"/>
  <c r="P382" i="1"/>
  <c r="AG381" i="1"/>
  <c r="AF381" i="1"/>
  <c r="AE381" i="1"/>
  <c r="U381" i="1"/>
  <c r="AC381" i="1" s="1"/>
  <c r="T381" i="1"/>
  <c r="S381" i="1"/>
  <c r="R381" i="1"/>
  <c r="P381" i="1"/>
  <c r="H369" i="1"/>
  <c r="AG368" i="1"/>
  <c r="AF368" i="1"/>
  <c r="AE368" i="1"/>
  <c r="AA368" i="1"/>
  <c r="Z368" i="1"/>
  <c r="Y368" i="1"/>
  <c r="X368" i="1"/>
  <c r="U368" i="1"/>
  <c r="AC368" i="1" s="1"/>
  <c r="T368" i="1"/>
  <c r="S368" i="1"/>
  <c r="R368" i="1"/>
  <c r="Q368" i="1"/>
  <c r="P368" i="1"/>
  <c r="AG358" i="1"/>
  <c r="AF358" i="1"/>
  <c r="AE358" i="1"/>
  <c r="AB358" i="1"/>
  <c r="AA358" i="1"/>
  <c r="Z358" i="1"/>
  <c r="Y358" i="1"/>
  <c r="X358" i="1"/>
  <c r="U358" i="1"/>
  <c r="AC358" i="1" s="1"/>
  <c r="T358" i="1"/>
  <c r="S358" i="1"/>
  <c r="R358" i="1"/>
  <c r="Q358" i="1"/>
  <c r="P358" i="1"/>
  <c r="H356" i="1"/>
  <c r="Q144" i="1" s="1"/>
  <c r="AG355" i="1"/>
  <c r="AF355" i="1"/>
  <c r="AE355" i="1"/>
  <c r="AC355" i="1"/>
  <c r="AB355" i="1"/>
  <c r="AA355" i="1"/>
  <c r="U355" i="1"/>
  <c r="T355" i="1"/>
  <c r="Z355" i="1" s="1"/>
  <c r="S355" i="1"/>
  <c r="R355" i="1"/>
  <c r="Q355" i="1"/>
  <c r="P355" i="1"/>
  <c r="H343" i="1"/>
  <c r="H342" i="1"/>
  <c r="H341" i="1"/>
  <c r="AG340" i="1"/>
  <c r="AF340" i="1"/>
  <c r="AE340" i="1"/>
  <c r="Z340" i="1"/>
  <c r="Y340" i="1"/>
  <c r="X340" i="1"/>
  <c r="U340" i="1"/>
  <c r="T340" i="1"/>
  <c r="S340" i="1"/>
  <c r="R340" i="1"/>
  <c r="Q340" i="1"/>
  <c r="P340" i="1"/>
  <c r="AG339" i="1"/>
  <c r="AF339" i="1"/>
  <c r="AE339" i="1"/>
  <c r="AA339" i="1"/>
  <c r="Z339" i="1"/>
  <c r="Y339" i="1"/>
  <c r="X339" i="1"/>
  <c r="U339" i="1"/>
  <c r="AC339" i="1" s="1"/>
  <c r="T339" i="1"/>
  <c r="S339" i="1"/>
  <c r="R339" i="1"/>
  <c r="P339" i="1"/>
  <c r="AG338" i="1"/>
  <c r="AF338" i="1"/>
  <c r="AE338" i="1"/>
  <c r="AB338" i="1"/>
  <c r="AA338" i="1"/>
  <c r="Z338" i="1"/>
  <c r="Y338" i="1"/>
  <c r="X338" i="1"/>
  <c r="U338" i="1"/>
  <c r="AC338" i="1" s="1"/>
  <c r="T338" i="1"/>
  <c r="S338" i="1"/>
  <c r="R338" i="1"/>
  <c r="Q338" i="1"/>
  <c r="P338" i="1"/>
  <c r="AG337" i="1"/>
  <c r="AF337" i="1"/>
  <c r="AE337" i="1"/>
  <c r="AC337" i="1"/>
  <c r="AB337" i="1"/>
  <c r="AA337" i="1"/>
  <c r="Z337" i="1"/>
  <c r="Y337" i="1"/>
  <c r="U337" i="1"/>
  <c r="T337" i="1"/>
  <c r="X337" i="1" s="1"/>
  <c r="S337" i="1"/>
  <c r="R337" i="1"/>
  <c r="Q337" i="1"/>
  <c r="P337" i="1"/>
  <c r="AG336" i="1"/>
  <c r="AF336" i="1"/>
  <c r="AE336" i="1"/>
  <c r="AC336" i="1"/>
  <c r="AB336" i="1"/>
  <c r="AA336" i="1"/>
  <c r="U336" i="1"/>
  <c r="T336" i="1"/>
  <c r="Z336" i="1" s="1"/>
  <c r="S336" i="1"/>
  <c r="R336" i="1"/>
  <c r="P336" i="1"/>
  <c r="AG335" i="1"/>
  <c r="AF335" i="1"/>
  <c r="AE335" i="1"/>
  <c r="AC335" i="1"/>
  <c r="AB335" i="1"/>
  <c r="U335" i="1"/>
  <c r="AA335" i="1" s="1"/>
  <c r="T335" i="1"/>
  <c r="S335" i="1"/>
  <c r="R335" i="1"/>
  <c r="P335" i="1"/>
  <c r="H323" i="1"/>
  <c r="H322" i="1"/>
  <c r="AG321" i="1"/>
  <c r="AF321" i="1"/>
  <c r="AE321" i="1"/>
  <c r="Z321" i="1"/>
  <c r="Y321" i="1"/>
  <c r="X321" i="1"/>
  <c r="U321" i="1"/>
  <c r="T321" i="1"/>
  <c r="S321" i="1"/>
  <c r="R321" i="1"/>
  <c r="P321" i="1"/>
  <c r="H309" i="1"/>
  <c r="Q321" i="1" s="1"/>
  <c r="H296" i="1"/>
  <c r="AG285" i="1"/>
  <c r="AF285" i="1"/>
  <c r="AE285" i="1"/>
  <c r="AC285" i="1"/>
  <c r="AB285" i="1"/>
  <c r="AA285" i="1"/>
  <c r="Z285" i="1"/>
  <c r="Y285" i="1"/>
  <c r="U285" i="1"/>
  <c r="T285" i="1"/>
  <c r="X285" i="1" s="1"/>
  <c r="S285" i="1"/>
  <c r="R285" i="1"/>
  <c r="Q285" i="1"/>
  <c r="P285" i="1"/>
  <c r="AG284" i="1"/>
  <c r="AF284" i="1"/>
  <c r="AE284" i="1"/>
  <c r="AC284" i="1"/>
  <c r="AB284" i="1"/>
  <c r="AA284" i="1"/>
  <c r="U284" i="1"/>
  <c r="T284" i="1"/>
  <c r="Z284" i="1" s="1"/>
  <c r="S284" i="1"/>
  <c r="R284" i="1"/>
  <c r="Q284" i="1"/>
  <c r="P284" i="1"/>
  <c r="H282" i="1"/>
  <c r="H269" i="1"/>
  <c r="H256" i="1"/>
  <c r="H243" i="1"/>
  <c r="Q143" i="1" s="1"/>
  <c r="AG242" i="1"/>
  <c r="AF242" i="1"/>
  <c r="AE242" i="1"/>
  <c r="AA242" i="1"/>
  <c r="Z242" i="1"/>
  <c r="Y242" i="1"/>
  <c r="X242" i="1"/>
  <c r="U242" i="1"/>
  <c r="AC242" i="1" s="1"/>
  <c r="T242" i="1"/>
  <c r="S242" i="1"/>
  <c r="R242" i="1"/>
  <c r="Q242" i="1"/>
  <c r="P242" i="1"/>
  <c r="H230" i="1"/>
  <c r="H229" i="1"/>
  <c r="Q65" i="1" s="1"/>
  <c r="AG228" i="1"/>
  <c r="AF228" i="1"/>
  <c r="AE228" i="1"/>
  <c r="AC228" i="1"/>
  <c r="AB228" i="1"/>
  <c r="AA228" i="1"/>
  <c r="U228" i="1"/>
  <c r="T228" i="1"/>
  <c r="Z228" i="1" s="1"/>
  <c r="S228" i="1"/>
  <c r="R228" i="1"/>
  <c r="Q228" i="1"/>
  <c r="P228" i="1"/>
  <c r="AG227" i="1"/>
  <c r="AF227" i="1"/>
  <c r="AE227" i="1"/>
  <c r="AC227" i="1"/>
  <c r="AB227" i="1"/>
  <c r="U227" i="1"/>
  <c r="AA227" i="1" s="1"/>
  <c r="T227" i="1"/>
  <c r="S227" i="1"/>
  <c r="R227" i="1"/>
  <c r="P227" i="1"/>
  <c r="AG217" i="1"/>
  <c r="AF217" i="1"/>
  <c r="AE217" i="1"/>
  <c r="U217" i="1"/>
  <c r="T217" i="1"/>
  <c r="S217" i="1"/>
  <c r="R217" i="1"/>
  <c r="Q217" i="1"/>
  <c r="P217" i="1"/>
  <c r="AG216" i="1"/>
  <c r="AF216" i="1"/>
  <c r="AE216" i="1"/>
  <c r="U216" i="1"/>
  <c r="T216" i="1"/>
  <c r="S216" i="1"/>
  <c r="R216" i="1"/>
  <c r="P216" i="1"/>
  <c r="H215" i="1"/>
  <c r="H214" i="1"/>
  <c r="Q92" i="1" s="1"/>
  <c r="AG213" i="1"/>
  <c r="AF213" i="1"/>
  <c r="AE213" i="1"/>
  <c r="AB213" i="1"/>
  <c r="AA213" i="1"/>
  <c r="Z213" i="1"/>
  <c r="Y213" i="1"/>
  <c r="X213" i="1"/>
  <c r="U213" i="1"/>
  <c r="AC213" i="1" s="1"/>
  <c r="T213" i="1"/>
  <c r="S213" i="1"/>
  <c r="R213" i="1"/>
  <c r="P213" i="1"/>
  <c r="AG212" i="1"/>
  <c r="AF212" i="1"/>
  <c r="AE212" i="1"/>
  <c r="AC212" i="1"/>
  <c r="AB212" i="1"/>
  <c r="AA212" i="1"/>
  <c r="Z212" i="1"/>
  <c r="Y212" i="1"/>
  <c r="X212" i="1"/>
  <c r="U212" i="1"/>
  <c r="T212" i="1"/>
  <c r="S212" i="1"/>
  <c r="R212" i="1"/>
  <c r="Q212" i="1"/>
  <c r="P212" i="1"/>
  <c r="AG211" i="1"/>
  <c r="AF211" i="1"/>
  <c r="AE211" i="1"/>
  <c r="AC211" i="1"/>
  <c r="AB211" i="1"/>
  <c r="AA211" i="1"/>
  <c r="U211" i="1"/>
  <c r="T211" i="1"/>
  <c r="Z211" i="1" s="1"/>
  <c r="S211" i="1"/>
  <c r="R211" i="1"/>
  <c r="P211" i="1"/>
  <c r="AG201" i="1"/>
  <c r="AF201" i="1"/>
  <c r="AE201" i="1"/>
  <c r="AC201" i="1"/>
  <c r="AB201" i="1"/>
  <c r="U201" i="1"/>
  <c r="AA201" i="1" s="1"/>
  <c r="T201" i="1"/>
  <c r="S201" i="1"/>
  <c r="R201" i="1"/>
  <c r="Q201" i="1"/>
  <c r="P201" i="1"/>
  <c r="AG200" i="1"/>
  <c r="AF200" i="1"/>
  <c r="AE200" i="1"/>
  <c r="U200" i="1"/>
  <c r="T200" i="1"/>
  <c r="S200" i="1"/>
  <c r="R200" i="1"/>
  <c r="Q200" i="1"/>
  <c r="P200" i="1"/>
  <c r="H198" i="1"/>
  <c r="H197" i="1"/>
  <c r="H196" i="1"/>
  <c r="Q45" i="1" s="1"/>
  <c r="AG195" i="1"/>
  <c r="AF195" i="1"/>
  <c r="AE195" i="1"/>
  <c r="AB195" i="1"/>
  <c r="AA195" i="1"/>
  <c r="Z195" i="1"/>
  <c r="Y195" i="1"/>
  <c r="X195" i="1"/>
  <c r="U195" i="1"/>
  <c r="AC195" i="1" s="1"/>
  <c r="T195" i="1"/>
  <c r="S195" i="1"/>
  <c r="R195" i="1"/>
  <c r="Q195" i="1"/>
  <c r="P195" i="1"/>
  <c r="AG187" i="1"/>
  <c r="AF187" i="1"/>
  <c r="AE187" i="1"/>
  <c r="AC187" i="1"/>
  <c r="AB187" i="1"/>
  <c r="AA187" i="1"/>
  <c r="Z187" i="1"/>
  <c r="Y187" i="1"/>
  <c r="U187" i="1"/>
  <c r="T187" i="1"/>
  <c r="X187" i="1" s="1"/>
  <c r="AD187" i="1" s="1"/>
  <c r="AH187" i="1" s="1"/>
  <c r="S187" i="1"/>
  <c r="R187" i="1"/>
  <c r="Q187" i="1"/>
  <c r="P187" i="1"/>
  <c r="H183" i="1"/>
  <c r="H182" i="1"/>
  <c r="Q216" i="1" s="1"/>
  <c r="AG181" i="1"/>
  <c r="AF181" i="1"/>
  <c r="AE181" i="1"/>
  <c r="U181" i="1"/>
  <c r="T181" i="1"/>
  <c r="S181" i="1"/>
  <c r="R181" i="1"/>
  <c r="Q181" i="1"/>
  <c r="P181" i="1"/>
  <c r="AG168" i="1"/>
  <c r="AF168" i="1"/>
  <c r="AE168" i="1"/>
  <c r="U168" i="1"/>
  <c r="T168" i="1"/>
  <c r="S168" i="1"/>
  <c r="R168" i="1"/>
  <c r="P168" i="1"/>
  <c r="AG158" i="1"/>
  <c r="AF158" i="1"/>
  <c r="AE158" i="1"/>
  <c r="Z158" i="1"/>
  <c r="Y158" i="1"/>
  <c r="X158" i="1"/>
  <c r="U158" i="1"/>
  <c r="T158" i="1"/>
  <c r="S158" i="1"/>
  <c r="R158" i="1"/>
  <c r="P158" i="1"/>
  <c r="H156" i="1"/>
  <c r="Q335" i="1" s="1"/>
  <c r="AG155" i="1"/>
  <c r="AF155" i="1"/>
  <c r="AE155" i="1"/>
  <c r="AB155" i="1"/>
  <c r="AA155" i="1"/>
  <c r="Z155" i="1"/>
  <c r="Y155" i="1"/>
  <c r="X155" i="1"/>
  <c r="AD155" i="1" s="1"/>
  <c r="AH155" i="1" s="1"/>
  <c r="U155" i="1"/>
  <c r="AC155" i="1" s="1"/>
  <c r="T155" i="1"/>
  <c r="S155" i="1"/>
  <c r="R155" i="1"/>
  <c r="Q155" i="1"/>
  <c r="P155" i="1"/>
  <c r="AG147" i="1"/>
  <c r="AF147" i="1"/>
  <c r="AE147" i="1"/>
  <c r="AC147" i="1"/>
  <c r="AB147" i="1"/>
  <c r="AA147" i="1"/>
  <c r="Z147" i="1"/>
  <c r="Y147" i="1"/>
  <c r="U147" i="1"/>
  <c r="T147" i="1"/>
  <c r="X147" i="1" s="1"/>
  <c r="S147" i="1"/>
  <c r="R147" i="1"/>
  <c r="Q147" i="1"/>
  <c r="P147" i="1"/>
  <c r="AG145" i="1"/>
  <c r="AF145" i="1"/>
  <c r="AE145" i="1"/>
  <c r="AC145" i="1"/>
  <c r="AB145" i="1"/>
  <c r="AA145" i="1"/>
  <c r="U145" i="1"/>
  <c r="T145" i="1"/>
  <c r="Z145" i="1" s="1"/>
  <c r="S145" i="1"/>
  <c r="R145" i="1"/>
  <c r="Q145" i="1"/>
  <c r="P145" i="1"/>
  <c r="AG144" i="1"/>
  <c r="AF144" i="1"/>
  <c r="AE144" i="1"/>
  <c r="AC144" i="1"/>
  <c r="AB144" i="1"/>
  <c r="U144" i="1"/>
  <c r="AA144" i="1" s="1"/>
  <c r="T144" i="1"/>
  <c r="S144" i="1"/>
  <c r="R144" i="1"/>
  <c r="P144" i="1"/>
  <c r="AG143" i="1"/>
  <c r="AF143" i="1"/>
  <c r="AE143" i="1"/>
  <c r="AC143" i="1"/>
  <c r="U143" i="1"/>
  <c r="T143" i="1"/>
  <c r="S143" i="1"/>
  <c r="R143" i="1"/>
  <c r="P143" i="1"/>
  <c r="H141" i="1"/>
  <c r="Q422" i="1" s="1"/>
  <c r="H140" i="1"/>
  <c r="Q339" i="1" s="1"/>
  <c r="H139" i="1"/>
  <c r="Q168" i="1" s="1"/>
  <c r="AG138" i="1"/>
  <c r="AF138" i="1"/>
  <c r="AE138" i="1"/>
  <c r="AB138" i="1"/>
  <c r="AA138" i="1"/>
  <c r="Z138" i="1"/>
  <c r="Y138" i="1"/>
  <c r="U138" i="1"/>
  <c r="AC138" i="1" s="1"/>
  <c r="T138" i="1"/>
  <c r="X138" i="1" s="1"/>
  <c r="S138" i="1"/>
  <c r="R138" i="1"/>
  <c r="Q138" i="1"/>
  <c r="P138" i="1"/>
  <c r="AG128" i="1"/>
  <c r="AF128" i="1"/>
  <c r="AE128" i="1"/>
  <c r="AC128" i="1"/>
  <c r="AB128" i="1"/>
  <c r="AA128" i="1"/>
  <c r="Z128" i="1"/>
  <c r="Y128" i="1"/>
  <c r="U128" i="1"/>
  <c r="T128" i="1"/>
  <c r="X128" i="1" s="1"/>
  <c r="S128" i="1"/>
  <c r="R128" i="1"/>
  <c r="Q128" i="1"/>
  <c r="P128" i="1"/>
  <c r="H126" i="1"/>
  <c r="H125" i="1"/>
  <c r="H124" i="1"/>
  <c r="AG123" i="1"/>
  <c r="AF123" i="1"/>
  <c r="AE123" i="1"/>
  <c r="U123" i="1"/>
  <c r="T123" i="1"/>
  <c r="S123" i="1"/>
  <c r="R123" i="1"/>
  <c r="P123" i="1"/>
  <c r="AG122" i="1"/>
  <c r="AF122" i="1"/>
  <c r="AE122" i="1"/>
  <c r="Z122" i="1"/>
  <c r="Y122" i="1"/>
  <c r="X122" i="1"/>
  <c r="U122" i="1"/>
  <c r="T122" i="1"/>
  <c r="S122" i="1"/>
  <c r="R122" i="1"/>
  <c r="P122" i="1"/>
  <c r="H110" i="1"/>
  <c r="Q14" i="1" s="1"/>
  <c r="AG99" i="1"/>
  <c r="AF99" i="1"/>
  <c r="AE99" i="1"/>
  <c r="AB99" i="1"/>
  <c r="AA99" i="1"/>
  <c r="Z99" i="1"/>
  <c r="Y99" i="1"/>
  <c r="U99" i="1"/>
  <c r="AC99" i="1" s="1"/>
  <c r="T99" i="1"/>
  <c r="X99" i="1" s="1"/>
  <c r="S99" i="1"/>
  <c r="R99" i="1"/>
  <c r="Q99" i="1"/>
  <c r="P99" i="1"/>
  <c r="H97" i="1"/>
  <c r="H96" i="1"/>
  <c r="H95" i="1"/>
  <c r="H94" i="1"/>
  <c r="Q546" i="1" s="1"/>
  <c r="H93" i="1"/>
  <c r="Q545" i="1" s="1"/>
  <c r="AG92" i="1"/>
  <c r="AF92" i="1"/>
  <c r="AE92" i="1"/>
  <c r="Z92" i="1"/>
  <c r="Y92" i="1"/>
  <c r="X92" i="1"/>
  <c r="U92" i="1"/>
  <c r="T92" i="1"/>
  <c r="S92" i="1"/>
  <c r="R92" i="1"/>
  <c r="P92" i="1"/>
  <c r="H80" i="1"/>
  <c r="Q27" i="1" s="1"/>
  <c r="AG79" i="1"/>
  <c r="AF79" i="1"/>
  <c r="AE79" i="1"/>
  <c r="AB79" i="1"/>
  <c r="AA79" i="1"/>
  <c r="Z79" i="1"/>
  <c r="Y79" i="1"/>
  <c r="U79" i="1"/>
  <c r="AC79" i="1" s="1"/>
  <c r="T79" i="1"/>
  <c r="X79" i="1" s="1"/>
  <c r="AD79" i="1" s="1"/>
  <c r="AH79" i="1" s="1"/>
  <c r="S79" i="1"/>
  <c r="R79" i="1"/>
  <c r="Q79" i="1"/>
  <c r="P79" i="1"/>
  <c r="AG78" i="1"/>
  <c r="AF78" i="1"/>
  <c r="AE78" i="1"/>
  <c r="AC78" i="1"/>
  <c r="AB78" i="1"/>
  <c r="AA78" i="1"/>
  <c r="Z78" i="1"/>
  <c r="Y78" i="1"/>
  <c r="U78" i="1"/>
  <c r="T78" i="1"/>
  <c r="X78" i="1" s="1"/>
  <c r="S78" i="1"/>
  <c r="R78" i="1"/>
  <c r="Q78" i="1"/>
  <c r="P78" i="1"/>
  <c r="AG77" i="1"/>
  <c r="AF77" i="1"/>
  <c r="AE77" i="1"/>
  <c r="AC77" i="1"/>
  <c r="AB77" i="1"/>
  <c r="AA77" i="1"/>
  <c r="U77" i="1"/>
  <c r="T77" i="1"/>
  <c r="Z77" i="1" s="1"/>
  <c r="S77" i="1"/>
  <c r="R77" i="1"/>
  <c r="Q77" i="1"/>
  <c r="P77" i="1"/>
  <c r="AG76" i="1"/>
  <c r="AF76" i="1"/>
  <c r="AE76" i="1"/>
  <c r="AC76" i="1"/>
  <c r="AB76" i="1"/>
  <c r="U76" i="1"/>
  <c r="AA76" i="1" s="1"/>
  <c r="T76" i="1"/>
  <c r="S76" i="1"/>
  <c r="R76" i="1"/>
  <c r="Q76" i="1"/>
  <c r="P76" i="1"/>
  <c r="AG66" i="1"/>
  <c r="AF66" i="1"/>
  <c r="AE66" i="1"/>
  <c r="AC66" i="1"/>
  <c r="U66" i="1"/>
  <c r="T66" i="1"/>
  <c r="S66" i="1"/>
  <c r="R66" i="1"/>
  <c r="Q66" i="1"/>
  <c r="P66" i="1"/>
  <c r="AG65" i="1"/>
  <c r="AF65" i="1"/>
  <c r="AE65" i="1"/>
  <c r="X65" i="1"/>
  <c r="U65" i="1"/>
  <c r="T65" i="1"/>
  <c r="S65" i="1"/>
  <c r="R65" i="1"/>
  <c r="P65" i="1"/>
  <c r="H64" i="1"/>
  <c r="H63" i="1"/>
  <c r="Q213" i="1" s="1"/>
  <c r="AG62" i="1"/>
  <c r="AF62" i="1"/>
  <c r="AE62" i="1"/>
  <c r="AB62" i="1"/>
  <c r="AA62" i="1"/>
  <c r="Z62" i="1"/>
  <c r="Y62" i="1"/>
  <c r="U62" i="1"/>
  <c r="AC62" i="1" s="1"/>
  <c r="T62" i="1"/>
  <c r="X62" i="1" s="1"/>
  <c r="S62" i="1"/>
  <c r="R62" i="1"/>
  <c r="Q62" i="1"/>
  <c r="P62" i="1"/>
  <c r="H50" i="1"/>
  <c r="Q211" i="1" s="1"/>
  <c r="H49" i="1"/>
  <c r="H48" i="1"/>
  <c r="H47" i="1"/>
  <c r="AG46" i="1"/>
  <c r="AF46" i="1"/>
  <c r="AE46" i="1"/>
  <c r="X46" i="1"/>
  <c r="U46" i="1"/>
  <c r="T46" i="1"/>
  <c r="S46" i="1"/>
  <c r="R46" i="1"/>
  <c r="Q46" i="1"/>
  <c r="P46" i="1"/>
  <c r="AG45" i="1"/>
  <c r="AF45" i="1"/>
  <c r="AE45" i="1"/>
  <c r="Z45" i="1"/>
  <c r="Y45" i="1"/>
  <c r="X45" i="1"/>
  <c r="U45" i="1"/>
  <c r="T45" i="1"/>
  <c r="S45" i="1"/>
  <c r="R45" i="1"/>
  <c r="P45" i="1"/>
  <c r="AG35" i="1"/>
  <c r="AF35" i="1"/>
  <c r="AE35" i="1"/>
  <c r="AA35" i="1"/>
  <c r="Z35" i="1"/>
  <c r="Y35" i="1"/>
  <c r="X35" i="1"/>
  <c r="U35" i="1"/>
  <c r="AC35" i="1" s="1"/>
  <c r="T35" i="1"/>
  <c r="S35" i="1"/>
  <c r="R35" i="1"/>
  <c r="Q35" i="1"/>
  <c r="P35" i="1"/>
  <c r="AG34" i="1"/>
  <c r="AF34" i="1"/>
  <c r="AE34" i="1"/>
  <c r="AB34" i="1"/>
  <c r="AA34" i="1"/>
  <c r="Z34" i="1"/>
  <c r="Y34" i="1"/>
  <c r="U34" i="1"/>
  <c r="AC34" i="1" s="1"/>
  <c r="T34" i="1"/>
  <c r="X34" i="1" s="1"/>
  <c r="S34" i="1"/>
  <c r="R34" i="1"/>
  <c r="Q34" i="1"/>
  <c r="P34" i="1"/>
  <c r="AG33" i="1"/>
  <c r="AF33" i="1"/>
  <c r="AE33" i="1"/>
  <c r="AC33" i="1"/>
  <c r="AB33" i="1"/>
  <c r="AA33" i="1"/>
  <c r="Z33" i="1"/>
  <c r="Y33" i="1"/>
  <c r="X33" i="1"/>
  <c r="AD33" i="1" s="1"/>
  <c r="AH33" i="1" s="1"/>
  <c r="U33" i="1"/>
  <c r="T33" i="1"/>
  <c r="S33" i="1"/>
  <c r="R33" i="1"/>
  <c r="Q33" i="1"/>
  <c r="P33" i="1"/>
  <c r="AG32" i="1"/>
  <c r="AF32" i="1"/>
  <c r="AE32" i="1"/>
  <c r="AC32" i="1"/>
  <c r="AB32" i="1"/>
  <c r="AA32" i="1"/>
  <c r="U32" i="1"/>
  <c r="T32" i="1"/>
  <c r="Z32" i="1" s="1"/>
  <c r="S32" i="1"/>
  <c r="R32" i="1"/>
  <c r="Q32" i="1"/>
  <c r="P32" i="1"/>
  <c r="H31" i="1"/>
  <c r="Q382" i="1" s="1"/>
  <c r="H30" i="1"/>
  <c r="Q381" i="1" s="1"/>
  <c r="H29" i="1"/>
  <c r="Q123" i="1" s="1"/>
  <c r="H28" i="1"/>
  <c r="Q122" i="1" s="1"/>
  <c r="AG27" i="1"/>
  <c r="AF27" i="1"/>
  <c r="AE27" i="1"/>
  <c r="AC27" i="1"/>
  <c r="AA27" i="1"/>
  <c r="Z27" i="1"/>
  <c r="Y27" i="1"/>
  <c r="X27" i="1"/>
  <c r="U27" i="1"/>
  <c r="AB27" i="1" s="1"/>
  <c r="T27" i="1"/>
  <c r="S27" i="1"/>
  <c r="R27" i="1"/>
  <c r="P27" i="1"/>
  <c r="AG17" i="1"/>
  <c r="AF17" i="1"/>
  <c r="AE17" i="1"/>
  <c r="AC17" i="1"/>
  <c r="AB17" i="1"/>
  <c r="AA17" i="1"/>
  <c r="Z17" i="1"/>
  <c r="Y17" i="1"/>
  <c r="U17" i="1"/>
  <c r="T17" i="1"/>
  <c r="X17" i="1" s="1"/>
  <c r="S17" i="1"/>
  <c r="R17" i="1"/>
  <c r="Q17" i="1"/>
  <c r="P17" i="1"/>
  <c r="AG16" i="1"/>
  <c r="AF16" i="1"/>
  <c r="AE16" i="1"/>
  <c r="AC16" i="1"/>
  <c r="AB16" i="1"/>
  <c r="AA16" i="1"/>
  <c r="Z16" i="1"/>
  <c r="U16" i="1"/>
  <c r="T16" i="1"/>
  <c r="Y16" i="1" s="1"/>
  <c r="S16" i="1"/>
  <c r="R16" i="1"/>
  <c r="Q16" i="1"/>
  <c r="P16" i="1"/>
  <c r="AG15" i="1"/>
  <c r="AF15" i="1"/>
  <c r="AE15" i="1"/>
  <c r="AC15" i="1"/>
  <c r="AB15" i="1"/>
  <c r="AA15" i="1"/>
  <c r="U15" i="1"/>
  <c r="T15" i="1"/>
  <c r="Z15" i="1" s="1"/>
  <c r="S15" i="1"/>
  <c r="R15" i="1"/>
  <c r="Q15" i="1"/>
  <c r="P15" i="1"/>
  <c r="AG14" i="1"/>
  <c r="AF14" i="1"/>
  <c r="AE14" i="1"/>
  <c r="AD14" i="1"/>
  <c r="AH14" i="1" s="1"/>
  <c r="AC14" i="1"/>
  <c r="AB14" i="1"/>
  <c r="Z14" i="1"/>
  <c r="Y14" i="1"/>
  <c r="X14" i="1"/>
  <c r="U14" i="1"/>
  <c r="AA14" i="1" s="1"/>
  <c r="S14" i="1"/>
  <c r="R14" i="1"/>
  <c r="P14" i="1"/>
  <c r="AG13" i="1"/>
  <c r="AF13" i="1"/>
  <c r="AE13" i="1"/>
  <c r="AC13" i="1"/>
  <c r="AB13" i="1"/>
  <c r="AD13" i="1" s="1"/>
  <c r="AH13" i="1" s="1"/>
  <c r="AA13" i="1"/>
  <c r="Z13" i="1"/>
  <c r="Y13" i="1"/>
  <c r="X13" i="1"/>
  <c r="S13" i="1"/>
  <c r="R13" i="1"/>
  <c r="Q13" i="1"/>
  <c r="P13" i="1"/>
  <c r="AG12" i="1"/>
  <c r="AF12" i="1"/>
  <c r="AE12" i="1"/>
  <c r="AC12" i="1"/>
  <c r="AB12" i="1"/>
  <c r="AA12" i="1"/>
  <c r="Z12" i="1"/>
  <c r="Y12" i="1"/>
  <c r="X12" i="1"/>
  <c r="S12" i="1"/>
  <c r="R12" i="1"/>
  <c r="Q12" i="1"/>
  <c r="P12" i="1"/>
  <c r="H11" i="1"/>
  <c r="Q336" i="1" s="1"/>
  <c r="H10" i="1"/>
  <c r="AG9" i="1"/>
  <c r="AF9" i="1"/>
  <c r="AE9" i="1"/>
  <c r="AC9" i="1"/>
  <c r="AB9" i="1"/>
  <c r="AD9" i="1" s="1"/>
  <c r="AH9" i="1" s="1"/>
  <c r="AA9" i="1"/>
  <c r="Z9" i="1"/>
  <c r="Y9" i="1"/>
  <c r="X9" i="1"/>
  <c r="S9" i="1"/>
  <c r="R9" i="1"/>
  <c r="Q9" i="1"/>
  <c r="P9" i="1"/>
  <c r="AG8" i="1"/>
  <c r="AF8" i="1"/>
  <c r="AE8" i="1"/>
  <c r="AC8" i="1"/>
  <c r="AB8" i="1"/>
  <c r="AA8" i="1"/>
  <c r="AD8" i="1" s="1"/>
  <c r="AH8" i="1" s="1"/>
  <c r="Z8" i="1"/>
  <c r="Y8" i="1"/>
  <c r="X8" i="1"/>
  <c r="S8" i="1"/>
  <c r="R8" i="1"/>
  <c r="P8" i="1"/>
  <c r="AD6" i="1"/>
  <c r="Y547" i="5" l="1"/>
  <c r="AC548" i="5"/>
  <c r="AB564" i="5"/>
  <c r="AA15" i="5"/>
  <c r="X17" i="5"/>
  <c r="X33" i="5"/>
  <c r="AC46" i="5"/>
  <c r="AB66" i="5"/>
  <c r="X78" i="5"/>
  <c r="AC123" i="5"/>
  <c r="AA128" i="5"/>
  <c r="Z144" i="5"/>
  <c r="AB168" i="5"/>
  <c r="AB200" i="5"/>
  <c r="AB211" i="5"/>
  <c r="AA217" i="5"/>
  <c r="Y337" i="5"/>
  <c r="Z383" i="5"/>
  <c r="AB433" i="5"/>
  <c r="AB521" i="5"/>
  <c r="Z547" i="5"/>
  <c r="AB15" i="5"/>
  <c r="Y17" i="5"/>
  <c r="Y33" i="5"/>
  <c r="X99" i="5"/>
  <c r="AA147" i="5"/>
  <c r="AC168" i="5"/>
  <c r="X187" i="5"/>
  <c r="X212" i="5"/>
  <c r="AA285" i="5"/>
  <c r="X335" i="5"/>
  <c r="AA383" i="5"/>
  <c r="AA397" i="5"/>
  <c r="X425" i="5"/>
  <c r="AA547" i="5"/>
  <c r="AD14" i="5"/>
  <c r="AH14" i="5" s="1"/>
  <c r="Y99" i="5"/>
  <c r="Y187" i="5"/>
  <c r="Y212" i="5"/>
  <c r="Z335" i="5"/>
  <c r="Q383" i="5"/>
  <c r="AB547" i="5"/>
  <c r="AA33" i="5"/>
  <c r="AA78" i="5"/>
  <c r="AA284" i="5"/>
  <c r="AC337" i="5"/>
  <c r="AB370" i="5"/>
  <c r="AA384" i="5"/>
  <c r="X435" i="5"/>
  <c r="AB508" i="5"/>
  <c r="X534" i="5"/>
  <c r="X548" i="5"/>
  <c r="Q12" i="5"/>
  <c r="AA14" i="5"/>
  <c r="Z32" i="5"/>
  <c r="AD32" i="5" s="1"/>
  <c r="AH32" i="5" s="1"/>
  <c r="AC33" i="5"/>
  <c r="AC65" i="5"/>
  <c r="AB76" i="5"/>
  <c r="AC78" i="5"/>
  <c r="AA145" i="5"/>
  <c r="AD145" i="5" s="1"/>
  <c r="AH145" i="5" s="1"/>
  <c r="AA181" i="5"/>
  <c r="AA187" i="5"/>
  <c r="Z201" i="5"/>
  <c r="AA212" i="5"/>
  <c r="AB216" i="5"/>
  <c r="X227" i="5"/>
  <c r="AB284" i="5"/>
  <c r="Z336" i="5"/>
  <c r="AD336" i="5" s="1"/>
  <c r="AH336" i="5" s="1"/>
  <c r="X338" i="5"/>
  <c r="AC370" i="5"/>
  <c r="AB384" i="5"/>
  <c r="AB432" i="5"/>
  <c r="Z435" i="5"/>
  <c r="AC508" i="5"/>
  <c r="Z534" i="5"/>
  <c r="AD13" i="5"/>
  <c r="X62" i="5"/>
  <c r="X79" i="5"/>
  <c r="X128" i="5"/>
  <c r="AB181" i="5"/>
  <c r="Y211" i="5"/>
  <c r="AD211" i="5" s="1"/>
  <c r="AH211" i="5" s="1"/>
  <c r="AC216" i="5"/>
  <c r="Z227" i="5"/>
  <c r="AA336" i="5"/>
  <c r="Y338" i="5"/>
  <c r="AA435" i="5"/>
  <c r="AA534" i="5"/>
  <c r="AD547" i="5"/>
  <c r="AH547" i="5" s="1"/>
  <c r="AD12" i="5"/>
  <c r="AH12" i="5" s="1"/>
  <c r="AB32" i="5"/>
  <c r="AA77" i="5"/>
  <c r="Z211" i="5"/>
  <c r="AA227" i="5"/>
  <c r="AB336" i="5"/>
  <c r="AA548" i="5"/>
  <c r="AD8" i="6"/>
  <c r="AH8" i="6" s="1"/>
  <c r="AA14" i="6"/>
  <c r="Y27" i="6"/>
  <c r="X46" i="6"/>
  <c r="X62" i="6"/>
  <c r="AD62" i="6" s="1"/>
  <c r="AH62" i="6" s="1"/>
  <c r="X65" i="6"/>
  <c r="AA76" i="6"/>
  <c r="X79" i="6"/>
  <c r="Y187" i="6"/>
  <c r="X213" i="6"/>
  <c r="X227" i="6"/>
  <c r="Q285" i="6"/>
  <c r="AA435" i="6"/>
  <c r="Z547" i="6"/>
  <c r="AD9" i="6"/>
  <c r="AH9" i="6" s="1"/>
  <c r="AC14" i="6"/>
  <c r="Q16" i="6"/>
  <c r="Y33" i="6"/>
  <c r="Y46" i="6"/>
  <c r="Y62" i="6"/>
  <c r="Y65" i="6"/>
  <c r="Z77" i="6"/>
  <c r="Z79" i="6"/>
  <c r="AD79" i="6" s="1"/>
  <c r="AH79" i="6" s="1"/>
  <c r="Z145" i="6"/>
  <c r="AA187" i="6"/>
  <c r="X201" i="6"/>
  <c r="Z213" i="6"/>
  <c r="AA227" i="6"/>
  <c r="X335" i="6"/>
  <c r="AB338" i="6"/>
  <c r="X383" i="6"/>
  <c r="Q534" i="6"/>
  <c r="Y548" i="6"/>
  <c r="AB79" i="6"/>
  <c r="AB187" i="6"/>
  <c r="AA213" i="6"/>
  <c r="AC216" i="6"/>
  <c r="AC338" i="6"/>
  <c r="AC424" i="6"/>
  <c r="AC432" i="6"/>
  <c r="AC46" i="6"/>
  <c r="AB62" i="6"/>
  <c r="Q65" i="6"/>
  <c r="AC65" i="6"/>
  <c r="AC79" i="6"/>
  <c r="AB213" i="6"/>
  <c r="AC62" i="6"/>
  <c r="AD357" i="6"/>
  <c r="AH357" i="6" s="1"/>
  <c r="Q383" i="6"/>
  <c r="AB17" i="6"/>
  <c r="AA45" i="6"/>
  <c r="AB66" i="6"/>
  <c r="AC122" i="6"/>
  <c r="AC158" i="6"/>
  <c r="AB181" i="6"/>
  <c r="Z195" i="6"/>
  <c r="X200" i="6"/>
  <c r="Y217" i="6"/>
  <c r="Y285" i="6"/>
  <c r="AC321" i="6"/>
  <c r="AA340" i="6"/>
  <c r="Z357" i="6"/>
  <c r="Y397" i="6"/>
  <c r="AA423" i="6"/>
  <c r="AB425" i="6"/>
  <c r="AC431" i="6"/>
  <c r="AB433" i="6"/>
  <c r="Z32" i="6"/>
  <c r="X34" i="6"/>
  <c r="AD34" i="6" s="1"/>
  <c r="AH34" i="6" s="1"/>
  <c r="AC45" i="6"/>
  <c r="Z336" i="6"/>
  <c r="AD12" i="6"/>
  <c r="AH12" i="6" s="1"/>
  <c r="AD13" i="6"/>
  <c r="AH13" i="6" s="1"/>
  <c r="AD138" i="6"/>
  <c r="AH138" i="6" s="1"/>
  <c r="AD383" i="6"/>
  <c r="AH383" i="6" s="1"/>
  <c r="AD17" i="6"/>
  <c r="AH17" i="6" s="1"/>
  <c r="AD195" i="6"/>
  <c r="AH195" i="6" s="1"/>
  <c r="AD99" i="6"/>
  <c r="AH99" i="6" s="1"/>
  <c r="AD155" i="6"/>
  <c r="AH155" i="6" s="1"/>
  <c r="AD508" i="6"/>
  <c r="AH508" i="6" s="1"/>
  <c r="AD65" i="6"/>
  <c r="AH65" i="6" s="1"/>
  <c r="AD338" i="6"/>
  <c r="AH338" i="6" s="1"/>
  <c r="Z14" i="6"/>
  <c r="AD14" i="6" s="1"/>
  <c r="AH14" i="6" s="1"/>
  <c r="Y15" i="6"/>
  <c r="X16" i="6"/>
  <c r="AD16" i="6" s="1"/>
  <c r="AH16" i="6" s="1"/>
  <c r="Y32" i="6"/>
  <c r="X33" i="6"/>
  <c r="AD33" i="6" s="1"/>
  <c r="AH33" i="6" s="1"/>
  <c r="AB46" i="6"/>
  <c r="AB65" i="6"/>
  <c r="AA66" i="6"/>
  <c r="Z76" i="6"/>
  <c r="AD76" i="6" s="1"/>
  <c r="AH76" i="6" s="1"/>
  <c r="Y77" i="6"/>
  <c r="X78" i="6"/>
  <c r="AD78" i="6" s="1"/>
  <c r="AH78" i="6" s="1"/>
  <c r="AB123" i="6"/>
  <c r="AD123" i="6" s="1"/>
  <c r="AH123" i="6" s="1"/>
  <c r="X128" i="6"/>
  <c r="AD128" i="6" s="1"/>
  <c r="AH128" i="6" s="1"/>
  <c r="Q143" i="6"/>
  <c r="AA143" i="6"/>
  <c r="AD143" i="6" s="1"/>
  <c r="AH143" i="6" s="1"/>
  <c r="Z144" i="6"/>
  <c r="Y145" i="6"/>
  <c r="X147" i="6"/>
  <c r="AD147" i="6" s="1"/>
  <c r="AH147" i="6" s="1"/>
  <c r="AB168" i="6"/>
  <c r="AD168" i="6" s="1"/>
  <c r="AH168" i="6" s="1"/>
  <c r="AA181" i="6"/>
  <c r="X187" i="6"/>
  <c r="AD187" i="6" s="1"/>
  <c r="AH187" i="6" s="1"/>
  <c r="AA200" i="6"/>
  <c r="Z201" i="6"/>
  <c r="AD201" i="6" s="1"/>
  <c r="AH201" i="6" s="1"/>
  <c r="Y211" i="6"/>
  <c r="AD211" i="6" s="1"/>
  <c r="AH211" i="6" s="1"/>
  <c r="X212" i="6"/>
  <c r="AD212" i="6" s="1"/>
  <c r="AH212" i="6" s="1"/>
  <c r="AB216" i="6"/>
  <c r="AA217" i="6"/>
  <c r="AD217" i="6" s="1"/>
  <c r="AH217" i="6" s="1"/>
  <c r="Z227" i="6"/>
  <c r="Y228" i="6"/>
  <c r="AD228" i="6" s="1"/>
  <c r="AH228" i="6" s="1"/>
  <c r="Y284" i="6"/>
  <c r="X285" i="6"/>
  <c r="AD285" i="6" s="1"/>
  <c r="AH285" i="6" s="1"/>
  <c r="Z335" i="6"/>
  <c r="Y336" i="6"/>
  <c r="X337" i="6"/>
  <c r="AD337" i="6" s="1"/>
  <c r="AH337" i="6" s="1"/>
  <c r="AB370" i="6"/>
  <c r="AD370" i="6" s="1"/>
  <c r="AH370" i="6" s="1"/>
  <c r="Z383" i="6"/>
  <c r="Y384" i="6"/>
  <c r="AD384" i="6" s="1"/>
  <c r="AH384" i="6" s="1"/>
  <c r="X397" i="6"/>
  <c r="AB424" i="6"/>
  <c r="AD424" i="6" s="1"/>
  <c r="AH424" i="6" s="1"/>
  <c r="AA425" i="6"/>
  <c r="AB432" i="6"/>
  <c r="AD432" i="6" s="1"/>
  <c r="AH432" i="6" s="1"/>
  <c r="AA433" i="6"/>
  <c r="AD433" i="6" s="1"/>
  <c r="AH433" i="6" s="1"/>
  <c r="Z435" i="6"/>
  <c r="AD435" i="6" s="1"/>
  <c r="AH435" i="6" s="1"/>
  <c r="AB508" i="6"/>
  <c r="AA521" i="6"/>
  <c r="AD521" i="6" s="1"/>
  <c r="AH521" i="6" s="1"/>
  <c r="Z534" i="6"/>
  <c r="Y547" i="6"/>
  <c r="X548" i="6"/>
  <c r="AA564" i="6"/>
  <c r="AD564" i="6" s="1"/>
  <c r="AH564" i="6" s="1"/>
  <c r="Q13" i="6"/>
  <c r="AA15" i="6"/>
  <c r="X27" i="6"/>
  <c r="AA32" i="6"/>
  <c r="AD32" i="6" s="1"/>
  <c r="AH32" i="6" s="1"/>
  <c r="X35" i="6"/>
  <c r="AB76" i="6"/>
  <c r="AA77" i="6"/>
  <c r="AB144" i="6"/>
  <c r="AD144" i="6" s="1"/>
  <c r="AH144" i="6" s="1"/>
  <c r="AA145" i="6"/>
  <c r="AB201" i="6"/>
  <c r="AA211" i="6"/>
  <c r="AB227" i="6"/>
  <c r="AA228" i="6"/>
  <c r="X242" i="6"/>
  <c r="AA284" i="6"/>
  <c r="AB335" i="6"/>
  <c r="AA336" i="6"/>
  <c r="X339" i="6"/>
  <c r="AB383" i="6"/>
  <c r="Q384" i="6"/>
  <c r="AA384" i="6"/>
  <c r="X410" i="6"/>
  <c r="X430" i="6"/>
  <c r="AB435" i="6"/>
  <c r="AB534" i="6"/>
  <c r="AA547" i="6"/>
  <c r="X45" i="6"/>
  <c r="AB77" i="6"/>
  <c r="X92" i="6"/>
  <c r="X122" i="6"/>
  <c r="AB145" i="6"/>
  <c r="Q147" i="6"/>
  <c r="X158" i="6"/>
  <c r="AB211" i="6"/>
  <c r="AB228" i="6"/>
  <c r="AB284" i="6"/>
  <c r="X321" i="6"/>
  <c r="AB336" i="6"/>
  <c r="X340" i="6"/>
  <c r="X360" i="6"/>
  <c r="AB384" i="6"/>
  <c r="X423" i="6"/>
  <c r="AD423" i="6" s="1"/>
  <c r="AH423" i="6" s="1"/>
  <c r="X431" i="6"/>
  <c r="AB547" i="6"/>
  <c r="Y45" i="6"/>
  <c r="Y92" i="6"/>
  <c r="Y122" i="6"/>
  <c r="Q138" i="6"/>
  <c r="Q155" i="6"/>
  <c r="Y158" i="6"/>
  <c r="Y321" i="6"/>
  <c r="Y340" i="6"/>
  <c r="Q357" i="6"/>
  <c r="Y360" i="6"/>
  <c r="Y423" i="6"/>
  <c r="Y431" i="6"/>
  <c r="AA27" i="6"/>
  <c r="AA35" i="6"/>
  <c r="X66" i="6"/>
  <c r="AA242" i="6"/>
  <c r="AA339" i="6"/>
  <c r="AA410" i="6"/>
  <c r="AA430" i="6"/>
  <c r="AB27" i="6"/>
  <c r="AB35" i="6"/>
  <c r="Y66" i="6"/>
  <c r="AB242" i="6"/>
  <c r="AB339" i="6"/>
  <c r="AB410" i="6"/>
  <c r="AB430" i="6"/>
  <c r="Q370" i="6"/>
  <c r="AC17" i="5"/>
  <c r="AA17" i="5"/>
  <c r="AD17" i="5" s="1"/>
  <c r="AH17" i="5" s="1"/>
  <c r="Q360" i="5"/>
  <c r="Q158" i="5"/>
  <c r="Y321" i="5"/>
  <c r="X321" i="5"/>
  <c r="AC62" i="5"/>
  <c r="AA62" i="5"/>
  <c r="Z77" i="5"/>
  <c r="AB92" i="5"/>
  <c r="AA92" i="5"/>
  <c r="AC155" i="5"/>
  <c r="AA155" i="5"/>
  <c r="Z168" i="5"/>
  <c r="X168" i="5"/>
  <c r="Y228" i="5"/>
  <c r="AC242" i="5"/>
  <c r="AB242" i="5"/>
  <c r="AD285" i="5"/>
  <c r="AH285" i="5" s="1"/>
  <c r="AB321" i="5"/>
  <c r="AA321" i="5"/>
  <c r="Y340" i="5"/>
  <c r="X340" i="5"/>
  <c r="Y384" i="5"/>
  <c r="Y423" i="5"/>
  <c r="X423" i="5"/>
  <c r="Z65" i="5"/>
  <c r="X65" i="5"/>
  <c r="Z431" i="5"/>
  <c r="Y431" i="5"/>
  <c r="X431" i="5"/>
  <c r="Y122" i="5"/>
  <c r="X122" i="5"/>
  <c r="AC339" i="5"/>
  <c r="AB339" i="5"/>
  <c r="AB431" i="5"/>
  <c r="AA431" i="5"/>
  <c r="AC35" i="5"/>
  <c r="AB35" i="5"/>
  <c r="AB122" i="5"/>
  <c r="AA122" i="5"/>
  <c r="AB360" i="5"/>
  <c r="AA360" i="5"/>
  <c r="AD9" i="5"/>
  <c r="AH9" i="5" s="1"/>
  <c r="AD16" i="5"/>
  <c r="AH16" i="5" s="1"/>
  <c r="AA35" i="5"/>
  <c r="AC122" i="5"/>
  <c r="AC138" i="5"/>
  <c r="AA138" i="5"/>
  <c r="AD138" i="5" s="1"/>
  <c r="AH138" i="5" s="1"/>
  <c r="AA144" i="5"/>
  <c r="AC213" i="5"/>
  <c r="AA213" i="5"/>
  <c r="Z228" i="5"/>
  <c r="Q65" i="5"/>
  <c r="Q16" i="5"/>
  <c r="Q8" i="5"/>
  <c r="Y284" i="5"/>
  <c r="Z321" i="5"/>
  <c r="AC338" i="5"/>
  <c r="AA338" i="5"/>
  <c r="AB340" i="5"/>
  <c r="AA340" i="5"/>
  <c r="AC360" i="5"/>
  <c r="Z384" i="5"/>
  <c r="AB423" i="5"/>
  <c r="AA423" i="5"/>
  <c r="Y77" i="5"/>
  <c r="AD77" i="5" s="1"/>
  <c r="AH77" i="5" s="1"/>
  <c r="Q138" i="5"/>
  <c r="Q147" i="5"/>
  <c r="AC34" i="5"/>
  <c r="AA34" i="5"/>
  <c r="AD34" i="5" s="1"/>
  <c r="AH34" i="5" s="1"/>
  <c r="Y45" i="5"/>
  <c r="X45" i="5"/>
  <c r="AC79" i="5"/>
  <c r="AA79" i="5"/>
  <c r="AD79" i="5" s="1"/>
  <c r="AH79" i="5" s="1"/>
  <c r="AC92" i="5"/>
  <c r="AC99" i="5"/>
  <c r="AA99" i="5"/>
  <c r="Z123" i="5"/>
  <c r="X123" i="5"/>
  <c r="AB144" i="5"/>
  <c r="Y168" i="5"/>
  <c r="AC195" i="5"/>
  <c r="AA195" i="5"/>
  <c r="AA201" i="5"/>
  <c r="AD227" i="5"/>
  <c r="AH227" i="5" s="1"/>
  <c r="AA242" i="5"/>
  <c r="Z284" i="5"/>
  <c r="AC321" i="5"/>
  <c r="AA335" i="5"/>
  <c r="AD335" i="5" s="1"/>
  <c r="AH335" i="5" s="1"/>
  <c r="AD338" i="5"/>
  <c r="AH338" i="5" s="1"/>
  <c r="Q339" i="5"/>
  <c r="Z340" i="5"/>
  <c r="AC357" i="5"/>
  <c r="AA357" i="5"/>
  <c r="AD357" i="5" s="1"/>
  <c r="AH357" i="5" s="1"/>
  <c r="Z370" i="5"/>
  <c r="X370" i="5"/>
  <c r="AD370" i="5" s="1"/>
  <c r="AH370" i="5" s="1"/>
  <c r="AD383" i="5"/>
  <c r="AH383" i="5" s="1"/>
  <c r="Z423" i="5"/>
  <c r="Z430" i="5"/>
  <c r="Y430" i="5"/>
  <c r="Z339" i="5"/>
  <c r="Y339" i="5"/>
  <c r="AD339" i="5" s="1"/>
  <c r="AH339" i="5" s="1"/>
  <c r="Z410" i="5"/>
  <c r="Y410" i="5"/>
  <c r="Y360" i="5"/>
  <c r="X360" i="5"/>
  <c r="AD360" i="5" s="1"/>
  <c r="AH360" i="5" s="1"/>
  <c r="Z46" i="5"/>
  <c r="X46" i="5"/>
  <c r="AD46" i="5" s="1"/>
  <c r="AH46" i="5" s="1"/>
  <c r="Y92" i="5"/>
  <c r="X92" i="5"/>
  <c r="Z242" i="5"/>
  <c r="Y242" i="5"/>
  <c r="AD397" i="5"/>
  <c r="AH397" i="5" s="1"/>
  <c r="AD8" i="5"/>
  <c r="AH8" i="5" s="1"/>
  <c r="Y15" i="5"/>
  <c r="AD15" i="5" s="1"/>
  <c r="AH15" i="5" s="1"/>
  <c r="AB17" i="5"/>
  <c r="Z27" i="5"/>
  <c r="Y27" i="5"/>
  <c r="AB45" i="5"/>
  <c r="AA45" i="5"/>
  <c r="AA76" i="5"/>
  <c r="AD76" i="5" s="1"/>
  <c r="AH76" i="5" s="1"/>
  <c r="AD147" i="5"/>
  <c r="AH147" i="5" s="1"/>
  <c r="AB201" i="5"/>
  <c r="AB335" i="5"/>
  <c r="AC340" i="5"/>
  <c r="Q384" i="5"/>
  <c r="AC423" i="5"/>
  <c r="AC430" i="5"/>
  <c r="AB430" i="5"/>
  <c r="AB158" i="5"/>
  <c r="AA158" i="5"/>
  <c r="AH13" i="5"/>
  <c r="Z35" i="5"/>
  <c r="Y35" i="5"/>
  <c r="AD35" i="5" s="1"/>
  <c r="AH35" i="5" s="1"/>
  <c r="Z216" i="5"/>
  <c r="X216" i="5"/>
  <c r="AD216" i="5" s="1"/>
  <c r="AH216" i="5" s="1"/>
  <c r="AC410" i="5"/>
  <c r="AB410" i="5"/>
  <c r="Y65" i="5"/>
  <c r="AD144" i="5"/>
  <c r="AH144" i="5" s="1"/>
  <c r="AC158" i="5"/>
  <c r="X410" i="5"/>
  <c r="AC431" i="5"/>
  <c r="AC27" i="5"/>
  <c r="AB27" i="5"/>
  <c r="AD33" i="5"/>
  <c r="AH33" i="5" s="1"/>
  <c r="AD128" i="5"/>
  <c r="AH128" i="5" s="1"/>
  <c r="AB155" i="5"/>
  <c r="Y158" i="5"/>
  <c r="X158" i="5"/>
  <c r="AD212" i="5"/>
  <c r="AH212" i="5" s="1"/>
  <c r="AD337" i="5"/>
  <c r="AH337" i="5" s="1"/>
  <c r="Z424" i="5"/>
  <c r="X424" i="5"/>
  <c r="AD548" i="5"/>
  <c r="AH548" i="5" s="1"/>
  <c r="AB435" i="5"/>
  <c r="AD435" i="5" s="1"/>
  <c r="AH435" i="5" s="1"/>
  <c r="AB534" i="5"/>
  <c r="AD534" i="5" s="1"/>
  <c r="AH534" i="5" s="1"/>
  <c r="Q357" i="5"/>
  <c r="X432" i="5"/>
  <c r="X508" i="5"/>
  <c r="Y508" i="5"/>
  <c r="Y66" i="5"/>
  <c r="AD66" i="5" s="1"/>
  <c r="AH66" i="5" s="1"/>
  <c r="Y143" i="5"/>
  <c r="AD143" i="5" s="1"/>
  <c r="AH143" i="5" s="1"/>
  <c r="Y181" i="5"/>
  <c r="AD181" i="5" s="1"/>
  <c r="AH181" i="5" s="1"/>
  <c r="Y200" i="5"/>
  <c r="AD200" i="5" s="1"/>
  <c r="AH200" i="5" s="1"/>
  <c r="Y217" i="5"/>
  <c r="AD217" i="5" s="1"/>
  <c r="AH217" i="5" s="1"/>
  <c r="Y425" i="5"/>
  <c r="AD425" i="5" s="1"/>
  <c r="AH425" i="5" s="1"/>
  <c r="Z432" i="5"/>
  <c r="Y433" i="5"/>
  <c r="AD433" i="5" s="1"/>
  <c r="AH433" i="5" s="1"/>
  <c r="Y521" i="5"/>
  <c r="AD521" i="5" s="1"/>
  <c r="AH521" i="5" s="1"/>
  <c r="Y564" i="5"/>
  <c r="AD564" i="5" s="1"/>
  <c r="AH564" i="5" s="1"/>
  <c r="Q370" i="5"/>
  <c r="Q8" i="3"/>
  <c r="Q65" i="3"/>
  <c r="AD13" i="3"/>
  <c r="AH13" i="3" s="1"/>
  <c r="Q217" i="3"/>
  <c r="Z431" i="3"/>
  <c r="AD9" i="3"/>
  <c r="AC16" i="3"/>
  <c r="AD8" i="3"/>
  <c r="AD12" i="3"/>
  <c r="AH12" i="3" s="1"/>
  <c r="Y433" i="3"/>
  <c r="Z338" i="3"/>
  <c r="AC433" i="3"/>
  <c r="X433" i="3"/>
  <c r="Z508" i="3"/>
  <c r="X212" i="3"/>
  <c r="X431" i="3"/>
  <c r="AA508" i="3"/>
  <c r="AB187" i="3"/>
  <c r="X338" i="3"/>
  <c r="AC187" i="3"/>
  <c r="AC370" i="3"/>
  <c r="Z339" i="3"/>
  <c r="X340" i="3"/>
  <c r="AB423" i="3"/>
  <c r="AB433" i="3"/>
  <c r="Z337" i="3"/>
  <c r="AC35" i="3"/>
  <c r="AA357" i="3"/>
  <c r="X336" i="3"/>
  <c r="AA336" i="3"/>
  <c r="AB336" i="3"/>
  <c r="Z79" i="3"/>
  <c r="Y155" i="3"/>
  <c r="X217" i="3"/>
  <c r="AB357" i="3"/>
  <c r="Y425" i="3"/>
  <c r="AA335" i="3"/>
  <c r="AA155" i="3"/>
  <c r="AC217" i="3"/>
  <c r="AB335" i="3"/>
  <c r="AB155" i="3"/>
  <c r="X337" i="3"/>
  <c r="AA338" i="3"/>
  <c r="Z128" i="3"/>
  <c r="AB62" i="3"/>
  <c r="AB138" i="3"/>
  <c r="X339" i="3"/>
  <c r="X508" i="3"/>
  <c r="Z336" i="3"/>
  <c r="AA337" i="3"/>
  <c r="AB337" i="3"/>
  <c r="Y340" i="3"/>
  <c r="AB338" i="3"/>
  <c r="AA339" i="3"/>
  <c r="X335" i="3"/>
  <c r="AB339" i="3"/>
  <c r="AA340" i="3"/>
  <c r="Z34" i="3"/>
  <c r="Y335" i="3"/>
  <c r="AB340" i="3"/>
  <c r="Q34" i="3"/>
  <c r="Y45" i="3"/>
  <c r="Y123" i="3"/>
  <c r="X181" i="3"/>
  <c r="Q201" i="3"/>
  <c r="AB213" i="3"/>
  <c r="AA360" i="3"/>
  <c r="X410" i="3"/>
  <c r="Y534" i="3"/>
  <c r="Q285" i="3"/>
  <c r="X370" i="3"/>
  <c r="AA410" i="3"/>
  <c r="Z370" i="3"/>
  <c r="AC410" i="3"/>
  <c r="AC66" i="3"/>
  <c r="X147" i="3"/>
  <c r="X200" i="3"/>
  <c r="AA370" i="3"/>
  <c r="Z430" i="3"/>
  <c r="AB78" i="3"/>
  <c r="AA211" i="3"/>
  <c r="AA35" i="3"/>
  <c r="Z99" i="3"/>
  <c r="Z138" i="3"/>
  <c r="Y195" i="3"/>
  <c r="AC211" i="3"/>
  <c r="AA285" i="3"/>
  <c r="AC384" i="3"/>
  <c r="AA17" i="3"/>
  <c r="Y99" i="3"/>
  <c r="Q138" i="3"/>
  <c r="AC212" i="3"/>
  <c r="Z410" i="3"/>
  <c r="Z425" i="3"/>
  <c r="AA430" i="3"/>
  <c r="Q12" i="3"/>
  <c r="X92" i="3"/>
  <c r="X35" i="3"/>
  <c r="AA15" i="3"/>
  <c r="Z35" i="3"/>
  <c r="Z92" i="3"/>
  <c r="AA145" i="3"/>
  <c r="Z321" i="3"/>
  <c r="Q370" i="3"/>
  <c r="Z213" i="3"/>
  <c r="Y321" i="3"/>
  <c r="AB15" i="3"/>
  <c r="Y27" i="3"/>
  <c r="Z33" i="3"/>
  <c r="X122" i="3"/>
  <c r="AB128" i="3"/>
  <c r="AB145" i="3"/>
  <c r="Y158" i="3"/>
  <c r="X242" i="3"/>
  <c r="Y285" i="3"/>
  <c r="Y360" i="3"/>
  <c r="AA564" i="3"/>
  <c r="AB17" i="3"/>
  <c r="X187" i="3"/>
  <c r="AA27" i="3"/>
  <c r="AB33" i="3"/>
  <c r="Z62" i="3"/>
  <c r="Z78" i="3"/>
  <c r="Z122" i="3"/>
  <c r="Y168" i="3"/>
  <c r="Y242" i="3"/>
  <c r="Z285" i="3"/>
  <c r="Z360" i="3"/>
  <c r="AA423" i="3"/>
  <c r="AA431" i="3"/>
  <c r="AH8" i="3"/>
  <c r="AC431" i="3"/>
  <c r="AA16" i="3"/>
  <c r="Y34" i="3"/>
  <c r="AB147" i="3"/>
  <c r="AC181" i="3"/>
  <c r="AC285" i="3"/>
  <c r="Y430" i="3"/>
  <c r="AD430" i="3" s="1"/>
  <c r="AH430" i="3" s="1"/>
  <c r="Y17" i="3"/>
  <c r="AB32" i="3"/>
  <c r="Q13" i="3"/>
  <c r="Z17" i="3"/>
  <c r="AC27" i="3"/>
  <c r="AC32" i="3"/>
  <c r="AA77" i="3"/>
  <c r="AC78" i="3"/>
  <c r="AA128" i="3"/>
  <c r="Z155" i="3"/>
  <c r="AA213" i="3"/>
  <c r="AC508" i="3"/>
  <c r="X16" i="3"/>
  <c r="AB77" i="3"/>
  <c r="X521" i="3"/>
  <c r="Z16" i="3"/>
  <c r="Q17" i="3"/>
  <c r="X33" i="3"/>
  <c r="AA34" i="3"/>
  <c r="X45" i="3"/>
  <c r="Y79" i="3"/>
  <c r="AA99" i="3"/>
  <c r="Y147" i="3"/>
  <c r="Z212" i="3"/>
  <c r="AA228" i="3"/>
  <c r="AA284" i="3"/>
  <c r="AB360" i="3"/>
  <c r="Y383" i="3"/>
  <c r="X424" i="3"/>
  <c r="AB430" i="3"/>
  <c r="X432" i="3"/>
  <c r="Y521" i="3"/>
  <c r="AB564" i="3"/>
  <c r="Z195" i="3"/>
  <c r="AC200" i="3"/>
  <c r="AA212" i="3"/>
  <c r="AB228" i="3"/>
  <c r="AA242" i="3"/>
  <c r="AB284" i="3"/>
  <c r="X384" i="3"/>
  <c r="Y424" i="3"/>
  <c r="Y432" i="3"/>
  <c r="AB34" i="3"/>
  <c r="Y65" i="3"/>
  <c r="AB99" i="3"/>
  <c r="X143" i="3"/>
  <c r="AH9" i="3"/>
  <c r="X27" i="3"/>
  <c r="AA33" i="3"/>
  <c r="Y62" i="3"/>
  <c r="X66" i="3"/>
  <c r="X78" i="3"/>
  <c r="AA79" i="3"/>
  <c r="Y138" i="3"/>
  <c r="AC143" i="3"/>
  <c r="Q147" i="3"/>
  <c r="AA147" i="3"/>
  <c r="X158" i="3"/>
  <c r="AA195" i="3"/>
  <c r="AC242" i="3"/>
  <c r="Y216" i="3"/>
  <c r="Y423" i="3"/>
  <c r="Q424" i="3"/>
  <c r="AA424" i="3"/>
  <c r="Y435" i="3"/>
  <c r="X547" i="3"/>
  <c r="AB79" i="3"/>
  <c r="AB195" i="3"/>
  <c r="Y46" i="3"/>
  <c r="AA62" i="3"/>
  <c r="X128" i="3"/>
  <c r="AA138" i="3"/>
  <c r="Z187" i="3"/>
  <c r="Y213" i="3"/>
  <c r="Z423" i="3"/>
  <c r="AC424" i="3"/>
  <c r="X564" i="3"/>
  <c r="Y564" i="3"/>
  <c r="AC14" i="3"/>
  <c r="AB14" i="3"/>
  <c r="AA14" i="3"/>
  <c r="AC76" i="3"/>
  <c r="AB76" i="3"/>
  <c r="AA76" i="3"/>
  <c r="Z77" i="3"/>
  <c r="Y77" i="3"/>
  <c r="X77" i="3"/>
  <c r="Z145" i="3"/>
  <c r="Y145" i="3"/>
  <c r="X145" i="3"/>
  <c r="Q155" i="3"/>
  <c r="AC144" i="3"/>
  <c r="AB144" i="3"/>
  <c r="AA144" i="3"/>
  <c r="Z15" i="3"/>
  <c r="Y15" i="3"/>
  <c r="X15" i="3"/>
  <c r="Z211" i="3"/>
  <c r="Y211" i="3"/>
  <c r="X211" i="3"/>
  <c r="AC201" i="3"/>
  <c r="AB201" i="3"/>
  <c r="AA201" i="3"/>
  <c r="Z32" i="3"/>
  <c r="Y32" i="3"/>
  <c r="X32" i="3"/>
  <c r="AA45" i="3"/>
  <c r="Z46" i="3"/>
  <c r="Z65" i="3"/>
  <c r="Y66" i="3"/>
  <c r="X76" i="3"/>
  <c r="AA92" i="3"/>
  <c r="AA122" i="3"/>
  <c r="Z123" i="3"/>
  <c r="Y143" i="3"/>
  <c r="X144" i="3"/>
  <c r="Q158" i="3"/>
  <c r="AA158" i="3"/>
  <c r="Z168" i="3"/>
  <c r="Y181" i="3"/>
  <c r="Y200" i="3"/>
  <c r="X201" i="3"/>
  <c r="Z216" i="3"/>
  <c r="Y217" i="3"/>
  <c r="X227" i="3"/>
  <c r="AA321" i="3"/>
  <c r="Z383" i="3"/>
  <c r="Y384" i="3"/>
  <c r="X397" i="3"/>
  <c r="AA425" i="3"/>
  <c r="AA432" i="3"/>
  <c r="Z435" i="3"/>
  <c r="Q521" i="3"/>
  <c r="AA521" i="3"/>
  <c r="Z534" i="3"/>
  <c r="Y547" i="3"/>
  <c r="X548" i="3"/>
  <c r="AB45" i="3"/>
  <c r="AA46" i="3"/>
  <c r="AA65" i="3"/>
  <c r="Y76" i="3"/>
  <c r="AB92" i="3"/>
  <c r="AB122" i="3"/>
  <c r="AA123" i="3"/>
  <c r="Y144" i="3"/>
  <c r="AB158" i="3"/>
  <c r="AA168" i="3"/>
  <c r="Y201" i="3"/>
  <c r="AA216" i="3"/>
  <c r="Y227" i="3"/>
  <c r="X228" i="3"/>
  <c r="X284" i="3"/>
  <c r="AB321" i="3"/>
  <c r="X357" i="3"/>
  <c r="Q383" i="3"/>
  <c r="AA383" i="3"/>
  <c r="Y397" i="3"/>
  <c r="AB425" i="3"/>
  <c r="AB432" i="3"/>
  <c r="AA435" i="3"/>
  <c r="AB521" i="3"/>
  <c r="AA534" i="3"/>
  <c r="Y548" i="3"/>
  <c r="AB46" i="3"/>
  <c r="AB65" i="3"/>
  <c r="Q66" i="3"/>
  <c r="AA66" i="3"/>
  <c r="AB123" i="3"/>
  <c r="Q143" i="3"/>
  <c r="AA143" i="3"/>
  <c r="AB168" i="3"/>
  <c r="AA181" i="3"/>
  <c r="AA200" i="3"/>
  <c r="AB216" i="3"/>
  <c r="AA217" i="3"/>
  <c r="Y228" i="3"/>
  <c r="Y284" i="3"/>
  <c r="Y357" i="3"/>
  <c r="AB383" i="3"/>
  <c r="Q384" i="3"/>
  <c r="AA384" i="3"/>
  <c r="AB435" i="3"/>
  <c r="AB534" i="3"/>
  <c r="AA547" i="3"/>
  <c r="AA227" i="3"/>
  <c r="AA397" i="3"/>
  <c r="AB547" i="3"/>
  <c r="AA548" i="3"/>
  <c r="AB227" i="3"/>
  <c r="AB397" i="3"/>
  <c r="AB548" i="3"/>
  <c r="Z123" i="1"/>
  <c r="Y123" i="1"/>
  <c r="Z168" i="1"/>
  <c r="Y168" i="1"/>
  <c r="AB217" i="1"/>
  <c r="AA217" i="1"/>
  <c r="AC340" i="1"/>
  <c r="AB340" i="1"/>
  <c r="AA340" i="1"/>
  <c r="AC519" i="1"/>
  <c r="AB519" i="1"/>
  <c r="AA519" i="1"/>
  <c r="AD12" i="1"/>
  <c r="AH12" i="1" s="1"/>
  <c r="AD17" i="1"/>
  <c r="AH17" i="1" s="1"/>
  <c r="AD27" i="1"/>
  <c r="AH27" i="1" s="1"/>
  <c r="Z76" i="1"/>
  <c r="Y76" i="1"/>
  <c r="X76" i="1"/>
  <c r="AD78" i="1"/>
  <c r="AH78" i="1" s="1"/>
  <c r="AC123" i="1"/>
  <c r="AB123" i="1"/>
  <c r="AA123" i="1"/>
  <c r="AC168" i="1"/>
  <c r="AB168" i="1"/>
  <c r="AA168" i="1"/>
  <c r="AD195" i="1"/>
  <c r="AH195" i="1" s="1"/>
  <c r="Z200" i="1"/>
  <c r="Y200" i="1"/>
  <c r="X200" i="1"/>
  <c r="AD200" i="1" s="1"/>
  <c r="AH200" i="1" s="1"/>
  <c r="AC217" i="1"/>
  <c r="Z227" i="1"/>
  <c r="Y227" i="1"/>
  <c r="X227" i="1"/>
  <c r="AD285" i="1"/>
  <c r="AH285" i="1" s="1"/>
  <c r="AD340" i="1"/>
  <c r="AH340" i="1" s="1"/>
  <c r="AD429" i="1"/>
  <c r="AH429" i="1" s="1"/>
  <c r="AD519" i="1"/>
  <c r="AH519" i="1" s="1"/>
  <c r="AC45" i="1"/>
  <c r="AB45" i="1"/>
  <c r="AD45" i="1" s="1"/>
  <c r="AH45" i="1" s="1"/>
  <c r="AA45" i="1"/>
  <c r="X123" i="1"/>
  <c r="X168" i="1"/>
  <c r="AB200" i="1"/>
  <c r="AA200" i="1"/>
  <c r="AC321" i="1"/>
  <c r="AD321" i="1" s="1"/>
  <c r="AH321" i="1" s="1"/>
  <c r="AB321" i="1"/>
  <c r="AA321" i="1"/>
  <c r="Q532" i="1"/>
  <c r="Q519" i="1"/>
  <c r="AC431" i="1"/>
  <c r="AB431" i="1"/>
  <c r="AA431" i="1"/>
  <c r="AD431" i="1" s="1"/>
  <c r="AH431" i="1" s="1"/>
  <c r="Z532" i="1"/>
  <c r="Y532" i="1"/>
  <c r="X532" i="1"/>
  <c r="Y65" i="1"/>
  <c r="AD65" i="1" s="1"/>
  <c r="AH65" i="1" s="1"/>
  <c r="Z65" i="1"/>
  <c r="Z181" i="1"/>
  <c r="Y181" i="1"/>
  <c r="X181" i="1"/>
  <c r="AC200" i="1"/>
  <c r="AB181" i="1"/>
  <c r="AA181" i="1"/>
  <c r="Z216" i="1"/>
  <c r="Y216" i="1"/>
  <c r="Z433" i="1"/>
  <c r="X433" i="1"/>
  <c r="Y433" i="1"/>
  <c r="Z143" i="1"/>
  <c r="Y143" i="1"/>
  <c r="X143" i="1"/>
  <c r="AC216" i="1"/>
  <c r="AB216" i="1"/>
  <c r="AA216" i="1"/>
  <c r="AD358" i="1"/>
  <c r="AH358" i="1" s="1"/>
  <c r="AD62" i="1"/>
  <c r="AH62" i="1" s="1"/>
  <c r="AC65" i="1"/>
  <c r="AB65" i="1"/>
  <c r="AA65" i="1"/>
  <c r="Z201" i="1"/>
  <c r="Y201" i="1"/>
  <c r="X201" i="1"/>
  <c r="Y46" i="1"/>
  <c r="Z46" i="1"/>
  <c r="AD138" i="1"/>
  <c r="AH138" i="1" s="1"/>
  <c r="AC181" i="1"/>
  <c r="Q8" i="1"/>
  <c r="AD34" i="1"/>
  <c r="AH34" i="1" s="1"/>
  <c r="AC46" i="1"/>
  <c r="AB46" i="1"/>
  <c r="AA46" i="1"/>
  <c r="Z66" i="1"/>
  <c r="Y66" i="1"/>
  <c r="X66" i="1"/>
  <c r="AC122" i="1"/>
  <c r="AB122" i="1"/>
  <c r="AA122" i="1"/>
  <c r="AD128" i="1"/>
  <c r="AH128" i="1" s="1"/>
  <c r="AB143" i="1"/>
  <c r="AA143" i="1"/>
  <c r="AC158" i="1"/>
  <c r="AB158" i="1"/>
  <c r="AD158" i="1" s="1"/>
  <c r="AH158" i="1" s="1"/>
  <c r="AA158" i="1"/>
  <c r="AD212" i="1"/>
  <c r="AH212" i="1" s="1"/>
  <c r="AD213" i="1"/>
  <c r="AH213" i="1" s="1"/>
  <c r="X216" i="1"/>
  <c r="Z335" i="1"/>
  <c r="Y335" i="1"/>
  <c r="X335" i="1"/>
  <c r="AD337" i="1"/>
  <c r="AH337" i="1" s="1"/>
  <c r="X381" i="1"/>
  <c r="Z381" i="1"/>
  <c r="Y381" i="1"/>
  <c r="AB66" i="1"/>
  <c r="AA66" i="1"/>
  <c r="AC92" i="1"/>
  <c r="AB92" i="1"/>
  <c r="AA92" i="1"/>
  <c r="AD92" i="1" s="1"/>
  <c r="AH92" i="1" s="1"/>
  <c r="AD99" i="1"/>
  <c r="AH99" i="1" s="1"/>
  <c r="AD122" i="1"/>
  <c r="AH122" i="1" s="1"/>
  <c r="Z144" i="1"/>
  <c r="Y144" i="1"/>
  <c r="X144" i="1"/>
  <c r="AD147" i="1"/>
  <c r="AH147" i="1" s="1"/>
  <c r="Z217" i="1"/>
  <c r="Y217" i="1"/>
  <c r="X217" i="1"/>
  <c r="AD338" i="1"/>
  <c r="AH338" i="1" s="1"/>
  <c r="AD421" i="1"/>
  <c r="AH421" i="1" s="1"/>
  <c r="AC423" i="1"/>
  <c r="AB423" i="1"/>
  <c r="AA423" i="1"/>
  <c r="AD423" i="1" s="1"/>
  <c r="AH423" i="1" s="1"/>
  <c r="AD430" i="1"/>
  <c r="AH430" i="1" s="1"/>
  <c r="X382" i="1"/>
  <c r="X545" i="1"/>
  <c r="AB35" i="1"/>
  <c r="AD35" i="1" s="1"/>
  <c r="AH35" i="1" s="1"/>
  <c r="Q158" i="1"/>
  <c r="AB242" i="1"/>
  <c r="AD242" i="1" s="1"/>
  <c r="AH242" i="1" s="1"/>
  <c r="AB339" i="1"/>
  <c r="AD339" i="1" s="1"/>
  <c r="AH339" i="1" s="1"/>
  <c r="AB368" i="1"/>
  <c r="AD368" i="1" s="1"/>
  <c r="AH368" i="1" s="1"/>
  <c r="Y382" i="1"/>
  <c r="X395" i="1"/>
  <c r="AB422" i="1"/>
  <c r="AD422" i="1" s="1"/>
  <c r="AH422" i="1" s="1"/>
  <c r="AB430" i="1"/>
  <c r="AB506" i="1"/>
  <c r="AD506" i="1" s="1"/>
  <c r="AH506" i="1" s="1"/>
  <c r="Y545" i="1"/>
  <c r="X546" i="1"/>
  <c r="AD546" i="1" s="1"/>
  <c r="AH546" i="1" s="1"/>
  <c r="X15" i="1"/>
  <c r="X32" i="1"/>
  <c r="AD32" i="1" s="1"/>
  <c r="AH32" i="1" s="1"/>
  <c r="X77" i="1"/>
  <c r="X145" i="1"/>
  <c r="X211" i="1"/>
  <c r="X228" i="1"/>
  <c r="AD228" i="1" s="1"/>
  <c r="AH228" i="1" s="1"/>
  <c r="X284" i="1"/>
  <c r="X336" i="1"/>
  <c r="AD336" i="1" s="1"/>
  <c r="AH336" i="1" s="1"/>
  <c r="X355" i="1"/>
  <c r="AA381" i="1"/>
  <c r="Y395" i="1"/>
  <c r="AA433" i="1"/>
  <c r="AA532" i="1"/>
  <c r="Y546" i="1"/>
  <c r="Y15" i="1"/>
  <c r="X16" i="1"/>
  <c r="AD16" i="1" s="1"/>
  <c r="AH16" i="1" s="1"/>
  <c r="Y32" i="1"/>
  <c r="Y77" i="1"/>
  <c r="Y145" i="1"/>
  <c r="Y211" i="1"/>
  <c r="Y228" i="1"/>
  <c r="Y284" i="1"/>
  <c r="Y336" i="1"/>
  <c r="Y355" i="1"/>
  <c r="AB381" i="1"/>
  <c r="AA382" i="1"/>
  <c r="AB433" i="1"/>
  <c r="AB532" i="1"/>
  <c r="AA545" i="1"/>
  <c r="AD384" i="5" l="1"/>
  <c r="AH384" i="5" s="1"/>
  <c r="AD99" i="5"/>
  <c r="AH99" i="5" s="1"/>
  <c r="AD228" i="5"/>
  <c r="AH228" i="5" s="1"/>
  <c r="AD201" i="5"/>
  <c r="AH201" i="5" s="1"/>
  <c r="AD168" i="5"/>
  <c r="AH168" i="5" s="1"/>
  <c r="AD62" i="5"/>
  <c r="AH62" i="5" s="1"/>
  <c r="AD195" i="5"/>
  <c r="AH195" i="5" s="1"/>
  <c r="AD213" i="5"/>
  <c r="AH213" i="5" s="1"/>
  <c r="AD65" i="5"/>
  <c r="AH65" i="5" s="1"/>
  <c r="AD155" i="5"/>
  <c r="AH155" i="5" s="1"/>
  <c r="AD187" i="5"/>
  <c r="AH187" i="5" s="1"/>
  <c r="AD508" i="5"/>
  <c r="AH508" i="5" s="1"/>
  <c r="AD27" i="5"/>
  <c r="AH27" i="5" s="1"/>
  <c r="AD242" i="5"/>
  <c r="AH242" i="5" s="1"/>
  <c r="AD78" i="5"/>
  <c r="AH78" i="5" s="1"/>
  <c r="AD360" i="3"/>
  <c r="AH360" i="3" s="1"/>
  <c r="AD423" i="3"/>
  <c r="AH423" i="3" s="1"/>
  <c r="AD227" i="6"/>
  <c r="AH227" i="6" s="1"/>
  <c r="AD181" i="6"/>
  <c r="AH181" i="6" s="1"/>
  <c r="AD158" i="6"/>
  <c r="AH158" i="6" s="1"/>
  <c r="AD145" i="6"/>
  <c r="AH145" i="6" s="1"/>
  <c r="AD216" i="6"/>
  <c r="AH216" i="6" s="1"/>
  <c r="AD77" i="6"/>
  <c r="AH77" i="6" s="1"/>
  <c r="AD15" i="6"/>
  <c r="AH15" i="6" s="1"/>
  <c r="AD548" i="6"/>
  <c r="AH548" i="6" s="1"/>
  <c r="AD425" i="6"/>
  <c r="AH425" i="6" s="1"/>
  <c r="AD335" i="6"/>
  <c r="AH335" i="6" s="1"/>
  <c r="AD547" i="6"/>
  <c r="AH547" i="6" s="1"/>
  <c r="AD321" i="6"/>
  <c r="AH321" i="6" s="1"/>
  <c r="AD92" i="6"/>
  <c r="AH92" i="6" s="1"/>
  <c r="AD35" i="6"/>
  <c r="AH35" i="6" s="1"/>
  <c r="AD534" i="6"/>
  <c r="AH534" i="6" s="1"/>
  <c r="AD397" i="6"/>
  <c r="AH397" i="6" s="1"/>
  <c r="AD284" i="6"/>
  <c r="AH284" i="6" s="1"/>
  <c r="AD200" i="6"/>
  <c r="AH200" i="6" s="1"/>
  <c r="AD46" i="6"/>
  <c r="AH46" i="6" s="1"/>
  <c r="AD213" i="6"/>
  <c r="AH213" i="6" s="1"/>
  <c r="AD336" i="6"/>
  <c r="AH336" i="6" s="1"/>
  <c r="AD339" i="6"/>
  <c r="AH339" i="6" s="1"/>
  <c r="AD360" i="6"/>
  <c r="AH360" i="6" s="1"/>
  <c r="AD340" i="6"/>
  <c r="AH340" i="6" s="1"/>
  <c r="AD430" i="6"/>
  <c r="AH430" i="6" s="1"/>
  <c r="AD122" i="6"/>
  <c r="AH122" i="6" s="1"/>
  <c r="AD410" i="6"/>
  <c r="AH410" i="6" s="1"/>
  <c r="AD242" i="6"/>
  <c r="AH242" i="6" s="1"/>
  <c r="AD66" i="6"/>
  <c r="AH66" i="6" s="1"/>
  <c r="AD431" i="6"/>
  <c r="AH431" i="6" s="1"/>
  <c r="AD45" i="6"/>
  <c r="AH45" i="6" s="1"/>
  <c r="AD27" i="6"/>
  <c r="AH27" i="6" s="1"/>
  <c r="AD158" i="5"/>
  <c r="AH158" i="5" s="1"/>
  <c r="AD122" i="5"/>
  <c r="AH122" i="5" s="1"/>
  <c r="AD423" i="5"/>
  <c r="AH423" i="5" s="1"/>
  <c r="AD410" i="5"/>
  <c r="AH410" i="5" s="1"/>
  <c r="AD92" i="5"/>
  <c r="AH92" i="5" s="1"/>
  <c r="AD45" i="5"/>
  <c r="AH45" i="5" s="1"/>
  <c r="AD431" i="5"/>
  <c r="AH431" i="5" s="1"/>
  <c r="AD340" i="5"/>
  <c r="AH340" i="5" s="1"/>
  <c r="AD432" i="5"/>
  <c r="AH432" i="5" s="1"/>
  <c r="AD321" i="5"/>
  <c r="AH321" i="5" s="1"/>
  <c r="AD424" i="5"/>
  <c r="AH424" i="5" s="1"/>
  <c r="AD430" i="5"/>
  <c r="AH430" i="5" s="1"/>
  <c r="AD123" i="5"/>
  <c r="AH123" i="5" s="1"/>
  <c r="AD284" i="5"/>
  <c r="AH284" i="5" s="1"/>
  <c r="AD383" i="3"/>
  <c r="AH383" i="3" s="1"/>
  <c r="AD435" i="3"/>
  <c r="AH435" i="3" s="1"/>
  <c r="AD534" i="3"/>
  <c r="AH534" i="3" s="1"/>
  <c r="AD425" i="3"/>
  <c r="AH425" i="3" s="1"/>
  <c r="AD384" i="3"/>
  <c r="AH384" i="3" s="1"/>
  <c r="AD17" i="3"/>
  <c r="AD431" i="3"/>
  <c r="AH431" i="3" s="1"/>
  <c r="AD410" i="3"/>
  <c r="AH410" i="3" s="1"/>
  <c r="AD432" i="3"/>
  <c r="AH432" i="3" s="1"/>
  <c r="AD521" i="3"/>
  <c r="AH521" i="3" s="1"/>
  <c r="AD564" i="3"/>
  <c r="AH564" i="3" s="1"/>
  <c r="AD424" i="3"/>
  <c r="AH424" i="3" s="1"/>
  <c r="AD508" i="3"/>
  <c r="AH508" i="3" s="1"/>
  <c r="AD433" i="3"/>
  <c r="AH433" i="3" s="1"/>
  <c r="AD357" i="3"/>
  <c r="AH357" i="3" s="1"/>
  <c r="AD548" i="3"/>
  <c r="AH548" i="3" s="1"/>
  <c r="AD397" i="3"/>
  <c r="AH397" i="3" s="1"/>
  <c r="AD370" i="3"/>
  <c r="AH370" i="3" s="1"/>
  <c r="AD547" i="3"/>
  <c r="AH547" i="3" s="1"/>
  <c r="AD168" i="3"/>
  <c r="AH168" i="3" s="1"/>
  <c r="AD27" i="3"/>
  <c r="AH27" i="3" s="1"/>
  <c r="AD65" i="3"/>
  <c r="AH65" i="3" s="1"/>
  <c r="AD216" i="3"/>
  <c r="AH216" i="3" s="1"/>
  <c r="AD46" i="3"/>
  <c r="AH46" i="3" s="1"/>
  <c r="AD138" i="3"/>
  <c r="AH138" i="3" s="1"/>
  <c r="AD321" i="3"/>
  <c r="AH321" i="3" s="1"/>
  <c r="AD99" i="3"/>
  <c r="AH99" i="3" s="1"/>
  <c r="AD340" i="3"/>
  <c r="AH340" i="3" s="1"/>
  <c r="AD79" i="3"/>
  <c r="AH79" i="3" s="1"/>
  <c r="AD155" i="3"/>
  <c r="AH155" i="3" s="1"/>
  <c r="AD32" i="3"/>
  <c r="AH32" i="3" s="1"/>
  <c r="AD15" i="3"/>
  <c r="AD14" i="3"/>
  <c r="AH14" i="3" s="1"/>
  <c r="AD78" i="3"/>
  <c r="AD213" i="3"/>
  <c r="AH213" i="3" s="1"/>
  <c r="AD62" i="3"/>
  <c r="AH62" i="3" s="1"/>
  <c r="AD33" i="3"/>
  <c r="AH33" i="3" s="1"/>
  <c r="AD34" i="3"/>
  <c r="AH34" i="3" s="1"/>
  <c r="AD122" i="3"/>
  <c r="AH122" i="3" s="1"/>
  <c r="AD338" i="3"/>
  <c r="AH338" i="3" s="1"/>
  <c r="AD228" i="3"/>
  <c r="AH228" i="3" s="1"/>
  <c r="AD76" i="3"/>
  <c r="AH76" i="3" s="1"/>
  <c r="AD77" i="3"/>
  <c r="AD66" i="3"/>
  <c r="AH66" i="3" s="1"/>
  <c r="AD187" i="3"/>
  <c r="AH187" i="3" s="1"/>
  <c r="AD123" i="3"/>
  <c r="AH123" i="3" s="1"/>
  <c r="AD335" i="3"/>
  <c r="AH335" i="3" s="1"/>
  <c r="AD339" i="3"/>
  <c r="AD227" i="3"/>
  <c r="AD195" i="3"/>
  <c r="AH195" i="3" s="1"/>
  <c r="AD200" i="3"/>
  <c r="AH200" i="3" s="1"/>
  <c r="AD144" i="3"/>
  <c r="AH144" i="3" s="1"/>
  <c r="AD128" i="3"/>
  <c r="AH128" i="3" s="1"/>
  <c r="AD147" i="3"/>
  <c r="AH147" i="3" s="1"/>
  <c r="AD158" i="3"/>
  <c r="AH158" i="3" s="1"/>
  <c r="AD211" i="3"/>
  <c r="AH211" i="3" s="1"/>
  <c r="AD285" i="3"/>
  <c r="AH285" i="3" s="1"/>
  <c r="AD145" i="3"/>
  <c r="AH145" i="3" s="1"/>
  <c r="AD143" i="3"/>
  <c r="AD242" i="3"/>
  <c r="AH242" i="3" s="1"/>
  <c r="AD35" i="3"/>
  <c r="AH35" i="3" s="1"/>
  <c r="AD337" i="3"/>
  <c r="AH337" i="3" s="1"/>
  <c r="AD217" i="3"/>
  <c r="AH217" i="3" s="1"/>
  <c r="AD212" i="3"/>
  <c r="AH212" i="3" s="1"/>
  <c r="AD92" i="3"/>
  <c r="AH92" i="3" s="1"/>
  <c r="AD201" i="3"/>
  <c r="AH201" i="3" s="1"/>
  <c r="AD284" i="3"/>
  <c r="AH284" i="3" s="1"/>
  <c r="AD45" i="3"/>
  <c r="AH45" i="3" s="1"/>
  <c r="AD16" i="3"/>
  <c r="AH16" i="3" s="1"/>
  <c r="AD181" i="3"/>
  <c r="AH181" i="3" s="1"/>
  <c r="AD336" i="3"/>
  <c r="AH336" i="3" s="1"/>
  <c r="AH339" i="3"/>
  <c r="AH78" i="3"/>
  <c r="AH17" i="3"/>
  <c r="AH143" i="3"/>
  <c r="AH77" i="3"/>
  <c r="AH227" i="3"/>
  <c r="AH15" i="3"/>
  <c r="AD284" i="1"/>
  <c r="AH284" i="1" s="1"/>
  <c r="AD144" i="1"/>
  <c r="AH144" i="1" s="1"/>
  <c r="AD143" i="1"/>
  <c r="AH143" i="1" s="1"/>
  <c r="AD211" i="1"/>
  <c r="AH211" i="1" s="1"/>
  <c r="AD46" i="1"/>
  <c r="AH46" i="1" s="1"/>
  <c r="AD168" i="1"/>
  <c r="AH168" i="1" s="1"/>
  <c r="AD76" i="1"/>
  <c r="AH76" i="1" s="1"/>
  <c r="AD145" i="1"/>
  <c r="AH145" i="1" s="1"/>
  <c r="AD545" i="1"/>
  <c r="AH545" i="1" s="1"/>
  <c r="AD217" i="1"/>
  <c r="AH217" i="1" s="1"/>
  <c r="AD123" i="1"/>
  <c r="AH123" i="1" s="1"/>
  <c r="AD227" i="1"/>
  <c r="AH227" i="1" s="1"/>
  <c r="AD181" i="1"/>
  <c r="AH181" i="1" s="1"/>
  <c r="AD77" i="1"/>
  <c r="AH77" i="1" s="1"/>
  <c r="AD395" i="1"/>
  <c r="AH395" i="1" s="1"/>
  <c r="AD382" i="1"/>
  <c r="AH382" i="1" s="1"/>
  <c r="AD381" i="1"/>
  <c r="AH381" i="1" s="1"/>
  <c r="AD201" i="1"/>
  <c r="AH201" i="1" s="1"/>
  <c r="AD433" i="1"/>
  <c r="AH433" i="1" s="1"/>
  <c r="AD216" i="1"/>
  <c r="AH216" i="1" s="1"/>
  <c r="AD66" i="1"/>
  <c r="AH66" i="1" s="1"/>
  <c r="AD532" i="1"/>
  <c r="AH532" i="1" s="1"/>
  <c r="AD355" i="1"/>
  <c r="AH355" i="1" s="1"/>
  <c r="AD15" i="1"/>
  <c r="AH15" i="1" s="1"/>
  <c r="AD335" i="1"/>
  <c r="AH33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tc={76EA410C-89BF-43A3-BA7B-D2CC22E72BF3}</author>
    <author>tc={AF59A092-05E9-41C2-B201-2802FDA9BF52}</author>
    <author>tc={A5819EF5-4565-4E95-AADB-1FCDAE6A6160}</author>
    <author>tc={63E99DEB-9CC0-4FEF-8CC3-561915854F97}</author>
    <author>tc={BED55923-E118-4BE1-B02A-4D1FBC05E339}</author>
    <author>tc={F6AE21E4-EFAD-40B7-BAB0-4B76249CCE78}</author>
    <author>tc={552D0EB1-374D-4ADE-A856-49836D6F0DDE}</author>
    <author>tc={344A3138-5ACB-4552-8876-4EC285744B32}</author>
    <author>tc={B080EAF5-B225-4C6F-BA83-430839E8625C}</author>
    <author>tc={48A16E7A-6AB6-4D8D-9122-0008F7E8DA9E}</author>
    <author>tc={E7E39630-E9C8-4052-9B11-668A197D21EE}</author>
    <author>tc={445A9D6A-548E-49FC-8274-4C6260BE9D26}</author>
    <author>tc={B9B440B9-32D2-43F5-812C-4D10546DAFDB}</author>
    <author>tc={94B8BDA9-70FB-4CD8-9B8B-3C3C06EDB2D7}</author>
    <author>tc={8CEBC35D-5BF0-4890-8A33-56F2027E0CB6}</author>
    <author>tc={1DE6C944-4FB4-4BC6-A5F9-C681CB49B826}</author>
    <author>tc={E5EF753A-B4A5-44A0-B582-2426784E5563}</author>
    <author>tc={1ED62014-F699-4C7F-92E7-DA0BC0AFC8BE}</author>
    <author>tc={194899E2-F78D-4804-A916-B1ACE76B300D}</author>
    <author>tc={57EAF120-D3BF-43FC-84B7-C7F90A1CCFB6}</author>
    <author>tc={ADF8C455-171A-41D6-B42B-D49FE6541D1D}</author>
    <author>tc={740BAEC7-F47B-402B-9760-60CE57F9AD25}</author>
    <author>tc={B4C4C6DA-1290-4F99-93E1-EF79267779C4}</author>
    <author>tc={F7038341-182E-4034-9065-4F91119E08BB}</author>
    <author>tc={1EDDF967-5FC2-432F-99AE-EBE5D7B04280}</author>
    <author>tc={8077B5B0-C7F1-4D89-AE2B-1DCDF66B217B}</author>
    <author>tc={7FA682FE-E626-4A5C-97D6-3ED30E1CA77B}</author>
    <author>tc={BE05CDD3-62CD-4429-AE81-4B1C4B155C6B}</author>
    <author>tc={C0F94EA8-A434-4C88-B653-DC211015EBCD}</author>
    <author>tc={C2A8519A-A442-4C76-92C7-C97D55E6EDFA}</author>
    <author>tc={D8A4C0DD-3759-49C4-9EE4-8FF122B5A86E}</author>
    <author>tc={701A14CD-7DE3-4567-80E4-EA86905BCD34}</author>
    <author>tc={33306576-3F26-4A6D-BC32-F84FEE06C5D0}</author>
    <author>tc={5FAACA9A-4A5B-4609-8540-AD4EB44D2911}</author>
    <author>tc={38411F14-F4BD-4A09-8338-E794EB2AC7EB}</author>
    <author>tc={F055AAFB-E94E-4BA5-BB26-8C91868B9331}</author>
    <author>tc={C9BB2E6E-43C4-43BC-B753-55C9BD5AF165}</author>
    <author>tc={8C9F0231-2C03-4FE8-8613-E64B2BC4857C}</author>
    <author>tc={39742B56-9186-474D-B9BC-F72B4DE06464}</author>
    <author>tc={698E63D5-838D-47CF-B2BE-E3CC712C58D2}</author>
    <author>tc={8F28670E-06EB-4C89-9639-12EAD5D5ECEF}</author>
    <author>tc={CC188118-8C2F-41BE-9280-1CDAD26C07C7}</author>
    <author>tc={679B313A-CA1D-4F25-B15F-337F659E4A82}</author>
    <author>tc={D18FB21E-76F4-43DE-929F-EB4C9EB85F06}</author>
    <author>tc={331A4D8C-FA42-4441-A808-14E5CEFC440D}</author>
    <author>tc={E526F89A-75B7-44D3-913E-328060EC188E}</author>
    <author>tc={CE4A9EBE-D7D5-431D-86C0-089573B326D1}</author>
    <author>tc={059213CA-FFDC-4D1C-8BBD-C3345C20B026}</author>
    <author>tc={577ABDF1-FEF0-4341-889F-653F4D707421}</author>
    <author>tc={D6268FCD-D903-4004-9149-BEDED4A97E95}</author>
    <author>tc={E5149821-1E3F-440E-A19B-7352CC178545}</author>
    <author>tc={DC816E01-15E0-4D52-B4E3-88A86C0A53B4}</author>
    <author>tc={46EB538B-DB66-40B3-B7D1-712C868F8A66}</author>
    <author>tc={69D411FB-C845-4881-AC23-AA13E191520E}</author>
    <author>tc={A97D92C8-7225-4F24-B767-7B9123B52D02}</author>
    <author>tc={0C97853E-D2DE-4C0D-BE58-98A3F349C334}</author>
    <author>tc={AD0932E5-7F01-4829-B7E2-CEF740C9B034}</author>
    <author>tc={0AA9585A-FBC9-4349-93B7-92549E62D056}</author>
    <author>tc={30B3E919-2654-4D75-99F0-4F7F092F46CB}</author>
    <author>tc={A2C1D1F5-DB12-465A-AA0E-98162EEF3F2F}</author>
    <author>tc={E4E8E0A8-5C59-4B12-B95C-E58E9443B329}</author>
    <author>tc={E57ED720-6553-4FC0-9F2B-9068BAC83730}</author>
    <author>tc={9000CEEA-746A-47AF-A38B-BF328CB665E4}</author>
    <author>tc={4BFA91F4-82FF-4EA4-BF63-A15628543C95}</author>
    <author>tc={5BFB78C4-F73B-4BC4-9607-5AA6E8B2BC18}</author>
    <author>tc={416468D9-C63F-4DB3-83DB-664757FB43FB}</author>
    <author>tc={0B821D50-FCD2-45E7-8651-5FFBDBC1D764}</author>
    <author>tc={F9304165-F38B-4FB2-B733-DB0E2DE21E1E}</author>
    <author>tc={999D3D37-AB0B-40DA-8340-A18471E7B9B8}</author>
    <author>tc={BD1547FA-08BD-40B5-95A3-3CDA64F0AD4F}</author>
    <author>tc={7FE1F29C-3022-4BE0-99D4-4B1B33A0FE02}</author>
    <author>tc={BC5684A9-AFBA-441F-BAB4-53666E4DD7E5}</author>
    <author>tc={77EB249A-6E3B-4F4D-B45B-DF3E4E3114F1}</author>
    <author>tc={2A690D6E-5EA4-4515-A112-36639790B507}</author>
    <author>tc={ADBD5BC3-AEA8-4FE6-966E-DD4F24814764}</author>
    <author>tc={F9227FB1-9944-4B04-A6CE-FAB49C657625}</author>
    <author>tc={633BFBAE-04A3-4976-8130-E2B30019FA06}</author>
  </authors>
  <commentList>
    <comment ref="F4" authorId="0" shapeId="0" xr:uid="{76EA410C-89BF-43A3-BA7B-D2CC22E72BF3}">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4" authorId="1" shapeId="0" xr:uid="{AF59A092-05E9-41C2-B201-2802FDA9BF52}">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23" authorId="2" shapeId="0" xr:uid="{A5819EF5-4565-4E95-AADB-1FCDAE6A6160}">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23" authorId="3" shapeId="0" xr:uid="{63E99DEB-9CC0-4FEF-8CC3-561915854F97}">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41" authorId="4" shapeId="0" xr:uid="{BED55923-E118-4BE1-B02A-4D1FBC05E339}">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41" authorId="5" shapeId="0" xr:uid="{F6AE21E4-EFAD-40B7-BAB0-4B76249CCE78}">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58" authorId="6" shapeId="0" xr:uid="{552D0EB1-374D-4ADE-A856-49836D6F0DDE}">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58" authorId="7" shapeId="0" xr:uid="{344A3138-5ACB-4552-8876-4EC285744B32}">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72" authorId="8" shapeId="0" xr:uid="{B080EAF5-B225-4C6F-BA83-430839E8625C}">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72" authorId="9" shapeId="0" xr:uid="{48A16E7A-6AB6-4D8D-9122-0008F7E8DA9E}">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88" authorId="10" shapeId="0" xr:uid="{E7E39630-E9C8-4052-9B11-668A197D21EE}">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88" authorId="11" shapeId="0" xr:uid="{445A9D6A-548E-49FC-8274-4C6260BE9D26}">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105" authorId="12" shapeId="0" xr:uid="{B9B440B9-32D2-43F5-812C-4D10546DAFDB}">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105" authorId="13" shapeId="0" xr:uid="{94B8BDA9-70FB-4CD8-9B8B-3C3C06EDB2D7}">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118" authorId="14" shapeId="0" xr:uid="{8CEBC35D-5BF0-4890-8A33-56F2027E0CB6}">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118" authorId="15" shapeId="0" xr:uid="{1DE6C944-4FB4-4BC6-A5F9-C681CB49B826}">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134" authorId="16" shapeId="0" xr:uid="{E5EF753A-B4A5-44A0-B582-2426784E5563}">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134" authorId="17" shapeId="0" xr:uid="{1ED62014-F699-4C7F-92E7-DA0BC0AFC8BE}">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151" authorId="18" shapeId="0" xr:uid="{194899E2-F78D-4804-A916-B1ACE76B300D}">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151" authorId="19" shapeId="0" xr:uid="{57EAF120-D3BF-43FC-84B7-C7F90A1CCFB6}">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164" authorId="20" shapeId="0" xr:uid="{ADF8C455-171A-41D6-B42B-D49FE6541D1D}">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164" authorId="21" shapeId="0" xr:uid="{740BAEC7-F47B-402B-9760-60CE57F9AD25}">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177" authorId="22" shapeId="0" xr:uid="{B4C4C6DA-1290-4F99-93E1-EF79267779C4}">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177" authorId="23" shapeId="0" xr:uid="{F7038341-182E-4034-9065-4F91119E08BB}">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191" authorId="24" shapeId="0" xr:uid="{1EDDF967-5FC2-432F-99AE-EBE5D7B04280}">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191" authorId="25" shapeId="0" xr:uid="{8077B5B0-C7F1-4D89-AE2B-1DCDF66B217B}">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207" authorId="26" shapeId="0" xr:uid="{7FA682FE-E626-4A5C-97D6-3ED30E1CA77B}">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207" authorId="27" shapeId="0" xr:uid="{BE05CDD3-62CD-4429-AE81-4B1C4B155C6B}">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223" authorId="28" shapeId="0" xr:uid="{C0F94EA8-A434-4C88-B653-DC211015EBCD}">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223" authorId="29" shapeId="0" xr:uid="{C2A8519A-A442-4C76-92C7-C97D55E6EDFA}">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238" authorId="30" shapeId="0" xr:uid="{D8A4C0DD-3759-49C4-9EE4-8FF122B5A86E}">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238" authorId="31" shapeId="0" xr:uid="{701A14CD-7DE3-4567-80E4-EA86905BCD34}">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251" authorId="32" shapeId="0" xr:uid="{33306576-3F26-4A6D-BC32-F84FEE06C5D0}">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251" authorId="33" shapeId="0" xr:uid="{5FAACA9A-4A5B-4609-8540-AD4EB44D2911}">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264" authorId="34" shapeId="0" xr:uid="{38411F14-F4BD-4A09-8338-E794EB2AC7EB}">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264" authorId="35" shapeId="0" xr:uid="{F055AAFB-E94E-4BA5-BB26-8C91868B9331}">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277" authorId="36" shapeId="0" xr:uid="{C9BB2E6E-43C4-43BC-B753-55C9BD5AF165}">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277" authorId="37" shapeId="0" xr:uid="{8C9F0231-2C03-4FE8-8613-E64B2BC4857C}">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291" authorId="38" shapeId="0" xr:uid="{39742B56-9186-474D-B9BC-F72B4DE06464}">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291" authorId="39" shapeId="0" xr:uid="{698E63D5-838D-47CF-B2BE-E3CC712C58D2}">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304" authorId="40" shapeId="0" xr:uid="{8F28670E-06EB-4C89-9639-12EAD5D5ECEF}">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304" authorId="41" shapeId="0" xr:uid="{CC188118-8C2F-41BE-9280-1CDAD26C07C7}">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317" authorId="42" shapeId="0" xr:uid="{679B313A-CA1D-4F25-B15F-337F659E4A82}">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317" authorId="43" shapeId="0" xr:uid="{D18FB21E-76F4-43DE-929F-EB4C9EB85F06}">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331" authorId="44" shapeId="0" xr:uid="{331A4D8C-FA42-4441-A808-14E5CEFC440D}">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331" authorId="45" shapeId="0" xr:uid="{E526F89A-75B7-44D3-913E-328060EC188E}">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351" authorId="46" shapeId="0" xr:uid="{CE4A9EBE-D7D5-431D-86C0-089573B326D1}">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351" authorId="47" shapeId="0" xr:uid="{059213CA-FFDC-4D1C-8BBD-C3345C20B026}">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364" authorId="48" shapeId="0" xr:uid="{577ABDF1-FEF0-4341-889F-653F4D707421}">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364" authorId="49" shapeId="0" xr:uid="{D6268FCD-D903-4004-9149-BEDED4A97E95}">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377" authorId="50" shapeId="0" xr:uid="{E5149821-1E3F-440E-A19B-7352CC178545}">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377" authorId="51" shapeId="0" xr:uid="{DC816E01-15E0-4D52-B4E3-88A86C0A53B4}">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391" authorId="52" shapeId="0" xr:uid="{46EB538B-DB66-40B3-B7D1-712C868F8A66}">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391" authorId="53" shapeId="0" xr:uid="{69D411FB-C845-4881-AC23-AA13E191520E}">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404" authorId="54" shapeId="0" xr:uid="{A97D92C8-7225-4F24-B767-7B9123B52D02}">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404" authorId="55" shapeId="0" xr:uid="{0C97853E-D2DE-4C0D-BE58-98A3F349C334}">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417" authorId="56" shapeId="0" xr:uid="{AD0932E5-7F01-4829-B7E2-CEF740C9B034}">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417" authorId="57" shapeId="0" xr:uid="{0AA9585A-FBC9-4349-93B7-92549E62D056}">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437" authorId="58" shapeId="0" xr:uid="{30B3E919-2654-4D75-99F0-4F7F092F46CB}">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437" authorId="59" shapeId="0" xr:uid="{A2C1D1F5-DB12-465A-AA0E-98162EEF3F2F}">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450" authorId="60" shapeId="0" xr:uid="{E4E8E0A8-5C59-4B12-B95C-E58E9443B329}">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450" authorId="61" shapeId="0" xr:uid="{E57ED720-6553-4FC0-9F2B-9068BAC83730}">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463" authorId="62" shapeId="0" xr:uid="{9000CEEA-746A-47AF-A38B-BF328CB665E4}">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463" authorId="63" shapeId="0" xr:uid="{4BFA91F4-82FF-4EA4-BF63-A15628543C95}">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476" authorId="64" shapeId="0" xr:uid="{5BFB78C4-F73B-4BC4-9607-5AA6E8B2BC18}">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476" authorId="65" shapeId="0" xr:uid="{416468D9-C63F-4DB3-83DB-664757FB43FB}">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J481" authorId="66" shapeId="0" xr:uid="{0B821D50-FCD2-45E7-8651-5FFBDBC1D764}">
      <text>
        <t>[Threaded comment]
Your version of Excel allows you to read this threaded comment; however, any edits to it will get removed if the file is opened in a newer version of Excel. Learn more: https://go.microsoft.com/fwlink/?linkid=870924
Comment:
    Could this also be timing - too late - check FRAM book for priority</t>
      </text>
    </comment>
    <comment ref="F489" authorId="67" shapeId="0" xr:uid="{F9304165-F38B-4FB2-B733-DB0E2DE21E1E}">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489" authorId="68" shapeId="0" xr:uid="{999D3D37-AB0B-40DA-8340-A18471E7B9B8}">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502" authorId="69" shapeId="0" xr:uid="{BD1547FA-08BD-40B5-95A3-3CDA64F0AD4F}">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502" authorId="70" shapeId="0" xr:uid="{7FE1F29C-3022-4BE0-99D4-4B1B33A0FE02}">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515" authorId="71" shapeId="0" xr:uid="{BC5684A9-AFBA-441F-BAB4-53666E4DD7E5}">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515" authorId="72" shapeId="0" xr:uid="{77EB249A-6E3B-4F4D-B45B-DF3E4E3114F1}">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528" authorId="73" shapeId="0" xr:uid="{2A690D6E-5EA4-4515-A112-36639790B507}">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528" authorId="74" shapeId="0" xr:uid="{ADBD5BC3-AEA8-4FE6-966E-DD4F24814764}">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 ref="F541" authorId="75" shapeId="0" xr:uid="{F9227FB1-9944-4B04-A6CE-FAB49C657625}">
      <text>
        <t>[Threaded comment]
Your version of Excel allows you to read this threaded comment; however, any edits to it will get removed if the file is opened in a newer version of Excel. Learn more: https://go.microsoft.com/fwlink/?linkid=870924
Comment:
    Endogenous - variability of the output due to the variability of the function, due to the nature of the function - p. 64</t>
      </text>
    </comment>
    <comment ref="G541" authorId="76" shapeId="0" xr:uid="{633BFBAE-04A3-4976-8130-E2B30019FA06}">
      <text>
        <t>[Threaded comment]
Your version of Excel allows you to read this threaded comment; however, any edits to it will get removed if the file is opened in a newer version of Excel. Learn more: https://go.microsoft.com/fwlink/?linkid=870924
Comment:
    Exogenous - variability of the output due to the variability of the working environment - conditions under which function carried out - p. 64</t>
      </text>
    </comment>
  </commentList>
</comments>
</file>

<file path=xl/sharedStrings.xml><?xml version="1.0" encoding="utf-8"?>
<sst xmlns="http://schemas.openxmlformats.org/spreadsheetml/2006/main" count="12587" uniqueCount="622">
  <si>
    <r>
      <rPr>
        <sz val="12"/>
        <rFont val="Arial"/>
        <family val="2"/>
      </rPr>
      <t>FRAM - NFF-Airworthiness - 6 May 2021</t>
    </r>
  </si>
  <si>
    <t>Needs reviewing</t>
  </si>
  <si>
    <t>Ongoing</t>
  </si>
  <si>
    <t>Default position (p. 69)</t>
  </si>
  <si>
    <t>HIDDEN</t>
  </si>
  <si>
    <t>Step 1 - Identify and describe the Functions</t>
  </si>
  <si>
    <t>Step 2 - Identification of Output Variability</t>
  </si>
  <si>
    <t>Step 3 - Aggregation of Variability</t>
  </si>
  <si>
    <t>Part 4 - Consequence of the Analysis</t>
  </si>
  <si>
    <t>Type of Function</t>
  </si>
  <si>
    <t>Internal Variability</t>
  </si>
  <si>
    <t>External Variability</t>
  </si>
  <si>
    <t>Outputs</t>
  </si>
  <si>
    <t>Most Likely Dimension of Output Variability</t>
  </si>
  <si>
    <t>Description of Most Likely Output Variability</t>
  </si>
  <si>
    <t>Frequency of Output Performance Variability</t>
  </si>
  <si>
    <t>Amplitude of Output Performance Variability</t>
  </si>
  <si>
    <t>Aspect</t>
  </si>
  <si>
    <t>Description of Aspect</t>
  </si>
  <si>
    <t>Upstream Function</t>
  </si>
  <si>
    <r>
      <t xml:space="preserve">Most Likely </t>
    </r>
    <r>
      <rPr>
        <b/>
        <sz val="12"/>
        <color rgb="FF0000FF"/>
        <rFont val="Arial"/>
        <family val="2"/>
      </rPr>
      <t>Form</t>
    </r>
    <r>
      <rPr>
        <b/>
        <sz val="12"/>
        <color rgb="FF000000"/>
        <rFont val="Arial"/>
        <family val="2"/>
      </rPr>
      <t xml:space="preserve"> of Upstream Variability </t>
    </r>
  </si>
  <si>
    <t xml:space="preserve">Description of Most Likely Upstream Variability </t>
  </si>
  <si>
    <t>Frequency of Upstream  Performance Variability</t>
  </si>
  <si>
    <t>Amplitude of Upstream  Performance Variability</t>
  </si>
  <si>
    <t>Possible effect on this (downstream) Function</t>
  </si>
  <si>
    <t>Possible effect on this (downstream) Function Output Variability [ increase, decrease, remain unchanged]</t>
  </si>
  <si>
    <t>Frequency</t>
  </si>
  <si>
    <t>Amplitude</t>
  </si>
  <si>
    <t>Total</t>
  </si>
  <si>
    <t>Damping</t>
  </si>
  <si>
    <t>Rough Downstream Function Variability Score</t>
  </si>
  <si>
    <t>Potential Damping Factors to counter upstream-downstream coupling</t>
  </si>
  <si>
    <t>Potential Performance Indicators</t>
  </si>
  <si>
    <t>NOTES</t>
  </si>
  <si>
    <r>
      <rPr>
        <sz val="12"/>
        <rFont val="Arial"/>
        <family val="2"/>
      </rPr>
      <t>Name of function</t>
    </r>
  </si>
  <si>
    <r>
      <rPr>
        <sz val="12"/>
        <rFont val="Arial"/>
        <family val="2"/>
      </rPr>
      <t>To conduct PSED</t>
    </r>
  </si>
  <si>
    <t>Human</t>
  </si>
  <si>
    <t>Number</t>
  </si>
  <si>
    <t>Name</t>
  </si>
  <si>
    <t>H</t>
  </si>
  <si>
    <t>M</t>
  </si>
  <si>
    <t>L</t>
  </si>
  <si>
    <t>T</t>
  </si>
  <si>
    <t>I</t>
  </si>
  <si>
    <t>N</t>
  </si>
  <si>
    <t>D</t>
  </si>
  <si>
    <t>FLS Function</t>
  </si>
  <si>
    <r>
      <rPr>
        <sz val="12"/>
        <rFont val="Arial"/>
        <family val="2"/>
      </rPr>
      <t>Description</t>
    </r>
  </si>
  <si>
    <r>
      <rPr>
        <sz val="12"/>
        <rFont val="Arial"/>
        <family val="2"/>
      </rPr>
      <t>Qualified engineer and aircrew to attend and conduct the PSED, following the flight. This is to happen soon after the flight.</t>
    </r>
  </si>
  <si>
    <t>Carried out by engineers and aircrew - individually or in small groups. Those involved with relevant PSED.</t>
  </si>
  <si>
    <t>Relatively high degree of potential variability for human factors reasons: fatigue, circadian rhythm, attention, boredom, working conditions.</t>
  </si>
  <si>
    <t xml:space="preserve">Variation due to:
Social/cultural factors such as normalised behaviours. Group pressure.
Environmental Factors - lighting, climate, facility.
Organizational Factors - Availability of qualified personnel required. Operational pressure may cause delay or limitation of information imparted. </t>
  </si>
  <si>
    <t>Medium</t>
  </si>
  <si>
    <t>Low</t>
  </si>
  <si>
    <r>
      <rPr>
        <sz val="12"/>
        <rFont val="Arial"/>
        <family val="2"/>
      </rPr>
      <t>Aspect</t>
    </r>
  </si>
  <si>
    <r>
      <rPr>
        <sz val="12"/>
        <rFont val="Arial"/>
        <family val="2"/>
      </rPr>
      <t>Description of Aspect</t>
    </r>
  </si>
  <si>
    <r>
      <rPr>
        <sz val="12"/>
        <rFont val="Arial"/>
        <family val="2"/>
      </rPr>
      <t>Input</t>
    </r>
  </si>
  <si>
    <r>
      <rPr>
        <sz val="12"/>
        <rFont val="Arial"/>
        <family val="2"/>
      </rPr>
      <t>Backup qualified and experienced engineers</t>
    </r>
  </si>
  <si>
    <t>Large</t>
  </si>
  <si>
    <t>To be unable to conduct PSED until back-up engineers arrive or possible misinformation imparted during PSED.</t>
  </si>
  <si>
    <t>Increase</t>
  </si>
  <si>
    <t>Keep up-to-date records of suitable engineers to reduce probability of unsuitable person being allocated the task initially. Have back-up pre-empted.</t>
  </si>
  <si>
    <r>
      <rPr>
        <sz val="12"/>
        <rFont val="Arial"/>
        <family val="2"/>
      </rPr>
      <t>Backup of qualified and experienced aircrew</t>
    </r>
  </si>
  <si>
    <t>To be unable to conduct PSED until backup aircrew arrive or possible misinformation imparted during PSED.</t>
  </si>
  <si>
    <t>Keep up-to-date records of suitable aircrew to reduce probability of unsuitable aircrew being mis-assessed. Have back up pre-empted.</t>
  </si>
  <si>
    <r>
      <rPr>
        <sz val="12"/>
        <rFont val="Arial"/>
        <family val="2"/>
      </rPr>
      <t>Output</t>
    </r>
  </si>
  <si>
    <r>
      <rPr>
        <sz val="12"/>
        <rFont val="Arial"/>
        <family val="2"/>
      </rPr>
      <t>Completed PSED proforma</t>
    </r>
  </si>
  <si>
    <t>Sequence</t>
  </si>
  <si>
    <t>Jumping</t>
  </si>
  <si>
    <t>High</t>
  </si>
  <si>
    <t>Quality Manager / independent checks to be conducted before flight.</t>
  </si>
  <si>
    <r>
      <rPr>
        <sz val="12"/>
        <rFont val="Arial"/>
        <family val="2"/>
      </rPr>
      <t>NFF/Airworthiness assessment</t>
    </r>
  </si>
  <si>
    <t>Timing/duration</t>
  </si>
  <si>
    <t>Too early - output incomplete or inaccurate.</t>
  </si>
  <si>
    <t>Reported as erroneous in later checks. Fault re-occurs or is classified as NFF.</t>
  </si>
  <si>
    <r>
      <rPr>
        <sz val="12"/>
        <rFont val="Arial"/>
        <family val="2"/>
      </rPr>
      <t>Precondition</t>
    </r>
  </si>
  <si>
    <t>Aircrew SQEP for PSED</t>
  </si>
  <si>
    <t>If aircrew are not SQEP the PSED may be delayed until the arrival of back-up aircrew. This will reduce the maintenance time available</t>
  </si>
  <si>
    <t>Keep up-to-date records of suitable aircrew to reduce probability of SQEP test error going undetected. Conduct periodic test of SQP Test system.</t>
  </si>
  <si>
    <r>
      <rPr>
        <sz val="12"/>
        <rFont val="Arial"/>
        <family val="2"/>
      </rPr>
      <t>Engineer SQEP for PSED</t>
    </r>
  </si>
  <si>
    <t>If engineers are not SQEP the PSED may be delayed until the arrival of back-up aircrew. This will reduce the maintenance time available</t>
  </si>
  <si>
    <t>Keep up-to-date records of suitable engineers to reduce probability of SQEP test error going undetected. Conduct periodic test of SQP Test system.</t>
  </si>
  <si>
    <r>
      <rPr>
        <sz val="12"/>
        <rFont val="Arial"/>
        <family val="2"/>
      </rPr>
      <t>Resource</t>
    </r>
  </si>
  <si>
    <r>
      <rPr>
        <sz val="12"/>
        <rFont val="Arial"/>
        <family val="2"/>
      </rPr>
      <t>Suitable PSED facility</t>
    </r>
  </si>
  <si>
    <t>If a suitable facility is not found for the PSED the debrief may be cut short, misinformation provided, or misheard. May result sin doing the wrong maintenance or having to call aircrew back to obtain more information.</t>
  </si>
  <si>
    <t>Pre-book room for debrief or have suitable rooms allocated for debriefs.</t>
  </si>
  <si>
    <r>
      <rPr>
        <sz val="12"/>
        <rFont val="Arial"/>
        <family val="2"/>
      </rPr>
      <t>PSED proforma</t>
    </r>
  </si>
  <si>
    <t xml:space="preserve">If a PSED proforma is not provided the PSED will be delayed starting. This may impact the time available for maintenance to be conducted. </t>
  </si>
  <si>
    <t>1. Ensure PSED is allocated to engineer ground crew at start of see-in crew allocation. 
2. Have PSED stored in suitable PSED facility.</t>
  </si>
  <si>
    <r>
      <rPr>
        <sz val="12"/>
        <rFont val="Arial"/>
        <family val="2"/>
      </rPr>
      <t>Control</t>
    </r>
  </si>
  <si>
    <t>Not described initially</t>
  </si>
  <si>
    <r>
      <rPr>
        <sz val="12"/>
        <rFont val="Arial"/>
        <family val="2"/>
      </rPr>
      <t>Time</t>
    </r>
  </si>
  <si>
    <t>Most Likely Dimension of Upstream Variability</t>
  </si>
  <si>
    <t>Description of Most Likely Upstream Variability</t>
  </si>
  <si>
    <t>Possible effect on this (downstream) Function Output Variability</t>
  </si>
  <si>
    <t>???</t>
  </si>
  <si>
    <r>
      <rPr>
        <sz val="12"/>
        <rFont val="Arial"/>
        <family val="2"/>
      </rPr>
      <t>To complete training</t>
    </r>
  </si>
  <si>
    <t>Organizational???</t>
  </si>
  <si>
    <t>Aircrew, engineers and logisticians to have completed necessary initial and refresher training</t>
  </si>
  <si>
    <t>Complicated function involving nominated trainees (aircrew, engineers and logisticians) attending and completing relevant initial and refresher training. Assessment to be completed post training to demonstrate ability.</t>
  </si>
  <si>
    <t>Relatively low degree of variability but high amplitude. Training should be regular and organized</t>
  </si>
  <si>
    <t>Variation due to:
Social/cultural factors such as normalised behaviours. Customer demand for the training.
Environmental Factors - lighting, climate, facility.
Organizational Factors - Availability of trainers, policy, procedures, equipment, authorized manpower. Change in regulations or AMM. Ability to produce the report without technology.</t>
  </si>
  <si>
    <r>
      <rPr>
        <sz val="12"/>
        <rFont val="Arial"/>
        <family val="2"/>
      </rPr>
      <t>Aircrew/engineers/logisticians booked training</t>
    </r>
  </si>
  <si>
    <t>If the training has not been booked repeated errors or lack or SQEP will prevail.</t>
  </si>
  <si>
    <t>No change</t>
  </si>
  <si>
    <t>1. Ensure software established to recognize relevant training for aircrew/engineers/ logisticians. 
2. Independent checks by the trainers to be carried out.</t>
  </si>
  <si>
    <r>
      <rPr>
        <sz val="12"/>
        <rFont val="Arial"/>
        <family val="2"/>
      </rPr>
      <t>Trained aircrew</t>
    </r>
  </si>
  <si>
    <t>Wrong object</t>
  </si>
  <si>
    <t>Incorrect skill level</t>
  </si>
  <si>
    <t>Unable to complete flight tasks. Curtailment of flight.</t>
  </si>
  <si>
    <r>
      <rPr>
        <sz val="12"/>
        <rFont val="Arial"/>
        <family val="2"/>
      </rPr>
      <t>Trained engineers</t>
    </r>
  </si>
  <si>
    <t>Unable to complete maintenance proficiently. Prolonged maintenance activities, more errors.</t>
  </si>
  <si>
    <r>
      <rPr>
        <sz val="12"/>
        <rFont val="Arial"/>
        <family val="2"/>
      </rPr>
      <t>Report of trained engineers</t>
    </r>
  </si>
  <si>
    <t>Incorrect report published</t>
  </si>
  <si>
    <t>Incorrect report spotted and returned.
Engineers tasked for activity they are not qualified to undertake and report this.</t>
  </si>
  <si>
    <r>
      <rPr>
        <sz val="12"/>
        <rFont val="Arial"/>
        <family val="2"/>
      </rPr>
      <t>Report of trained aircrew</t>
    </r>
  </si>
  <si>
    <t>Incorrect report spotted and returned.
Aircrew  tasked for activity they are not qualified to undertake and report this. Delay to the flight programme.</t>
  </si>
  <si>
    <r>
      <rPr>
        <sz val="12"/>
        <rFont val="Arial"/>
        <family val="2"/>
      </rPr>
      <t>Trainers</t>
    </r>
  </si>
  <si>
    <t>If the trainers are not available, no training can take place and repeated errors or lack or SQEP will prevail.</t>
  </si>
  <si>
    <t>Programme briefing to ensure correct trainers are available to provide the scheduled training programme.</t>
  </si>
  <si>
    <r>
      <rPr>
        <sz val="12"/>
        <rFont val="Arial"/>
        <family val="2"/>
      </rPr>
      <t>Training equipment</t>
    </r>
  </si>
  <si>
    <t xml:space="preserve">If the training equipment is not provided inefficient or inaccurate training may be provided. This will diminish the quality of the training and result in more refresher training sessions being required. May lead to demoralized staff. Number of SQEP people may not increase. Back-up engineers and aircrew will continue to be needed. A drain on resources. </t>
  </si>
  <si>
    <t>Programme briefing to ensure correct equipment is available as per the  scheduled training programme.</t>
  </si>
  <si>
    <r>
      <rPr>
        <sz val="12"/>
        <rFont val="Arial"/>
        <family val="2"/>
      </rPr>
      <t>Training documents</t>
    </r>
  </si>
  <si>
    <t xml:space="preserve">If the training documents are not available, the effectiveness of the training may be less effective. So number of training sessions to impart the relevant information may increase. </t>
  </si>
  <si>
    <t>Check to be conducted upon receipt of revised/new training documents and confirmation of correct documents being received to be passed to the NFF/A working group.</t>
  </si>
  <si>
    <r>
      <rPr>
        <sz val="12"/>
        <rFont val="Arial"/>
        <family val="2"/>
      </rPr>
      <t>Updated training documents</t>
    </r>
  </si>
  <si>
    <t xml:space="preserve">If the updated training documents are not provided inefficient or inaccurate training may continue to be provided. This will diminish the quality of the training and result in more refresher training sessions being required. May lead to demoralized staff, or workaround solutions being implemented. Number of SQEP people may not increase. Back-up engineers and aircrew will continue to be needed. A drain on resources. </t>
  </si>
  <si>
    <t>A feedback loop to be implemented to state if assessment of training documents was carried out, if not why not, and as a result if training documents have been updated. Amendment state to be provided within feedback loop.</t>
  </si>
  <si>
    <r>
      <rPr>
        <sz val="12"/>
        <rFont val="Arial"/>
        <family val="2"/>
      </rPr>
      <t>To understand engineering terminology</t>
    </r>
  </si>
  <si>
    <t>Do the aircrew understand the engineering terminology used by the engineers to clear/close a fault?</t>
  </si>
  <si>
    <t>This is the knowledge and understanding of individual aircrew. Essentially a human decision-making function.</t>
  </si>
  <si>
    <t xml:space="preserve">Very many causes of variability, so frequency is high and amplitude large. E.g. fatigue, attention, knowledge, forgetting.  Carried out by small groups or pairs. </t>
  </si>
  <si>
    <t>Variation due to:
Social/cultural factors such as normalised behaviours. Peer pressure and acceptance of engineers knowledge.
Environmental Factors - lighting, climate, facility.
Organizational Factors - Availability of SQEP engineers. Willingness of organization to implement.</t>
  </si>
  <si>
    <r>
      <rPr>
        <sz val="12"/>
        <rFont val="Arial"/>
        <family val="2"/>
      </rPr>
      <t>Closed engineering workcard</t>
    </r>
  </si>
  <si>
    <t xml:space="preserve">If the engineering record is not closed the aircraft log book cannot be made ready for the aircrew. The aircrew will be unable to assess if all the engineering terminology is understood. This will delay the flight and result in aircrew hanging around.  </t>
  </si>
  <si>
    <t>Quality manager / independent check to be carried out on closed engineer workcards. Feedback to be provided to prevent/ reduce recurrence.</t>
  </si>
  <si>
    <r>
      <rPr>
        <sz val="12"/>
        <rFont val="Arial"/>
        <family val="2"/>
      </rPr>
      <t>Flight qualified aircrew</t>
    </r>
  </si>
  <si>
    <t xml:space="preserve">The aircrew need to be qualified for the aircraft and the sortie type. If the aircrew are not qualified it may result in the aircraft having to be refitted or the flight cancelled. </t>
  </si>
  <si>
    <t xml:space="preserve">Written confirmation to be provided to NFF/A and operators on qualification state of aircrew. </t>
  </si>
  <si>
    <r>
      <rPr>
        <sz val="12"/>
        <rFont val="Arial"/>
        <family val="2"/>
      </rPr>
      <t>Aircrew requiring training</t>
    </r>
  </si>
  <si>
    <t>Incorrect aircrew selected</t>
  </si>
  <si>
    <t>Aircrew book training and fewer occurrences of aircrew not understanding the engineer's terminology.</t>
  </si>
  <si>
    <r>
      <rPr>
        <sz val="12"/>
        <rFont val="Arial"/>
        <family val="2"/>
      </rPr>
      <t>Inexperienced aircrew</t>
    </r>
  </si>
  <si>
    <t>No of complaints increases from experienced aircrew being incorrectly assessed.</t>
  </si>
  <si>
    <t>Aircrew content with engineering terminology</t>
  </si>
  <si>
    <t>Too early and wrong assessment made</t>
  </si>
  <si>
    <t>Impact on the following PSED with regards to information provided.</t>
  </si>
  <si>
    <t>Impact on the following PSED with regards to information provided to engineers.</t>
  </si>
  <si>
    <r>
      <rPr>
        <sz val="12"/>
        <rFont val="Arial"/>
        <family val="2"/>
      </rPr>
      <t>To explain engineer's terminology</t>
    </r>
  </si>
  <si>
    <r>
      <rPr>
        <sz val="12"/>
        <rFont val="Arial"/>
        <family val="2"/>
      </rPr>
      <t>Engineers to be available to provide explanations of their terminology to inexperienced aircrew</t>
    </r>
  </si>
  <si>
    <t>This is in small groups. The engineers explain the terminology to one or more aircrew.</t>
  </si>
  <si>
    <t xml:space="preserve">Very many causes of variability, so frequency is high and amplitude large. E.g. fatigue, attention, forgetting.  Carried out by small groups or pairs. </t>
  </si>
  <si>
    <t>Variation due to:
Social/cultural factors such as normalised behaviours.
Environmental Factors - lighting, climate, facility.
Organizational Factors - Availability of SQEP engineers and willingness of the organization to implement. Time pressure.</t>
  </si>
  <si>
    <t xml:space="preserve">Inexperienced aircrew will most likely occur when they are new arrivals. They may not be aware of the process to follow and believe they understand the information when they do not. It may take longer for the engineer to explain the information. This may impact subsequent PSEDs. </t>
  </si>
  <si>
    <t>Quality Manager/independent check to be conducted to assess assessment results for accuracy. Feedback to be provided to Aircrew Manager and NNF/A working group.</t>
  </si>
  <si>
    <r>
      <rPr>
        <sz val="12"/>
        <rFont val="Arial"/>
        <family val="2"/>
      </rPr>
      <t>More knowledgeable aircrew</t>
    </r>
  </si>
  <si>
    <t>Too early - assessment of aircrew knowledge made too early</t>
  </si>
  <si>
    <t>Impact on the subsequent PSED with regards to information provided to engineers.</t>
  </si>
  <si>
    <r>
      <rPr>
        <sz val="12"/>
        <rFont val="Arial"/>
        <family val="2"/>
      </rPr>
      <t>Aircrew requiring refresher training</t>
    </r>
  </si>
  <si>
    <t>No of complaints increases from experienced aircrew being incorrectly assessed as requiring refresher training.</t>
  </si>
  <si>
    <t xml:space="preserve">If backup qualified and experienced engineers are not available, inexperience engineers may step in to explain the terminology.  Incorrect information may be imparted and an incorrect assessment made of the terminology that may impact the information imparted during the PSEDs..  </t>
  </si>
  <si>
    <t>1. Keep up-to-date records of suitable engineers to reduce probability of occurrence. 
2. Conduct periodic checks of the assessments and records.</t>
  </si>
  <si>
    <t>Electronic link to searchable aircraft maintenance database</t>
  </si>
  <si>
    <t xml:space="preserve">If an electronic link to searchable aircraft maintenance database is not available imprecise information may be given to the aircrew. This may impact the information provided during the next PSED. May have a knock-on effect on future maintenance. </t>
  </si>
  <si>
    <t>Back-up system for searchable electronic aircraft maintenance system to be provided (even if held outside of immediate organization)</t>
  </si>
  <si>
    <r>
      <rPr>
        <sz val="12"/>
        <rFont val="Arial"/>
        <family val="2"/>
      </rPr>
      <t>To book training</t>
    </r>
  </si>
  <si>
    <t>Organizational</t>
  </si>
  <si>
    <t>A booking system to allow engineers, aircrew and logisticians to book relevant initial and refresher training.</t>
  </si>
  <si>
    <t>This maybe used by individual to book training but it requires the organization to have the system in place and to plan the training schedule etc.</t>
  </si>
  <si>
    <t>Relatively low degree of variability but high amplitude. Electronic booking system should be available. Few software updates just inputting of new dates. Training should be regular and organized</t>
  </si>
  <si>
    <t>Variation due to:
Social/cultural factors such as normalised behaviours.
Environmental Factors - lighting, climate, facility. 
Organizational Factors - Availability booking system software, electricity and authorized manpower.</t>
  </si>
  <si>
    <t>Engineers requiring refresher training</t>
  </si>
  <si>
    <t>Incorrect engineers could book refresher training. This could reduce the number of places available for those engineers who do need the training. Trainers could prepare sessions for more people than required. Those engineers who do need the training may have to wait longer. Consequently back-up support will be required for longer for the PSED until the engineers do complete and pass the refresher training.</t>
  </si>
  <si>
    <t>1. Upon receipt of booking request check to be made of records on training already delivered. 
2. Feedback mechanism to be established if engineers believe incorrect assessment has been made.</t>
  </si>
  <si>
    <t>Incorrect aircrew could book training. This could reduce the number of places available for those aircrew who do need the training. Trainers could prepare sessions for more aircrew than required. Those aircrew who do need the training may have to wait longer. Consequently back-up support will be required for longer for the PSED until they do complete and pass the refresher training.</t>
  </si>
  <si>
    <t>1. Upon receipt of booking request check to be made of records on training already delivered. 
2. Feedback mechanism to be established if aircrew believe incorrect assessment has been made.</t>
  </si>
  <si>
    <r>
      <rPr>
        <sz val="12"/>
        <rFont val="Arial"/>
        <family val="2"/>
      </rPr>
      <t>Engineers requiring training</t>
    </r>
  </si>
  <si>
    <t>Incorrect engineers could book training. This could reduce the number of places available for those engineers who do need the training. Trainers could prepare sessions for more people than required. Those engineers who do need the training may have to wait longer. Consequently back-up support will be required for longer for the PSED until the engineers do complete and pass the refresher training.</t>
  </si>
  <si>
    <t>Aircrew requiring refresher training</t>
  </si>
  <si>
    <t>4/8</t>
  </si>
  <si>
    <t>Incorrect aircrew could book refresher training. This could reduce the number of places available for those aircrew who do need the training. Trainers could prepare sessions for more aircrew than required. Those aircrew who do need the training may have to wait longer. Consequently back-up support will be required for longer for the PSED until they do complete and pass the refresher training.</t>
  </si>
  <si>
    <t>Booked onto wrong course</t>
  </si>
  <si>
    <t>1. Number of people on training courses may increase.
2. Complaints made by aircrew.</t>
  </si>
  <si>
    <r>
      <rPr>
        <sz val="12"/>
        <rFont val="Arial"/>
        <family val="2"/>
      </rPr>
      <t>To conduct SQEP Test</t>
    </r>
  </si>
  <si>
    <r>
      <rPr>
        <sz val="12"/>
        <rFont val="Arial"/>
        <family val="2"/>
      </rPr>
      <t>A test to conform the engineers and aircrew are experienced and qualified to run the PSED, without additional support from other aircrew or engineers.</t>
    </r>
  </si>
  <si>
    <t>This is for the individual aircrew and engineers to undertake a test to check they are experienced and qualified to do the PSED.</t>
  </si>
  <si>
    <t xml:space="preserve">Very many causes of variability, so frequency is high and amplitude large. E.g. fatigue, attention, honesty, forgetting.  Carried out by individual or small groups. </t>
  </si>
  <si>
    <t>Variation due to:
Social/cultural factors such as normalised behaviours. group pressure.
Environmental Factors - lighting, climate, facility.
Organizational Factors - Availability of computer system and software. Stakeholder agreement of the test to be conducted. Change of regulation, policy and procedure. Time and operational pressures. operational environment. Authorized manpower.</t>
  </si>
  <si>
    <r>
      <rPr>
        <sz val="12"/>
        <rFont val="Arial"/>
        <family val="2"/>
      </rPr>
      <t>Aircrew requiring Q&amp;E test</t>
    </r>
  </si>
  <si>
    <t>Could be done out of order, after the PSED and the test result could indicate back-up aircrew should have joined the PSED.</t>
  </si>
  <si>
    <t>Test results to be provided to operators before the PSED is conducted. Written on board to confirm test details have been provided.</t>
  </si>
  <si>
    <t>Wrong assessment outcome from test</t>
  </si>
  <si>
    <t>Complaint made on time for PSED. Incorrect information obtained from PSED could led to NFF or repeat NFF.</t>
  </si>
  <si>
    <r>
      <rPr>
        <sz val="12"/>
        <rFont val="Arial"/>
        <family val="2"/>
      </rPr>
      <t>Aircrew SQEP for PSED</t>
    </r>
  </si>
  <si>
    <t>Complaint made on time for PSED. Incorrect information obtained from aircrew during PSED could led to NFF or repeat NFF.</t>
  </si>
  <si>
    <t>Incorrect assessment outcome - training not required</t>
  </si>
  <si>
    <t>Increase in the number of complaints regarding incorrect assessment being made.</t>
  </si>
  <si>
    <r>
      <rPr>
        <sz val="12"/>
        <rFont val="Arial"/>
        <family val="2"/>
      </rPr>
      <t>Aircrew's SQEP results</t>
    </r>
  </si>
  <si>
    <r>
      <rPr>
        <sz val="12"/>
        <rFont val="Arial"/>
        <family val="2"/>
      </rPr>
      <t>Engineer's SQEP results</t>
    </r>
  </si>
  <si>
    <r>
      <rPr>
        <sz val="12"/>
        <rFont val="Arial"/>
        <family val="2"/>
      </rPr>
      <t>Functioning SQEP test tool</t>
    </r>
  </si>
  <si>
    <t>If a functioning test tool is not available, an incorrect assessment could be made that may impact the quality of the PSD. Or there may be a delay whilst they try to find/use another PSED test tool. Impact on aircrew and engineers morale and a delay to commencing the maintenance.</t>
  </si>
  <si>
    <t>Back-up system (e.g. laptop) to be available to PSED team. To be located near to PSED facility.</t>
  </si>
  <si>
    <r>
      <rPr>
        <sz val="12"/>
        <rFont val="Arial"/>
        <family val="2"/>
      </rPr>
      <t>To find suitable PSED facility</t>
    </r>
  </si>
  <si>
    <r>
      <rPr>
        <sz val="12"/>
        <rFont val="Arial"/>
        <family val="2"/>
      </rPr>
      <t>To ensure there is a suitable PSED facility in which to conduct the debrief</t>
    </r>
  </si>
  <si>
    <t>Whilst the organization should have rooms available this is  a task for an engineer to arrange.</t>
  </si>
  <si>
    <t xml:space="preserve">Very many causes of variability, so frequency is high and amplitude large. E.g. Aptitude and knowledge  of individual,  fatigue, forgetting.  </t>
  </si>
  <si>
    <t>Variation due to:
Social/cultural factors such as normalised behaviours. Willingness to find a location. Feeling pressurized
Environmental Factors - lighting, climate, facility.
Organizational Factors - Availability of suitable facility, electricity, equipment, external demands and authorized manpower.</t>
  </si>
  <si>
    <t>Unsuitable facility used/proposed</t>
  </si>
  <si>
    <t>1. Increase in the number of complaints regarding PSED Facility.
2. Insufficient information obtained from aircrew. May result in additional PSED being required.
3. Number of NFF / intermittent faults may increase.</t>
  </si>
  <si>
    <r>
      <rPr>
        <sz val="12"/>
        <rFont val="Arial"/>
        <family val="2"/>
      </rPr>
      <t>To use PSED proforma</t>
    </r>
  </si>
  <si>
    <r>
      <rPr>
        <sz val="12"/>
        <rFont val="Arial"/>
        <family val="2"/>
      </rPr>
      <t>The aircrew and engineers are to be trained in how to use the PSED proforma.</t>
    </r>
  </si>
  <si>
    <t>This is for  aircrew or engineer to complete individually or as a small group.</t>
  </si>
  <si>
    <r>
      <t xml:space="preserve">Very many causes of variability, so frequency is high and amplitude large. E.g. Aptitude and knowledge of individual,  willingness, fatigue, forgetting.  </t>
    </r>
    <r>
      <rPr>
        <sz val="12"/>
        <color rgb="FF0070C0"/>
        <rFont val="Arial"/>
        <family val="2"/>
      </rPr>
      <t>"There is potential for crew to resist the completion of this [correctly] function to manage aircraft faults 'informally'."</t>
    </r>
  </si>
  <si>
    <t>Variation due to:
Social/cultural factors such as normalised behaviours. Group pressure to not use the proforma
Organizational Factors - Availability of proforma from supplier, authorized manpower, change of policy, time pressure.</t>
  </si>
  <si>
    <t>Unable to complete the PSED proficiently. Causes delays or information to be omitted.</t>
  </si>
  <si>
    <t xml:space="preserve">On allocation of engineer to the PSED, a check to be made on SQEP level database to ensure it is at the correct level.  If not back-up engineer to be summoned in preparation for the PSED. </t>
  </si>
  <si>
    <t xml:space="preserve">On allocation of aircrew to the flight, a check to be made on SQEP level database to ensure it is at the correct level.  If not back-up aircrew to be summoned in preparation for the PSED. </t>
  </si>
  <si>
    <t>Incorrect PSED proforma used</t>
  </si>
  <si>
    <t>Rejection of completed PSED proformas - need to be transferred to the correct form.</t>
  </si>
  <si>
    <t>Incorrect assessment outcome - refresher training not required</t>
  </si>
  <si>
    <t>1. Number of complaints from aircrew regarding incorrect assessment increases. 
2. Increase in number of aircrew attending training courses.</t>
  </si>
  <si>
    <r>
      <rPr>
        <sz val="12"/>
        <rFont val="Arial"/>
        <family val="2"/>
      </rPr>
      <t>Engineers requiring refresher training</t>
    </r>
  </si>
  <si>
    <t>1. Number of complaints from engineers regarding incorrect assessment increases. 
2. Increase in number of aircrew attending training courses.</t>
  </si>
  <si>
    <t>Provided PSED proforma</t>
  </si>
  <si>
    <t>If the PSED proforma is not provided the debrief should not start. Aspects of the debrief may not be covered. This could result in the aircrew having to be recalled or maintenance being omitted.</t>
  </si>
  <si>
    <t xml:space="preserve">PSED to be located in PSED facility and a physical check to be conducted before the PSED commences (at the start of each day). </t>
  </si>
  <si>
    <r>
      <rPr>
        <sz val="12"/>
        <rFont val="Arial"/>
        <family val="2"/>
      </rPr>
      <t>To review aircraft history</t>
    </r>
  </si>
  <si>
    <r>
      <rPr>
        <sz val="12"/>
        <rFont val="Arial"/>
        <family val="2"/>
      </rPr>
      <t>Following the PSED a review of the aircraft history for similar intermittent or NFF is to be conducted.</t>
    </r>
  </si>
  <si>
    <t>This is for an individual engineer or small group of engineers to undertake. Essentially a human decision-making function.</t>
  </si>
  <si>
    <t xml:space="preserve">Very many causes of variability, so frequency is high and amplitude large. E.g. Aptitude and knowledge of individual,  vigilance, circadian rhythm, fatigue, forgetting.  </t>
  </si>
  <si>
    <t>Variation due to:
Social/cultural factors such as normalised behaviours. Group pressure, implicit norms, to not complete properly.  
Environmental Factors - lighting, climate, facility.
Organizational Factors - Availability of computer system to search history, incomplete historical record, time pressure, change of software (update) and authorized manpower.</t>
  </si>
  <si>
    <t>If the completed PSED is not used, then an incomplete review of the aircraft history, relevant to the faults stated on the PSED may be conducted.  This may impact the maintenance conducted or increase the chance of a NFF being recorded.</t>
  </si>
  <si>
    <r>
      <rPr>
        <sz val="12"/>
        <rFont val="Arial"/>
        <family val="2"/>
      </rPr>
      <t>Intermittent fault assessment</t>
    </r>
  </si>
  <si>
    <t xml:space="preserve">Too early - assessment made on incomplete information </t>
  </si>
  <si>
    <t>1. Increase in the occurrences or repeat occurrences on intermittent fault or NFF being recorded. 
2. Overall increase in maintenance time.</t>
  </si>
  <si>
    <r>
      <rPr>
        <sz val="12"/>
        <rFont val="Arial"/>
        <family val="2"/>
      </rPr>
      <t>NFF fault assessment</t>
    </r>
  </si>
  <si>
    <t>1. Increase in the NFF being recorded. 
2. Overall increase in maintenance time. Incorrect assessment initially made.</t>
  </si>
  <si>
    <r>
      <rPr>
        <sz val="12"/>
        <rFont val="Arial"/>
        <family val="2"/>
      </rPr>
      <t>History of fault description/equipment serial No</t>
    </r>
  </si>
  <si>
    <t>History of wrong component or serial No conducted</t>
  </si>
  <si>
    <t xml:space="preserve">1. Increase in the number of NFF being recorded. (Component with intermittent fault allowed to remain on aircraft.)
2. Overall increase in maintenance time. Incorrect assessment initially made.
</t>
  </si>
  <si>
    <t>If an electronic link to searchable aircraft maintenance database is not available to review of the aircraft history will not be conducted, or conducted out of sequence. This may impact the fault diagnostics and the maintenance conducted. It may increase the chance of a NFF being declared.</t>
  </si>
  <si>
    <t>Statement determining if fault has intermittent history</t>
  </si>
  <si>
    <t>If there is a history of this fault, that is not known before the fault diagnostics is started, incorrect corrective action may be undertaken. The same maintenance as previous will be conducted. The fault may still be present but just not established as the diagnostics was not undertaken with all facts available. There is the chance this will lead to the fault reappearing.</t>
  </si>
  <si>
    <t>Decrease</t>
  </si>
  <si>
    <t>Supervisor check to ensure the check has been completed and signed for on the aircraft job card. Random Quality Manager / independent checks to be conducted.</t>
  </si>
  <si>
    <t>Statement determining if fault occurred before</t>
  </si>
  <si>
    <t>If the fault occurred before and this is not conveyed to the engineers before the fault diagnostics is started, incorrect corrective action may be undertaken. The same maintenance as previous will be conducted. The fault may still be present but just not established as the diagnostics was not undertaken with all facts available. There is the chance this will lead to the fault reappearing.</t>
  </si>
  <si>
    <t>Completed PSED proforma</t>
  </si>
  <si>
    <t>If the complete PSED is not provided before the review of the aircraft history is conducted, then some of the declared faults may not have been included in the historical review. This may impact the diagnostics and the maintenance conducted.</t>
  </si>
  <si>
    <t>Supervisor check to ensure the PSED is complete before the aircraft history is undertaken. Random Quality Manager / independent checks to be conducted.</t>
  </si>
  <si>
    <r>
      <rPr>
        <sz val="12"/>
        <rFont val="Arial"/>
        <family val="2"/>
      </rPr>
      <t>To analyse NFF assessment</t>
    </r>
  </si>
  <si>
    <t>To assess if the fault on this aircraft or with the component serial number was a fault previously recorded as NFF</t>
  </si>
  <si>
    <t>Function carried out by an engineer or small group of engineers. Essentially a human decision-making function.</t>
  </si>
  <si>
    <t>Variation due to:
Social/cultural factors such as normalised behaviours. Group pressure, implicit norms, to not complete properly or rush.  
Environmental Factors - lighting, climate, facility.
Organizational Factors - Availability of computer to search history, incomplete historical record, time pressure, change of software (update), change of policy and authorized and competent manpower.</t>
  </si>
  <si>
    <t>To early  an NFF fault assessment could result in incorrect diagnostics being completed as the engineers may believe this is a first occurrence. This could result in another NFF being recorded when a fault is actually present. Or a component may be changed unnecessarily. This will impact the logistics supply and incur a cost.</t>
  </si>
  <si>
    <t>Supervisor check to ensure the full NFF fault assessment undertaken and signed for. Random Quality Manager / independent checks to be conducted.</t>
  </si>
  <si>
    <r>
      <rPr>
        <sz val="12"/>
        <rFont val="Arial"/>
        <family val="2"/>
      </rPr>
      <t>Report for NFF/A working group</t>
    </r>
  </si>
  <si>
    <t>Incomplete/incorrect report produced</t>
  </si>
  <si>
    <t xml:space="preserve">1. Number of queries raised regarding the Incomplete/incorrect report increases. 
2. Request for similar amendments increases.
</t>
  </si>
  <si>
    <r>
      <rPr>
        <sz val="12"/>
        <rFont val="Arial"/>
        <family val="2"/>
      </rPr>
      <t>Electronic link to searchable aircraft maintenance database</t>
    </r>
  </si>
  <si>
    <t>If the electronic link is not available a full NFF assessment cannot be completed. Incorrect diagnostics and maintenance may be conducted.</t>
  </si>
  <si>
    <r>
      <rPr>
        <sz val="12"/>
        <rFont val="Arial"/>
        <family val="2"/>
      </rPr>
      <t>To analyse intermittent fault assessment</t>
    </r>
  </si>
  <si>
    <t>To analyse the history of fault for previous intermittent occurrences. Is there a history or a trend?</t>
  </si>
  <si>
    <t xml:space="preserve">Very many causes of variability, so frequency is high and amplitude large. E.g. Aptitude and knowledge of individual,  vigilance, circadian rhythm, fatigue, forgetting, illness.  </t>
  </si>
  <si>
    <t>Variation due to:
Social/cultural factors such as normalised behaviours. Group pressure, implicit norms, to not complete properly or rush.  
Environmental Factors - lighting, climate, facility.
Organizational Factors - Availability of computer to search history, incomplete historical record, time pressure, change of software (update), change of policy  and authorized and competent manpower.</t>
  </si>
  <si>
    <t>Intermittent fault assessment</t>
  </si>
  <si>
    <t>If the intermittent fault assessment is conducted too early, the engineers could be conducting diagnostics with incomplete information. This may impact the maintenance conducted. Could result in a NFF being recorded.</t>
  </si>
  <si>
    <t>Supervisor check to ensure the full intermittent fault assessment has been undertaken and signed for. Random Quality Manager / independent checks to be conducted.</t>
  </si>
  <si>
    <t>To read aircraft log book</t>
  </si>
  <si>
    <r>
      <rPr>
        <sz val="12"/>
        <rFont val="Arial"/>
        <family val="2"/>
      </rPr>
      <t>The aircraft (technical) log book is to be read and understood.</t>
    </r>
  </si>
  <si>
    <t>Function carried out by aircrew or a small group of aircrew.</t>
  </si>
  <si>
    <t>Very many causes of variability, so frequency is high and amplitude large. E.g. Aptitude,  vigilance, circadian rhythm, fatigue, illness.</t>
  </si>
  <si>
    <t>Variation due to:
Social/cultural factors such as normalised behaviours. Group pressure, implicit norms, to not complete properly or rush.  
Environmental Factors - lighting, climate, facility, electrical failure.
Organizational Factors - Availability of computer to read log book,  incomplete historical record, time pressure, change of software (update), change of policy  and authorized and competent manpower.</t>
  </si>
  <si>
    <t xml:space="preserve">The aircrew need to be qualified for the aircraft and the sortie type. If the aircrew are not qualified it may result in the aircrew not understanding the aircraft log book. This may result in the aircraft having to be refitted or the flight cancelled. </t>
  </si>
  <si>
    <t>Written confirmation to be provided to NFF/A and operators on qualification state of aircrew. Check to be undertaken on allocation of aircrew to the flight.</t>
  </si>
  <si>
    <r>
      <rPr>
        <sz val="12"/>
        <rFont val="Arial"/>
        <family val="2"/>
      </rPr>
      <t>Read aircraft log book</t>
    </r>
  </si>
  <si>
    <t>Read the incorrect aircraft log book</t>
  </si>
  <si>
    <t>Flight delayed.</t>
  </si>
  <si>
    <r>
      <rPr>
        <sz val="12"/>
        <rFont val="Arial"/>
        <family val="2"/>
      </rPr>
      <t>Signed aircraft log book</t>
    </r>
  </si>
  <si>
    <t>Signed the incorrect aircraft log book</t>
  </si>
  <si>
    <t xml:space="preserve">Flight delayed. </t>
  </si>
  <si>
    <t>If there aircrew declare the engineering terminology is understood when it is not, this could limit their ability to understand the maintenance work undertaken. This could impact the flight's PSED and the information imparted. This could then impact the engineering diagnostics of any faults.</t>
  </si>
  <si>
    <t>????</t>
  </si>
  <si>
    <r>
      <rPr>
        <sz val="12"/>
        <rFont val="Arial"/>
        <family val="2"/>
      </rPr>
      <t>To complete maintenance</t>
    </r>
  </si>
  <si>
    <r>
      <rPr>
        <sz val="12"/>
        <rFont val="Arial"/>
        <family val="2"/>
      </rPr>
      <t>The engineers are to complete the aircraft maintenance.</t>
    </r>
  </si>
  <si>
    <t>Function carried out by an engineer or a small group of engineers.</t>
  </si>
  <si>
    <t>Potential for very many causes of variability, so frequency is high and amplitude large. E.g. Aptitude and knowledge, vigilance, circadian rhythm, fatigue, illness. Damped by supervision. Variability in how this function is carried out.</t>
  </si>
  <si>
    <t>Variation due to:
Social/cultural factors such as normalised behaviours. Group pressure, implicit norms, to not complete properly or rush.  
Environmental Factors - lighting, climate, facility, electrical failure.
Organizational Factors - Availability of computer to obtain AMM, poor AMM, time pressure, people pressure, availability or resources (spares, pneumatic pressure, test equipment, POL, ground support equipment, aircraft pan etc.), change of software (update), change of policy  and authorized and competent manpower.</t>
  </si>
  <si>
    <r>
      <rPr>
        <sz val="12"/>
        <rFont val="Arial"/>
        <family val="2"/>
      </rPr>
      <t>Unserviceable aircraft</t>
    </r>
  </si>
  <si>
    <t>If the aircraft has incorrectly been declared unserviceable the engineers will be awaiting work. This lack of aircraft may impact the flight programme.</t>
  </si>
  <si>
    <t>Independent check to confirm aircraft is serviceable. To be conducted before flight crew arrive.</t>
  </si>
  <si>
    <t>Too early - Engineering card closed before all work completed and signed for</t>
  </si>
  <si>
    <t>Maintenance errors spotted on aircrew walk around.
Increase in number of workdcards retuned from Quality Manager / independent inspectors.</t>
  </si>
  <si>
    <r>
      <rPr>
        <sz val="12"/>
        <rFont val="Arial"/>
        <family val="2"/>
      </rPr>
      <t>Serviceable aircraft</t>
    </r>
  </si>
  <si>
    <t>Too early - Aircraft declared serviceable before all work is competed</t>
  </si>
  <si>
    <t xml:space="preserve">Maintenance errors spotted on aircrew walk around.
Aircrew return aircraft following crew-in. 
Increase in number of incident reports raised. </t>
  </si>
  <si>
    <r>
      <rPr>
        <sz val="12"/>
        <rFont val="Arial"/>
        <family val="2"/>
      </rPr>
      <t>Updated electronic aircraft log book</t>
    </r>
  </si>
  <si>
    <t>Wrong aircraft log book updated</t>
  </si>
  <si>
    <r>
      <rPr>
        <sz val="12"/>
        <rFont val="Arial"/>
        <family val="2"/>
      </rPr>
      <t>Engineers</t>
    </r>
  </si>
  <si>
    <t>This will delay the maintenance being completed whilst a qualified engineer or one of the correct trade is resourced. This will impact the aircraft being declared serviceable and being available on the flight programme.</t>
  </si>
  <si>
    <t>On allocation of maintenance task a check to be made on maintenance requirements and  SQEP level database to ensure it is at the correct level.  Information to be recorded against the task and to be checked for accuracy.</t>
  </si>
  <si>
    <r>
      <rPr>
        <sz val="12"/>
        <rFont val="Arial"/>
        <family val="2"/>
      </rPr>
      <t>AMM</t>
    </r>
  </si>
  <si>
    <t xml:space="preserve">If the correct AMM is not available (latest amendment state) then incorrect maintenance may be conducted.  </t>
  </si>
  <si>
    <t xml:space="preserve">1. Regular check to be made to ensure all AMM are at the latest amendment states. Signed confirmation required.
2. Random Quality Manager / Independent reviewer to confirm. </t>
  </si>
  <si>
    <r>
      <rPr>
        <sz val="12"/>
        <rFont val="Arial"/>
        <family val="2"/>
      </rPr>
      <t>To fly the aircraft</t>
    </r>
  </si>
  <si>
    <r>
      <rPr>
        <sz val="12"/>
        <rFont val="Arial"/>
        <family val="2"/>
      </rPr>
      <t>The aircrew are to be able to fly the aircraft once the aircraft log book has been signed.</t>
    </r>
  </si>
  <si>
    <t>Function carried out by individual aircrew or a small group of aircrew.</t>
  </si>
  <si>
    <t>Potential for very many causes of variability, so frequency is high and amplitude large. E.g. Aptitude and knowledge, vigilance, circadian rhythm, fatigue. Variability in how this function is carried out.</t>
  </si>
  <si>
    <t xml:space="preserve">Variation due to:
Social/cultural factors such as normalised behaviours. Group pressure to perform well, or challenges, implicit norms.  
Environmental Factors - lighting, climate, facility (ATC), electrical failure.
Organizational Factors - Availability of resources (GPU, aircraft), time pressure, operational pressure, people pressure, change of policy, modified aircraft and authorized and competent manpower, incomplete maintenance.
Technical - component failure due to external conditions. </t>
  </si>
  <si>
    <r>
      <rPr>
        <sz val="12"/>
        <rFont val="Arial"/>
        <family val="2"/>
      </rPr>
      <t>Aircrew content with engineering terminology</t>
    </r>
  </si>
  <si>
    <t>If the aircrew do not understand the engineering terminology they may not be fully aware of the maintenance conducted or a flight requirement. The next PSED may not elaborate on faults.</t>
  </si>
  <si>
    <t xml:space="preserve">1. Check of aircrew's understanding at the time.
2. Discussion at PSED to ensure previous work conducted did not impact the flight and that the aircrew can competnently describe the sysptoms, in relation to previous maintenance. </t>
  </si>
  <si>
    <t>If the aircrew signed the incorrect aircraft log book (and then took the book to the aircraft) then s/he would be unaware of the correct condition of the aircraft, including limitations and fitting. This may impact the safety of the aircrew.</t>
  </si>
  <si>
    <t>1. Check by engineering team that only the required aircraft log book is availabe.
2. Confirmation check by lead engineer that the correct log book has be signed.</t>
  </si>
  <si>
    <t>If the aircrew declare understanding of the knowledge too early, this may impact the subsequent PSED and during the flight they may not observe any faults as closer as they may have.</t>
  </si>
  <si>
    <t xml:space="preserve">1. Check of aircrew's understanding at the time.
2. Discussion at subsequent PSED to ensure previous work conducted did not impact the flight and that the aircrew can competnently describe the sysptoms, in relation to previous maintenance. </t>
  </si>
  <si>
    <t>Undertaken after PSED has been completed.</t>
  </si>
  <si>
    <t>Aircrew recalled for additonal PSED toenable engineers to gather the required clarification.</t>
  </si>
  <si>
    <t>Aircraft incorrectly declared unserviceable</t>
  </si>
  <si>
    <t xml:space="preserve">Aircraft tasking is reduced. </t>
  </si>
  <si>
    <t>If the aircrew read the incorrect aircraft log book then s/he would be unaware of the correct condition of the aircraft, including limitations and fitting. This may impact the safety of the aircrew. May also not call for an engineer to explain the maintenance when this would have been required.</t>
  </si>
  <si>
    <t>1. Check by engineering team that only the required aircraft log book is availabe to read (If electronic maybe dual sign in).
2. Confirmation check by lead engineer that the correct log book has been read.</t>
  </si>
  <si>
    <t>13 / 29</t>
  </si>
  <si>
    <t xml:space="preserve">If the aircraft is declared serviceable too early the maintainers may still be working on it when the aircrew arrive for the next flight. This could create mistrust between aircrew and engineers. Engineers could be sent home too early. </t>
  </si>
  <si>
    <t>Supervisor to declare the aircraft as serviceable to the aircrew, once all maintenance engineers have confirmed all work and paperwork completed.</t>
  </si>
  <si>
    <r>
      <rPr>
        <sz val="12"/>
        <rFont val="Arial"/>
        <family val="2"/>
      </rPr>
      <t>To be assessed as qualified and experienced</t>
    </r>
  </si>
  <si>
    <t>To check the aircrew and engineers are qualified and experienced for the task they are undertaking.</t>
  </si>
  <si>
    <t>This is an ongoing function to assess (and approve) that aircrew and engineers are qualified and experienced to fly and work on the aircraft, from new team members to those requiring annual updates.</t>
  </si>
  <si>
    <t>Variation due to:
Social/cultural factors such as normalised behaviours. Group pressure to perform well, or challenges, implicit norms.  
Environmental Factors - lighting, climate, facility, electrical failure.
Organizational Factors - Availability of resources (computer), time pressure, operational pressure, people pressure, change of policy, change of software, authorized and competent manpower, 
Technical - Faulty computer.</t>
  </si>
  <si>
    <r>
      <rPr>
        <sz val="12"/>
        <rFont val="Arial"/>
        <family val="2"/>
      </rPr>
      <t>Request for backup qualified and experienced engineers</t>
    </r>
  </si>
  <si>
    <t xml:space="preserve">If the request is made too late, </t>
  </si>
  <si>
    <t>Sent electronically on outcome of PSED SQEP test.</t>
  </si>
  <si>
    <r>
      <rPr>
        <sz val="12"/>
        <rFont val="Arial"/>
        <family val="2"/>
      </rPr>
      <t>Request for backup qualified and experienced aircrew</t>
    </r>
  </si>
  <si>
    <t>Incorrect assessment made</t>
  </si>
  <si>
    <t>Increase in the number of requestion for follow-up aircrew.</t>
  </si>
  <si>
    <t>Increase in the number of requestion for follow-up engineers</t>
  </si>
  <si>
    <t>To provide electronic searchable aircraft maintenance database</t>
  </si>
  <si>
    <t>A searchable, electronic aircraft database with records of all the maintenance conducted is to be available.</t>
  </si>
  <si>
    <t xml:space="preserve">This function is provided by the organization across the different locations and for the different systems.  Includes update of software. </t>
  </si>
  <si>
    <t xml:space="preserve">Relatively low degree of variability but high amplitude. The internal policy may control when introduced but once in place it should be stable, maybe only requiring software updates. Should be updated by engineers </t>
  </si>
  <si>
    <t>Variation due to:
Social/cultural factors such as normalised behaviours. Group pressure to perform well, or challenges, implicit norms.  
Environmental Factors - lighting, climate, facility, electrical failure.
Organizational Factors - Availability of resources (computer), time pressure, operational pressure, people pressure, change of policy, change of software, authorized and competent manpower. 
Technical - Faulty computer.</t>
  </si>
  <si>
    <t>Input</t>
  </si>
  <si>
    <t>Updated electronic aircraft log book</t>
  </si>
  <si>
    <t>If the wrong aircraft electronic log book is update, any search made to establish the historical maintenance, incorrect results could be produced. This will also result in incorrect serial numbers being recorded.</t>
  </si>
  <si>
    <t>1. Double check of aircraft serial number to be entered. 
2. Supervisor check may need to be introduced.</t>
  </si>
  <si>
    <t>Omission or jumping - link not available</t>
  </si>
  <si>
    <t>1. Increase in maintenance time.
2. Increase in Intermittent faults and NFF
3. Increase in spares usage.</t>
  </si>
  <si>
    <r>
      <rPr>
        <sz val="12"/>
        <rFont val="Arial"/>
        <family val="2"/>
      </rPr>
      <t>To provide electronic SQEP test tool</t>
    </r>
  </si>
  <si>
    <r>
      <rPr>
        <sz val="12"/>
        <rFont val="Arial"/>
        <family val="2"/>
      </rPr>
      <t>The SQEP tool is to be provided to enable the aircrew and engineers to conduct the SQEP test. Electronic where possible.</t>
    </r>
  </si>
  <si>
    <t xml:space="preserve">This function is provided by the organization across the different locations and for the different systems. Includes update of software. </t>
  </si>
  <si>
    <t xml:space="preserve">Relatively low degree of variability but high amplitude. The internal policy may control when introduced but once in place it should be stable, maybe only requiring software updates. </t>
  </si>
  <si>
    <t>Omission - test tool function does not complete at all</t>
  </si>
  <si>
    <t>1. Error codes reported.
2. Complaints/repots from users of faulty SQEP test tool.</t>
  </si>
  <si>
    <r>
      <rPr>
        <sz val="12"/>
        <rFont val="Arial"/>
        <family val="2"/>
      </rPr>
      <t>To be qualified to fly the aircraft</t>
    </r>
  </si>
  <si>
    <r>
      <rPr>
        <sz val="12"/>
        <rFont val="Arial"/>
        <family val="2"/>
      </rPr>
      <t>The aircrew are to be qualified to fly the aircraft.</t>
    </r>
  </si>
  <si>
    <t>This is an ongoing function to establish aircrew are qualified to fly the aircrew (e.g. new posting, after training, medical case.)</t>
  </si>
  <si>
    <t>Relatively low degree of variability but high amplitude. The internal policy and procedures control who is deemed qualified. Once in place it should be stable.</t>
  </si>
  <si>
    <t xml:space="preserve">Variation due to:
Social/cultural factors such as normalised behaviours and implicit norms.  
Environmental Factors - lighting, climate, facility, 
Organizational Factors - Availability of training facility, resources and instructors, time pressure, training output, change of policy and procedure, authorized and competent manpower. </t>
  </si>
  <si>
    <t>Incorrectly assessed as qualified</t>
  </si>
  <si>
    <t xml:space="preserve">1. Flights delayed/cancelled due to incorrect aircrew allocation.
2.Flight tasking not met. </t>
  </si>
  <si>
    <r>
      <rPr>
        <sz val="12"/>
        <rFont val="Arial"/>
        <family val="2"/>
      </rPr>
      <t>To provide training</t>
    </r>
  </si>
  <si>
    <t>A group is to provide training as necessary (via the training booking system)</t>
  </si>
  <si>
    <t>This function is provided (and updated) by the organization for the different people (aircrew, engineers, logisticians) and training requirements.</t>
  </si>
  <si>
    <r>
      <t xml:space="preserve">Relatively low degree of variability but high amplitude. </t>
    </r>
    <r>
      <rPr>
        <sz val="12"/>
        <color rgb="FF0070C0"/>
        <rFont val="Arial"/>
        <family val="2"/>
      </rPr>
      <t xml:space="preserve"> "Complicated function involving selecting trainees, scheduling courses, developing training, delivering and quality assuring training."</t>
    </r>
    <r>
      <rPr>
        <sz val="12"/>
        <color rgb="FF000000"/>
        <rFont val="Arial"/>
        <family val="2"/>
      </rPr>
      <t xml:space="preserve"> Variability with the experience and ability of the trainers and the trainees. 
Dampening provided by internal quality system and testing of trainers.</t>
    </r>
  </si>
  <si>
    <t xml:space="preserve">Variation due to:
Social/cultural factors such as normalised behaviours. Group pressure to perform well, or challenges, implicit norms.  
Environmental Factors - lighting, climate, facility, electrical failure.
Organizational Factors - Availability of resources (computer, equipment), time pressure, operational pressure, people pressure, change of policy or procedure, authorized and competent manpower. Variability of information fed into training establishment. </t>
  </si>
  <si>
    <t>Wrong 'trade' trainers provided</t>
  </si>
  <si>
    <t>1. Increase in reports of training delayed/cancelled. 
2. Training period increased.</t>
  </si>
  <si>
    <t xml:space="preserve">If the incorrect training documents are received/produced the training may not be able to proceed, or incorrect/out-of-date information will be delivered to the trainees. This may impact their ability to perform effectively. </t>
  </si>
  <si>
    <r>
      <rPr>
        <sz val="12"/>
        <rFont val="Arial"/>
        <family val="2"/>
      </rPr>
      <t>Training update specification</t>
    </r>
  </si>
  <si>
    <t>If the updated training specification is received too late the value of the training will be diminished. Trainees will receive out-of-date information (e.g. processes and procedures) and may have to undergo additional training. In effective use of resources (time and manpower).</t>
  </si>
  <si>
    <t>Training updates to be issued at set periodicities (unless essential) to ensure the updates can be managed.</t>
  </si>
  <si>
    <r>
      <rPr>
        <sz val="12"/>
        <rFont val="Arial"/>
        <family val="2"/>
      </rPr>
      <t>To provide training equipment</t>
    </r>
  </si>
  <si>
    <r>
      <rPr>
        <sz val="12"/>
        <rFont val="Arial"/>
        <family val="2"/>
      </rPr>
      <t>Training equipment to be provided to enable training to be undertaken.</t>
    </r>
  </si>
  <si>
    <t>This function is provided by the organization across the different locations and for the different systems. Includes software and hardware and infrastructure.</t>
  </si>
  <si>
    <t xml:space="preserve">Relatively low degree of variability but high amplitude.  Complicated function involving different aspects of the organization and budgets involved. Delivery dates of equipment may be problematic. </t>
  </si>
  <si>
    <t>Variation due to:
Social/cultural factors such as normalised behaviours. Willingness.
Environmental Factors - lighting, climate.
Organizational Factors - Availability of suitable test equipment and budget, time pressure, management pressure.</t>
  </si>
  <si>
    <t>Incorrect training equipment provided</t>
  </si>
  <si>
    <t xml:space="preserve">1. Increase in the requests for training equipment.
2. Increase in the number of complaints regarding the training provided. </t>
  </si>
  <si>
    <r>
      <rPr>
        <sz val="12"/>
        <rFont val="Arial"/>
        <family val="2"/>
      </rPr>
      <t>To create PSED proforma</t>
    </r>
  </si>
  <si>
    <r>
      <rPr>
        <sz val="12"/>
        <rFont val="Arial"/>
        <family val="2"/>
      </rPr>
      <t>A PSED proforma is to be created (and updated) before it can be provided to PSED team.</t>
    </r>
  </si>
  <si>
    <t xml:space="preserve">This function is provided by the organization for the different locations. To be reviewed an updated. </t>
  </si>
  <si>
    <t xml:space="preserve">Relatively low degree of variability but high amplitude.  Complicated function if involving numerous parts of the organization reaching agreement. May need to be available in electronically or paper format. </t>
  </si>
  <si>
    <t xml:space="preserve">Variation due to:
Social/cultural factors such as normalised behaviours, group pressure, implicit norms. Willingness.  
Environmental Factors - lighting, climate, facility, electrical failure.
Organizational Factors - Availability of resources (computer, equipment), skill, time pressure, operational pressure, people pressure, change of policy or procedure, authorized and competent manpower. Variability and agreement of information fed into  proforma. </t>
  </si>
  <si>
    <r>
      <rPr>
        <sz val="12"/>
        <rFont val="Arial"/>
        <family val="2"/>
      </rPr>
      <t>Created PSED proforma</t>
    </r>
  </si>
  <si>
    <t>Incorrect/incomplete PSED proforma created</t>
  </si>
  <si>
    <t>1. Incorrect information being recorded.
2. Requests fo amendments increases.</t>
  </si>
  <si>
    <r>
      <rPr>
        <sz val="12"/>
        <rFont val="Arial"/>
        <family val="2"/>
      </rPr>
      <t>To provide PSED proforma</t>
    </r>
  </si>
  <si>
    <r>
      <rPr>
        <sz val="12"/>
        <rFont val="Arial"/>
        <family val="2"/>
      </rPr>
      <t xml:space="preserve">A PSED proforma is to </t>
    </r>
    <r>
      <rPr>
        <b/>
        <sz val="12"/>
        <color rgb="FFFF0066"/>
        <rFont val="Arial"/>
        <family val="2"/>
      </rPr>
      <t>be created</t>
    </r>
    <r>
      <rPr>
        <sz val="12"/>
        <rFont val="Arial"/>
        <family val="2"/>
      </rPr>
      <t xml:space="preserve"> or updated and provided to PSED team.</t>
    </r>
  </si>
  <si>
    <t>This function is provided by the organization once the PSED proforma has been created. To be provided to the different location (maybe electronic)</t>
  </si>
  <si>
    <t>Relatively low degree of variability but high amplitude.  Complicated function if involving numerous parts of the organization are responsible and if provided in electronic or paper format.  Configuration to be maintained.</t>
  </si>
  <si>
    <t>Variation due to:
Social/cultural factors such as normalised behaviours. Willingness, 
Environmental Factors - lighting, climate, facility.
Organizational Factors - Availability of resources, budget and skill, and authorized manpower. Good supply system required.</t>
  </si>
  <si>
    <t xml:space="preserve">If the PSED is incorrect/incomplete this will impact the quality and value of the Sortie debrief. This may impact the diagnosis and maintenance undertaken, result in the aircrew being recalled to provide additional information, and an incorrect review of the aircraft's technical and logistics history being completed. This will impact information passed to the NFF/A WG and subsequent analysis. </t>
  </si>
  <si>
    <t xml:space="preserve">Independent review of PSED and amended PSED to be conducted against NFF/A Working group requirement before creation. Signed for. New PSED reviewed before release. </t>
  </si>
  <si>
    <r>
      <rPr>
        <sz val="12"/>
        <rFont val="Arial"/>
        <family val="2"/>
      </rPr>
      <t>Provided PSED proforma</t>
    </r>
  </si>
  <si>
    <t>Incorrect/incomplete PSED proforma provided</t>
  </si>
  <si>
    <t>1. Increase in number of PSED queried by quality manager /independent reviewer.</t>
  </si>
  <si>
    <t>Too late - provided too late for PSED being conducted</t>
  </si>
  <si>
    <t>2. Increase in  number of complaints from engineers and aircrew.</t>
  </si>
  <si>
    <r>
      <rPr>
        <sz val="12"/>
        <rFont val="Arial"/>
        <family val="2"/>
      </rPr>
      <t>To be a functioning NFF/Airworthiness group</t>
    </r>
  </si>
  <si>
    <r>
      <rPr>
        <sz val="12"/>
        <rFont val="Arial"/>
        <family val="2"/>
      </rPr>
      <t>The NFF/Airworthiness working group - to assess rate of NFF and impact on airworthiness. To function as a working group with positive output.</t>
    </r>
  </si>
  <si>
    <t>This function involves numerous stakeholders from inside and outside the immediate organization. Carefully planning and a clear strategy are required to be 'functioning' well.</t>
  </si>
  <si>
    <t>Relatively low degree of variability but high amplitude.  Complicated function trying to get the different stakeholders from across the organization together and to agree the terms of reference and be coherent.</t>
  </si>
  <si>
    <t xml:space="preserve">Variation due to:
Social/cultural factors such as normalised behaviours, group pressure, implicit norms. Willingness.  
Environmental Factors - lighting, climate, facility, facility, Internet, electrical failure.
Organizational Factors - Availability of resources (computer, equipment), skill, time pressure, operational pressure, people pressure, change of policy or procedure, authorized and competent manpower. External business demands, agendas and expectations, regulatory scrutiny. </t>
  </si>
  <si>
    <t>Report for NFF/A working group</t>
  </si>
  <si>
    <t xml:space="preserve">If the incomplete/incorrect report is provided to the NNF/A WG then the holistic understanding is reduced. Incorrect assumptions may be made regarding the engineering and logistical situation. Training specifications or documents may not be updated. </t>
  </si>
  <si>
    <t>All paperwork to be checked and verified for suitability and accuracy before the NNF/A Working group meetins.</t>
  </si>
  <si>
    <t>1</t>
  </si>
  <si>
    <t>If the PSED is incomplete/incorrect then NFF/A Wg are working with inaccurate information. This will impact decisions made regarding the airworthiness of the aircraft and the aircrew's perception. This may impact the trust between the aircrew and engineers like.</t>
  </si>
  <si>
    <t xml:space="preserve">1. All paperwork to be checked and verified for suitability and accuracy before the NNF/A Working group meetings.
2. All key stakeholders to be invovled with the decision making to ensure a valid decision is made. </t>
  </si>
  <si>
    <t>If the report of trained aircrew is incorrect (e.g. Out of date) this will impact the holistic view of the problem and the value of any training being undertaken. This may result in an overly optimistic picture being presented. This may lead to processes or procedures being eased.  The training schedule may be reduced. This will impact decisions made regarding the airworthiness of the aircraft and the aircrew's perception.</t>
  </si>
  <si>
    <t>All paperwork to be checked and verified for suitability and accuracy before the NNF/A Working group meetings. To be compared against previous reports for consistency.</t>
  </si>
  <si>
    <t>If the report of trained engineers is incorrect (e.g. Out of date) this will impact the holistic view of the problem and the value of any training being undertaken. This may result in an overly optimistic picture being presented. This may lead to processes or procedures being eased. The training schedule may be reduced. This will impact decisions made regarding the airworthiness of the aircraft and the aircrew's perception.</t>
  </si>
  <si>
    <t>9</t>
  </si>
  <si>
    <t>If the NFF fault assessment is received too early, the NNF/A WG will have an incorrect view of the situation. The holistic understanding is reduced. Incorrect assumptions may be made regarding the engineering and logistical situation. This may weaken any decisions made by the NFF/A WG.</t>
  </si>
  <si>
    <r>
      <rPr>
        <sz val="12"/>
        <rFont val="Arial"/>
        <family val="2"/>
      </rPr>
      <t>Report of fault history and maintenance</t>
    </r>
  </si>
  <si>
    <t>If the incorrect/incomplete fault history and maintenance is produced this may lead to incorrect decisions and assumptions being made regarding the holistic picture. This may diminish the effectiveness of the NFF/A WG and the actions taken by the stakeholders. May impact effectiveness of NFF/A WG outputs.</t>
  </si>
  <si>
    <t xml:space="preserve">1. All paperwork to be checked and verified for suitability and accuracy before the NNF/A Working group meetings. To be compared against previous reports for consistency.
</t>
  </si>
  <si>
    <t>Incorrect training documents issued</t>
  </si>
  <si>
    <t>1. Increase in the number of queries/complaints from the users. 
2. Increase in the number of amendment requests.</t>
  </si>
  <si>
    <t>Too late - issued too late in the process to be implemented</t>
  </si>
  <si>
    <r>
      <rPr>
        <sz val="12"/>
        <rFont val="Arial"/>
        <family val="2"/>
      </rPr>
      <t>NFF rates</t>
    </r>
  </si>
  <si>
    <t>Too late - issued too late in the useful in the process</t>
  </si>
  <si>
    <t>?????</t>
  </si>
  <si>
    <r>
      <rPr>
        <sz val="12"/>
        <rFont val="Arial"/>
        <family val="2"/>
      </rPr>
      <t>To assess if fault is intermittent</t>
    </r>
  </si>
  <si>
    <r>
      <rPr>
        <sz val="12"/>
        <rFont val="Arial"/>
        <family val="2"/>
      </rPr>
      <t>To assess if the fault is intermittent on this aircraft or with the component serial number</t>
    </r>
  </si>
  <si>
    <t>Variation due to:
Social/cultural factors such as normalised behaviours. Group pressure, implicit norms, to not complete properly or rush.  
Environmental Factors - lighting, climate, facility.
Organizational Factors - Availability of computer facility change of policy  and authorized and competent manpower.</t>
  </si>
  <si>
    <t xml:space="preserve">If history is for the wrong component or serial number the assessment of the fault history will be wrong. Incorrect corrective maintenance action may be taken (e.g. deemed to have occurred before) and different components may be replaced. This skews the aircraft's NFF and intermittent fault history. In time this could impact the trust between the aircrew and engineers. </t>
  </si>
  <si>
    <t xml:space="preserve">1. Double entry of serial number to be made. If serial No is not in the system then second check of aicrcraft serial number to be checked.
2. Implement photograph if serial number as a record rather than handwritten record. </t>
  </si>
  <si>
    <t>Too late to be incorporated into process/outcome</t>
  </si>
  <si>
    <t>1. Increase in the number of intermittent faults.
2. Aircraft unserviceability reported.</t>
  </si>
  <si>
    <t>If the electronic link to a searchable aircraft maintenance database is not available then the search for previous intermittent faults (or NFF) will be omitted. This may result in limited diagnostics being conducted if assumed to be the first occurrence of the fault. This may in time diminish the trust between the aircrew and the engineers.</t>
  </si>
  <si>
    <t>To assess if fault occurred before</t>
  </si>
  <si>
    <t>To assess if the fault has occurred before? On this aircraft or with the component serial number</t>
  </si>
  <si>
    <t xml:space="preserve">If history is for the wrong component or serial number the assessment of the fault history will be wrong. It may either indicate the fault has occurred before or has not occurred before. This will impact any diagnostics undertaken and may result in a similar component being replaced again. Or a tested satis being recorded. Incorrect corrective maintenance action may be taken (e.g. deemed to have occurred before) and different components may be replaced. This skews the aircraft's NFF and intermittent fault history. In time this could impact the trust between the aircrew and engineers. </t>
  </si>
  <si>
    <t>1. A NFF recorded. Increase in NFF rate.
2. A repeat intermeittent fault.</t>
  </si>
  <si>
    <r>
      <rPr>
        <sz val="12"/>
        <rFont val="Arial"/>
        <family val="2"/>
      </rPr>
      <t>To update aircrew/engineers' records</t>
    </r>
  </si>
  <si>
    <r>
      <rPr>
        <sz val="12"/>
        <rFont val="Arial"/>
        <family val="2"/>
      </rPr>
      <t>Following training the aircrew and engineers records need to be updated to reflect the results (pass/fail).</t>
    </r>
  </si>
  <si>
    <t>This function could be undertaken by an individual but the organization need oversight and control of the recording system to maintain continuity. Outcome of training is important.</t>
  </si>
  <si>
    <t xml:space="preserve">Relatively low degree of variability but high amplitude.  Policy and procedures need to be available and followed. Electronic system to be available and consistent across the organization. </t>
  </si>
  <si>
    <t xml:space="preserve">Variation due to:
Social/cultural factors such as normalised behaviours. Group pressure.
Environmental Factors - lighting, climate, facility.
Organizational Factors - Availability of computer system, software, and authorized manpower. A stable system is required that is suitable for all users. Time and operational pressure to delay this being conducted. </t>
  </si>
  <si>
    <t xml:space="preserve">If the incorrect report of trained engineers is produced this may present an incorrect picture. More trained engineers may be assumed. This may cause the training schedule to be amended (increase or decrease) based upon the analysis of the NFF/A WG. Could impact the engineers' shift manpower levels. </t>
  </si>
  <si>
    <t>1. Certification of successful completion to be given to the engineer and a copy provided to the individuals responsible for the person. This can be used to check that only qualified engineers are tasked for the activity. 
2. Changes in the report to be highlighted and random chacks condcted by Quality Manager  to ensure accuracy.</t>
  </si>
  <si>
    <t xml:space="preserve">If the incorrect report of trained aircrew is produced this may present an incorrect picture. More trained engineers may be assumed. This may cause the training schedule to be amended (increase or decrease) based upon the analysis of the NFF/A WG. Could impact the engineers' shift manpower levels. </t>
  </si>
  <si>
    <t>1. Certification of successful completion to be given to the aircrew and a copy provided to the individuals responsible for the person. This can be used to check that only qualified aircrew are tasked for the activity. 
2. Changes in the report to be highlighted and random chacks condcted by Quality Manager  to ensure accuracy.</t>
  </si>
  <si>
    <r>
      <rPr>
        <sz val="12"/>
        <rFont val="Arial"/>
        <family val="2"/>
      </rPr>
      <t>To assess if training documents need updating</t>
    </r>
  </si>
  <si>
    <r>
      <rPr>
        <sz val="12"/>
        <rFont val="Arial"/>
        <family val="2"/>
      </rPr>
      <t>To establish if the training documents need updating.</t>
    </r>
  </si>
  <si>
    <t xml:space="preserve">This function could be undertaken by an individual but the organization need control of the training documents to ensure consistency and alignment with new processes, procedures etc. </t>
  </si>
  <si>
    <t>Relatively low degree of variability but high amplitude.  A review of policy and documents which may have variability due to report inputs and stakeholders views. Reporting  action to be established.</t>
  </si>
  <si>
    <t>Variation due to:
Social/cultural factors such as normalised behaviours. Group pressure.
Environmental Factors - lighting, climate, facility.
Organizational Factors - Availability of joined-up computer systems. Software updates. Change of stakeholders, attendance and agreement. Change of higher regulations, policy and procedures. Change of contracted supplier. Authorized manpower.</t>
  </si>
  <si>
    <t>If the updated training specification is received too late the value of the training will be diminished. Necessary changes to the training documents will not be undertaken.  Trainees will receive out-of-date information (e.g. processes and procedures) and may have to undergo additional training. An ineffective use of resources (time and manpower).</t>
  </si>
  <si>
    <t xml:space="preserve">Trainers to liase with NFF/A Working group on training specification and release date to ensurin git release is timely. </t>
  </si>
  <si>
    <t>Incorrectly updated documents issued</t>
  </si>
  <si>
    <t>1. Occurrence of repeated training sessions.
2. Complaints from trainers and traniees.</t>
  </si>
  <si>
    <r>
      <rPr>
        <sz val="12"/>
        <rFont val="Arial"/>
        <family val="2"/>
      </rPr>
      <t>To monitor NFF rates</t>
    </r>
  </si>
  <si>
    <t>To monitor the number of aircraft faults recorded as NFF. Is there a trend by aircraft or component serial number?</t>
  </si>
  <si>
    <t>This is a function of the FNF/A working group which comprise numerous stakeholders. The organization needs control and oversight of the process and to set limits for the rates.</t>
  </si>
  <si>
    <t xml:space="preserve">Relatively low degree of variability but high amplitude.  A review of occurrences against limits, discussions and agreement between stakeholders required. </t>
  </si>
  <si>
    <t>If the NFF rates are received too late, incorrect assumptions of actions as a result of the number of NFFs could be implemented by the NFF/A WG. This may be especially problematic if incorrect for one specific aircraft.</t>
  </si>
  <si>
    <t xml:space="preserve">1. Logistic Manager to provide NFF rates on a set periodicity greater than NFF/A working group meetings. Therefore, recent information is available on which to make decisions. 
2. NFF Rates to be provided at least one week before NFF/A working group meet. </t>
  </si>
  <si>
    <r>
      <rPr>
        <sz val="12"/>
        <rFont val="Arial"/>
        <family val="2"/>
      </rPr>
      <t>To conduct aircraft fault diagnostics as per AMM</t>
    </r>
  </si>
  <si>
    <t>The aircraft fault diagnostics' maintenance is to be conducted as per the Aircraft Maintenance Manual.</t>
  </si>
  <si>
    <t>Function carried out by an engineer or small group of engineers. Essentially a human activity.</t>
  </si>
  <si>
    <r>
      <rPr>
        <sz val="12"/>
        <rFont val="Arial"/>
        <family val="2"/>
      </rPr>
      <t>Potential for very many causes of variability, so frequency is high and amplitude large. E.g. Aptitude and knowledge, vigilance, circadian rhythm, fatigue. Variability in how this function is carried out.</t>
    </r>
    <r>
      <rPr>
        <sz val="12"/>
        <color rgb="FF0070C0"/>
        <rFont val="Arial"/>
        <family val="2"/>
      </rPr>
      <t xml:space="preserve"> "It relies on  experience to guide the function ." </t>
    </r>
    <r>
      <rPr>
        <sz val="12"/>
        <rFont val="Arial"/>
        <family val="2"/>
      </rPr>
      <t>Damped by supervision.</t>
    </r>
  </si>
  <si>
    <t xml:space="preserve">Variation due to:
Social/cultural factors such as normalised behaviours. group pressure.
Environmental Factors - lighting, climate, facility, availability of power (e.g., electricity).
Organizational Factors - Availability of tools, test equipment, fuels, lubricants, ground support equipment, computer systems, publications and authorized manpower. Change of stakeholders, attendance and agreement. Change of higher regulations, policy and procedures. Change of contracted supplier. </t>
  </si>
  <si>
    <r>
      <rPr>
        <sz val="12"/>
        <rFont val="Arial"/>
        <family val="2"/>
      </rPr>
      <t>Improved PSED information</t>
    </r>
  </si>
  <si>
    <t xml:space="preserve">If additional information from the aircrew is received too late, this may impact the diagnostics and maintenance conducted. </t>
  </si>
  <si>
    <t>1. Ability to telephone aircrew for clarification. 
2. Check to be made my engineering manager that sufficient information has been provided by aircrew before work starts. Note to be made on working boards.</t>
  </si>
  <si>
    <t xml:space="preserve">If history is for the wrong component or serial number the assessment of the fault history will be wrong. Incorrect diagnostics or corrective maintenance action may be taken (e.g. deemed to have occurred before) and different components may be replaced. This skews the aircraft's NFF and intermittent fault history. In time this could impact the trust between the aircrew and engineers. </t>
  </si>
  <si>
    <t xml:space="preserve">1. Double entry of serial number to be made. If serial No is not in the system then second check of aicrcraft serial number to be checked.
2. Implement photograph of serial number as a record rather than handwritten record. </t>
  </si>
  <si>
    <r>
      <rPr>
        <sz val="12"/>
        <rFont val="Arial"/>
        <family val="2"/>
      </rPr>
      <t>AMM amendment state</t>
    </r>
  </si>
  <si>
    <t xml:space="preserve">Engineers may not be aware the AMM has been amended since the fault previously occurred. An out-of-date AMM could be used, where the procedure is incorrect. May result in incorrect diagnostic or maintenance being conducted. </t>
  </si>
  <si>
    <t xml:space="preserve">1. All AMM states to be available electronically and to be noted on the engineering manager's work boards. 
2. Independent quality checks to be conducted. </t>
  </si>
  <si>
    <t>Too early - aircraft declared serviceable before all maintenance complete</t>
  </si>
  <si>
    <t>1. Delayed flight.
2.Complaints from aircrew.
3. Incomplete aircraft log book.</t>
  </si>
  <si>
    <t>Incorrect/incomplete fault history produced</t>
  </si>
  <si>
    <t xml:space="preserve">Repeat maintenance needing to be conducted or taking longer. </t>
  </si>
  <si>
    <r>
      <rPr>
        <sz val="12"/>
        <rFont val="Arial"/>
        <family val="2"/>
      </rPr>
      <t>Brief of fault not found/cleared</t>
    </r>
  </si>
  <si>
    <t>Omission - declared before all maintenance completed</t>
  </si>
  <si>
    <t>Too early - declared before all maintenance completed</t>
  </si>
  <si>
    <t xml:space="preserve">1. Record of aircraf service state. 
2. Flight sorties conducted. 
</t>
  </si>
  <si>
    <r>
      <rPr>
        <sz val="12"/>
        <rFont val="Arial"/>
        <family val="2"/>
      </rPr>
      <t>Record of components changed</t>
    </r>
  </si>
  <si>
    <t>Incorrect/incomplete components recorded</t>
  </si>
  <si>
    <t>1. Updates logistic records.
2. Items discarded or returned for repair.</t>
  </si>
  <si>
    <t xml:space="preserve">If part of the PSED is jumped (skipped) the full information from the debrief may not be know. E.g. the aircrew assessment on airworthiness may be missed or the system may be unknown. This may impact the aircraft fault diagnostics conducted. The wrong system may be assumed. </t>
  </si>
  <si>
    <t>1. Supervisor check to ensure the PSED is complete before the aircraft maintenance is started. 
2. Random Quality Manager / independent checks to be conducted.</t>
  </si>
  <si>
    <t xml:space="preserve">If the wrong AMM, part of the AMM or incorrect AMM state is used, this will result in incorrect maintenance being conducted or time being wasted. The fault may be evident but not detected. The aircraft may be incorrectly declared as serviceable. This may impact the next mission/operation.  Will impact aircrew and engineers trust levels. </t>
  </si>
  <si>
    <t xml:space="preserve">1. Regular check to be made to ensure all AMM are at the latest amendment states. Out of date publications to be reoved. Signed confirmation required.
2. Random Quality Manager / Independent reviewer to confirm. </t>
  </si>
  <si>
    <t>If an incorrectly qualified engineer is assigned to a task (under qualified) the maintenance task may have to be repeated or delayed until the correctly qualified engineer is available. Similar if the wrong 'trade' is allotted to the task. This delay could impact the next sortie.</t>
  </si>
  <si>
    <r>
      <rPr>
        <sz val="12"/>
        <rFont val="Arial"/>
        <family val="2"/>
      </rPr>
      <t>Assembled maintenance team</t>
    </r>
  </si>
  <si>
    <t>If an incorrectly maintenance team is assembled to do the fault diagnostics (e.g. under qualified) the maintenance task may be delayed until the correct teams is assembled.  This delay could increase the fault diagnositic time, outcome, maintenance time and impact the next sortie.</t>
  </si>
  <si>
    <t xml:space="preserve">Engineering manager to review of PSED to be conducted before specific engineers and mainetnance team are assembled. </t>
  </si>
  <si>
    <r>
      <rPr>
        <sz val="12"/>
        <rFont val="Arial"/>
        <family val="2"/>
      </rPr>
      <t>To assess if AMM has been updated</t>
    </r>
  </si>
  <si>
    <t>A check to find out if the AMM has been updated since the previous 'same' maintenance was conducted.</t>
  </si>
  <si>
    <t>Potential for very many causes of variability, so frequency is high and amplitude large. E.g. Aptitude and knowledge, vigilance, circadian rhythm, fatigue. Variability in how this function is carried out. "It relies on  experience to guide the function ." Damped by supervision and management communication.</t>
  </si>
  <si>
    <t>Variation due to:
Social/cultural factors such as normalised behaviours. Group pressure, implicit norms, to not complete properly or rush.  
Environmental Factors - lighting, climate, facility.
Organizational Factors - Availability of computer systems, change of policy, procedure and regulations and authorized and competent manpower. Quality of training.</t>
  </si>
  <si>
    <t>Incorrect assessment made of AMM state</t>
  </si>
  <si>
    <t>Increased maintenance time.</t>
  </si>
  <si>
    <r>
      <rPr>
        <sz val="12"/>
        <rFont val="Arial"/>
        <family val="2"/>
      </rPr>
      <t>To be 'qualified' to work on aircraft</t>
    </r>
  </si>
  <si>
    <r>
      <rPr>
        <sz val="12"/>
        <rFont val="Arial"/>
        <family val="2"/>
      </rPr>
      <t>The engineers are to be qualified to work on the aircraft before undertaking any aircraft work.</t>
    </r>
  </si>
  <si>
    <t>This is an ongoing function to establish that engineers are qualified to work on the aircraft (e.g. new posting, after training, medical case, annual checks.)</t>
  </si>
  <si>
    <r>
      <t>Relatively low degree of variability but high amplitude. "There is a broad variation in the criteria assessed before awarding a qualified and/or authorization that can range from formal training, on-the-job training and the form of assessment"  "</t>
    </r>
    <r>
      <rPr>
        <sz val="12"/>
        <color rgb="FF0070C0"/>
        <rFont val="Arial"/>
        <family val="2"/>
      </rPr>
      <t>Considerable damping is provided by internal quality management and through the testing of trainees before graduation."</t>
    </r>
  </si>
  <si>
    <t xml:space="preserve">Variation due to:
Social/cultural factors such as normalised behaviours. group pressure.
Environmental Factors - lighting, climate, facility.
Organizational Factors - variability of training system and assessment criteria. Availability of testing system. Change of regulations, policy and procedures. Change of stakeholder views. </t>
  </si>
  <si>
    <t>Incorrect engineer trade or qualification assessment</t>
  </si>
  <si>
    <t>1. Delayed start to maintenance. 
2. Increased maintenance time.</t>
  </si>
  <si>
    <r>
      <rPr>
        <sz val="12"/>
        <rFont val="Arial"/>
        <family val="2"/>
      </rPr>
      <t>To provide AMM</t>
    </r>
  </si>
  <si>
    <t>The engineers are to be provided with an Aircraft Maintenance Manual (AMM) to enable engineering to be conducted.</t>
  </si>
  <si>
    <t>The provision of the AMM is from the engineering authority. It is essential that it is provided before work commences. The provision involves stakeholders from outside the immediate organization.</t>
  </si>
  <si>
    <t>Relatively low degree of variability but high amplitude.  Complicated function if involving numerous parts of the organization which are responsible and if provided in electronic or paper format.  Configuration to be maintained.</t>
  </si>
  <si>
    <t xml:space="preserve">Variation due to:
Social/cultural factors such as normalised behaviours. Group pressure.
Environmental Factors - lighting, climate, facility.
Organizational Factors - Stakeholder agreement of policy and procedure. Availability of computer system to disseminate AMM. Poor timing with amendments. Poor quality of publications. Issues with supply systems and contractor for AMM and publisher. </t>
  </si>
  <si>
    <t>Incorrect AMM or AMM amendment state in use</t>
  </si>
  <si>
    <t>1. Incorrect maintenance conducted.
2. Delayed start to maintenance.</t>
  </si>
  <si>
    <t>To assemble maintenance team</t>
  </si>
  <si>
    <r>
      <rPr>
        <sz val="12"/>
        <rFont val="Arial"/>
        <family val="2"/>
      </rPr>
      <t>A maintenance team is to be assembled before maintenance is conducted.</t>
    </r>
  </si>
  <si>
    <t>Whilst the maintenance will be done by an engineer or a small group of engineers, the team requires organizational input to ensure sufficient engineers are available (e.g. posted in, trained, trades, support etc.)</t>
  </si>
  <si>
    <t>Relatively low degree of variability but high amplitude.  Complicated function if involving numerous parts of the internal organization. Timings are important.</t>
  </si>
  <si>
    <t xml:space="preserve">Variation due to:
Social/cultural factors such as normalised behaviours. Group pressure.
Environmental Factors - lighting, climate, facility.
Organizational Factors - lack of qualified, experienced and authorised people. Time and operational pressures. Communication issues between different stakeholders. </t>
  </si>
  <si>
    <t>Incorrect maintenance team assembled</t>
  </si>
  <si>
    <t>Delayed start to maintennace.</t>
  </si>
  <si>
    <r>
      <rPr>
        <sz val="12"/>
        <rFont val="Arial"/>
        <family val="2"/>
      </rPr>
      <t>To gain more information from aircrew</t>
    </r>
  </si>
  <si>
    <r>
      <rPr>
        <sz val="12"/>
        <rFont val="Arial"/>
        <family val="2"/>
      </rPr>
      <t>Following PSED and the start of maintenance more information may be required from the aircrew. To cover when insufficient was established during the PSED.</t>
    </r>
  </si>
  <si>
    <t>This is a human decision-making activity to establish what additional information the engineers need from the original aircrew to aid the fault diagnostics.</t>
  </si>
  <si>
    <t xml:space="preserve">Very many causes of variability, so frequency is high and amplitude large. E.g. Aptitude and knowledge of individual,  willingness, fatigue, forgetting.  There is potential for crew to resist meeting with the engineers again and imparting more information. </t>
  </si>
  <si>
    <t xml:space="preserve">Variation due to:
Social/cultural factors such as normalised behaviours. Group pressure. Unwilling to adapt to change of process. 
Environmental Factors - lighting, climate, facility.
Organizational Factors - Gaining stakeholder agreement. Communication issues between different stakeholders. Training issues of requirement and information required. Authorized manpower. Time and operational pressures. </t>
  </si>
  <si>
    <t>Too late - information received to late to correct maintenance conducted</t>
  </si>
  <si>
    <t>1. NFF recorded.
2. Repeat intermittent fault following next sortie.</t>
  </si>
  <si>
    <r>
      <rPr>
        <sz val="12"/>
        <rFont val="Arial"/>
        <family val="2"/>
      </rPr>
      <t>To discuss outcome with engineering management</t>
    </r>
  </si>
  <si>
    <t>If fault not found and is not going to be recorded as NFF or 'tested satis' (or similar) a discussion with the engineering management is to take place.</t>
  </si>
  <si>
    <t>This function may require input from stakeholders outside the immediate organization (e.g. TAA, OEM), to determine next course of action.</t>
  </si>
  <si>
    <t>Relatively low degree of variability but high amplitude.  Complicated function trying to get the different stakeholders together, with suitable knowledge and experience.</t>
  </si>
  <si>
    <t>Variation due to:
Social/cultural factors such as normalised behaviours. group pressure.
Environmental Factors - lighting, climate, facility.
Organizational Factors - Quality of AMM. Time and operational pressures. Availability of resources required and authorized manpower. Operational environment.</t>
  </si>
  <si>
    <t>Brief of fault not found/cleared</t>
  </si>
  <si>
    <t>If the brief of the fault is declared too early the engineering management can be assembled too early or unnecessarily. Incorrect analysis may be conducted or assistance from a higher level (e.g. the Engineering Authority) may be sought too early. The aircraft may be declared unserviceable when it is serviceable. This will impact the flying programme.</t>
  </si>
  <si>
    <t>Supervisor check to be conducted to confirm theo utcome of the maintenance or investigation.</t>
  </si>
  <si>
    <r>
      <rPr>
        <sz val="12"/>
        <rFont val="Arial"/>
        <family val="2"/>
      </rPr>
      <t>To update logistics database</t>
    </r>
  </si>
  <si>
    <t>Following any maintenance activity the logistic database is to be updated to reflect components changed and the serial numbers (if applicable).</t>
  </si>
  <si>
    <t>Function carried out by a logistician following receipt of Components used in maintenance activity.</t>
  </si>
  <si>
    <t>Very many causes of variability, so frequency is high and amplitude large. E.g. Skills, aptitude and knowledge of individual,  willingness, fatigue, forgetting.  Also the ease of use of the technology provided.</t>
  </si>
  <si>
    <t>Variation due to:
Social/cultural factors such as normalised behaviours. Group pressure.
Environmental Factors - lighting, climate, facility.
Organizational Factors - Availability of joined-up computer system, software, qualified and authorized personnel. Poor communication between stakeholders. Agreement needed on the policy and procedure to follow.</t>
  </si>
  <si>
    <t xml:space="preserve">If an incomplete or incorrect component information is added to the logistics database, all future searches of logistics history may be incorrect for the aircraft, the component or the serial number.  This may impact the maintenance conducted (i.e. component changed). This may in time impact the NFF/A WG analysis and decisions. A component could be declared 'rogue' and incorrectly removed from the system. </t>
  </si>
  <si>
    <t>1. Logisitc database to provide warning notice if incomplete component number is entered (i.e. a set format is expected).
2. Random independent checks to be conducted.</t>
  </si>
  <si>
    <r>
      <rPr>
        <sz val="12"/>
        <rFont val="Arial"/>
        <family val="2"/>
      </rPr>
      <t>To conduct logistics analysis</t>
    </r>
  </si>
  <si>
    <t>Technological???</t>
  </si>
  <si>
    <t>A check of the logistics database for components usage and history.</t>
  </si>
  <si>
    <t>The activities requires human input but the output is dependent on the database information. This will be electronic.</t>
  </si>
  <si>
    <t>There is low internal variability within this electronic technology. System assumed to be stable.</t>
  </si>
  <si>
    <t>Variation due to:
Social/cultural factors such as normalised behaviours. Group pressure, implicit norms, to not complete properly or rush.  
Environmental Factors - lighting, climate, facility.
Organizational Factors - Availability of joined-up computer system, software, change of policy and procedure, and authorized and competent manpower. Stakeholder agreement of requirement.</t>
  </si>
  <si>
    <r>
      <rPr>
        <sz val="12"/>
        <rFont val="Arial"/>
        <family val="2"/>
      </rPr>
      <t>To inform PSED team</t>
    </r>
  </si>
  <si>
    <r>
      <rPr>
        <sz val="12"/>
        <rFont val="Arial"/>
        <family val="2"/>
      </rPr>
      <t>The PSED team is to be informed of the test results from the SQEP test before the PSED commences.</t>
    </r>
  </si>
  <si>
    <t>This involves an individual or a small group. Information passed to PSED team.</t>
  </si>
  <si>
    <t xml:space="preserve">Very many causes of variability, so frequency is high and amplitude large. E.g. Skills, aptitude and knowledge of individual,  willingness, fatigue, forgetting.  </t>
  </si>
  <si>
    <t>Variation due to:
Social/cultural factors such as normalised behaviours. group pressure.
Environmental Factors - lighting, climate, facility.
Organizational Factors - communication issues between stakeholder. Time and operation pressures or operational environment. Availability of equipment and authorized manpower.</t>
  </si>
  <si>
    <t xml:space="preserve">If the engineer is declared as not SQEP the PSED may be delayed until the arrival of back-up engineer. This will reduce the maintenance time available. The engineer may become frustrated with the SQEP test and try to avoid doing it. </t>
  </si>
  <si>
    <t>1. Conduct the test before the flight lands to provide time.
2. All engineers to conduct PSED test at regular intervals (e.g. post training) and currency database to be maintained.</t>
  </si>
  <si>
    <t xml:space="preserve">If aircrew are declared as not SQEP the PSED may be delayed until the arrival of back-up aircrew. This will reduce the maintenance time available. The aircrew may become frustrated with the SQEP test and try to avoid doing it. </t>
  </si>
  <si>
    <t xml:space="preserve">1. Conduct the test before the flight commences to provide sufficient warning for qualified aircrew to be available. .
2. All aircrew to conduct PSED test at regular intervals (e.g. post training) and currency database to be maintained. </t>
  </si>
  <si>
    <t>Incorrectly assessed as SQEP</t>
  </si>
  <si>
    <t>PSED delayed.</t>
  </si>
  <si>
    <t>Too late - request made too late to be of benefit</t>
  </si>
  <si>
    <t>Incomplete PSED</t>
  </si>
  <si>
    <t xml:space="preserve">Most Likely Form of Upstream Variability </t>
  </si>
  <si>
    <t>No</t>
  </si>
  <si>
    <t>Relatively high degree of potential variability for human factors reasons: fatigue, circadian rhythm, attention, boredom, working conditions, morale.</t>
  </si>
  <si>
    <t xml:space="preserve">Variation due to:
Social/cultural factors such as normalised behaviours. Group pressure.
Environmental Factors where PSED being conducted - lighting, climate, facility.
Organizational Factors - Availability of qualified personnel required. Operational pressure may cause delay or limitation of information imparted. </t>
  </si>
  <si>
    <t>Omission</t>
  </si>
  <si>
    <t>Incorrect fault diagnostics completed, resulting in incorrect maintenance outcome</t>
  </si>
  <si>
    <t>Quality Manager / independent checks to be conducted before maintenance..</t>
  </si>
  <si>
    <t xml:space="preserve">1. Repeat NFF recorded as the seriousness of fault not recorded.
2. Quality manager of the supervisor spots the error and has to recall the aircrew. </t>
  </si>
  <si>
    <t>If engineers are not SQEP the PSED may be delayed until the arrival of back-up engineers. This will reduce the maintenance time available</t>
  </si>
  <si>
    <t xml:space="preserve">If the engineering record is closed too early, the aircraft logbook will present erroneous information to the aircrew. The aircrew will be unable to assess if all the engineering terminology is understood. This will delay the flight and result in aircrew hanging around.  </t>
  </si>
  <si>
    <t>Very many causes of variability, so frequency is high and amplitude large. E.g. fatigue, attention, forgetting.  Carried out by small groups or pairs. Lack of attention during training.</t>
  </si>
  <si>
    <t>1. Number of people on training courses may increase.
2. Available workforce for maintenance may reduce initially.
2. Complaints made by aircrew.</t>
  </si>
  <si>
    <t xml:space="preserve">Organizational </t>
  </si>
  <si>
    <t>Organizational responsibility to provide suitable facilities(a human can only choose from what is available and this may be inadequate, rather than a human choosing an inadequate facility when there is a suitable one available.</t>
  </si>
  <si>
    <t xml:space="preserve">Many causes of variability, so frequency is low and amplitude is large. E.g. organizational culture and willingness to provide a suitable facility.   </t>
  </si>
  <si>
    <t>If the completed PSED is not used, then an incomplete review of the aircraft history, relevant to the faults stated on the PSED, may be conducted.  This may impact the maintenance conducted or increase the chance of a NFF being recorded.  There is a risk that inadequate/incorrect information is recorded, driving incorrect maintenance.</t>
  </si>
  <si>
    <t>1. QMS to make regular checks
2. Daily check of PSED equipment to be made to ensure correct PSED is used</t>
  </si>
  <si>
    <t>If an electronic link to a searchable aircraft maintenance database is not available, the review of the aircraft history will not be conducted or conducted out of sequence. This may impact the fault diagnostics and the maintenance conducted. It may increase the chance of a NFF being declared.</t>
  </si>
  <si>
    <t>1. Supervisor check to ensure the full intermittent fault assessment has been undertaken and signed for. 
2. Random Quality Manager / independent checks to be conducted.
3. Independent analysis also undertaken by 3rd parties</t>
  </si>
  <si>
    <t>1. Flight delayed.
2. Flight launches on time but the aircrew are unaware of essential maintenance issues</t>
  </si>
  <si>
    <t>If the aircrew declares the engineering terminology is understood when it is not, this could limit their ability to understand the maintenance work undertaken. This could impact the flight's PSED and the information imparted. This could then impact the engineering diagnostics of any faults.</t>
  </si>
  <si>
    <t xml:space="preserve">Random checks to be conducted to assess aircrew's knowledge. </t>
  </si>
  <si>
    <t>1. Maintenance errors spotted on aircrew walk around.
2. Aircrew return aircraft following crew-in. 
3. Increase in number of incident reports raised. 
4. Faults are not identified (the aircrew walkround is relatively cursory) and the ac is despatched with outstanding maintenance</t>
  </si>
  <si>
    <t>This will delay the maintenance being completed whilst a qualified engineer or one of the correct trades is resourced. This will impact the aircraft being declared serviceable when it is not and being available on the flight programme.</t>
  </si>
  <si>
    <t xml:space="preserve">If the request is made too late, experienced engineers may not be available and the PSED may not be as effective. Less detail maybe required. </t>
  </si>
  <si>
    <t xml:space="preserve">If the request is made too late, experienced aircrew may not be available and the PSED may not be as effective. Less detail maybe required. </t>
  </si>
  <si>
    <t>Technology</t>
  </si>
  <si>
    <t>A valid, searchable, electronic aircraft database with records of all the maintenance conducted is to be available.</t>
  </si>
  <si>
    <t>Omission - test tool function does not complete at all or it reports an individual as SQEP who is not</t>
  </si>
  <si>
    <t>1. Flights delayed/cancelled due to incorrect aircrew allocation.
2. Flight tasking not met. 
3. Crew make errors leading to loss of control of the aircraft causing it damage and, in extremis loss</t>
  </si>
  <si>
    <t>1. Increase in reports of training delayed/cancelled. 
2. Training period increased.
3. Personnel complete training with inadequate skills</t>
  </si>
  <si>
    <t>1. Increase in the requests for training equipment.
2. Increase in the number of complaints regarding the training provided. 
3. Reduction in the effectiveness of the training</t>
  </si>
  <si>
    <t>A PSED proforma is to be provided to PSED team.</t>
  </si>
  <si>
    <t>1. Increase in number of PSED queried by quality manager /independent reviewer.
2. Increased requirement for follow-up engagement with aircrew who may no longer be current with the information</t>
  </si>
  <si>
    <t>Published limits for acceptable NFF rates</t>
  </si>
  <si>
    <t>Higher NFF rates are accepted, resulting in an increase in NFF reported or returned from OEM before an investigation is implemented.</t>
  </si>
  <si>
    <t>Proposed updates to ADS (AMM)</t>
  </si>
  <si>
    <t>Incorrect ADS updates proposed</t>
  </si>
  <si>
    <t>NFF/A Working group agenda item to consistently review</t>
  </si>
  <si>
    <t>More effective fault diagnosis equipment.</t>
  </si>
  <si>
    <t>Timining/duration</t>
  </si>
  <si>
    <t>Equipment arrives too late</t>
  </si>
  <si>
    <t>Logistics Manager to review expected delivery dates of equipment and provide updtes to the NFF/Aworking Group.</t>
  </si>
  <si>
    <t>1. Double entry of serial number to be made. If the serial No is not in the system then a second check of the aircraft serial number is to be checked.
2. Implement a photograph of the serial number as a record rather than a handwritten record. 
3. Ensure all components have serial number and unique</t>
  </si>
  <si>
    <t>1. A NFF recorded. Increase in NFF rate.
2. A repeat intermittent fault.
3.  Poor fault diagnosis condcted</t>
  </si>
  <si>
    <t>1. A certificate for successful completion is to be given to the engineer and a copy is provided to the individual's line manager. This can be used to check that only qualified engineers are tasked with the activity. 
2. Changes in the report to be highlighted and random checks conducted by Quality Manager to ensure accuracy.</t>
  </si>
  <si>
    <t>1. A certificate for successful completion is to be given to the aircrew and a copy is provided to the individual's line manager. This can be used to check that only qualified engineers are tasked with the activity. 
2. Changes in the report to be highlighted and random checks conducted by Quality Manager to ensure accuracy.</t>
  </si>
  <si>
    <t>To update training documents if required</t>
  </si>
  <si>
    <t>1. Occurrence of repeated training sessions.
2. Complaints from trainers and trainees.
3. Incorrectly trained staff who perform their roll poorly</t>
  </si>
  <si>
    <t>1. Delayed flight.
2. Complaints from aircrew.
3. Incomplete aircraft log book.
4. Reports of the wrong maintenance being completed</t>
  </si>
  <si>
    <t>If an incorrectly qualified engineer is assigned to a task (under qualified) the maintenance task may have to be repeated or delayed until the correctly qualified engineer is available. Similar if the wrong 'trade' is allotted to the task. This delay could impact the next sortie.The aircraft could be released with inadequate performed maintenance.</t>
  </si>
  <si>
    <t>More effective fault diagnostic equipment</t>
  </si>
  <si>
    <t xml:space="preserve">Engineers will be unable to conduct fault diagnostics to the depth required. </t>
  </si>
  <si>
    <t>1. NFF/A working group and Logistics Manager monitor the delivery of updated equipment and hasten as required.
2. Hire temporary equipment from OEM</t>
  </si>
  <si>
    <t>1. Increased maintenance time.
2. Incorrect fault diagnosis or maintenance carried out</t>
  </si>
  <si>
    <t>1. Delayed start to maintenance. 
2. Increased maintenance time.
3. Poor quality maintenance conducted</t>
  </si>
  <si>
    <t>1. Delayed start to maintenance.
2. Team have inadequate skills to perform maintenance effectively</t>
  </si>
  <si>
    <t>If an incomplete or incorrect component information is added to the logistics database, all future searches of logistics history may be incorrect for the aircraft, the component or the serial number.  This may impact the maintenance conducted (i.e. component changed). This may in time impact the NFF/A WG analysis and decisions. A component could be declared 'rogue' and incorrectly removed from the system.  It may also undermine the FRACAS analysis which could lead to incorrect lifing policy (AMM) causing future unscheduled unserviceabilities.</t>
  </si>
  <si>
    <t>Technological</t>
  </si>
  <si>
    <t>To be an Aircraft Delivery Team.</t>
  </si>
  <si>
    <t>To be a funcitoning Aircraft delivery Team.</t>
  </si>
  <si>
    <t xml:space="preserve">Engineers will be conducting maintenance to older versions of the ADS. The updated ADS should reduce the number of NFF and intermittent faults.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</si>
</sst>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Calibri"/>
      <family val="2"/>
      <scheme val="minor"/>
    </font>
    <font>
      <b/>
      <sz val="18"/>
      <color rgb="FF000000"/>
      <name val="Arial"/>
      <family val="2"/>
    </font>
    <font>
      <sz val="12"/>
      <color rgb="FF000000"/>
      <name val="Arial"/>
      <family val="2"/>
    </font>
    <font>
      <sz val="12"/>
      <name val="Arial"/>
      <family val="2"/>
    </font>
    <font>
      <sz val="11"/>
      <color rgb="FF000000"/>
      <name val="Calibri"/>
      <family val="2"/>
    </font>
    <font>
      <b/>
      <sz val="12"/>
      <color rgb="FF002060"/>
      <name val="Arial"/>
      <family val="2"/>
    </font>
    <font>
      <b/>
      <sz val="12"/>
      <color rgb="FF000000"/>
      <name val="Arial"/>
      <family val="2"/>
    </font>
    <font>
      <b/>
      <sz val="12"/>
      <color rgb="FF0000FF"/>
      <name val="Arial"/>
      <family val="2"/>
    </font>
    <font>
      <b/>
      <sz val="12"/>
      <color rgb="FFFFFF00"/>
      <name val="Arial"/>
      <family val="2"/>
    </font>
    <font>
      <sz val="12"/>
      <color rgb="FFFF0066"/>
      <name val="Arial"/>
      <family val="2"/>
    </font>
    <font>
      <sz val="12"/>
      <color rgb="FFFFFFFF"/>
      <name val="Arial"/>
      <family val="2"/>
    </font>
    <font>
      <i/>
      <sz val="12"/>
      <color rgb="FF0070C0"/>
      <name val="Arial"/>
      <family val="2"/>
    </font>
    <font>
      <sz val="12"/>
      <color rgb="FF0070C0"/>
      <name val="Arial"/>
      <family val="2"/>
    </font>
    <font>
      <b/>
      <sz val="12"/>
      <color rgb="FFFF0066"/>
      <name val="Arial"/>
      <family val="2"/>
    </font>
    <font>
      <sz val="12"/>
      <color rgb="FF002060"/>
      <name val="Arial"/>
      <family val="2"/>
    </font>
    <font>
      <b/>
      <sz val="12"/>
      <name val="Arial"/>
      <family val="2"/>
    </font>
    <font>
      <b/>
      <sz val="11"/>
      <color rgb="FF000000"/>
      <name val="Calibri"/>
      <family val="2"/>
    </font>
    <font>
      <b/>
      <sz val="14"/>
      <color rgb="FF000000"/>
      <name val="Arial"/>
      <family val="2"/>
    </font>
    <font>
      <b/>
      <sz val="11"/>
      <color rgb="FF000000"/>
      <name val="Arial"/>
      <family val="2"/>
    </font>
  </fonts>
  <fills count="20">
    <fill>
      <patternFill patternType="none"/>
    </fill>
    <fill>
      <patternFill patternType="gray125"/>
    </fill>
    <fill>
      <patternFill patternType="solid">
        <fgColor rgb="FFDCB894"/>
        <bgColor rgb="FF000000"/>
      </patternFill>
    </fill>
    <fill>
      <patternFill patternType="solid">
        <fgColor rgb="FFFDF669"/>
        <bgColor rgb="FF000000"/>
      </patternFill>
    </fill>
    <fill>
      <patternFill patternType="solid">
        <fgColor rgb="FFFFFF00"/>
        <bgColor rgb="FF000000"/>
      </patternFill>
    </fill>
    <fill>
      <patternFill patternType="solid">
        <fgColor rgb="FFBDD7EE"/>
        <bgColor rgb="FF000000"/>
      </patternFill>
    </fill>
    <fill>
      <patternFill patternType="solid">
        <fgColor rgb="FFFFFFFF"/>
        <bgColor rgb="FF000000"/>
      </patternFill>
    </fill>
    <fill>
      <patternFill patternType="solid">
        <fgColor rgb="FFFFC000"/>
        <bgColor rgb="FF000000"/>
      </patternFill>
    </fill>
    <fill>
      <patternFill patternType="solid">
        <fgColor rgb="FF00FFFF"/>
        <bgColor rgb="FF000000"/>
      </patternFill>
    </fill>
    <fill>
      <patternFill patternType="solid">
        <fgColor rgb="FFFF0066"/>
        <bgColor rgb="FF000000"/>
      </patternFill>
    </fill>
    <fill>
      <patternFill patternType="solid">
        <fgColor rgb="FFBFBFBF"/>
        <bgColor rgb="FF000000"/>
      </patternFill>
    </fill>
    <fill>
      <patternFill patternType="solid">
        <fgColor rgb="FFFF0000"/>
        <bgColor rgb="FF000000"/>
      </patternFill>
    </fill>
    <fill>
      <patternFill patternType="solid">
        <fgColor rgb="FF00FF00"/>
        <bgColor rgb="FF000000"/>
      </patternFill>
    </fill>
    <fill>
      <patternFill patternType="solid">
        <fgColor rgb="FF33CC33"/>
        <bgColor rgb="FF000000"/>
      </patternFill>
    </fill>
    <fill>
      <patternFill patternType="solid">
        <fgColor rgb="FFFF3399"/>
        <bgColor rgb="FF000000"/>
      </patternFill>
    </fill>
    <fill>
      <patternFill patternType="solid">
        <fgColor rgb="FFFF0066"/>
        <bgColor indexed="64"/>
      </patternFill>
    </fill>
    <fill>
      <patternFill patternType="solid">
        <fgColor rgb="FF00B0F0"/>
        <bgColor rgb="FF000000"/>
      </patternFill>
    </fill>
    <fill>
      <patternFill patternType="solid">
        <fgColor theme="8" tint="0.59999389629810485"/>
        <bgColor indexed="64"/>
      </patternFill>
    </fill>
    <fill>
      <patternFill patternType="solid">
        <fgColor rgb="FF66FF33"/>
        <bgColor rgb="FF000000"/>
      </patternFill>
    </fill>
    <fill>
      <patternFill patternType="solid">
        <fgColor rgb="FFE1E1FF"/>
        <bgColor rgb="FF000000"/>
      </patternFill>
    </fill>
  </fills>
  <borders count="44">
    <border>
      <left/>
      <right/>
      <top/>
      <bottom/>
      <diagonal/>
    </border>
    <border>
      <left style="thick">
        <color rgb="FFFF0066"/>
      </left>
      <right/>
      <top/>
      <bottom/>
      <diagonal/>
    </border>
    <border>
      <left/>
      <right/>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auto="1"/>
      </left>
      <right/>
      <top/>
      <bottom style="thin">
        <color auto="1"/>
      </bottom>
      <diagonal/>
    </border>
    <border>
      <left/>
      <right/>
      <top/>
      <bottom style="thin">
        <color indexed="64"/>
      </bottom>
      <diagonal/>
    </border>
    <border>
      <left/>
      <right style="thin">
        <color auto="1"/>
      </right>
      <top/>
      <bottom style="thin">
        <color auto="1"/>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ck">
        <color rgb="FFFF0066"/>
      </left>
      <right style="thin">
        <color auto="1"/>
      </right>
      <top style="thin">
        <color auto="1"/>
      </top>
      <bottom style="thin">
        <color auto="1"/>
      </bottom>
      <diagonal/>
    </border>
    <border>
      <left/>
      <right/>
      <top style="thin">
        <color indexed="64"/>
      </top>
      <bottom style="thin">
        <color indexed="64"/>
      </bottom>
      <diagonal/>
    </border>
    <border>
      <left/>
      <right style="thin">
        <color auto="1"/>
      </right>
      <top style="thin">
        <color indexed="64"/>
      </top>
      <bottom/>
      <diagonal/>
    </border>
    <border>
      <left style="thin">
        <color auto="1"/>
      </left>
      <right/>
      <top style="thin">
        <color indexed="64"/>
      </top>
      <bottom/>
      <diagonal/>
    </border>
    <border>
      <left/>
      <right/>
      <top style="thin">
        <color indexed="64"/>
      </top>
      <bottom/>
      <diagonal/>
    </border>
    <border>
      <left style="thin">
        <color auto="1"/>
      </left>
      <right/>
      <top/>
      <bottom/>
      <diagonal/>
    </border>
    <border>
      <left/>
      <right style="thin">
        <color auto="1"/>
      </right>
      <top/>
      <bottom/>
      <diagonal/>
    </border>
    <border>
      <left style="thick">
        <color rgb="FFFF0066"/>
      </left>
      <right style="thin">
        <color auto="1"/>
      </right>
      <top/>
      <bottom style="thin">
        <color auto="1"/>
      </bottom>
      <diagonal/>
    </border>
    <border>
      <left style="thick">
        <color rgb="FFFF0066"/>
      </left>
      <right style="thin">
        <color auto="1"/>
      </right>
      <top style="thin">
        <color auto="1"/>
      </top>
      <bottom/>
      <diagonal/>
    </border>
    <border>
      <left style="thick">
        <color rgb="FFFF0066"/>
      </left>
      <right style="thick">
        <color rgb="FFFF0066"/>
      </right>
      <top style="thick">
        <color rgb="FFFF0066"/>
      </top>
      <bottom style="thick">
        <color rgb="FFFF0066"/>
      </bottom>
      <diagonal/>
    </border>
    <border>
      <left style="thick">
        <color rgb="FFFF0066"/>
      </left>
      <right/>
      <top style="thin">
        <color auto="1"/>
      </top>
      <bottom/>
      <diagonal/>
    </border>
    <border>
      <left style="thick">
        <color rgb="FFFF0066"/>
      </left>
      <right/>
      <top/>
      <bottom style="thin">
        <color auto="1"/>
      </bottom>
      <diagonal/>
    </border>
    <border>
      <left style="medium">
        <color indexed="64"/>
      </left>
      <right/>
      <top style="medium">
        <color indexed="64"/>
      </top>
      <bottom style="medium">
        <color indexed="64"/>
      </bottom>
      <diagonal/>
    </border>
    <border>
      <left style="thick">
        <color theme="1"/>
      </left>
      <right style="medium">
        <color indexed="64"/>
      </right>
      <top style="medium">
        <color indexed="64"/>
      </top>
      <bottom style="medium">
        <color indexed="64"/>
      </bottom>
      <diagonal/>
    </border>
    <border>
      <left style="thick">
        <color theme="1"/>
      </left>
      <right style="thin">
        <color indexed="64"/>
      </right>
      <top/>
      <bottom style="thin">
        <color indexed="64"/>
      </bottom>
      <diagonal/>
    </border>
    <border>
      <left style="thick">
        <color theme="1"/>
      </left>
      <right style="thin">
        <color indexed="64"/>
      </right>
      <top style="thin">
        <color indexed="64"/>
      </top>
      <bottom/>
      <diagonal/>
    </border>
    <border>
      <left style="thick">
        <color theme="1"/>
      </left>
      <right/>
      <top/>
      <bottom/>
      <diagonal/>
    </border>
    <border>
      <left style="thick">
        <color indexed="64"/>
      </left>
      <right/>
      <top/>
      <bottom/>
      <diagonal/>
    </border>
    <border>
      <left style="thin">
        <color theme="4" tint="0.79998168889431442"/>
      </left>
      <right/>
      <top style="thin">
        <color theme="4" tint="0.79998168889431442"/>
      </top>
      <bottom style="thin">
        <color theme="4" tint="0.79998168889431442"/>
      </bottom>
      <diagonal/>
    </border>
    <border>
      <left/>
      <right style="thin">
        <color theme="4" tint="0.79998168889431442"/>
      </right>
      <top style="thin">
        <color theme="4" tint="0.79998168889431442"/>
      </top>
      <bottom style="thin">
        <color theme="4" tint="0.79998168889431442"/>
      </bottom>
      <diagonal/>
    </border>
    <border>
      <left style="medium">
        <color indexed="64"/>
      </left>
      <right style="medium">
        <color indexed="64"/>
      </right>
      <top style="medium">
        <color indexed="64"/>
      </top>
      <bottom/>
      <diagonal/>
    </border>
    <border>
      <left style="thick">
        <color rgb="FFFF0066"/>
      </left>
      <right style="thick">
        <color rgb="FFFF0066"/>
      </right>
      <top style="thick">
        <color rgb="FFFF0066"/>
      </top>
      <bottom/>
      <diagonal/>
    </border>
    <border>
      <left style="thick">
        <color rgb="FFFF0066"/>
      </left>
      <right style="thick">
        <color rgb="FFFF0066"/>
      </right>
      <top/>
      <bottom style="thick">
        <color rgb="FFFF0066"/>
      </bottom>
      <diagonal/>
    </border>
    <border>
      <left style="medium">
        <color indexed="64"/>
      </left>
      <right/>
      <top style="medium">
        <color indexed="64"/>
      </top>
      <bottom/>
      <diagonal/>
    </border>
  </borders>
  <cellStyleXfs count="1">
    <xf numFmtId="0" fontId="0" fillId="0" borderId="0"/>
  </cellStyleXfs>
  <cellXfs count="536">
    <xf numFmtId="0" fontId="0" fillId="0" borderId="0" xfId="0"/>
    <xf numFmtId="0" fontId="1" fillId="0" borderId="0" xfId="0" applyFont="1" applyAlignment="1">
      <alignment horizontal="center" vertical="center"/>
    </xf>
    <xf numFmtId="0" fontId="2" fillId="0" borderId="0" xfId="0" applyFont="1" applyAlignment="1">
      <alignment horizontal="left" vertical="top"/>
    </xf>
    <xf numFmtId="0" fontId="2" fillId="0" borderId="0" xfId="0" applyFont="1"/>
    <xf numFmtId="0" fontId="4" fillId="0" borderId="0" xfId="0" applyFont="1"/>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0" xfId="0" applyFont="1" applyAlignment="1">
      <alignment wrapText="1"/>
    </xf>
    <xf numFmtId="0" fontId="2" fillId="0" borderId="0" xfId="0" applyFont="1" applyAlignment="1">
      <alignment horizontal="left" wrapText="1"/>
    </xf>
    <xf numFmtId="0" fontId="5" fillId="2" borderId="0" xfId="0" applyFont="1" applyFill="1" applyAlignment="1">
      <alignment horizontal="center" vertical="center"/>
    </xf>
    <xf numFmtId="0" fontId="2" fillId="3" borderId="0" xfId="0" applyFont="1" applyFill="1"/>
    <xf numFmtId="0" fontId="2" fillId="3" borderId="0" xfId="0" applyFont="1" applyFill="1" applyAlignment="1">
      <alignment horizontal="center" vertical="center"/>
    </xf>
    <xf numFmtId="0" fontId="1" fillId="5" borderId="3" xfId="0" applyFont="1" applyFill="1" applyBorder="1" applyAlignment="1">
      <alignment horizontal="center" vertical="center"/>
    </xf>
    <xf numFmtId="0" fontId="1" fillId="5" borderId="6" xfId="0" applyFont="1" applyFill="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0" fontId="6" fillId="0" borderId="7" xfId="0" applyFont="1" applyBorder="1" applyAlignment="1">
      <alignment horizontal="center" vertical="center" wrapText="1"/>
    </xf>
    <xf numFmtId="0" fontId="6" fillId="0" borderId="11" xfId="0" applyFont="1" applyBorder="1" applyAlignment="1">
      <alignment horizontal="center" vertical="center"/>
    </xf>
    <xf numFmtId="0" fontId="8" fillId="9" borderId="7" xfId="0" applyFont="1" applyFill="1" applyBorder="1" applyAlignment="1">
      <alignment horizontal="center" vertical="center" wrapText="1"/>
    </xf>
    <xf numFmtId="0" fontId="6" fillId="0" borderId="17" xfId="0" applyFont="1" applyBorder="1" applyAlignment="1">
      <alignment horizontal="center" vertical="center" wrapText="1"/>
    </xf>
    <xf numFmtId="0" fontId="2" fillId="5" borderId="17" xfId="0" applyFont="1" applyFill="1" applyBorder="1" applyAlignment="1">
      <alignment horizontal="left" vertical="center" wrapText="1"/>
    </xf>
    <xf numFmtId="0" fontId="2" fillId="0" borderId="18" xfId="0" applyFont="1" applyBorder="1" applyAlignment="1">
      <alignment horizontal="left" vertical="center" wrapText="1"/>
    </xf>
    <xf numFmtId="0" fontId="2" fillId="0" borderId="19" xfId="0" applyFont="1" applyBorder="1"/>
    <xf numFmtId="0" fontId="2" fillId="4" borderId="19" xfId="0" applyFont="1" applyFill="1" applyBorder="1" applyAlignment="1">
      <alignment horizontal="center" vertical="center"/>
    </xf>
    <xf numFmtId="0" fontId="2" fillId="10" borderId="19" xfId="0" applyFont="1" applyFill="1" applyBorder="1" applyAlignment="1">
      <alignment wrapText="1"/>
    </xf>
    <xf numFmtId="0" fontId="2" fillId="10" borderId="18" xfId="0" applyFont="1" applyFill="1" applyBorder="1" applyAlignment="1">
      <alignment wrapText="1"/>
    </xf>
    <xf numFmtId="0" fontId="6" fillId="8" borderId="20" xfId="0" applyFont="1" applyFill="1" applyBorder="1" applyAlignment="1">
      <alignment horizontal="center" vertical="center" wrapText="1"/>
    </xf>
    <xf numFmtId="0" fontId="6" fillId="8" borderId="19" xfId="0" applyFont="1" applyFill="1" applyBorder="1" applyAlignment="1">
      <alignment horizontal="center" vertical="center" wrapText="1"/>
    </xf>
    <xf numFmtId="0" fontId="6" fillId="8" borderId="19" xfId="0" applyFont="1" applyFill="1" applyBorder="1" applyAlignment="1">
      <alignment horizontal="left" vertical="center" wrapText="1"/>
    </xf>
    <xf numFmtId="0" fontId="6" fillId="0" borderId="19" xfId="0" applyFont="1" applyBorder="1" applyAlignment="1">
      <alignment horizontal="center" vertical="center" wrapText="1"/>
    </xf>
    <xf numFmtId="0" fontId="2" fillId="0" borderId="17" xfId="0" applyFont="1" applyBorder="1" applyAlignment="1">
      <alignment horizontal="left" vertical="top" wrapText="1"/>
    </xf>
    <xf numFmtId="0" fontId="2" fillId="0" borderId="18" xfId="0" applyFont="1" applyBorder="1" applyAlignment="1">
      <alignment horizontal="left" vertical="top" wrapText="1"/>
    </xf>
    <xf numFmtId="0" fontId="2" fillId="0" borderId="19" xfId="0" applyFont="1" applyBorder="1" applyAlignment="1">
      <alignment horizontal="center" vertical="center"/>
    </xf>
    <xf numFmtId="0" fontId="2" fillId="0" borderId="18" xfId="0" applyFont="1" applyBorder="1"/>
    <xf numFmtId="0" fontId="2" fillId="0" borderId="20" xfId="0" applyFont="1" applyBorder="1" applyAlignment="1">
      <alignment horizontal="center" vertical="center"/>
    </xf>
    <xf numFmtId="0" fontId="2" fillId="0" borderId="19" xfId="0" applyFont="1" applyBorder="1" applyAlignment="1">
      <alignment wrapText="1"/>
    </xf>
    <xf numFmtId="0" fontId="2" fillId="0" borderId="19" xfId="0" applyFont="1" applyBorder="1" applyAlignment="1">
      <alignment horizontal="left" wrapText="1"/>
    </xf>
    <xf numFmtId="0" fontId="2" fillId="5" borderId="18" xfId="0" applyFont="1" applyFill="1" applyBorder="1" applyAlignment="1">
      <alignment horizontal="left" vertical="center" wrapText="1"/>
    </xf>
    <xf numFmtId="0" fontId="2" fillId="5" borderId="19" xfId="0" applyFont="1" applyFill="1" applyBorder="1"/>
    <xf numFmtId="0" fontId="2" fillId="5" borderId="19" xfId="0" applyFont="1" applyFill="1" applyBorder="1" applyAlignment="1">
      <alignment horizontal="center" vertical="center"/>
    </xf>
    <xf numFmtId="0" fontId="2" fillId="5" borderId="18" xfId="0" applyFont="1" applyFill="1" applyBorder="1"/>
    <xf numFmtId="0" fontId="2" fillId="5" borderId="18" xfId="0" applyFont="1" applyFill="1" applyBorder="1" applyAlignment="1">
      <alignment horizontal="center" vertical="center"/>
    </xf>
    <xf numFmtId="0" fontId="2" fillId="5" borderId="21" xfId="0" applyFont="1" applyFill="1" applyBorder="1" applyAlignment="1">
      <alignment wrapText="1"/>
    </xf>
    <xf numFmtId="0" fontId="2" fillId="5" borderId="21" xfId="0" applyFont="1" applyFill="1" applyBorder="1" applyAlignment="1">
      <alignment horizontal="left" wrapText="1"/>
    </xf>
    <xf numFmtId="0" fontId="2" fillId="5" borderId="21" xfId="0" applyFont="1" applyFill="1" applyBorder="1" applyAlignment="1">
      <alignment horizontal="center" vertical="center"/>
    </xf>
    <xf numFmtId="0" fontId="2" fillId="5" borderId="21" xfId="0" applyFont="1" applyFill="1" applyBorder="1"/>
    <xf numFmtId="0" fontId="2" fillId="5" borderId="17" xfId="0" applyFont="1" applyFill="1" applyBorder="1"/>
    <xf numFmtId="0" fontId="2" fillId="0" borderId="19" xfId="0" applyFont="1" applyBorder="1" applyAlignment="1">
      <alignment horizontal="left" vertical="top" wrapText="1"/>
    </xf>
    <xf numFmtId="0" fontId="2" fillId="0" borderId="19" xfId="0" applyFont="1" applyBorder="1" applyAlignment="1">
      <alignment horizontal="center" vertical="center" wrapText="1"/>
    </xf>
    <xf numFmtId="0" fontId="2" fillId="0" borderId="19" xfId="0" applyFont="1" applyBorder="1" applyAlignment="1">
      <alignment horizontal="center" vertical="top"/>
    </xf>
    <xf numFmtId="0" fontId="2" fillId="0" borderId="19" xfId="0" applyFont="1" applyBorder="1" applyAlignment="1">
      <alignment vertical="top" wrapText="1"/>
    </xf>
    <xf numFmtId="0" fontId="4" fillId="0" borderId="19" xfId="0" applyFont="1" applyBorder="1" applyAlignment="1">
      <alignment horizontal="center" vertical="center" wrapText="1"/>
    </xf>
    <xf numFmtId="0" fontId="2" fillId="5" borderId="22" xfId="0" applyFont="1" applyFill="1" applyBorder="1"/>
    <xf numFmtId="0" fontId="2" fillId="0" borderId="19" xfId="0" applyFont="1" applyBorder="1" applyAlignment="1">
      <alignment horizontal="center" vertical="top" wrapText="1"/>
    </xf>
    <xf numFmtId="0" fontId="2" fillId="5" borderId="13" xfId="0" applyFont="1" applyFill="1" applyBorder="1"/>
    <xf numFmtId="0" fontId="4" fillId="0" borderId="19" xfId="0" applyFont="1" applyBorder="1" applyAlignment="1">
      <alignment vertical="top"/>
    </xf>
    <xf numFmtId="0" fontId="2" fillId="5" borderId="23" xfId="0" applyFont="1" applyFill="1" applyBorder="1" applyAlignment="1">
      <alignment horizontal="center" vertical="center"/>
    </xf>
    <xf numFmtId="0" fontId="2" fillId="5" borderId="24" xfId="0" applyFont="1" applyFill="1" applyBorder="1" applyAlignment="1">
      <alignment wrapText="1"/>
    </xf>
    <xf numFmtId="0" fontId="2" fillId="5" borderId="24" xfId="0" applyFont="1" applyFill="1" applyBorder="1" applyAlignment="1">
      <alignment horizontal="left" wrapText="1"/>
    </xf>
    <xf numFmtId="0" fontId="2" fillId="5" borderId="24" xfId="0" applyFont="1" applyFill="1" applyBorder="1" applyAlignment="1">
      <alignment horizontal="center" vertical="center"/>
    </xf>
    <xf numFmtId="0" fontId="2" fillId="5" borderId="24" xfId="0" applyFont="1" applyFill="1" applyBorder="1" applyAlignment="1">
      <alignment vertical="top"/>
    </xf>
    <xf numFmtId="0" fontId="4" fillId="0" borderId="19" xfId="0" applyFont="1" applyBorder="1" applyAlignment="1">
      <alignment wrapText="1"/>
    </xf>
    <xf numFmtId="0" fontId="2" fillId="5" borderId="11" xfId="0" applyFont="1" applyFill="1" applyBorder="1" applyAlignment="1">
      <alignment horizontal="center" vertical="center"/>
    </xf>
    <xf numFmtId="0" fontId="2" fillId="5" borderId="12" xfId="0" applyFont="1" applyFill="1" applyBorder="1" applyAlignment="1">
      <alignment wrapText="1"/>
    </xf>
    <xf numFmtId="0" fontId="2" fillId="5" borderId="12" xfId="0" applyFont="1" applyFill="1" applyBorder="1" applyAlignment="1">
      <alignment horizontal="left" wrapText="1"/>
    </xf>
    <xf numFmtId="0" fontId="2" fillId="5" borderId="12" xfId="0" applyFont="1" applyFill="1" applyBorder="1" applyAlignment="1">
      <alignment horizontal="center" vertical="center"/>
    </xf>
    <xf numFmtId="0" fontId="2" fillId="5" borderId="12" xfId="0" applyFont="1" applyFill="1" applyBorder="1" applyAlignment="1">
      <alignment vertical="top"/>
    </xf>
    <xf numFmtId="0" fontId="3" fillId="9" borderId="18" xfId="0" applyFont="1" applyFill="1" applyBorder="1" applyAlignment="1">
      <alignment horizontal="left" vertical="center" wrapText="1"/>
    </xf>
    <xf numFmtId="0" fontId="9" fillId="0" borderId="20" xfId="0" applyFont="1" applyBorder="1" applyAlignment="1">
      <alignment horizontal="center" vertical="center"/>
    </xf>
    <xf numFmtId="0" fontId="2" fillId="9" borderId="18" xfId="0" applyFont="1" applyFill="1" applyBorder="1" applyAlignment="1">
      <alignment horizontal="left" vertical="center" wrapText="1"/>
    </xf>
    <xf numFmtId="0" fontId="2" fillId="9" borderId="19" xfId="0" applyFont="1" applyFill="1" applyBorder="1" applyAlignment="1">
      <alignment horizontal="center" vertical="center"/>
    </xf>
    <xf numFmtId="0" fontId="2" fillId="0" borderId="19" xfId="0" applyFont="1" applyBorder="1" applyAlignment="1">
      <alignment horizontal="center" wrapText="1"/>
    </xf>
    <xf numFmtId="0" fontId="10" fillId="11" borderId="19" xfId="0" applyFont="1" applyFill="1" applyBorder="1" applyAlignment="1">
      <alignment horizontal="center" vertical="center" wrapText="1"/>
    </xf>
    <xf numFmtId="0" fontId="2" fillId="9" borderId="19" xfId="0" applyFont="1" applyFill="1" applyBorder="1" applyAlignment="1">
      <alignment horizontal="center" vertical="center" wrapText="1"/>
    </xf>
    <xf numFmtId="0" fontId="2" fillId="0" borderId="17" xfId="0" applyFont="1" applyBorder="1" applyAlignment="1">
      <alignment horizontal="left" vertical="center" wrapText="1"/>
    </xf>
    <xf numFmtId="0" fontId="11" fillId="0" borderId="19" xfId="0" applyFont="1" applyBorder="1" applyAlignment="1">
      <alignment horizontal="left" vertical="top" wrapText="1"/>
    </xf>
    <xf numFmtId="0" fontId="11" fillId="5" borderId="21" xfId="0" applyFont="1" applyFill="1" applyBorder="1" applyAlignment="1">
      <alignment horizontal="center" vertical="top" wrapText="1"/>
    </xf>
    <xf numFmtId="0" fontId="11" fillId="5" borderId="21" xfId="0" applyFont="1" applyFill="1" applyBorder="1" applyAlignment="1">
      <alignment horizontal="center" vertical="center" wrapText="1"/>
    </xf>
    <xf numFmtId="0" fontId="11" fillId="5" borderId="23" xfId="0" applyFont="1" applyFill="1" applyBorder="1" applyAlignment="1">
      <alignment horizontal="center" vertical="center" wrapText="1"/>
    </xf>
    <xf numFmtId="0" fontId="11" fillId="5" borderId="24" xfId="0" applyFont="1" applyFill="1" applyBorder="1" applyAlignment="1">
      <alignment horizontal="center" vertical="top" wrapText="1"/>
    </xf>
    <xf numFmtId="0" fontId="11" fillId="5" borderId="24" xfId="0" applyFont="1" applyFill="1" applyBorder="1" applyAlignment="1">
      <alignment horizontal="left" vertical="top" wrapText="1"/>
    </xf>
    <xf numFmtId="0" fontId="11" fillId="5" borderId="24" xfId="0" applyFont="1" applyFill="1" applyBorder="1" applyAlignment="1">
      <alignment horizontal="center" vertical="center" wrapText="1"/>
    </xf>
    <xf numFmtId="0" fontId="11" fillId="5" borderId="22" xfId="0" applyFont="1" applyFill="1" applyBorder="1" applyAlignment="1">
      <alignment horizontal="center" vertical="top" wrapText="1"/>
    </xf>
    <xf numFmtId="0" fontId="1" fillId="5" borderId="7" xfId="0" applyFont="1" applyFill="1" applyBorder="1" applyAlignment="1">
      <alignment horizontal="center" vertical="center"/>
    </xf>
    <xf numFmtId="0" fontId="2" fillId="0" borderId="22" xfId="0" applyFont="1" applyBorder="1" applyAlignment="1">
      <alignment horizontal="left" vertical="center" wrapText="1"/>
    </xf>
    <xf numFmtId="0" fontId="11" fillId="0" borderId="3" xfId="0" applyFont="1" applyBorder="1" applyAlignment="1">
      <alignment horizontal="left" vertical="top" wrapText="1"/>
    </xf>
    <xf numFmtId="0" fontId="2" fillId="0" borderId="3" xfId="0" applyFont="1" applyBorder="1"/>
    <xf numFmtId="0" fontId="11" fillId="5" borderId="25" xfId="0" applyFont="1" applyFill="1" applyBorder="1" applyAlignment="1">
      <alignment horizontal="center" vertical="center" wrapText="1"/>
    </xf>
    <xf numFmtId="0" fontId="11" fillId="5" borderId="0" xfId="0" applyFont="1" applyFill="1" applyAlignment="1">
      <alignment horizontal="center" vertical="top" wrapText="1"/>
    </xf>
    <xf numFmtId="0" fontId="11" fillId="5" borderId="0" xfId="0" applyFont="1" applyFill="1" applyAlignment="1">
      <alignment horizontal="left" vertical="top" wrapText="1"/>
    </xf>
    <xf numFmtId="0" fontId="11" fillId="5" borderId="0" xfId="0" applyFont="1" applyFill="1" applyAlignment="1">
      <alignment horizontal="center" vertical="center" wrapText="1"/>
    </xf>
    <xf numFmtId="0" fontId="11" fillId="5" borderId="26" xfId="0" applyFont="1" applyFill="1" applyBorder="1" applyAlignment="1">
      <alignment horizontal="center" vertical="top" wrapText="1"/>
    </xf>
    <xf numFmtId="0" fontId="1" fillId="5" borderId="18" xfId="0" applyFont="1" applyFill="1" applyBorder="1" applyAlignment="1">
      <alignment horizontal="center" vertical="center"/>
    </xf>
    <xf numFmtId="0" fontId="2" fillId="5" borderId="21" xfId="0" applyFont="1" applyFill="1" applyBorder="1" applyAlignment="1">
      <alignment horizontal="left" vertical="top"/>
    </xf>
    <xf numFmtId="0" fontId="2" fillId="0" borderId="21" xfId="0" applyFont="1" applyBorder="1"/>
    <xf numFmtId="0" fontId="1" fillId="0" borderId="21" xfId="0" applyFont="1" applyBorder="1" applyAlignment="1">
      <alignment horizontal="center" vertical="center"/>
    </xf>
    <xf numFmtId="0" fontId="2" fillId="0" borderId="21" xfId="0" applyFont="1" applyBorder="1" applyAlignment="1">
      <alignment horizontal="center" vertical="center"/>
    </xf>
    <xf numFmtId="0" fontId="2" fillId="0" borderId="21" xfId="0" applyFont="1" applyBorder="1" applyAlignment="1">
      <alignment horizontal="left" vertical="top"/>
    </xf>
    <xf numFmtId="0" fontId="2" fillId="0" borderId="21" xfId="0" applyFont="1" applyBorder="1" applyAlignment="1">
      <alignment wrapText="1"/>
    </xf>
    <xf numFmtId="0" fontId="2" fillId="0" borderId="21" xfId="0" applyFont="1" applyBorder="1" applyAlignment="1">
      <alignment horizontal="left" wrapText="1"/>
    </xf>
    <xf numFmtId="0" fontId="2" fillId="5" borderId="13" xfId="0" applyFont="1" applyFill="1" applyBorder="1" applyAlignment="1">
      <alignment horizontal="left" vertical="center" wrapText="1"/>
    </xf>
    <xf numFmtId="0" fontId="2" fillId="0" borderId="19" xfId="0" applyFont="1" applyBorder="1" applyAlignment="1">
      <alignment horizontal="left" vertical="center" wrapText="1"/>
    </xf>
    <xf numFmtId="0" fontId="2" fillId="0" borderId="7" xfId="0" applyFont="1" applyBorder="1"/>
    <xf numFmtId="0" fontId="2" fillId="9" borderId="7" xfId="0" applyFont="1" applyFill="1" applyBorder="1" applyAlignment="1">
      <alignment horizontal="center" vertical="center"/>
    </xf>
    <xf numFmtId="0" fontId="6" fillId="0" borderId="20" xfId="0" applyFont="1" applyBorder="1" applyAlignment="1">
      <alignment horizontal="center" vertical="center" wrapText="1"/>
    </xf>
    <xf numFmtId="0" fontId="6" fillId="3" borderId="19" xfId="0" applyFont="1" applyFill="1" applyBorder="1" applyAlignment="1">
      <alignment horizontal="left" vertical="center" wrapText="1"/>
    </xf>
    <xf numFmtId="0" fontId="3" fillId="0" borderId="18" xfId="0" applyFont="1" applyBorder="1" applyAlignment="1">
      <alignment horizontal="left" vertical="top" wrapText="1"/>
    </xf>
    <xf numFmtId="0" fontId="2" fillId="0" borderId="7" xfId="0" applyFont="1" applyBorder="1" applyAlignment="1">
      <alignment horizontal="center" vertical="center"/>
    </xf>
    <xf numFmtId="0" fontId="2" fillId="0" borderId="11" xfId="0" applyFont="1" applyBorder="1"/>
    <xf numFmtId="0" fontId="2" fillId="0" borderId="27" xfId="0" applyFont="1" applyBorder="1" applyAlignment="1">
      <alignment horizontal="center" vertical="center"/>
    </xf>
    <xf numFmtId="0" fontId="2" fillId="0" borderId="7" xfId="0" applyFont="1" applyBorder="1" applyAlignment="1">
      <alignment wrapText="1"/>
    </xf>
    <xf numFmtId="0" fontId="2" fillId="0" borderId="7" xfId="0" applyFont="1" applyBorder="1" applyAlignment="1">
      <alignment horizontal="left" wrapText="1"/>
    </xf>
    <xf numFmtId="0" fontId="2" fillId="5" borderId="20" xfId="0" applyFont="1" applyFill="1" applyBorder="1" applyAlignment="1">
      <alignment horizontal="center" vertical="center"/>
    </xf>
    <xf numFmtId="0" fontId="2" fillId="5" borderId="19" xfId="0" applyFont="1" applyFill="1" applyBorder="1" applyAlignment="1">
      <alignment wrapText="1"/>
    </xf>
    <xf numFmtId="0" fontId="2" fillId="5" borderId="19" xfId="0" applyFont="1" applyFill="1" applyBorder="1" applyAlignment="1">
      <alignment horizontal="left" wrapText="1"/>
    </xf>
    <xf numFmtId="0" fontId="2" fillId="12" borderId="19" xfId="0" applyFont="1" applyFill="1" applyBorder="1" applyAlignment="1">
      <alignment horizontal="center" vertical="center" wrapText="1"/>
    </xf>
    <xf numFmtId="0" fontId="2" fillId="0" borderId="19" xfId="0" applyFont="1" applyBorder="1" applyAlignment="1">
      <alignment vertical="top"/>
    </xf>
    <xf numFmtId="0" fontId="4" fillId="0" borderId="0" xfId="0" applyFont="1" applyAlignment="1">
      <alignment vertical="top"/>
    </xf>
    <xf numFmtId="0" fontId="2" fillId="5" borderId="23" xfId="0" applyFont="1" applyFill="1" applyBorder="1"/>
    <xf numFmtId="0" fontId="2" fillId="5" borderId="24" xfId="0" applyFont="1" applyFill="1" applyBorder="1"/>
    <xf numFmtId="0" fontId="2" fillId="5" borderId="25" xfId="0" applyFont="1" applyFill="1" applyBorder="1"/>
    <xf numFmtId="0" fontId="2" fillId="5" borderId="0" xfId="0" applyFont="1" applyFill="1" applyAlignment="1">
      <alignment wrapText="1"/>
    </xf>
    <xf numFmtId="0" fontId="2" fillId="5" borderId="0" xfId="0" applyFont="1" applyFill="1" applyAlignment="1">
      <alignment horizontal="left" wrapText="1"/>
    </xf>
    <xf numFmtId="0" fontId="2" fillId="5" borderId="0" xfId="0" applyFont="1" applyFill="1" applyAlignment="1">
      <alignment horizontal="center" vertical="center"/>
    </xf>
    <xf numFmtId="0" fontId="2" fillId="5" borderId="0" xfId="0" applyFont="1" applyFill="1"/>
    <xf numFmtId="0" fontId="2" fillId="5" borderId="26" xfId="0" applyFont="1" applyFill="1" applyBorder="1"/>
    <xf numFmtId="0" fontId="2" fillId="5" borderId="11" xfId="0" applyFont="1" applyFill="1" applyBorder="1"/>
    <xf numFmtId="0" fontId="2" fillId="5" borderId="12" xfId="0" applyFont="1" applyFill="1" applyBorder="1"/>
    <xf numFmtId="0" fontId="2" fillId="0" borderId="28" xfId="0" applyFont="1" applyBorder="1" applyAlignment="1">
      <alignment horizontal="center" vertical="center"/>
    </xf>
    <xf numFmtId="0" fontId="2" fillId="0" borderId="3" xfId="0" applyFont="1" applyBorder="1" applyAlignment="1">
      <alignment vertical="top" wrapText="1"/>
    </xf>
    <xf numFmtId="0" fontId="2" fillId="0" borderId="3" xfId="0" applyFont="1" applyBorder="1" applyAlignment="1">
      <alignment horizontal="left" vertical="top" wrapText="1"/>
    </xf>
    <xf numFmtId="0" fontId="2" fillId="5" borderId="3" xfId="0" applyFont="1" applyFill="1" applyBorder="1"/>
    <xf numFmtId="0" fontId="11" fillId="5" borderId="11"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6" fillId="6" borderId="5" xfId="0" applyFont="1" applyFill="1" applyBorder="1" applyAlignment="1">
      <alignment horizontal="center" vertical="center"/>
    </xf>
    <xf numFmtId="0" fontId="2" fillId="5" borderId="19" xfId="0" applyFont="1" applyFill="1" applyBorder="1" applyAlignment="1">
      <alignment horizontal="left" vertical="center" wrapText="1"/>
    </xf>
    <xf numFmtId="0" fontId="2" fillId="4" borderId="7" xfId="0" applyFont="1" applyFill="1" applyBorder="1" applyAlignment="1">
      <alignment horizontal="center" vertical="center"/>
    </xf>
    <xf numFmtId="0" fontId="3" fillId="0" borderId="19" xfId="0" applyFont="1" applyBorder="1" applyAlignment="1">
      <alignment horizontal="left" vertical="top" wrapText="1"/>
    </xf>
    <xf numFmtId="0" fontId="3" fillId="0" borderId="19" xfId="0" applyFont="1" applyBorder="1" applyAlignment="1">
      <alignment horizontal="left" vertical="center" wrapText="1"/>
    </xf>
    <xf numFmtId="0" fontId="4" fillId="0" borderId="19" xfId="0" applyFont="1" applyBorder="1" applyAlignment="1">
      <alignment vertical="top" wrapText="1"/>
    </xf>
    <xf numFmtId="0" fontId="6" fillId="3" borderId="19" xfId="0" applyFont="1" applyFill="1" applyBorder="1" applyAlignment="1">
      <alignment horizontal="center" vertical="center" wrapText="1"/>
    </xf>
    <xf numFmtId="0" fontId="2" fillId="5" borderId="3" xfId="0" applyFont="1" applyFill="1" applyBorder="1" applyAlignment="1">
      <alignment horizontal="center" vertical="center"/>
    </xf>
    <xf numFmtId="0" fontId="2" fillId="2" borderId="19" xfId="0" applyFont="1" applyFill="1" applyBorder="1" applyAlignment="1">
      <alignment horizontal="left" vertical="top" wrapText="1"/>
    </xf>
    <xf numFmtId="0" fontId="2" fillId="2" borderId="18" xfId="0" applyFont="1" applyFill="1" applyBorder="1" applyAlignment="1">
      <alignment vertical="top" wrapText="1"/>
    </xf>
    <xf numFmtId="0" fontId="2" fillId="0" borderId="29" xfId="0" applyFont="1" applyBorder="1" applyAlignment="1">
      <alignment horizontal="center" vertical="center"/>
    </xf>
    <xf numFmtId="0" fontId="2" fillId="5" borderId="24" xfId="0" applyFont="1" applyFill="1" applyBorder="1" applyAlignment="1">
      <alignment vertical="top" wrapText="1"/>
    </xf>
    <xf numFmtId="0" fontId="2" fillId="5" borderId="24" xfId="0" applyFont="1" applyFill="1" applyBorder="1" applyAlignment="1">
      <alignment horizontal="left" vertical="top" wrapText="1"/>
    </xf>
    <xf numFmtId="0" fontId="2" fillId="5" borderId="24" xfId="0" applyFont="1" applyFill="1" applyBorder="1" applyAlignment="1">
      <alignment horizontal="center" vertical="top"/>
    </xf>
    <xf numFmtId="0" fontId="4" fillId="0" borderId="19" xfId="0" applyFont="1" applyBorder="1"/>
    <xf numFmtId="0" fontId="2" fillId="5" borderId="12" xfId="0" applyFont="1" applyFill="1" applyBorder="1" applyAlignment="1">
      <alignment vertical="top" wrapText="1"/>
    </xf>
    <xf numFmtId="0" fontId="2" fillId="5" borderId="12" xfId="0" applyFont="1" applyFill="1" applyBorder="1" applyAlignment="1">
      <alignment horizontal="left" vertical="top" wrapText="1"/>
    </xf>
    <xf numFmtId="0" fontId="2" fillId="5" borderId="12" xfId="0" applyFont="1" applyFill="1" applyBorder="1" applyAlignment="1">
      <alignment horizontal="center" vertical="top"/>
    </xf>
    <xf numFmtId="0" fontId="2" fillId="0" borderId="0" xfId="0" applyFont="1" applyAlignment="1">
      <alignment vertical="top" wrapText="1"/>
    </xf>
    <xf numFmtId="0" fontId="1" fillId="0" borderId="24" xfId="0" applyFont="1" applyBorder="1" applyAlignment="1">
      <alignment horizontal="center" vertical="center"/>
    </xf>
    <xf numFmtId="0" fontId="2" fillId="0" borderId="24" xfId="0" applyFont="1" applyBorder="1"/>
    <xf numFmtId="0" fontId="2" fillId="13" borderId="19" xfId="0" applyFont="1" applyFill="1" applyBorder="1" applyAlignment="1">
      <alignment horizontal="center" vertical="center"/>
    </xf>
    <xf numFmtId="49" fontId="2" fillId="0" borderId="20" xfId="0" applyNumberFormat="1" applyFont="1" applyBorder="1" applyAlignment="1">
      <alignment horizontal="center" vertical="center"/>
    </xf>
    <xf numFmtId="0" fontId="2" fillId="0" borderId="19" xfId="0" applyFont="1" applyBorder="1" applyAlignment="1">
      <alignment horizontal="justify" vertical="top" wrapText="1"/>
    </xf>
    <xf numFmtId="0" fontId="10" fillId="9" borderId="19" xfId="0" applyFont="1" applyFill="1" applyBorder="1" applyAlignment="1">
      <alignment horizontal="center" vertical="center" wrapText="1"/>
    </xf>
    <xf numFmtId="0" fontId="2" fillId="0" borderId="18" xfId="0" applyFont="1" applyBorder="1" applyAlignment="1">
      <alignment vertical="top" wrapText="1"/>
    </xf>
    <xf numFmtId="0" fontId="4" fillId="0" borderId="19" xfId="0" applyFont="1" applyBorder="1" applyAlignment="1">
      <alignment vertical="center" wrapText="1"/>
    </xf>
    <xf numFmtId="0" fontId="11" fillId="0" borderId="19" xfId="0" applyFont="1" applyBorder="1" applyAlignment="1">
      <alignment horizontal="left" vertical="center" wrapText="1"/>
    </xf>
    <xf numFmtId="0" fontId="11" fillId="0" borderId="3" xfId="0" applyFont="1" applyBorder="1" applyAlignment="1">
      <alignment horizontal="left" vertical="center" wrapText="1"/>
    </xf>
    <xf numFmtId="0" fontId="2" fillId="5" borderId="21" xfId="0" applyFont="1" applyFill="1" applyBorder="1" applyAlignment="1">
      <alignment vertical="top"/>
    </xf>
    <xf numFmtId="0" fontId="2" fillId="0" borderId="21" xfId="0" applyFont="1" applyBorder="1" applyAlignment="1">
      <alignment vertical="top"/>
    </xf>
    <xf numFmtId="0" fontId="4" fillId="0" borderId="0" xfId="0" applyFont="1" applyAlignment="1">
      <alignment vertical="top" wrapText="1"/>
    </xf>
    <xf numFmtId="0" fontId="2" fillId="2" borderId="19" xfId="0" applyFont="1" applyFill="1" applyBorder="1" applyAlignment="1">
      <alignment horizontal="center" vertical="top" wrapText="1"/>
    </xf>
    <xf numFmtId="0" fontId="1" fillId="5" borderId="21" xfId="0" applyFont="1" applyFill="1" applyBorder="1" applyAlignment="1">
      <alignment horizontal="center" vertical="center"/>
    </xf>
    <xf numFmtId="0" fontId="2" fillId="5" borderId="21" xfId="0" applyFont="1" applyFill="1" applyBorder="1" applyAlignment="1">
      <alignment vertical="top" wrapText="1"/>
    </xf>
    <xf numFmtId="0" fontId="2" fillId="5" borderId="21" xfId="0" applyFont="1" applyFill="1" applyBorder="1" applyAlignment="1">
      <alignment horizontal="left" vertical="top" wrapText="1"/>
    </xf>
    <xf numFmtId="0" fontId="2" fillId="5" borderId="21" xfId="0" applyFont="1" applyFill="1" applyBorder="1" applyAlignment="1">
      <alignment horizontal="center" vertical="top"/>
    </xf>
    <xf numFmtId="0" fontId="3" fillId="0" borderId="3" xfId="0" applyFont="1" applyBorder="1" applyAlignment="1">
      <alignment horizontal="left" vertical="center" wrapText="1"/>
    </xf>
    <xf numFmtId="0" fontId="2" fillId="0" borderId="23" xfId="0" applyFont="1" applyBorder="1"/>
    <xf numFmtId="0" fontId="2" fillId="0" borderId="3" xfId="0" applyFont="1" applyBorder="1" applyAlignment="1">
      <alignment horizontal="center" vertical="top" wrapText="1"/>
    </xf>
    <xf numFmtId="0" fontId="10" fillId="11" borderId="3" xfId="0" applyFont="1" applyFill="1" applyBorder="1" applyAlignment="1">
      <alignment horizontal="center" vertical="center" wrapText="1"/>
    </xf>
    <xf numFmtId="0" fontId="2" fillId="9" borderId="3" xfId="0" applyFont="1" applyFill="1" applyBorder="1" applyAlignment="1">
      <alignment horizontal="center" vertical="center" wrapText="1"/>
    </xf>
    <xf numFmtId="0" fontId="4" fillId="0" borderId="0" xfId="0" applyFont="1" applyAlignment="1">
      <alignment wrapText="1"/>
    </xf>
    <xf numFmtId="0" fontId="11" fillId="5" borderId="12" xfId="0" applyFont="1" applyFill="1" applyBorder="1" applyAlignment="1">
      <alignment horizontal="center" vertical="top" wrapText="1"/>
    </xf>
    <xf numFmtId="0" fontId="11" fillId="0" borderId="21" xfId="0" applyFont="1" applyBorder="1" applyAlignment="1">
      <alignment horizontal="center" vertical="top" wrapText="1"/>
    </xf>
    <xf numFmtId="0" fontId="11" fillId="0" borderId="21" xfId="0" applyFont="1" applyBorder="1" applyAlignment="1">
      <alignment horizontal="center" vertical="center" wrapText="1"/>
    </xf>
    <xf numFmtId="0" fontId="2" fillId="5" borderId="24" xfId="0" applyFont="1" applyFill="1" applyBorder="1" applyAlignment="1">
      <alignment horizontal="center" vertical="center" wrapText="1"/>
    </xf>
    <xf numFmtId="0" fontId="2" fillId="5" borderId="24" xfId="0" applyFont="1" applyFill="1" applyBorder="1" applyAlignment="1">
      <alignment horizontal="left" vertical="center" wrapText="1"/>
    </xf>
    <xf numFmtId="0" fontId="2" fillId="5" borderId="22" xfId="0" applyFont="1" applyFill="1" applyBorder="1" applyAlignment="1">
      <alignment horizontal="center" vertical="center"/>
    </xf>
    <xf numFmtId="0" fontId="2" fillId="5" borderId="25" xfId="0" applyFont="1" applyFill="1" applyBorder="1" applyAlignment="1">
      <alignment horizontal="center" vertical="center"/>
    </xf>
    <xf numFmtId="0" fontId="3" fillId="0" borderId="18" xfId="0" applyFont="1" applyBorder="1" applyAlignment="1">
      <alignment horizontal="left" vertical="center" wrapText="1"/>
    </xf>
    <xf numFmtId="0" fontId="2" fillId="5" borderId="0" xfId="0" applyFont="1" applyFill="1" applyAlignment="1">
      <alignment vertical="top" wrapText="1"/>
    </xf>
    <xf numFmtId="0" fontId="2" fillId="5" borderId="0" xfId="0" applyFont="1" applyFill="1" applyAlignment="1">
      <alignment horizontal="left" vertical="top" wrapText="1"/>
    </xf>
    <xf numFmtId="0" fontId="2" fillId="5" borderId="0" xfId="0" applyFont="1" applyFill="1" applyAlignment="1">
      <alignment horizontal="center" vertical="top"/>
    </xf>
    <xf numFmtId="0" fontId="2" fillId="5" borderId="0" xfId="0" applyFont="1" applyFill="1" applyAlignment="1">
      <alignment vertical="top"/>
    </xf>
    <xf numFmtId="0" fontId="11" fillId="5" borderId="13" xfId="0" applyFont="1" applyFill="1" applyBorder="1" applyAlignment="1">
      <alignment horizontal="center" vertical="top" wrapText="1"/>
    </xf>
    <xf numFmtId="0" fontId="3" fillId="0" borderId="23" xfId="0" applyFont="1" applyBorder="1" applyAlignment="1">
      <alignment horizontal="left" vertical="center" wrapText="1"/>
    </xf>
    <xf numFmtId="0" fontId="2" fillId="2" borderId="19" xfId="0" applyFont="1" applyFill="1" applyBorder="1" applyAlignment="1">
      <alignment vertical="top" wrapText="1"/>
    </xf>
    <xf numFmtId="0" fontId="1" fillId="0" borderId="18" xfId="0" applyFont="1" applyBorder="1" applyAlignment="1">
      <alignment horizontal="center" vertical="center"/>
    </xf>
    <xf numFmtId="0" fontId="2" fillId="0" borderId="17" xfId="0" applyFont="1" applyBorder="1"/>
    <xf numFmtId="0" fontId="2" fillId="0" borderId="3" xfId="0" applyFont="1" applyBorder="1" applyAlignment="1">
      <alignment horizontal="center" vertical="center"/>
    </xf>
    <xf numFmtId="0" fontId="2" fillId="5" borderId="6" xfId="0" applyFont="1" applyFill="1" applyBorder="1"/>
    <xf numFmtId="0" fontId="4" fillId="2" borderId="19" xfId="0" applyFont="1" applyFill="1" applyBorder="1" applyAlignment="1">
      <alignment horizontal="center" vertical="center" wrapText="1"/>
    </xf>
    <xf numFmtId="0" fontId="4" fillId="2" borderId="19" xfId="0" applyFont="1" applyFill="1" applyBorder="1" applyAlignment="1">
      <alignment vertical="top" wrapText="1"/>
    </xf>
    <xf numFmtId="0" fontId="2" fillId="5" borderId="19" xfId="0" applyFont="1" applyFill="1" applyBorder="1" applyAlignment="1">
      <alignment vertical="top" wrapText="1"/>
    </xf>
    <xf numFmtId="0" fontId="2" fillId="5" borderId="7" xfId="0" applyFont="1" applyFill="1" applyBorder="1"/>
    <xf numFmtId="0" fontId="11" fillId="5" borderId="12" xfId="0" applyFont="1" applyFill="1" applyBorder="1" applyAlignment="1">
      <alignment horizontal="left" vertical="top" wrapText="1"/>
    </xf>
    <xf numFmtId="0" fontId="2" fillId="5" borderId="3" xfId="0" applyFont="1" applyFill="1" applyBorder="1" applyAlignment="1">
      <alignment horizontal="left" vertical="top"/>
    </xf>
    <xf numFmtId="0" fontId="2" fillId="5" borderId="3" xfId="0" applyFont="1" applyFill="1" applyBorder="1" applyAlignment="1">
      <alignment vertical="top"/>
    </xf>
    <xf numFmtId="0" fontId="2" fillId="5" borderId="28" xfId="0" applyFont="1" applyFill="1" applyBorder="1" applyAlignment="1">
      <alignment horizontal="center" vertical="center"/>
    </xf>
    <xf numFmtId="0" fontId="2" fillId="5" borderId="3" xfId="0" applyFont="1" applyFill="1" applyBorder="1" applyAlignment="1">
      <alignment wrapText="1"/>
    </xf>
    <xf numFmtId="0" fontId="2" fillId="5" borderId="3" xfId="0" applyFont="1" applyFill="1" applyBorder="1" applyAlignment="1">
      <alignment horizontal="left" wrapText="1"/>
    </xf>
    <xf numFmtId="0" fontId="3" fillId="0" borderId="17" xfId="0" applyFont="1" applyBorder="1" applyAlignment="1">
      <alignment horizontal="left" vertical="center" wrapText="1"/>
    </xf>
    <xf numFmtId="0" fontId="4" fillId="9" borderId="0" xfId="0" applyFont="1" applyFill="1" applyAlignment="1">
      <alignment wrapText="1"/>
    </xf>
    <xf numFmtId="0" fontId="2" fillId="5" borderId="30" xfId="0" applyFont="1" applyFill="1" applyBorder="1" applyAlignment="1">
      <alignment horizontal="center" vertical="center"/>
    </xf>
    <xf numFmtId="0" fontId="2" fillId="5" borderId="17" xfId="0" applyFont="1" applyFill="1" applyBorder="1" applyAlignment="1">
      <alignment horizontal="center" vertical="center"/>
    </xf>
    <xf numFmtId="0" fontId="9" fillId="0" borderId="17" xfId="0" applyFont="1" applyBorder="1" applyAlignment="1">
      <alignment horizontal="left" vertical="center" wrapText="1"/>
    </xf>
    <xf numFmtId="0" fontId="2" fillId="5" borderId="1" xfId="0" applyFont="1" applyFill="1" applyBorder="1" applyAlignment="1">
      <alignment horizontal="center" vertical="center"/>
    </xf>
    <xf numFmtId="0" fontId="2" fillId="5" borderId="26" xfId="0" applyFont="1" applyFill="1" applyBorder="1" applyAlignment="1">
      <alignment horizontal="center" vertical="center"/>
    </xf>
    <xf numFmtId="0" fontId="2" fillId="0" borderId="17" xfId="0" applyFont="1" applyBorder="1" applyAlignment="1">
      <alignment horizontal="center" vertical="center"/>
    </xf>
    <xf numFmtId="0" fontId="11" fillId="5" borderId="26" xfId="0" applyFont="1" applyFill="1" applyBorder="1" applyAlignment="1">
      <alignment horizontal="center" vertical="center" wrapText="1"/>
    </xf>
    <xf numFmtId="0" fontId="2" fillId="5" borderId="31" xfId="0" applyFont="1" applyFill="1" applyBorder="1" applyAlignment="1">
      <alignment horizontal="center" vertical="center"/>
    </xf>
    <xf numFmtId="0" fontId="2" fillId="5" borderId="13" xfId="0" applyFont="1" applyFill="1" applyBorder="1" applyAlignment="1">
      <alignment horizontal="center" vertical="center"/>
    </xf>
    <xf numFmtId="0" fontId="11" fillId="5" borderId="21" xfId="0" applyFont="1" applyFill="1" applyBorder="1" applyAlignment="1">
      <alignment horizontal="center" vertical="top"/>
    </xf>
    <xf numFmtId="0" fontId="2" fillId="0" borderId="11" xfId="0" applyFont="1" applyBorder="1" applyAlignment="1">
      <alignment horizontal="left" vertical="center" wrapText="1"/>
    </xf>
    <xf numFmtId="0" fontId="2" fillId="13" borderId="7" xfId="0" applyFont="1" applyFill="1" applyBorder="1" applyAlignment="1">
      <alignment horizontal="center" vertical="center"/>
    </xf>
    <xf numFmtId="0" fontId="2" fillId="2" borderId="19" xfId="0" applyFont="1" applyFill="1" applyBorder="1"/>
    <xf numFmtId="0" fontId="2" fillId="0" borderId="19" xfId="0" applyFont="1" applyBorder="1" applyAlignment="1">
      <alignment vertical="center"/>
    </xf>
    <xf numFmtId="0" fontId="3" fillId="0" borderId="18" xfId="0" applyFont="1" applyBorder="1" applyAlignment="1">
      <alignment horizontal="justify" vertical="top" wrapText="1"/>
    </xf>
    <xf numFmtId="0" fontId="11" fillId="5" borderId="25" xfId="0" applyFont="1" applyFill="1" applyBorder="1" applyAlignment="1">
      <alignment horizontal="center" vertical="top" wrapText="1"/>
    </xf>
    <xf numFmtId="0" fontId="11" fillId="5" borderId="11" xfId="0" applyFont="1" applyFill="1" applyBorder="1" applyAlignment="1">
      <alignment horizontal="center" vertical="top" wrapText="1"/>
    </xf>
    <xf numFmtId="0" fontId="2" fillId="0" borderId="7" xfId="0" applyFont="1" applyBorder="1" applyAlignment="1">
      <alignment horizontal="left" vertical="top"/>
    </xf>
    <xf numFmtId="0" fontId="2" fillId="0" borderId="7" xfId="0" applyFont="1" applyBorder="1" applyAlignment="1">
      <alignment vertical="top"/>
    </xf>
    <xf numFmtId="0" fontId="2" fillId="0" borderId="18" xfId="0" applyFont="1" applyBorder="1" applyAlignment="1">
      <alignment horizontal="center" vertical="center"/>
    </xf>
    <xf numFmtId="0" fontId="2" fillId="0" borderId="12" xfId="0" applyFont="1" applyBorder="1"/>
    <xf numFmtId="0" fontId="2" fillId="0" borderId="12" xfId="0" applyFont="1" applyBorder="1" applyAlignment="1">
      <alignment horizontal="center" vertical="center"/>
    </xf>
    <xf numFmtId="0" fontId="2" fillId="0" borderId="12" xfId="0" applyFont="1" applyBorder="1" applyAlignment="1">
      <alignment horizontal="left" vertical="top"/>
    </xf>
    <xf numFmtId="0" fontId="2" fillId="0" borderId="12" xfId="0" applyFont="1" applyBorder="1" applyAlignment="1">
      <alignment vertical="top"/>
    </xf>
    <xf numFmtId="0" fontId="2" fillId="0" borderId="12" xfId="0" applyFont="1" applyBorder="1" applyAlignment="1">
      <alignment wrapText="1"/>
    </xf>
    <xf numFmtId="0" fontId="2" fillId="0" borderId="12" xfId="0" applyFont="1" applyBorder="1" applyAlignment="1">
      <alignment horizontal="left" wrapText="1"/>
    </xf>
    <xf numFmtId="0" fontId="2" fillId="0" borderId="23" xfId="0" applyFont="1" applyBorder="1" applyAlignment="1">
      <alignment horizontal="left" vertical="center" wrapText="1"/>
    </xf>
    <xf numFmtId="0" fontId="2" fillId="0" borderId="3" xfId="0" applyFont="1" applyBorder="1" applyAlignment="1">
      <alignment horizontal="center" vertical="center" wrapText="1"/>
    </xf>
    <xf numFmtId="0" fontId="3" fillId="0" borderId="11" xfId="0" applyFont="1" applyBorder="1" applyAlignment="1">
      <alignment horizontal="left" vertical="center" wrapText="1"/>
    </xf>
    <xf numFmtId="0" fontId="4" fillId="9" borderId="19" xfId="0" applyFont="1" applyFill="1" applyBorder="1" applyAlignment="1">
      <alignment horizontal="center" vertical="center" wrapText="1"/>
    </xf>
    <xf numFmtId="0" fontId="4" fillId="9" borderId="0" xfId="0" applyFont="1" applyFill="1" applyAlignment="1">
      <alignment vertical="top"/>
    </xf>
    <xf numFmtId="0" fontId="2" fillId="0" borderId="18" xfId="0" applyFont="1" applyBorder="1" applyAlignment="1">
      <alignment horizontal="justify" vertical="top" wrapText="1"/>
    </xf>
    <xf numFmtId="0" fontId="2" fillId="14" borderId="17" xfId="0" applyFont="1" applyFill="1" applyBorder="1" applyAlignment="1">
      <alignment horizontal="left" vertical="center" wrapText="1"/>
    </xf>
    <xf numFmtId="0" fontId="14" fillId="0" borderId="0" xfId="0" applyFont="1" applyAlignment="1">
      <alignment horizontal="left" vertical="top" wrapText="1"/>
    </xf>
    <xf numFmtId="0" fontId="2" fillId="0" borderId="0" xfId="0" applyFont="1" applyAlignment="1">
      <alignment vertical="top"/>
    </xf>
    <xf numFmtId="0" fontId="1" fillId="5" borderId="6" xfId="0" applyFont="1" applyFill="1" applyBorder="1" applyAlignment="1">
      <alignment horizontal="center" vertical="top"/>
    </xf>
    <xf numFmtId="0" fontId="4" fillId="0" borderId="19" xfId="0" applyFont="1" applyBorder="1" applyAlignment="1">
      <alignment horizontal="center" vertical="top" wrapText="1"/>
    </xf>
    <xf numFmtId="0" fontId="2" fillId="0" borderId="18" xfId="0" applyFont="1" applyBorder="1" applyAlignment="1">
      <alignment vertical="top"/>
    </xf>
    <xf numFmtId="0" fontId="2" fillId="5" borderId="11" xfId="0" applyFont="1" applyFill="1" applyBorder="1" applyAlignment="1">
      <alignment vertical="top"/>
    </xf>
    <xf numFmtId="0" fontId="2" fillId="5" borderId="13" xfId="0" applyFont="1" applyFill="1" applyBorder="1" applyAlignment="1">
      <alignment vertical="top"/>
    </xf>
    <xf numFmtId="0" fontId="2" fillId="5" borderId="25" xfId="0" applyFont="1" applyFill="1" applyBorder="1" applyAlignment="1">
      <alignment vertical="top"/>
    </xf>
    <xf numFmtId="0" fontId="2" fillId="5" borderId="26" xfId="0" applyFont="1" applyFill="1" applyBorder="1" applyAlignment="1">
      <alignment vertical="top"/>
    </xf>
    <xf numFmtId="0" fontId="2" fillId="5" borderId="23" xfId="0" applyFont="1" applyFill="1" applyBorder="1" applyAlignment="1">
      <alignment vertical="top"/>
    </xf>
    <xf numFmtId="0" fontId="2" fillId="5" borderId="22" xfId="0" applyFont="1" applyFill="1" applyBorder="1" applyAlignment="1">
      <alignment vertical="top"/>
    </xf>
    <xf numFmtId="0" fontId="2" fillId="5" borderId="26" xfId="0" applyFont="1" applyFill="1" applyBorder="1" applyAlignment="1">
      <alignment horizontal="center" vertical="top"/>
    </xf>
    <xf numFmtId="0" fontId="2" fillId="5" borderId="6" xfId="0" applyFont="1" applyFill="1" applyBorder="1" applyAlignment="1">
      <alignment vertical="top"/>
    </xf>
    <xf numFmtId="0" fontId="1" fillId="0" borderId="0" xfId="0" applyFont="1" applyAlignment="1">
      <alignment horizontal="center" vertical="top"/>
    </xf>
    <xf numFmtId="0" fontId="2" fillId="0" borderId="0" xfId="0" applyFont="1" applyAlignment="1">
      <alignment horizontal="center" vertical="top"/>
    </xf>
    <xf numFmtId="0" fontId="2" fillId="0" borderId="1" xfId="0" applyFont="1" applyBorder="1" applyAlignment="1">
      <alignment horizontal="center" vertical="top"/>
    </xf>
    <xf numFmtId="0" fontId="2" fillId="0" borderId="0" xfId="0" applyFont="1" applyAlignment="1">
      <alignment horizontal="left" vertical="top" wrapText="1"/>
    </xf>
    <xf numFmtId="0" fontId="1" fillId="5" borderId="3" xfId="0" applyFont="1" applyFill="1" applyBorder="1" applyAlignment="1">
      <alignment horizontal="center" vertical="top"/>
    </xf>
    <xf numFmtId="0" fontId="6" fillId="0" borderId="0" xfId="0" applyFont="1" applyAlignment="1">
      <alignment horizontal="center" vertical="top"/>
    </xf>
    <xf numFmtId="0" fontId="6" fillId="0" borderId="7" xfId="0" applyFont="1" applyBorder="1" applyAlignment="1">
      <alignment horizontal="center" vertical="top"/>
    </xf>
    <xf numFmtId="0" fontId="6" fillId="0" borderId="7" xfId="0" applyFont="1" applyBorder="1" applyAlignment="1">
      <alignment horizontal="center" vertical="top" wrapText="1"/>
    </xf>
    <xf numFmtId="0" fontId="6" fillId="0" borderId="11" xfId="0" applyFont="1" applyBorder="1" applyAlignment="1">
      <alignment horizontal="center" vertical="top"/>
    </xf>
    <xf numFmtId="0" fontId="6" fillId="0" borderId="17" xfId="0" applyFont="1" applyBorder="1" applyAlignment="1">
      <alignment horizontal="center" vertical="top" wrapText="1"/>
    </xf>
    <xf numFmtId="0" fontId="2" fillId="5" borderId="17" xfId="0" applyFont="1" applyFill="1" applyBorder="1" applyAlignment="1">
      <alignment horizontal="left" vertical="top" wrapText="1"/>
    </xf>
    <xf numFmtId="0" fontId="2" fillId="4" borderId="19" xfId="0" applyFont="1" applyFill="1" applyBorder="1" applyAlignment="1">
      <alignment horizontal="center" vertical="top"/>
    </xf>
    <xf numFmtId="0" fontId="2" fillId="10" borderId="19" xfId="0" applyFont="1" applyFill="1" applyBorder="1" applyAlignment="1">
      <alignment vertical="top" wrapText="1"/>
    </xf>
    <xf numFmtId="0" fontId="2" fillId="10" borderId="18" xfId="0" applyFont="1" applyFill="1" applyBorder="1" applyAlignment="1">
      <alignment vertical="top" wrapText="1"/>
    </xf>
    <xf numFmtId="0" fontId="6" fillId="0" borderId="19" xfId="0" applyFont="1" applyBorder="1" applyAlignment="1">
      <alignment horizontal="center" vertical="top" wrapText="1"/>
    </xf>
    <xf numFmtId="0" fontId="2" fillId="5" borderId="18" xfId="0" applyFont="1" applyFill="1" applyBorder="1" applyAlignment="1">
      <alignment horizontal="left" vertical="top" wrapText="1"/>
    </xf>
    <xf numFmtId="0" fontId="2" fillId="5" borderId="19" xfId="0" applyFont="1" applyFill="1" applyBorder="1" applyAlignment="1">
      <alignment vertical="top"/>
    </xf>
    <xf numFmtId="0" fontId="2" fillId="5" borderId="19" xfId="0" applyFont="1" applyFill="1" applyBorder="1" applyAlignment="1">
      <alignment horizontal="center" vertical="top"/>
    </xf>
    <xf numFmtId="0" fontId="2" fillId="5" borderId="18" xfId="0" applyFont="1" applyFill="1" applyBorder="1" applyAlignment="1">
      <alignment vertical="top"/>
    </xf>
    <xf numFmtId="0" fontId="2" fillId="5" borderId="17" xfId="0" applyFont="1" applyFill="1" applyBorder="1" applyAlignment="1">
      <alignment vertical="top"/>
    </xf>
    <xf numFmtId="0" fontId="2" fillId="5" borderId="23" xfId="0" applyFont="1" applyFill="1" applyBorder="1" applyAlignment="1">
      <alignment horizontal="center" vertical="top"/>
    </xf>
    <xf numFmtId="0" fontId="11" fillId="5" borderId="23" xfId="0" applyFont="1" applyFill="1" applyBorder="1" applyAlignment="1">
      <alignment horizontal="center" vertical="top" wrapText="1"/>
    </xf>
    <xf numFmtId="0" fontId="1" fillId="5" borderId="7" xfId="0" applyFont="1" applyFill="1" applyBorder="1" applyAlignment="1">
      <alignment horizontal="center" vertical="top"/>
    </xf>
    <xf numFmtId="0" fontId="2" fillId="0" borderId="22" xfId="0" applyFont="1" applyBorder="1" applyAlignment="1">
      <alignment horizontal="left" vertical="top" wrapText="1"/>
    </xf>
    <xf numFmtId="0" fontId="2" fillId="0" borderId="3" xfId="0" applyFont="1" applyBorder="1" applyAlignment="1">
      <alignment vertical="top"/>
    </xf>
    <xf numFmtId="0" fontId="1" fillId="5" borderId="18" xfId="0" applyFont="1" applyFill="1" applyBorder="1" applyAlignment="1">
      <alignment horizontal="center" vertical="top"/>
    </xf>
    <xf numFmtId="0" fontId="1" fillId="0" borderId="21" xfId="0" applyFont="1" applyBorder="1" applyAlignment="1">
      <alignment horizontal="center" vertical="top"/>
    </xf>
    <xf numFmtId="0" fontId="2" fillId="0" borderId="21" xfId="0" applyFont="1" applyBorder="1" applyAlignment="1">
      <alignment horizontal="center" vertical="top"/>
    </xf>
    <xf numFmtId="0" fontId="2" fillId="0" borderId="21" xfId="0" applyFont="1" applyBorder="1" applyAlignment="1">
      <alignment vertical="top" wrapText="1"/>
    </xf>
    <xf numFmtId="0" fontId="2" fillId="0" borderId="21" xfId="0" applyFont="1" applyBorder="1" applyAlignment="1">
      <alignment horizontal="left" vertical="top" wrapText="1"/>
    </xf>
    <xf numFmtId="0" fontId="2" fillId="5" borderId="13" xfId="0" applyFont="1" applyFill="1" applyBorder="1" applyAlignment="1">
      <alignment horizontal="left" vertical="top" wrapText="1"/>
    </xf>
    <xf numFmtId="0" fontId="6" fillId="0" borderId="20" xfId="0" applyFont="1" applyBorder="1" applyAlignment="1">
      <alignment horizontal="center" vertical="top" wrapText="1"/>
    </xf>
    <xf numFmtId="0" fontId="6" fillId="3" borderId="19" xfId="0" applyFont="1" applyFill="1" applyBorder="1" applyAlignment="1">
      <alignment horizontal="left" vertical="top" wrapText="1"/>
    </xf>
    <xf numFmtId="0" fontId="2" fillId="0" borderId="7" xfId="0" applyFont="1" applyBorder="1" applyAlignment="1">
      <alignment horizontal="center" vertical="top"/>
    </xf>
    <xf numFmtId="0" fontId="2" fillId="0" borderId="11" xfId="0" applyFont="1" applyBorder="1" applyAlignment="1">
      <alignment vertical="top"/>
    </xf>
    <xf numFmtId="0" fontId="2" fillId="5" borderId="19" xfId="0" applyFont="1" applyFill="1" applyBorder="1" applyAlignment="1">
      <alignment horizontal="left" vertical="top" wrapText="1"/>
    </xf>
    <xf numFmtId="0" fontId="6" fillId="6" borderId="5" xfId="0" applyFont="1" applyFill="1" applyBorder="1" applyAlignment="1">
      <alignment horizontal="center" vertical="top"/>
    </xf>
    <xf numFmtId="0" fontId="2" fillId="4" borderId="7" xfId="0" applyFont="1" applyFill="1" applyBorder="1" applyAlignment="1">
      <alignment horizontal="center" vertical="top"/>
    </xf>
    <xf numFmtId="0" fontId="1" fillId="0" borderId="24" xfId="0" applyFont="1" applyBorder="1" applyAlignment="1">
      <alignment horizontal="center" vertical="top"/>
    </xf>
    <xf numFmtId="0" fontId="2" fillId="0" borderId="24" xfId="0" applyFont="1" applyBorder="1" applyAlignment="1">
      <alignment vertical="top"/>
    </xf>
    <xf numFmtId="0" fontId="3" fillId="0" borderId="3" xfId="0" applyFont="1" applyBorder="1" applyAlignment="1">
      <alignment horizontal="left" vertical="top" wrapText="1"/>
    </xf>
    <xf numFmtId="0" fontId="2" fillId="0" borderId="23" xfId="0" applyFont="1" applyBorder="1" applyAlignment="1">
      <alignment vertical="top"/>
    </xf>
    <xf numFmtId="0" fontId="2" fillId="5" borderId="24" xfId="0" applyFont="1" applyFill="1" applyBorder="1" applyAlignment="1">
      <alignment horizontal="center" vertical="top" wrapText="1"/>
    </xf>
    <xf numFmtId="0" fontId="2" fillId="5" borderId="22" xfId="0" applyFont="1" applyFill="1" applyBorder="1" applyAlignment="1">
      <alignment horizontal="center" vertical="top"/>
    </xf>
    <xf numFmtId="0" fontId="2" fillId="5" borderId="25" xfId="0" applyFont="1" applyFill="1" applyBorder="1" applyAlignment="1">
      <alignment horizontal="center" vertical="top"/>
    </xf>
    <xf numFmtId="0" fontId="3" fillId="0" borderId="23" xfId="0" applyFont="1" applyBorder="1" applyAlignment="1">
      <alignment horizontal="left" vertical="top" wrapText="1"/>
    </xf>
    <xf numFmtId="0" fontId="1" fillId="0" borderId="18" xfId="0" applyFont="1" applyBorder="1" applyAlignment="1">
      <alignment horizontal="center" vertical="top"/>
    </xf>
    <xf numFmtId="0" fontId="2" fillId="0" borderId="17" xfId="0" applyFont="1" applyBorder="1" applyAlignment="1">
      <alignment vertical="top"/>
    </xf>
    <xf numFmtId="0" fontId="2" fillId="0" borderId="3" xfId="0" applyFont="1" applyBorder="1" applyAlignment="1">
      <alignment horizontal="center" vertical="top"/>
    </xf>
    <xf numFmtId="0" fontId="2" fillId="5" borderId="7" xfId="0" applyFont="1" applyFill="1" applyBorder="1" applyAlignment="1">
      <alignment vertical="top"/>
    </xf>
    <xf numFmtId="0" fontId="3" fillId="0" borderId="17" xfId="0" applyFont="1" applyBorder="1" applyAlignment="1">
      <alignment horizontal="left" vertical="top" wrapText="1"/>
    </xf>
    <xf numFmtId="0" fontId="9" fillId="0" borderId="17" xfId="0" applyFont="1" applyBorder="1" applyAlignment="1">
      <alignment horizontal="left" vertical="top" wrapText="1"/>
    </xf>
    <xf numFmtId="0" fontId="2" fillId="0" borderId="17" xfId="0" applyFont="1" applyBorder="1" applyAlignment="1">
      <alignment horizontal="center" vertical="top"/>
    </xf>
    <xf numFmtId="0" fontId="2" fillId="5" borderId="13" xfId="0" applyFont="1" applyFill="1" applyBorder="1" applyAlignment="1">
      <alignment horizontal="center" vertical="top"/>
    </xf>
    <xf numFmtId="0" fontId="2" fillId="0" borderId="11" xfId="0" applyFont="1" applyBorder="1" applyAlignment="1">
      <alignment horizontal="left" vertical="top" wrapText="1"/>
    </xf>
    <xf numFmtId="0" fontId="2" fillId="0" borderId="18" xfId="0" applyFont="1" applyBorder="1" applyAlignment="1">
      <alignment horizontal="center" vertical="top"/>
    </xf>
    <xf numFmtId="0" fontId="2" fillId="0" borderId="12" xfId="0" applyFont="1" applyBorder="1" applyAlignment="1">
      <alignment horizontal="center" vertical="top"/>
    </xf>
    <xf numFmtId="0" fontId="2" fillId="0" borderId="12" xfId="0" applyFont="1" applyBorder="1" applyAlignment="1">
      <alignment vertical="top" wrapText="1"/>
    </xf>
    <xf numFmtId="0" fontId="2" fillId="0" borderId="12" xfId="0" applyFont="1" applyBorder="1" applyAlignment="1">
      <alignment horizontal="left" vertical="top" wrapText="1"/>
    </xf>
    <xf numFmtId="0" fontId="2" fillId="0" borderId="23" xfId="0" applyFont="1" applyBorder="1" applyAlignment="1">
      <alignment horizontal="left" vertical="top" wrapText="1"/>
    </xf>
    <xf numFmtId="0" fontId="3" fillId="0" borderId="11" xfId="0" applyFont="1" applyBorder="1" applyAlignment="1">
      <alignment horizontal="left" vertical="top" wrapText="1"/>
    </xf>
    <xf numFmtId="0" fontId="2" fillId="0" borderId="6" xfId="0" applyFont="1" applyBorder="1" applyAlignment="1">
      <alignment horizontal="left" vertical="top" wrapText="1"/>
    </xf>
    <xf numFmtId="0" fontId="2" fillId="0" borderId="6" xfId="0" applyFont="1" applyBorder="1" applyAlignment="1">
      <alignment vertical="top" wrapText="1"/>
    </xf>
    <xf numFmtId="0" fontId="2" fillId="0" borderId="7" xfId="0" applyFont="1" applyBorder="1" applyAlignment="1">
      <alignment horizontal="left" vertical="top" wrapText="1"/>
    </xf>
    <xf numFmtId="0" fontId="2" fillId="0" borderId="7" xfId="0" applyFont="1" applyBorder="1" applyAlignment="1">
      <alignment vertical="top" wrapText="1"/>
    </xf>
    <xf numFmtId="0" fontId="2" fillId="0" borderId="17" xfId="0" applyFont="1" applyBorder="1" applyAlignment="1">
      <alignment vertical="top" wrapText="1"/>
    </xf>
    <xf numFmtId="0" fontId="4" fillId="0" borderId="7" xfId="0" applyFont="1" applyBorder="1" applyAlignment="1">
      <alignment horizontal="center" vertical="top" wrapText="1"/>
    </xf>
    <xf numFmtId="0" fontId="2" fillId="0" borderId="22" xfId="0" applyFont="1" applyBorder="1" applyAlignment="1">
      <alignment vertical="top"/>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2" fillId="10" borderId="23" xfId="0" applyFont="1" applyFill="1" applyBorder="1" applyAlignment="1">
      <alignment vertical="center" wrapText="1"/>
    </xf>
    <xf numFmtId="0" fontId="6" fillId="0" borderId="3" xfId="0" applyFont="1" applyBorder="1" applyAlignment="1">
      <alignment horizontal="center" vertical="center" wrapText="1"/>
    </xf>
    <xf numFmtId="0" fontId="2" fillId="0" borderId="23" xfId="0" applyFont="1" applyBorder="1" applyAlignment="1">
      <alignment horizontal="center" vertical="top"/>
    </xf>
    <xf numFmtId="0" fontId="6" fillId="0" borderId="34" xfId="0" applyFont="1" applyBorder="1" applyAlignment="1">
      <alignment horizontal="center" vertical="center"/>
    </xf>
    <xf numFmtId="0" fontId="2" fillId="10" borderId="35" xfId="0" applyFont="1" applyFill="1" applyBorder="1" applyAlignment="1">
      <alignment vertical="center" wrapText="1"/>
    </xf>
    <xf numFmtId="0" fontId="2" fillId="0" borderId="36" xfId="0" applyFont="1" applyBorder="1" applyAlignment="1">
      <alignment vertical="top"/>
    </xf>
    <xf numFmtId="0" fontId="11" fillId="5" borderId="36" xfId="0" applyFont="1" applyFill="1" applyBorder="1" applyAlignment="1">
      <alignment horizontal="center" vertical="top" wrapText="1"/>
    </xf>
    <xf numFmtId="0" fontId="2" fillId="5" borderId="37" xfId="0" applyFont="1" applyFill="1" applyBorder="1" applyAlignment="1">
      <alignment horizontal="center" vertical="top"/>
    </xf>
    <xf numFmtId="0" fontId="6" fillId="0" borderId="19" xfId="0" applyFont="1" applyBorder="1" applyAlignment="1">
      <alignment horizontal="center" vertical="center"/>
    </xf>
    <xf numFmtId="0" fontId="16" fillId="0" borderId="19" xfId="0" applyFont="1" applyBorder="1" applyAlignment="1">
      <alignment horizontal="center" vertical="center" wrapText="1"/>
    </xf>
    <xf numFmtId="0" fontId="17" fillId="0" borderId="19" xfId="0" applyFont="1" applyBorder="1" applyAlignment="1">
      <alignment horizontal="center" vertical="center"/>
    </xf>
    <xf numFmtId="0" fontId="17" fillId="5" borderId="19" xfId="0" applyFont="1" applyFill="1" applyBorder="1" applyAlignment="1">
      <alignment horizontal="center" vertical="center"/>
    </xf>
    <xf numFmtId="0" fontId="3" fillId="0" borderId="19" xfId="0" applyFont="1" applyBorder="1" applyAlignment="1">
      <alignment horizontal="center" vertical="top"/>
    </xf>
    <xf numFmtId="0" fontId="6" fillId="0" borderId="13" xfId="0" applyFont="1" applyBorder="1" applyAlignment="1">
      <alignment horizontal="center" vertical="center"/>
    </xf>
    <xf numFmtId="0" fontId="2" fillId="16" borderId="19" xfId="0" applyFont="1" applyFill="1" applyBorder="1" applyAlignment="1">
      <alignment horizontal="center" vertical="center"/>
    </xf>
    <xf numFmtId="0" fontId="4" fillId="0" borderId="21" xfId="0" applyFont="1" applyBorder="1" applyAlignment="1">
      <alignment vertical="top" wrapText="1"/>
    </xf>
    <xf numFmtId="0" fontId="2" fillId="0" borderId="25" xfId="0" applyFont="1" applyBorder="1" applyAlignment="1">
      <alignment vertical="top"/>
    </xf>
    <xf numFmtId="0" fontId="2" fillId="0" borderId="24" xfId="0" applyFont="1" applyBorder="1" applyAlignment="1">
      <alignment vertical="top" wrapText="1"/>
    </xf>
    <xf numFmtId="0" fontId="2" fillId="0" borderId="24" xfId="0" applyFont="1" applyBorder="1" applyAlignment="1">
      <alignment horizontal="left" vertical="top" wrapText="1"/>
    </xf>
    <xf numFmtId="0" fontId="2" fillId="0" borderId="24" xfId="0" applyFont="1" applyBorder="1" applyAlignment="1">
      <alignment horizontal="center" vertical="top"/>
    </xf>
    <xf numFmtId="0" fontId="5" fillId="0" borderId="0" xfId="0" applyFont="1" applyAlignment="1">
      <alignment horizontal="center" vertical="top"/>
    </xf>
    <xf numFmtId="0" fontId="2" fillId="0" borderId="25" xfId="0" applyFont="1" applyBorder="1"/>
    <xf numFmtId="0" fontId="4" fillId="0" borderId="7" xfId="0" applyFont="1" applyBorder="1" applyAlignment="1">
      <alignment vertical="top" wrapText="1"/>
    </xf>
    <xf numFmtId="0" fontId="2" fillId="0" borderId="6" xfId="0" applyFont="1" applyBorder="1" applyAlignment="1">
      <alignment vertical="top"/>
    </xf>
    <xf numFmtId="0" fontId="4" fillId="0" borderId="6" xfId="0" applyFont="1" applyBorder="1" applyAlignment="1">
      <alignment horizontal="center" vertical="top" wrapText="1"/>
    </xf>
    <xf numFmtId="0" fontId="2" fillId="0" borderId="6" xfId="0" applyFont="1" applyBorder="1" applyAlignment="1">
      <alignment horizontal="center" vertical="top"/>
    </xf>
    <xf numFmtId="0" fontId="4" fillId="0" borderId="24" xfId="0" applyFont="1" applyBorder="1" applyAlignment="1">
      <alignment vertical="top" wrapText="1"/>
    </xf>
    <xf numFmtId="0" fontId="11" fillId="5" borderId="24" xfId="0" applyFont="1" applyFill="1" applyBorder="1" applyAlignment="1">
      <alignment horizontal="center" vertical="top"/>
    </xf>
    <xf numFmtId="0" fontId="4" fillId="0" borderId="3" xfId="0" applyFont="1" applyBorder="1" applyAlignment="1">
      <alignment vertical="top"/>
    </xf>
    <xf numFmtId="0" fontId="4" fillId="0" borderId="7" xfId="0" applyFont="1" applyBorder="1" applyAlignment="1">
      <alignment vertical="top"/>
    </xf>
    <xf numFmtId="0" fontId="2" fillId="0" borderId="13" xfId="0" applyFont="1" applyBorder="1" applyAlignment="1">
      <alignment vertical="top"/>
    </xf>
    <xf numFmtId="0" fontId="4" fillId="0" borderId="0" xfId="0" applyFont="1" applyAlignment="1">
      <alignment horizontal="center" vertical="top" wrapText="1"/>
    </xf>
    <xf numFmtId="0" fontId="2" fillId="0" borderId="26" xfId="0" applyFont="1" applyBorder="1" applyAlignment="1">
      <alignment horizontal="center" vertical="top"/>
    </xf>
    <xf numFmtId="0" fontId="1" fillId="0" borderId="12" xfId="0" applyFont="1" applyBorder="1" applyAlignment="1">
      <alignment horizontal="center" vertical="top"/>
    </xf>
    <xf numFmtId="0" fontId="1" fillId="17" borderId="3" xfId="0" applyFont="1" applyFill="1" applyBorder="1" applyAlignment="1">
      <alignment horizontal="center" vertical="center"/>
    </xf>
    <xf numFmtId="0" fontId="2" fillId="0" borderId="13" xfId="0" applyFont="1" applyBorder="1" applyAlignment="1">
      <alignment horizontal="center" vertical="top"/>
    </xf>
    <xf numFmtId="0" fontId="2" fillId="0" borderId="22" xfId="0" applyFont="1" applyBorder="1" applyAlignment="1">
      <alignment horizontal="center" vertical="top"/>
    </xf>
    <xf numFmtId="0" fontId="2" fillId="10" borderId="23" xfId="0" applyFont="1" applyFill="1" applyBorder="1" applyAlignment="1">
      <alignment vertical="top" wrapText="1"/>
    </xf>
    <xf numFmtId="0" fontId="11" fillId="0" borderId="7" xfId="0" applyFont="1" applyBorder="1" applyAlignment="1">
      <alignment horizontal="center" vertical="top" wrapText="1"/>
    </xf>
    <xf numFmtId="49" fontId="2" fillId="0" borderId="17" xfId="0" applyNumberFormat="1" applyFont="1" applyBorder="1" applyAlignment="1">
      <alignment horizontal="center" vertical="top"/>
    </xf>
    <xf numFmtId="49" fontId="2" fillId="0" borderId="17" xfId="0" applyNumberFormat="1" applyFont="1" applyBorder="1" applyAlignment="1">
      <alignment horizontal="center" vertical="center"/>
    </xf>
    <xf numFmtId="0" fontId="2" fillId="10" borderId="23" xfId="0" applyFont="1" applyFill="1" applyBorder="1" applyAlignment="1">
      <alignment wrapText="1"/>
    </xf>
    <xf numFmtId="0" fontId="2" fillId="0" borderId="6" xfId="0" applyFont="1" applyBorder="1"/>
    <xf numFmtId="0" fontId="4" fillId="0" borderId="3" xfId="0" applyFont="1" applyBorder="1" applyAlignment="1">
      <alignment horizontal="center" vertical="center" wrapText="1"/>
    </xf>
    <xf numFmtId="0" fontId="2" fillId="0" borderId="23" xfId="0" applyFont="1" applyBorder="1" applyAlignment="1">
      <alignment vertical="top" wrapText="1"/>
    </xf>
    <xf numFmtId="0" fontId="11" fillId="5" borderId="3" xfId="0" applyFont="1" applyFill="1" applyBorder="1" applyAlignment="1">
      <alignment horizontal="center" vertical="top" wrapText="1"/>
    </xf>
    <xf numFmtId="0" fontId="11" fillId="5" borderId="7" xfId="0" applyFont="1" applyFill="1" applyBorder="1" applyAlignment="1">
      <alignment horizontal="center" vertical="top" wrapText="1"/>
    </xf>
    <xf numFmtId="0" fontId="11" fillId="5" borderId="6" xfId="0" applyFont="1" applyFill="1" applyBorder="1" applyAlignment="1">
      <alignment horizontal="center" vertical="top" wrapText="1"/>
    </xf>
    <xf numFmtId="0" fontId="2" fillId="0" borderId="22" xfId="0" applyFont="1" applyBorder="1" applyAlignment="1">
      <alignment vertical="top" wrapText="1"/>
    </xf>
    <xf numFmtId="0" fontId="2" fillId="0" borderId="26" xfId="0" applyFont="1" applyBorder="1" applyAlignment="1">
      <alignment vertical="top" wrapText="1"/>
    </xf>
    <xf numFmtId="0" fontId="2" fillId="0" borderId="7" xfId="0" applyFont="1" applyBorder="1" applyAlignment="1">
      <alignment horizontal="center" vertical="top" wrapText="1"/>
    </xf>
    <xf numFmtId="0" fontId="2" fillId="0" borderId="11" xfId="0" applyFont="1" applyBorder="1" applyAlignment="1">
      <alignment vertical="top" wrapText="1"/>
    </xf>
    <xf numFmtId="0" fontId="4" fillId="0" borderId="7" xfId="0" applyFont="1" applyBorder="1" applyAlignment="1">
      <alignment horizontal="center" vertical="center" wrapText="1"/>
    </xf>
    <xf numFmtId="0" fontId="2" fillId="0" borderId="6" xfId="0" applyFont="1" applyBorder="1" applyAlignment="1">
      <alignment horizontal="center" vertical="top" wrapText="1"/>
    </xf>
    <xf numFmtId="0" fontId="2" fillId="0" borderId="6" xfId="0" applyFont="1" applyBorder="1" applyAlignment="1">
      <alignment horizontal="center" vertical="center"/>
    </xf>
    <xf numFmtId="0" fontId="4" fillId="0" borderId="6" xfId="0" applyFont="1" applyBorder="1" applyAlignment="1">
      <alignment horizontal="center" vertical="center" wrapText="1"/>
    </xf>
    <xf numFmtId="0" fontId="2" fillId="0" borderId="13" xfId="0" applyFont="1" applyBorder="1" applyAlignment="1">
      <alignment vertical="top" wrapText="1"/>
    </xf>
    <xf numFmtId="0" fontId="2" fillId="5" borderId="18" xfId="0" applyFont="1" applyFill="1" applyBorder="1" applyAlignment="1">
      <alignment horizontal="center" vertical="top"/>
    </xf>
    <xf numFmtId="0" fontId="2" fillId="0" borderId="25" xfId="0" applyFont="1" applyBorder="1" applyAlignment="1">
      <alignment vertical="top" wrapText="1"/>
    </xf>
    <xf numFmtId="0" fontId="2" fillId="5" borderId="11" xfId="0" applyFont="1" applyFill="1" applyBorder="1" applyAlignment="1">
      <alignment horizontal="center" vertical="top"/>
    </xf>
    <xf numFmtId="0" fontId="2" fillId="0" borderId="13" xfId="0" applyFont="1" applyBorder="1" applyAlignment="1">
      <alignment horizontal="center" vertical="center"/>
    </xf>
    <xf numFmtId="0" fontId="10" fillId="11" borderId="7" xfId="0" applyFont="1" applyFill="1" applyBorder="1" applyAlignment="1">
      <alignment horizontal="center" vertical="center" wrapText="1"/>
    </xf>
    <xf numFmtId="0" fontId="2" fillId="9" borderId="7" xfId="0" applyFont="1" applyFill="1" applyBorder="1" applyAlignment="1">
      <alignment horizontal="center" vertical="center" wrapText="1"/>
    </xf>
    <xf numFmtId="0" fontId="2" fillId="5" borderId="0" xfId="0" applyFont="1" applyFill="1" applyAlignment="1">
      <alignment horizontal="center" vertical="top" wrapText="1"/>
    </xf>
    <xf numFmtId="0" fontId="2" fillId="0" borderId="24" xfId="0" applyFont="1" applyBorder="1" applyAlignment="1">
      <alignment horizontal="center" vertical="center" wrapText="1"/>
    </xf>
    <xf numFmtId="0" fontId="2" fillId="0" borderId="22" xfId="0" applyFont="1" applyBorder="1"/>
    <xf numFmtId="0" fontId="2" fillId="12" borderId="7" xfId="0" applyFont="1" applyFill="1" applyBorder="1" applyAlignment="1">
      <alignment horizontal="center" vertical="center" wrapText="1"/>
    </xf>
    <xf numFmtId="0" fontId="2" fillId="5" borderId="6" xfId="0" applyFont="1" applyFill="1" applyBorder="1" applyAlignment="1">
      <alignment horizontal="center" vertical="center"/>
    </xf>
    <xf numFmtId="0" fontId="11" fillId="5" borderId="6"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2" fillId="18" borderId="7" xfId="0" applyFont="1" applyFill="1" applyBorder="1" applyAlignment="1">
      <alignment horizontal="center" vertical="top"/>
    </xf>
    <xf numFmtId="0" fontId="2" fillId="18" borderId="19" xfId="0" applyFont="1" applyFill="1" applyBorder="1" applyAlignment="1">
      <alignment horizontal="center" vertical="top"/>
    </xf>
    <xf numFmtId="0" fontId="2" fillId="18" borderId="19" xfId="0" applyFont="1" applyFill="1" applyBorder="1" applyAlignment="1">
      <alignment horizontal="center" vertical="center"/>
    </xf>
    <xf numFmtId="0" fontId="6" fillId="19" borderId="19" xfId="0" applyFont="1" applyFill="1" applyBorder="1" applyAlignment="1">
      <alignment horizontal="center" vertical="center" wrapText="1"/>
    </xf>
    <xf numFmtId="0" fontId="6" fillId="19" borderId="19" xfId="0" applyFont="1" applyFill="1" applyBorder="1" applyAlignment="1">
      <alignment horizontal="left" vertical="center" wrapText="1"/>
    </xf>
    <xf numFmtId="0" fontId="2" fillId="0" borderId="39" xfId="0" applyFont="1" applyBorder="1" applyAlignment="1">
      <alignment horizontal="center" vertical="center"/>
    </xf>
    <xf numFmtId="0" fontId="10" fillId="11" borderId="17" xfId="0" applyFont="1" applyFill="1" applyBorder="1" applyAlignment="1">
      <alignment horizontal="center" vertical="center" wrapText="1"/>
    </xf>
    <xf numFmtId="0" fontId="2" fillId="12" borderId="3" xfId="0" applyFont="1" applyFill="1" applyBorder="1" applyAlignment="1">
      <alignment horizontal="center" vertical="center" wrapText="1"/>
    </xf>
    <xf numFmtId="0" fontId="2" fillId="12" borderId="6" xfId="0" applyFont="1" applyFill="1" applyBorder="1" applyAlignment="1">
      <alignment horizontal="center" vertical="center" wrapText="1"/>
    </xf>
    <xf numFmtId="0" fontId="10" fillId="11" borderId="6" xfId="0" applyFont="1" applyFill="1" applyBorder="1" applyAlignment="1">
      <alignment horizontal="center" vertical="center" wrapText="1"/>
    </xf>
    <xf numFmtId="0" fontId="2" fillId="0" borderId="0" xfId="0" applyFont="1" applyAlignment="1">
      <alignment vertical="center"/>
    </xf>
    <xf numFmtId="0" fontId="2" fillId="5" borderId="0" xfId="0" applyFont="1" applyFill="1" applyAlignment="1">
      <alignment vertical="center"/>
    </xf>
    <xf numFmtId="0" fontId="2" fillId="5" borderId="21" xfId="0" applyFont="1" applyFill="1" applyBorder="1" applyAlignment="1">
      <alignment vertical="center"/>
    </xf>
    <xf numFmtId="0" fontId="2" fillId="0" borderId="12" xfId="0" applyFont="1" applyBorder="1" applyAlignment="1">
      <alignment vertical="center"/>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5" borderId="12" xfId="0" applyFont="1" applyFill="1" applyBorder="1" applyAlignment="1">
      <alignment vertical="center"/>
    </xf>
    <xf numFmtId="0" fontId="2" fillId="0" borderId="21" xfId="0" applyFont="1" applyBorder="1" applyAlignment="1">
      <alignment vertical="center"/>
    </xf>
    <xf numFmtId="0" fontId="2" fillId="0" borderId="3" xfId="0" applyFont="1" applyBorder="1" applyAlignment="1">
      <alignment vertical="center"/>
    </xf>
    <xf numFmtId="0" fontId="2" fillId="0" borderId="6" xfId="0" applyFont="1" applyBorder="1" applyAlignment="1">
      <alignment horizontal="center" vertical="center" wrapText="1"/>
    </xf>
    <xf numFmtId="0" fontId="2" fillId="15" borderId="38" xfId="0" applyFont="1" applyFill="1" applyBorder="1" applyAlignment="1">
      <alignment horizontal="center" vertical="center"/>
    </xf>
    <xf numFmtId="0" fontId="2" fillId="15" borderId="18" xfId="0" applyFont="1" applyFill="1" applyBorder="1" applyAlignment="1">
      <alignment horizontal="center" vertical="center"/>
    </xf>
    <xf numFmtId="0" fontId="2" fillId="9" borderId="18" xfId="0" applyFont="1" applyFill="1" applyBorder="1" applyAlignment="1">
      <alignment horizontal="center" vertical="center"/>
    </xf>
    <xf numFmtId="0" fontId="2" fillId="9" borderId="18" xfId="0" applyFont="1" applyFill="1" applyBorder="1" applyAlignment="1">
      <alignment horizontal="center" vertical="center" wrapText="1"/>
    </xf>
    <xf numFmtId="0" fontId="2" fillId="9" borderId="6" xfId="0" applyFont="1" applyFill="1" applyBorder="1" applyAlignment="1">
      <alignment horizontal="center" vertical="center" wrapText="1"/>
    </xf>
    <xf numFmtId="0" fontId="2" fillId="0" borderId="42" xfId="0" applyFont="1" applyBorder="1" applyAlignment="1">
      <alignment horizontal="center" vertical="center"/>
    </xf>
    <xf numFmtId="0" fontId="2" fillId="0" borderId="41" xfId="0" applyFont="1" applyBorder="1" applyAlignment="1">
      <alignment horizontal="center" vertical="center"/>
    </xf>
    <xf numFmtId="0" fontId="2" fillId="5" borderId="22" xfId="0" applyFont="1" applyFill="1" applyBorder="1" applyAlignment="1">
      <alignment vertical="center"/>
    </xf>
    <xf numFmtId="0" fontId="2" fillId="5" borderId="26" xfId="0" applyFont="1" applyFill="1" applyBorder="1" applyAlignment="1">
      <alignment vertical="center"/>
    </xf>
    <xf numFmtId="0" fontId="2" fillId="5" borderId="13" xfId="0" applyFont="1" applyFill="1" applyBorder="1" applyAlignment="1">
      <alignment vertical="center"/>
    </xf>
    <xf numFmtId="0" fontId="15" fillId="0" borderId="19" xfId="0" applyFont="1" applyBorder="1" applyAlignment="1">
      <alignment horizontal="center" vertical="center" wrapText="1"/>
    </xf>
    <xf numFmtId="0" fontId="2" fillId="0" borderId="7" xfId="0" applyFont="1" applyBorder="1" applyAlignment="1">
      <alignment horizontal="center" vertical="center" wrapText="1"/>
    </xf>
    <xf numFmtId="0" fontId="6" fillId="0" borderId="28" xfId="0" applyFont="1" applyBorder="1" applyAlignment="1">
      <alignment horizontal="center" vertical="top" wrapText="1"/>
    </xf>
    <xf numFmtId="0" fontId="6" fillId="0" borderId="3" xfId="0" applyFont="1" applyBorder="1" applyAlignment="1">
      <alignment horizontal="center" vertical="top" wrapText="1"/>
    </xf>
    <xf numFmtId="0" fontId="6" fillId="3" borderId="3" xfId="0" applyFont="1" applyFill="1" applyBorder="1" applyAlignment="1">
      <alignment horizontal="left" vertical="top" wrapText="1"/>
    </xf>
    <xf numFmtId="0" fontId="2" fillId="0" borderId="24" xfId="0" applyFont="1" applyBorder="1" applyAlignment="1">
      <alignment horizontal="center" vertical="center"/>
    </xf>
    <xf numFmtId="0" fontId="2" fillId="0" borderId="24" xfId="0" applyFont="1" applyBorder="1" applyAlignment="1">
      <alignment vertical="center"/>
    </xf>
    <xf numFmtId="0" fontId="6" fillId="3" borderId="3" xfId="0" applyFont="1" applyFill="1" applyBorder="1" applyAlignment="1">
      <alignment horizontal="center" vertical="top" wrapText="1"/>
    </xf>
    <xf numFmtId="0" fontId="10" fillId="9" borderId="7" xfId="0" applyFont="1" applyFill="1" applyBorder="1" applyAlignment="1">
      <alignment horizontal="center" vertical="center" wrapText="1"/>
    </xf>
    <xf numFmtId="0" fontId="6" fillId="0" borderId="28" xfId="0" applyFont="1" applyBorder="1" applyAlignment="1">
      <alignment horizontal="center" vertical="center" wrapText="1"/>
    </xf>
    <xf numFmtId="0" fontId="6" fillId="3" borderId="3" xfId="0" applyFont="1" applyFill="1" applyBorder="1" applyAlignment="1">
      <alignment horizontal="left" vertical="center" wrapText="1"/>
    </xf>
    <xf numFmtId="0" fontId="6" fillId="6" borderId="21" xfId="0" applyFont="1" applyFill="1" applyBorder="1" applyAlignment="1">
      <alignment horizontal="center" vertical="center"/>
    </xf>
    <xf numFmtId="0" fontId="2" fillId="10" borderId="22" xfId="0" applyFont="1" applyFill="1" applyBorder="1" applyAlignment="1">
      <alignment vertical="center" wrapText="1"/>
    </xf>
    <xf numFmtId="0" fontId="2" fillId="5" borderId="3" xfId="0" applyFont="1" applyFill="1" applyBorder="1" applyAlignment="1">
      <alignment horizontal="center" vertical="top"/>
    </xf>
    <xf numFmtId="0" fontId="2" fillId="5" borderId="3" xfId="0" applyFont="1" applyFill="1" applyBorder="1" applyAlignment="1">
      <alignment vertical="top" wrapText="1"/>
    </xf>
    <xf numFmtId="0" fontId="2" fillId="5" borderId="3" xfId="0" applyFont="1" applyFill="1" applyBorder="1" applyAlignment="1">
      <alignment horizontal="left" vertical="top" wrapText="1"/>
    </xf>
    <xf numFmtId="0" fontId="3" fillId="0" borderId="7" xfId="0" applyFont="1" applyBorder="1" applyAlignment="1">
      <alignment horizontal="center" vertical="top"/>
    </xf>
    <xf numFmtId="0" fontId="17" fillId="5" borderId="3" xfId="0" applyFont="1" applyFill="1" applyBorder="1" applyAlignment="1">
      <alignment horizontal="center" vertical="center"/>
    </xf>
    <xf numFmtId="0" fontId="2" fillId="5" borderId="3" xfId="0" applyFont="1" applyFill="1" applyBorder="1" applyAlignment="1">
      <alignment vertical="center"/>
    </xf>
    <xf numFmtId="0" fontId="17" fillId="0" borderId="7" xfId="0" applyFont="1" applyBorder="1" applyAlignment="1">
      <alignment horizontal="center" vertical="center"/>
    </xf>
    <xf numFmtId="0" fontId="16" fillId="0" borderId="7" xfId="0" applyFont="1" applyBorder="1" applyAlignment="1">
      <alignment horizontal="center" vertical="center" wrapText="1"/>
    </xf>
    <xf numFmtId="0" fontId="15" fillId="0" borderId="7" xfId="0" applyFont="1" applyBorder="1" applyAlignment="1">
      <alignment horizontal="center" vertical="center" wrapText="1"/>
    </xf>
    <xf numFmtId="0" fontId="17" fillId="5" borderId="12" xfId="0" applyFont="1" applyFill="1" applyBorder="1" applyAlignment="1">
      <alignment horizontal="center" vertical="center"/>
    </xf>
    <xf numFmtId="0" fontId="2" fillId="0" borderId="12" xfId="0" applyFont="1" applyBorder="1" applyAlignment="1">
      <alignment horizontal="center" vertical="top" wrapText="1"/>
    </xf>
    <xf numFmtId="0" fontId="2" fillId="12" borderId="12" xfId="0" applyFont="1" applyFill="1" applyBorder="1" applyAlignment="1">
      <alignment horizontal="center" vertical="center" wrapText="1"/>
    </xf>
    <xf numFmtId="0" fontId="2" fillId="9" borderId="12" xfId="0" applyFont="1" applyFill="1" applyBorder="1" applyAlignment="1">
      <alignment horizontal="center" vertical="center" wrapText="1"/>
    </xf>
    <xf numFmtId="0" fontId="4" fillId="0" borderId="12"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24" xfId="0" applyFont="1" applyBorder="1" applyAlignment="1">
      <alignment horizontal="center" vertical="top" wrapText="1"/>
    </xf>
    <xf numFmtId="0" fontId="2" fillId="12" borderId="24" xfId="0" applyFont="1" applyFill="1" applyBorder="1" applyAlignment="1">
      <alignment horizontal="center" vertical="center" wrapText="1"/>
    </xf>
    <xf numFmtId="0" fontId="2" fillId="9" borderId="24" xfId="0" applyFont="1" applyFill="1" applyBorder="1" applyAlignment="1">
      <alignment horizontal="center" vertical="center" wrapText="1"/>
    </xf>
    <xf numFmtId="0" fontId="4" fillId="0" borderId="2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2" fillId="0" borderId="3" xfId="0" applyFont="1" applyBorder="1" applyAlignment="1">
      <alignment horizontal="left" vertical="top" wrapText="1"/>
    </xf>
    <xf numFmtId="0" fontId="2" fillId="0" borderId="6" xfId="0" applyFont="1" applyBorder="1" applyAlignment="1">
      <alignment horizontal="left" vertical="top" wrapText="1"/>
    </xf>
    <xf numFmtId="0" fontId="2" fillId="0" borderId="3" xfId="0" applyFont="1" applyBorder="1" applyAlignment="1">
      <alignment vertical="top" wrapText="1"/>
    </xf>
    <xf numFmtId="0" fontId="2" fillId="0" borderId="6" xfId="0" applyFont="1" applyBorder="1" applyAlignment="1">
      <alignment vertical="top" wrapText="1"/>
    </xf>
    <xf numFmtId="0" fontId="2" fillId="14" borderId="17" xfId="0" applyFont="1" applyFill="1" applyBorder="1" applyAlignment="1">
      <alignment horizontal="left" vertical="top" wrapText="1"/>
    </xf>
    <xf numFmtId="0" fontId="2" fillId="0" borderId="17" xfId="0" applyFont="1" applyBorder="1" applyAlignment="1">
      <alignment horizontal="left" vertical="top" wrapText="1"/>
    </xf>
    <xf numFmtId="0" fontId="6" fillId="3" borderId="8"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0" borderId="8"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7" borderId="8" xfId="0" applyFont="1" applyFill="1" applyBorder="1" applyAlignment="1">
      <alignment horizontal="center" vertical="center" wrapText="1"/>
    </xf>
    <xf numFmtId="0" fontId="6" fillId="7" borderId="7" xfId="0" applyFont="1" applyFill="1" applyBorder="1" applyAlignment="1">
      <alignment horizontal="center" vertical="center" wrapText="1"/>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8" xfId="0" applyFont="1" applyBorder="1" applyAlignment="1">
      <alignment horizontal="center" vertical="center"/>
    </xf>
    <xf numFmtId="0" fontId="6" fillId="0" borderId="7" xfId="0" applyFont="1" applyBorder="1" applyAlignment="1">
      <alignment horizontal="center" vertical="center"/>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3" xfId="0" applyFont="1" applyBorder="1" applyAlignment="1">
      <alignment horizontal="center" vertical="center" wrapText="1"/>
    </xf>
    <xf numFmtId="0" fontId="6" fillId="6" borderId="4" xfId="0" applyFont="1" applyFill="1" applyBorder="1" applyAlignment="1">
      <alignment horizontal="center" vertical="center"/>
    </xf>
    <xf numFmtId="0" fontId="6" fillId="6" borderId="5" xfId="0" applyFont="1" applyFill="1" applyBorder="1" applyAlignment="1">
      <alignment horizontal="center" vertical="center"/>
    </xf>
    <xf numFmtId="0" fontId="6" fillId="0" borderId="5" xfId="0" applyFont="1" applyBorder="1" applyAlignment="1">
      <alignment horizontal="center" vertical="center"/>
    </xf>
    <xf numFmtId="0" fontId="12" fillId="0" borderId="3" xfId="0" applyFont="1" applyBorder="1" applyAlignment="1">
      <alignment horizontal="left" vertical="top" wrapText="1"/>
    </xf>
    <xf numFmtId="0" fontId="12" fillId="0" borderId="6" xfId="0" applyFont="1" applyBorder="1" applyAlignment="1">
      <alignment horizontal="left" vertical="top" wrapText="1"/>
    </xf>
    <xf numFmtId="0" fontId="3" fillId="0" borderId="17" xfId="0" applyFont="1" applyBorder="1" applyAlignment="1">
      <alignment horizontal="left" vertical="top" wrapText="1"/>
    </xf>
    <xf numFmtId="0" fontId="6" fillId="9" borderId="8" xfId="0" applyFont="1" applyFill="1" applyBorder="1" applyAlignment="1">
      <alignment horizontal="center" vertical="center" wrapText="1"/>
    </xf>
    <xf numFmtId="0" fontId="6" fillId="9" borderId="7" xfId="0" applyFont="1" applyFill="1" applyBorder="1" applyAlignment="1">
      <alignment horizontal="center" vertical="center" wrapText="1"/>
    </xf>
    <xf numFmtId="0" fontId="3" fillId="0" borderId="3" xfId="0" applyFont="1" applyBorder="1" applyAlignment="1">
      <alignment horizontal="left" vertical="top" wrapText="1"/>
    </xf>
    <xf numFmtId="0" fontId="3"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7" xfId="0" applyFont="1" applyBorder="1" applyAlignment="1">
      <alignment vertical="top" wrapText="1"/>
    </xf>
    <xf numFmtId="0" fontId="6" fillId="8" borderId="8" xfId="0" applyFont="1" applyFill="1" applyBorder="1" applyAlignment="1">
      <alignment horizontal="center" vertical="center" wrapText="1"/>
    </xf>
    <xf numFmtId="0" fontId="6" fillId="8" borderId="7" xfId="0" applyFont="1" applyFill="1" applyBorder="1" applyAlignment="1">
      <alignment horizontal="center" vertical="center" wrapText="1"/>
    </xf>
    <xf numFmtId="0" fontId="6" fillId="8" borderId="11"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13" xfId="0" applyFont="1" applyFill="1" applyBorder="1" applyAlignment="1">
      <alignment horizontal="center" vertical="center"/>
    </xf>
    <xf numFmtId="0" fontId="2" fillId="4" borderId="2" xfId="0" applyFont="1" applyFill="1" applyBorder="1" applyAlignment="1">
      <alignment horizontal="center" vertical="center"/>
    </xf>
    <xf numFmtId="0" fontId="2" fillId="0" borderId="2" xfId="0" applyFont="1" applyBorder="1" applyAlignment="1">
      <alignment horizontal="center" vertical="center"/>
    </xf>
    <xf numFmtId="0" fontId="6" fillId="6" borderId="40" xfId="0" applyFont="1" applyFill="1" applyBorder="1" applyAlignment="1">
      <alignment horizontal="center" vertical="center"/>
    </xf>
    <xf numFmtId="0" fontId="6" fillId="6" borderId="32" xfId="0" applyFont="1" applyFill="1" applyBorder="1" applyAlignment="1">
      <alignment horizontal="center" vertical="center"/>
    </xf>
    <xf numFmtId="0" fontId="6" fillId="6" borderId="33" xfId="0" applyFont="1" applyFill="1" applyBorder="1" applyAlignment="1">
      <alignment horizontal="center" vertical="center"/>
    </xf>
    <xf numFmtId="0" fontId="6" fillId="0" borderId="3" xfId="0" applyFont="1" applyBorder="1" applyAlignment="1">
      <alignment horizontal="center" vertical="center"/>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6" borderId="5" xfId="0" applyFont="1" applyFill="1" applyBorder="1" applyAlignment="1">
      <alignment horizontal="center" vertical="top"/>
    </xf>
    <xf numFmtId="0" fontId="6" fillId="0" borderId="5" xfId="0" applyFont="1" applyBorder="1" applyAlignment="1">
      <alignment horizontal="center" vertical="top"/>
    </xf>
    <xf numFmtId="0" fontId="6" fillId="0" borderId="8" xfId="0" applyFont="1" applyBorder="1" applyAlignment="1">
      <alignment horizontal="center" vertical="top" wrapText="1"/>
    </xf>
    <xf numFmtId="0" fontId="6" fillId="0" borderId="7" xfId="0" applyFont="1" applyBorder="1" applyAlignment="1">
      <alignment horizontal="center" vertical="top" wrapText="1"/>
    </xf>
    <xf numFmtId="0" fontId="6" fillId="0" borderId="8" xfId="0" applyFont="1" applyBorder="1" applyAlignment="1">
      <alignment horizontal="center" vertical="top"/>
    </xf>
    <xf numFmtId="0" fontId="6" fillId="0" borderId="7" xfId="0" applyFont="1" applyBorder="1" applyAlignment="1">
      <alignment horizontal="center" vertical="top"/>
    </xf>
    <xf numFmtId="0" fontId="6" fillId="0" borderId="9" xfId="0" applyFont="1" applyBorder="1" applyAlignment="1">
      <alignment horizontal="center" vertical="top" wrapText="1"/>
    </xf>
    <xf numFmtId="0" fontId="6" fillId="0" borderId="11" xfId="0" applyFont="1" applyBorder="1" applyAlignment="1">
      <alignment horizontal="center" vertical="top" wrapText="1"/>
    </xf>
    <xf numFmtId="0" fontId="6" fillId="0" borderId="10" xfId="0" applyFont="1" applyBorder="1" applyAlignment="1">
      <alignment horizontal="center" vertical="top" wrapText="1"/>
    </xf>
    <xf numFmtId="0" fontId="6" fillId="0" borderId="13" xfId="0" applyFont="1" applyBorder="1" applyAlignment="1">
      <alignment horizontal="center" vertical="top" wrapText="1"/>
    </xf>
    <xf numFmtId="0" fontId="6" fillId="0" borderId="11" xfId="0" applyFont="1" applyBorder="1" applyAlignment="1">
      <alignment horizontal="center" vertical="top"/>
    </xf>
    <xf numFmtId="0" fontId="6" fillId="0" borderId="12" xfId="0" applyFont="1" applyBorder="1" applyAlignment="1">
      <alignment horizontal="center" vertical="top"/>
    </xf>
    <xf numFmtId="0" fontId="6" fillId="0" borderId="13" xfId="0" applyFont="1" applyBorder="1" applyAlignment="1">
      <alignment horizontal="center" vertical="top"/>
    </xf>
    <xf numFmtId="0" fontId="6" fillId="6" borderId="4" xfId="0" applyFont="1" applyFill="1" applyBorder="1" applyAlignment="1">
      <alignment horizontal="center" vertical="top"/>
    </xf>
    <xf numFmtId="0" fontId="2" fillId="0" borderId="23" xfId="0" applyFont="1" applyBorder="1" applyAlignment="1">
      <alignment horizontal="left" vertical="top" wrapText="1"/>
    </xf>
    <xf numFmtId="0" fontId="2" fillId="0" borderId="25" xfId="0" applyFont="1" applyBorder="1" applyAlignment="1">
      <alignment horizontal="left" vertical="top" wrapText="1"/>
    </xf>
    <xf numFmtId="0" fontId="6" fillId="19" borderId="19"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18" fillId="0" borderId="8" xfId="0" applyFont="1" applyBorder="1" applyAlignment="1">
      <alignment horizontal="center" vertical="center" wrapText="1"/>
    </xf>
    <xf numFmtId="0" fontId="18" fillId="0" borderId="6" xfId="0" applyFont="1" applyBorder="1" applyAlignment="1">
      <alignment horizontal="center" vertical="center" wrapText="1"/>
    </xf>
    <xf numFmtId="0" fontId="6" fillId="19" borderId="19" xfId="0" applyFont="1" applyFill="1" applyBorder="1" applyAlignment="1">
      <alignment horizontal="center" vertical="center"/>
    </xf>
    <xf numFmtId="0" fontId="15" fillId="19" borderId="19" xfId="0" applyFont="1" applyFill="1" applyBorder="1" applyAlignment="1">
      <alignment horizontal="center" vertical="center" wrapText="1"/>
    </xf>
    <xf numFmtId="0" fontId="6" fillId="0" borderId="6" xfId="0" applyFont="1" applyBorder="1" applyAlignment="1">
      <alignment horizontal="center" vertical="top" wrapText="1"/>
    </xf>
    <xf numFmtId="0" fontId="6" fillId="3" borderId="8" xfId="0" applyFont="1" applyFill="1" applyBorder="1" applyAlignment="1">
      <alignment horizontal="center" vertical="top" wrapText="1"/>
    </xf>
    <xf numFmtId="0" fontId="6" fillId="3" borderId="6" xfId="0" applyFont="1" applyFill="1" applyBorder="1" applyAlignment="1">
      <alignment horizontal="center" vertical="top" wrapText="1"/>
    </xf>
    <xf numFmtId="0" fontId="2" fillId="0" borderId="25" xfId="0" applyFont="1" applyBorder="1" applyAlignment="1">
      <alignment vertical="top" wrapText="1"/>
    </xf>
    <xf numFmtId="0" fontId="2" fillId="0" borderId="11" xfId="0" applyFont="1" applyBorder="1" applyAlignment="1">
      <alignment vertical="top" wrapText="1"/>
    </xf>
    <xf numFmtId="0" fontId="6" fillId="3" borderId="7" xfId="0" applyFont="1" applyFill="1" applyBorder="1" applyAlignment="1">
      <alignment horizontal="center" vertical="top" wrapText="1"/>
    </xf>
    <xf numFmtId="0" fontId="6" fillId="6" borderId="43" xfId="0" applyFont="1" applyFill="1" applyBorder="1" applyAlignment="1">
      <alignment horizontal="center" vertical="center"/>
    </xf>
    <xf numFmtId="0" fontId="6" fillId="0" borderId="19" xfId="0" applyFont="1" applyBorder="1" applyAlignment="1">
      <alignment horizontal="center" vertical="center" wrapText="1"/>
    </xf>
  </cellXfs>
  <cellStyles count="1">
    <cellStyle name="Normal" xfId="0" builtinId="0"/>
  </cellStyles>
  <dxfs count="895">
    <dxf>
      <font>
        <b/>
        <i val="0"/>
        <color theme="0"/>
      </font>
      <fill>
        <patternFill>
          <bgColor rgb="FF33CC33"/>
        </patternFill>
      </fill>
    </dxf>
    <dxf>
      <font>
        <b/>
        <i val="0"/>
        <color theme="0"/>
      </font>
      <fill>
        <patternFill>
          <bgColor rgb="FFFF0000"/>
        </patternFill>
      </fill>
    </dxf>
    <dxf>
      <font>
        <b/>
        <i val="0"/>
      </font>
      <fill>
        <patternFill>
          <bgColor rgb="FFFF9900"/>
        </patternFill>
      </fill>
    </dxf>
    <dxf>
      <font>
        <b/>
        <i val="0"/>
        <color theme="0"/>
      </font>
      <fill>
        <patternFill>
          <bgColor rgb="FF33CC33"/>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font>
      <fill>
        <patternFill>
          <bgColor rgb="FFCCCCFF"/>
        </patternFill>
      </fill>
    </dxf>
    <dxf>
      <font>
        <b/>
        <i val="0"/>
        <color theme="0"/>
      </font>
      <fill>
        <patternFill>
          <bgColor rgb="FF660066"/>
        </patternFill>
      </fill>
    </dxf>
    <dxf>
      <font>
        <b/>
        <i val="0"/>
      </font>
      <fill>
        <patternFill>
          <bgColor rgb="FFFFFF66"/>
        </patternFill>
      </fill>
    </dxf>
    <dxf>
      <font>
        <b/>
        <i val="0"/>
        <color theme="0"/>
      </font>
      <fill>
        <patternFill>
          <bgColor rgb="FFFF3399"/>
        </patternFill>
      </fill>
    </dxf>
    <dxf>
      <font>
        <b/>
        <i val="0"/>
        <color theme="0"/>
      </font>
      <fill>
        <patternFill>
          <bgColor rgb="FFFF0000"/>
        </patternFill>
      </fill>
    </dxf>
    <dxf>
      <font>
        <b/>
        <i val="0"/>
      </font>
      <fill>
        <patternFill>
          <bgColor rgb="FF00FFCC"/>
        </patternFill>
      </fill>
    </dxf>
    <dxf>
      <font>
        <b/>
        <i val="0"/>
        <color theme="0"/>
      </font>
      <fill>
        <patternFill>
          <bgColor rgb="FFFF3399"/>
        </patternFill>
      </fill>
    </dxf>
    <dxf>
      <font>
        <b/>
        <i val="0"/>
        <color theme="0"/>
      </font>
      <fill>
        <patternFill>
          <bgColor rgb="FFFF0000"/>
        </patternFill>
      </fill>
    </dxf>
    <dxf>
      <font>
        <b/>
        <i val="0"/>
      </font>
      <fill>
        <patternFill>
          <bgColor rgb="FF00FFCC"/>
        </patternFill>
      </fill>
    </dxf>
    <dxf>
      <font>
        <b/>
        <i val="0"/>
        <color theme="0"/>
      </font>
      <fill>
        <patternFill>
          <bgColor rgb="FF33CC33"/>
        </patternFill>
      </fill>
    </dxf>
    <dxf>
      <font>
        <b/>
        <i val="0"/>
        <color theme="0"/>
      </font>
      <fill>
        <patternFill>
          <bgColor rgb="FFFF0000"/>
        </patternFill>
      </fill>
    </dxf>
    <dxf>
      <font>
        <b/>
        <i val="0"/>
      </font>
      <fill>
        <patternFill>
          <bgColor rgb="FFFF9900"/>
        </patternFill>
      </fill>
    </dxf>
    <dxf>
      <font>
        <b/>
        <i val="0"/>
        <color theme="0"/>
      </font>
      <fill>
        <patternFill>
          <bgColor rgb="FF33CC33"/>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font>
      <fill>
        <patternFill>
          <bgColor rgb="FFCCCCFF"/>
        </patternFill>
      </fill>
    </dxf>
    <dxf>
      <font>
        <b/>
        <i val="0"/>
        <color theme="0"/>
      </font>
      <fill>
        <patternFill>
          <bgColor rgb="FF660066"/>
        </patternFill>
      </fill>
    </dxf>
    <dxf>
      <font>
        <b/>
        <i val="0"/>
      </font>
      <fill>
        <patternFill>
          <bgColor rgb="FFFFFF66"/>
        </patternFill>
      </fill>
    </dxf>
    <dxf>
      <font>
        <b/>
        <i val="0"/>
        <color theme="0"/>
      </font>
      <fill>
        <patternFill>
          <bgColor rgb="FFFF3399"/>
        </patternFill>
      </fill>
    </dxf>
    <dxf>
      <font>
        <b/>
        <i val="0"/>
        <color theme="0"/>
      </font>
      <fill>
        <patternFill>
          <bgColor rgb="FFFF0000"/>
        </patternFill>
      </fill>
    </dxf>
    <dxf>
      <font>
        <b/>
        <i val="0"/>
      </font>
      <fill>
        <patternFill>
          <bgColor rgb="FF00FFCC"/>
        </patternFill>
      </fill>
    </dxf>
    <dxf>
      <font>
        <b/>
        <i val="0"/>
        <color theme="0"/>
      </font>
      <fill>
        <patternFill>
          <bgColor rgb="FFFF3399"/>
        </patternFill>
      </fill>
    </dxf>
    <dxf>
      <font>
        <b/>
        <i val="0"/>
        <color theme="0"/>
      </font>
      <fill>
        <patternFill>
          <bgColor rgb="FFFF0000"/>
        </patternFill>
      </fill>
    </dxf>
    <dxf>
      <font>
        <b/>
        <i val="0"/>
      </font>
      <fill>
        <patternFill>
          <bgColor rgb="FF00FFCC"/>
        </patternFill>
      </fill>
    </dxf>
    <dxf>
      <font>
        <b/>
        <i val="0"/>
        <color theme="0"/>
      </font>
      <fill>
        <patternFill>
          <bgColor rgb="FF33CC33"/>
        </patternFill>
      </fill>
    </dxf>
    <dxf>
      <font>
        <b/>
        <i val="0"/>
        <color theme="0"/>
      </font>
      <fill>
        <patternFill>
          <bgColor rgb="FFFF0000"/>
        </patternFill>
      </fill>
    </dxf>
    <dxf>
      <font>
        <b/>
        <i val="0"/>
      </font>
      <fill>
        <patternFill>
          <bgColor rgb="FFFF9900"/>
        </patternFill>
      </fill>
    </dxf>
    <dxf>
      <font>
        <b/>
        <i val="0"/>
        <color theme="0"/>
      </font>
      <fill>
        <patternFill>
          <bgColor rgb="FF33CC33"/>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font>
      <fill>
        <patternFill>
          <bgColor rgb="FFCCCCFF"/>
        </patternFill>
      </fill>
    </dxf>
    <dxf>
      <font>
        <b/>
        <i val="0"/>
        <color theme="0"/>
      </font>
      <fill>
        <patternFill>
          <bgColor rgb="FF660066"/>
        </patternFill>
      </fill>
    </dxf>
    <dxf>
      <font>
        <b/>
        <i val="0"/>
      </font>
      <fill>
        <patternFill>
          <bgColor rgb="FFFFFF66"/>
        </patternFill>
      </fill>
    </dxf>
    <dxf>
      <font>
        <b/>
        <i val="0"/>
        <color theme="0"/>
      </font>
      <fill>
        <patternFill>
          <bgColor rgb="FFFF3399"/>
        </patternFill>
      </fill>
    </dxf>
    <dxf>
      <font>
        <b/>
        <i val="0"/>
        <color theme="0"/>
      </font>
      <fill>
        <patternFill>
          <bgColor rgb="FFFF0000"/>
        </patternFill>
      </fill>
    </dxf>
    <dxf>
      <font>
        <b/>
        <i val="0"/>
      </font>
      <fill>
        <patternFill>
          <bgColor rgb="FF00FFCC"/>
        </patternFill>
      </fill>
    </dxf>
    <dxf>
      <font>
        <b/>
        <i val="0"/>
        <color theme="0"/>
      </font>
      <fill>
        <patternFill>
          <bgColor rgb="FFFF3399"/>
        </patternFill>
      </fill>
    </dxf>
    <dxf>
      <font>
        <b/>
        <i val="0"/>
        <color theme="0"/>
      </font>
      <fill>
        <patternFill>
          <bgColor rgb="FFFF0000"/>
        </patternFill>
      </fill>
    </dxf>
    <dxf>
      <font>
        <b/>
        <i val="0"/>
      </font>
      <fill>
        <patternFill>
          <bgColor rgb="FF00FFCC"/>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ill>
        <patternFill>
          <bgColor rgb="FFFFCC00"/>
        </patternFill>
      </fill>
    </dxf>
    <dxf>
      <font>
        <b/>
        <i val="0"/>
        <color rgb="FFFFFFFF"/>
      </font>
      <fill>
        <patternFill>
          <bgColor rgb="FF00B05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ont>
        <b/>
        <i val="0"/>
        <strike val="0"/>
        <color rgb="FFFFFFFF"/>
      </font>
      <fill>
        <patternFill>
          <bgColor rgb="FFFF330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i val="0"/>
        <strike val="0"/>
        <color rgb="FFFFFFFF"/>
      </font>
      <fill>
        <patternFill>
          <bgColor rgb="FFFF3300"/>
        </patternFill>
      </fill>
    </dxf>
    <dxf>
      <font>
        <b/>
        <i val="0"/>
        <color rgb="FFFFFFFF"/>
      </font>
      <fill>
        <patternFill>
          <bgColor rgb="FF00B050"/>
        </patternFill>
      </fill>
    </dxf>
    <dxf>
      <fill>
        <patternFill>
          <bgColor rgb="FFFFCC00"/>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660066"/>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660066"/>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CC66FF"/>
        </patternFill>
      </fill>
    </dxf>
    <dxf>
      <font>
        <b val="0"/>
        <i val="0"/>
        <color rgb="FFFFFFFF"/>
      </font>
      <fill>
        <patternFill>
          <bgColor rgb="FFFF99CC"/>
        </patternFill>
      </fill>
    </dxf>
    <dxf>
      <font>
        <b val="0"/>
        <i val="0"/>
        <color rgb="FFFFFFFF"/>
      </font>
      <fill>
        <patternFill>
          <bgColor rgb="FF660066"/>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FFC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FFC000"/>
        </patternFill>
      </fill>
    </dxf>
    <dxf>
      <font>
        <b val="0"/>
        <i val="0"/>
        <color auto="1"/>
      </font>
      <fill>
        <patternFill>
          <bgColor rgb="FF00FF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FFC000"/>
        </patternFill>
      </fill>
    </dxf>
    <dxf>
      <font>
        <b val="0"/>
        <i val="0"/>
        <color auto="1"/>
      </font>
      <fill>
        <patternFill>
          <bgColor rgb="FF00FF00"/>
        </patternFill>
      </fill>
    </dxf>
    <dxf>
      <font>
        <b val="0"/>
        <i val="0"/>
        <color auto="1"/>
      </font>
      <fill>
        <patternFill>
          <bgColor rgb="FF00FF00"/>
        </patternFill>
      </fill>
    </dxf>
    <dxf>
      <font>
        <b val="0"/>
        <i val="0"/>
        <color rgb="FFFFFFFF"/>
      </font>
      <fill>
        <patternFill>
          <bgColor rgb="FFFF0000"/>
        </patternFill>
      </fill>
    </dxf>
    <dxf>
      <font>
        <b val="0"/>
        <i val="0"/>
        <color rgb="FFFFFFFF"/>
      </font>
      <fill>
        <patternFill>
          <bgColor rgb="FFFF0000"/>
        </patternFill>
      </fill>
    </dxf>
    <dxf>
      <font>
        <b val="0"/>
        <i val="0"/>
        <color auto="1"/>
      </font>
      <fill>
        <patternFill>
          <bgColor rgb="FFFFC000"/>
        </patternFill>
      </fill>
    </dxf>
    <dxf>
      <font>
        <b val="0"/>
        <i val="0"/>
        <color auto="1"/>
      </font>
      <fill>
        <patternFill>
          <bgColor rgb="FF00FF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FFC000"/>
        </patternFill>
      </fill>
    </dxf>
    <dxf>
      <font>
        <b val="0"/>
        <i val="0"/>
        <color auto="1"/>
      </font>
      <fill>
        <patternFill>
          <bgColor rgb="FF00FF00"/>
        </patternFill>
      </fill>
    </dxf>
    <dxf>
      <font>
        <b val="0"/>
        <i val="0"/>
        <color auto="1"/>
      </font>
      <fill>
        <patternFill>
          <bgColor rgb="FF00FF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FFC0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00FF00"/>
        </patternFill>
      </fill>
    </dxf>
    <dxf>
      <font>
        <b val="0"/>
        <i val="0"/>
        <color auto="1"/>
      </font>
      <fill>
        <patternFill>
          <bgColor rgb="FF00FF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FFC000"/>
        </patternFill>
      </fill>
    </dxf>
    <dxf>
      <font>
        <b val="0"/>
        <i val="0"/>
        <color auto="1"/>
      </font>
      <fill>
        <patternFill>
          <bgColor rgb="FF00FF00"/>
        </patternFill>
      </fill>
    </dxf>
    <dxf>
      <font>
        <b val="0"/>
        <i val="0"/>
        <color auto="1"/>
      </font>
      <fill>
        <patternFill>
          <bgColor rgb="FFFFC0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FFC000"/>
        </patternFill>
      </fill>
    </dxf>
    <dxf>
      <font>
        <b val="0"/>
        <i val="0"/>
        <color auto="1"/>
      </font>
      <fill>
        <patternFill>
          <bgColor rgb="FF00FF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FFC000"/>
        </patternFill>
      </fill>
    </dxf>
    <dxf>
      <font>
        <b val="0"/>
        <i val="0"/>
        <color auto="1"/>
      </font>
      <fill>
        <patternFill>
          <bgColor rgb="FF00FF00"/>
        </patternFill>
      </fill>
    </dxf>
    <dxf>
      <font>
        <b val="0"/>
        <i val="0"/>
        <color rgb="FFFFFFFF"/>
      </font>
      <fill>
        <patternFill>
          <bgColor rgb="FFFF0000"/>
        </patternFill>
      </fill>
    </dxf>
    <dxf>
      <font>
        <b val="0"/>
        <i val="0"/>
        <color auto="1"/>
      </font>
      <fill>
        <patternFill>
          <bgColor rgb="FF00FF00"/>
        </patternFill>
      </fill>
    </dxf>
    <dxf>
      <font>
        <b val="0"/>
        <i val="0"/>
        <color auto="1"/>
      </font>
      <fill>
        <patternFill>
          <bgColor rgb="FFFFC000"/>
        </patternFill>
      </fill>
    </dxf>
    <dxf>
      <font>
        <b val="0"/>
        <i val="0"/>
        <color auto="1"/>
      </font>
      <fill>
        <patternFill>
          <bgColor rgb="FF00FF00"/>
        </patternFill>
      </fill>
    </dxf>
    <dxf>
      <font>
        <b val="0"/>
        <i val="0"/>
        <color auto="1"/>
      </font>
      <fill>
        <patternFill>
          <bgColor rgb="FF00FF00"/>
        </patternFill>
      </fill>
    </dxf>
    <dxf>
      <font>
        <b val="0"/>
        <i val="0"/>
        <color rgb="FFFFFFFF"/>
      </font>
      <fill>
        <patternFill>
          <bgColor rgb="FFFF0000"/>
        </patternFill>
      </fill>
    </dxf>
  </dxfs>
  <tableStyles count="0" defaultTableStyle="TableStyleMedium2" defaultPivotStyle="PivotStyleLight16"/>
  <colors>
    <mruColors>
      <color rgb="FF33CC33"/>
      <color rgb="FFFF9900"/>
      <color rgb="FFFFFF66"/>
      <color rgb="FF660066"/>
      <color rgb="FFCCCCFF"/>
      <color rgb="FFFF3399"/>
      <color rgb="FF00FFCC"/>
      <color rgb="FFE1E1FF"/>
      <color rgb="FF66FF33"/>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Laura" id="{431710E8-0C5D-4CC5-9D33-2ABC8FE90A45}" userId="Laura"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4" personId="{431710E8-0C5D-4CC5-9D33-2ABC8FE90A45}" id="{76EA410C-89BF-43A3-BA7B-D2CC22E72BF3}">
    <text>Endogenous - variability of the output due to the variability of the function, due to the nature of the function - p. 64</text>
  </threadedComment>
  <threadedComment ref="G4" personId="{431710E8-0C5D-4CC5-9D33-2ABC8FE90A45}" id="{AF59A092-05E9-41C2-B201-2802FDA9BF52}">
    <text>Exogenous - variability of the output due to the variability of the working environment - conditions under which function carried out - p. 64</text>
  </threadedComment>
  <threadedComment ref="F23" personId="{431710E8-0C5D-4CC5-9D33-2ABC8FE90A45}" id="{A5819EF5-4565-4E95-AADB-1FCDAE6A6160}">
    <text>Endogenous - variability of the output due to the variability of the function, due to the nature of the function - p. 64</text>
  </threadedComment>
  <threadedComment ref="G23" personId="{431710E8-0C5D-4CC5-9D33-2ABC8FE90A45}" id="{63E99DEB-9CC0-4FEF-8CC3-561915854F97}">
    <text>Exogenous - variability of the output due to the variability of the working environment - conditions under which function carried out - p. 64</text>
  </threadedComment>
  <threadedComment ref="F41" personId="{431710E8-0C5D-4CC5-9D33-2ABC8FE90A45}" id="{BED55923-E118-4BE1-B02A-4D1FBC05E339}">
    <text>Endogenous - variability of the output due to the variability of the function, due to the nature of the function - p. 64</text>
  </threadedComment>
  <threadedComment ref="G41" personId="{431710E8-0C5D-4CC5-9D33-2ABC8FE90A45}" id="{F6AE21E4-EFAD-40B7-BAB0-4B76249CCE78}">
    <text>Exogenous - variability of the output due to the variability of the working environment - conditions under which function carried out - p. 64</text>
  </threadedComment>
  <threadedComment ref="F58" personId="{431710E8-0C5D-4CC5-9D33-2ABC8FE90A45}" id="{552D0EB1-374D-4ADE-A856-49836D6F0DDE}">
    <text>Endogenous - variability of the output due to the variability of the function, due to the nature of the function - p. 64</text>
  </threadedComment>
  <threadedComment ref="G58" personId="{431710E8-0C5D-4CC5-9D33-2ABC8FE90A45}" id="{344A3138-5ACB-4552-8876-4EC285744B32}">
    <text>Exogenous - variability of the output due to the variability of the working environment - conditions under which function carried out - p. 64</text>
  </threadedComment>
  <threadedComment ref="F72" personId="{431710E8-0C5D-4CC5-9D33-2ABC8FE90A45}" id="{B080EAF5-B225-4C6F-BA83-430839E8625C}">
    <text>Endogenous - variability of the output due to the variability of the function, due to the nature of the function - p. 64</text>
  </threadedComment>
  <threadedComment ref="G72" personId="{431710E8-0C5D-4CC5-9D33-2ABC8FE90A45}" id="{48A16E7A-6AB6-4D8D-9122-0008F7E8DA9E}">
    <text>Exogenous - variability of the output due to the variability of the working environment - conditions under which function carried out - p. 64</text>
  </threadedComment>
  <threadedComment ref="F88" personId="{431710E8-0C5D-4CC5-9D33-2ABC8FE90A45}" id="{E7E39630-E9C8-4052-9B11-668A197D21EE}">
    <text>Endogenous - variability of the output due to the variability of the function, due to the nature of the function - p. 64</text>
  </threadedComment>
  <threadedComment ref="G88" personId="{431710E8-0C5D-4CC5-9D33-2ABC8FE90A45}" id="{445A9D6A-548E-49FC-8274-4C6260BE9D26}">
    <text>Exogenous - variability of the output due to the variability of the working environment - conditions under which function carried out - p. 64</text>
  </threadedComment>
  <threadedComment ref="F105" personId="{431710E8-0C5D-4CC5-9D33-2ABC8FE90A45}" id="{B9B440B9-32D2-43F5-812C-4D10546DAFDB}">
    <text>Endogenous - variability of the output due to the variability of the function, due to the nature of the function - p. 64</text>
  </threadedComment>
  <threadedComment ref="G105" personId="{431710E8-0C5D-4CC5-9D33-2ABC8FE90A45}" id="{94B8BDA9-70FB-4CD8-9B8B-3C3C06EDB2D7}">
    <text>Exogenous - variability of the output due to the variability of the working environment - conditions under which function carried out - p. 64</text>
  </threadedComment>
  <threadedComment ref="F118" personId="{431710E8-0C5D-4CC5-9D33-2ABC8FE90A45}" id="{8CEBC35D-5BF0-4890-8A33-56F2027E0CB6}">
    <text>Endogenous - variability of the output due to the variability of the function, due to the nature of the function - p. 64</text>
  </threadedComment>
  <threadedComment ref="G118" personId="{431710E8-0C5D-4CC5-9D33-2ABC8FE90A45}" id="{1DE6C944-4FB4-4BC6-A5F9-C681CB49B826}">
    <text>Exogenous - variability of the output due to the variability of the working environment - conditions under which function carried out - p. 64</text>
  </threadedComment>
  <threadedComment ref="F134" personId="{431710E8-0C5D-4CC5-9D33-2ABC8FE90A45}" id="{E5EF753A-B4A5-44A0-B582-2426784E5563}">
    <text>Endogenous - variability of the output due to the variability of the function, due to the nature of the function - p. 64</text>
  </threadedComment>
  <threadedComment ref="G134" personId="{431710E8-0C5D-4CC5-9D33-2ABC8FE90A45}" id="{1ED62014-F699-4C7F-92E7-DA0BC0AFC8BE}">
    <text>Exogenous - variability of the output due to the variability of the working environment - conditions under which function carried out - p. 64</text>
  </threadedComment>
  <threadedComment ref="F151" personId="{431710E8-0C5D-4CC5-9D33-2ABC8FE90A45}" id="{194899E2-F78D-4804-A916-B1ACE76B300D}">
    <text>Endogenous - variability of the output due to the variability of the function, due to the nature of the function - p. 64</text>
  </threadedComment>
  <threadedComment ref="G151" personId="{431710E8-0C5D-4CC5-9D33-2ABC8FE90A45}" id="{57EAF120-D3BF-43FC-84B7-C7F90A1CCFB6}">
    <text>Exogenous - variability of the output due to the variability of the working environment - conditions under which function carried out - p. 64</text>
  </threadedComment>
  <threadedComment ref="F164" personId="{431710E8-0C5D-4CC5-9D33-2ABC8FE90A45}" id="{ADF8C455-171A-41D6-B42B-D49FE6541D1D}">
    <text>Endogenous - variability of the output due to the variability of the function, due to the nature of the function - p. 64</text>
  </threadedComment>
  <threadedComment ref="G164" personId="{431710E8-0C5D-4CC5-9D33-2ABC8FE90A45}" id="{740BAEC7-F47B-402B-9760-60CE57F9AD25}">
    <text>Exogenous - variability of the output due to the variability of the working environment - conditions under which function carried out - p. 64</text>
  </threadedComment>
  <threadedComment ref="F177" personId="{431710E8-0C5D-4CC5-9D33-2ABC8FE90A45}" id="{B4C4C6DA-1290-4F99-93E1-EF79267779C4}">
    <text>Endogenous - variability of the output due to the variability of the function, due to the nature of the function - p. 64</text>
  </threadedComment>
  <threadedComment ref="G177" personId="{431710E8-0C5D-4CC5-9D33-2ABC8FE90A45}" id="{F7038341-182E-4034-9065-4F91119E08BB}">
    <text>Exogenous - variability of the output due to the variability of the working environment - conditions under which function carried out - p. 64</text>
  </threadedComment>
  <threadedComment ref="F191" personId="{431710E8-0C5D-4CC5-9D33-2ABC8FE90A45}" id="{1EDDF967-5FC2-432F-99AE-EBE5D7B04280}">
    <text>Endogenous - variability of the output due to the variability of the function, due to the nature of the function - p. 64</text>
  </threadedComment>
  <threadedComment ref="G191" personId="{431710E8-0C5D-4CC5-9D33-2ABC8FE90A45}" id="{8077B5B0-C7F1-4D89-AE2B-1DCDF66B217B}">
    <text>Exogenous - variability of the output due to the variability of the working environment - conditions under which function carried out - p. 64</text>
  </threadedComment>
  <threadedComment ref="F207" personId="{431710E8-0C5D-4CC5-9D33-2ABC8FE90A45}" id="{7FA682FE-E626-4A5C-97D6-3ED30E1CA77B}">
    <text>Endogenous - variability of the output due to the variability of the function, due to the nature of the function - p. 64</text>
  </threadedComment>
  <threadedComment ref="G207" personId="{431710E8-0C5D-4CC5-9D33-2ABC8FE90A45}" id="{BE05CDD3-62CD-4429-AE81-4B1C4B155C6B}">
    <text>Exogenous - variability of the output due to the variability of the working environment - conditions under which function carried out - p. 64</text>
  </threadedComment>
  <threadedComment ref="F223" personId="{431710E8-0C5D-4CC5-9D33-2ABC8FE90A45}" id="{C0F94EA8-A434-4C88-B653-DC211015EBCD}">
    <text>Endogenous - variability of the output due to the variability of the function, due to the nature of the function - p. 64</text>
  </threadedComment>
  <threadedComment ref="G223" personId="{431710E8-0C5D-4CC5-9D33-2ABC8FE90A45}" id="{C2A8519A-A442-4C76-92C7-C97D55E6EDFA}">
    <text>Exogenous - variability of the output due to the variability of the working environment - conditions under which function carried out - p. 64</text>
  </threadedComment>
  <threadedComment ref="F238" personId="{431710E8-0C5D-4CC5-9D33-2ABC8FE90A45}" id="{D8A4C0DD-3759-49C4-9EE4-8FF122B5A86E}">
    <text>Endogenous - variability of the output due to the variability of the function, due to the nature of the function - p. 64</text>
  </threadedComment>
  <threadedComment ref="G238" personId="{431710E8-0C5D-4CC5-9D33-2ABC8FE90A45}" id="{701A14CD-7DE3-4567-80E4-EA86905BCD34}">
    <text>Exogenous - variability of the output due to the variability of the working environment - conditions under which function carried out - p. 64</text>
  </threadedComment>
  <threadedComment ref="F251" personId="{431710E8-0C5D-4CC5-9D33-2ABC8FE90A45}" id="{33306576-3F26-4A6D-BC32-F84FEE06C5D0}">
    <text>Endogenous - variability of the output due to the variability of the function, due to the nature of the function - p. 64</text>
  </threadedComment>
  <threadedComment ref="G251" personId="{431710E8-0C5D-4CC5-9D33-2ABC8FE90A45}" id="{5FAACA9A-4A5B-4609-8540-AD4EB44D2911}">
    <text>Exogenous - variability of the output due to the variability of the working environment - conditions under which function carried out - p. 64</text>
  </threadedComment>
  <threadedComment ref="F264" personId="{431710E8-0C5D-4CC5-9D33-2ABC8FE90A45}" id="{38411F14-F4BD-4A09-8338-E794EB2AC7EB}">
    <text>Endogenous - variability of the output due to the variability of the function, due to the nature of the function - p. 64</text>
  </threadedComment>
  <threadedComment ref="G264" personId="{431710E8-0C5D-4CC5-9D33-2ABC8FE90A45}" id="{F055AAFB-E94E-4BA5-BB26-8C91868B9331}">
    <text>Exogenous - variability of the output due to the variability of the working environment - conditions under which function carried out - p. 64</text>
  </threadedComment>
  <threadedComment ref="F277" personId="{431710E8-0C5D-4CC5-9D33-2ABC8FE90A45}" id="{C9BB2E6E-43C4-43BC-B753-55C9BD5AF165}">
    <text>Endogenous - variability of the output due to the variability of the function, due to the nature of the function - p. 64</text>
  </threadedComment>
  <threadedComment ref="G277" personId="{431710E8-0C5D-4CC5-9D33-2ABC8FE90A45}" id="{8C9F0231-2C03-4FE8-8613-E64B2BC4857C}">
    <text>Exogenous - variability of the output due to the variability of the working environment - conditions under which function carried out - p. 64</text>
  </threadedComment>
  <threadedComment ref="F291" personId="{431710E8-0C5D-4CC5-9D33-2ABC8FE90A45}" id="{39742B56-9186-474D-B9BC-F72B4DE06464}">
    <text>Endogenous - variability of the output due to the variability of the function, due to the nature of the function - p. 64</text>
  </threadedComment>
  <threadedComment ref="G291" personId="{431710E8-0C5D-4CC5-9D33-2ABC8FE90A45}" id="{698E63D5-838D-47CF-B2BE-E3CC712C58D2}">
    <text>Exogenous - variability of the output due to the variability of the working environment - conditions under which function carried out - p. 64</text>
  </threadedComment>
  <threadedComment ref="F304" personId="{431710E8-0C5D-4CC5-9D33-2ABC8FE90A45}" id="{8F28670E-06EB-4C89-9639-12EAD5D5ECEF}">
    <text>Endogenous - variability of the output due to the variability of the function, due to the nature of the function - p. 64</text>
  </threadedComment>
  <threadedComment ref="G304" personId="{431710E8-0C5D-4CC5-9D33-2ABC8FE90A45}" id="{CC188118-8C2F-41BE-9280-1CDAD26C07C7}">
    <text>Exogenous - variability of the output due to the variability of the working environment - conditions under which function carried out - p. 64</text>
  </threadedComment>
  <threadedComment ref="F317" personId="{431710E8-0C5D-4CC5-9D33-2ABC8FE90A45}" id="{679B313A-CA1D-4F25-B15F-337F659E4A82}">
    <text>Endogenous - variability of the output due to the variability of the function, due to the nature of the function - p. 64</text>
  </threadedComment>
  <threadedComment ref="G317" personId="{431710E8-0C5D-4CC5-9D33-2ABC8FE90A45}" id="{D18FB21E-76F4-43DE-929F-EB4C9EB85F06}">
    <text>Exogenous - variability of the output due to the variability of the working environment - conditions under which function carried out - p. 64</text>
  </threadedComment>
  <threadedComment ref="F331" personId="{431710E8-0C5D-4CC5-9D33-2ABC8FE90A45}" id="{331A4D8C-FA42-4441-A808-14E5CEFC440D}">
    <text>Endogenous - variability of the output due to the variability of the function, due to the nature of the function - p. 64</text>
  </threadedComment>
  <threadedComment ref="G331" personId="{431710E8-0C5D-4CC5-9D33-2ABC8FE90A45}" id="{E526F89A-75B7-44D3-913E-328060EC188E}">
    <text>Exogenous - variability of the output due to the variability of the working environment - conditions under which function carried out - p. 64</text>
  </threadedComment>
  <threadedComment ref="F351" personId="{431710E8-0C5D-4CC5-9D33-2ABC8FE90A45}" id="{CE4A9EBE-D7D5-431D-86C0-089573B326D1}">
    <text>Endogenous - variability of the output due to the variability of the function, due to the nature of the function - p. 64</text>
  </threadedComment>
  <threadedComment ref="G351" personId="{431710E8-0C5D-4CC5-9D33-2ABC8FE90A45}" id="{059213CA-FFDC-4D1C-8BBD-C3345C20B026}">
    <text>Exogenous - variability of the output due to the variability of the working environment - conditions under which function carried out - p. 64</text>
  </threadedComment>
  <threadedComment ref="F364" personId="{431710E8-0C5D-4CC5-9D33-2ABC8FE90A45}" id="{577ABDF1-FEF0-4341-889F-653F4D707421}">
    <text>Endogenous - variability of the output due to the variability of the function, due to the nature of the function - p. 64</text>
  </threadedComment>
  <threadedComment ref="G364" personId="{431710E8-0C5D-4CC5-9D33-2ABC8FE90A45}" id="{D6268FCD-D903-4004-9149-BEDED4A97E95}">
    <text>Exogenous - variability of the output due to the variability of the working environment - conditions under which function carried out - p. 64</text>
  </threadedComment>
  <threadedComment ref="F377" personId="{431710E8-0C5D-4CC5-9D33-2ABC8FE90A45}" id="{E5149821-1E3F-440E-A19B-7352CC178545}">
    <text>Endogenous - variability of the output due to the variability of the function, due to the nature of the function - p. 64</text>
  </threadedComment>
  <threadedComment ref="G377" personId="{431710E8-0C5D-4CC5-9D33-2ABC8FE90A45}" id="{DC816E01-15E0-4D52-B4E3-88A86C0A53B4}">
    <text>Exogenous - variability of the output due to the variability of the working environment - conditions under which function carried out - p. 64</text>
  </threadedComment>
  <threadedComment ref="F391" personId="{431710E8-0C5D-4CC5-9D33-2ABC8FE90A45}" id="{46EB538B-DB66-40B3-B7D1-712C868F8A66}">
    <text>Endogenous - variability of the output due to the variability of the function, due to the nature of the function - p. 64</text>
  </threadedComment>
  <threadedComment ref="G391" personId="{431710E8-0C5D-4CC5-9D33-2ABC8FE90A45}" id="{69D411FB-C845-4881-AC23-AA13E191520E}">
    <text>Exogenous - variability of the output due to the variability of the working environment - conditions under which function carried out - p. 64</text>
  </threadedComment>
  <threadedComment ref="F404" personId="{431710E8-0C5D-4CC5-9D33-2ABC8FE90A45}" id="{A97D92C8-7225-4F24-B767-7B9123B52D02}">
    <text>Endogenous - variability of the output due to the variability of the function, due to the nature of the function - p. 64</text>
  </threadedComment>
  <threadedComment ref="G404" personId="{431710E8-0C5D-4CC5-9D33-2ABC8FE90A45}" id="{0C97853E-D2DE-4C0D-BE58-98A3F349C334}">
    <text>Exogenous - variability of the output due to the variability of the working environment - conditions under which function carried out - p. 64</text>
  </threadedComment>
  <threadedComment ref="F417" personId="{431710E8-0C5D-4CC5-9D33-2ABC8FE90A45}" id="{AD0932E5-7F01-4829-B7E2-CEF740C9B034}">
    <text>Endogenous - variability of the output due to the variability of the function, due to the nature of the function - p. 64</text>
  </threadedComment>
  <threadedComment ref="G417" personId="{431710E8-0C5D-4CC5-9D33-2ABC8FE90A45}" id="{0AA9585A-FBC9-4349-93B7-92549E62D056}">
    <text>Exogenous - variability of the output due to the variability of the working environment - conditions under which function carried out - p. 64</text>
  </threadedComment>
  <threadedComment ref="F437" personId="{431710E8-0C5D-4CC5-9D33-2ABC8FE90A45}" id="{30B3E919-2654-4D75-99F0-4F7F092F46CB}">
    <text>Endogenous - variability of the output due to the variability of the function, due to the nature of the function - p. 64</text>
  </threadedComment>
  <threadedComment ref="G437" personId="{431710E8-0C5D-4CC5-9D33-2ABC8FE90A45}" id="{A2C1D1F5-DB12-465A-AA0E-98162EEF3F2F}">
    <text>Exogenous - variability of the output due to the variability of the working environment - conditions under which function carried out - p. 64</text>
  </threadedComment>
  <threadedComment ref="F450" personId="{431710E8-0C5D-4CC5-9D33-2ABC8FE90A45}" id="{E4E8E0A8-5C59-4B12-B95C-E58E9443B329}">
    <text>Endogenous - variability of the output due to the variability of the function, due to the nature of the function - p. 64</text>
  </threadedComment>
  <threadedComment ref="G450" personId="{431710E8-0C5D-4CC5-9D33-2ABC8FE90A45}" id="{E57ED720-6553-4FC0-9F2B-9068BAC83730}">
    <text>Exogenous - variability of the output due to the variability of the working environment - conditions under which function carried out - p. 64</text>
  </threadedComment>
  <threadedComment ref="F463" personId="{431710E8-0C5D-4CC5-9D33-2ABC8FE90A45}" id="{9000CEEA-746A-47AF-A38B-BF328CB665E4}">
    <text>Endogenous - variability of the output due to the variability of the function, due to the nature of the function - p. 64</text>
  </threadedComment>
  <threadedComment ref="G463" personId="{431710E8-0C5D-4CC5-9D33-2ABC8FE90A45}" id="{4BFA91F4-82FF-4EA4-BF63-A15628543C95}">
    <text>Exogenous - variability of the output due to the variability of the working environment - conditions under which function carried out - p. 64</text>
  </threadedComment>
  <threadedComment ref="F476" personId="{431710E8-0C5D-4CC5-9D33-2ABC8FE90A45}" id="{5BFB78C4-F73B-4BC4-9607-5AA6E8B2BC18}">
    <text>Endogenous - variability of the output due to the variability of the function, due to the nature of the function - p. 64</text>
  </threadedComment>
  <threadedComment ref="G476" personId="{431710E8-0C5D-4CC5-9D33-2ABC8FE90A45}" id="{416468D9-C63F-4DB3-83DB-664757FB43FB}">
    <text>Exogenous - variability of the output due to the variability of the working environment - conditions under which function carried out - p. 64</text>
  </threadedComment>
  <threadedComment ref="J481" personId="{431710E8-0C5D-4CC5-9D33-2ABC8FE90A45}" id="{0B821D50-FCD2-45E7-8651-5FFBDBC1D764}">
    <text>Could this also be timing - too late - check FRAM book for priority</text>
  </threadedComment>
  <threadedComment ref="F489" personId="{431710E8-0C5D-4CC5-9D33-2ABC8FE90A45}" id="{F9304165-F38B-4FB2-B733-DB0E2DE21E1E}">
    <text>Endogenous - variability of the output due to the variability of the function, due to the nature of the function - p. 64</text>
  </threadedComment>
  <threadedComment ref="G489" personId="{431710E8-0C5D-4CC5-9D33-2ABC8FE90A45}" id="{999D3D37-AB0B-40DA-8340-A18471E7B9B8}">
    <text>Exogenous - variability of the output due to the variability of the working environment - conditions under which function carried out - p. 64</text>
  </threadedComment>
  <threadedComment ref="F502" personId="{431710E8-0C5D-4CC5-9D33-2ABC8FE90A45}" id="{BD1547FA-08BD-40B5-95A3-3CDA64F0AD4F}">
    <text>Endogenous - variability of the output due to the variability of the function, due to the nature of the function - p. 64</text>
  </threadedComment>
  <threadedComment ref="G502" personId="{431710E8-0C5D-4CC5-9D33-2ABC8FE90A45}" id="{7FE1F29C-3022-4BE0-99D4-4B1B33A0FE02}">
    <text>Exogenous - variability of the output due to the variability of the working environment - conditions under which function carried out - p. 64</text>
  </threadedComment>
  <threadedComment ref="F515" personId="{431710E8-0C5D-4CC5-9D33-2ABC8FE90A45}" id="{BC5684A9-AFBA-441F-BAB4-53666E4DD7E5}">
    <text>Endogenous - variability of the output due to the variability of the function, due to the nature of the function - p. 64</text>
  </threadedComment>
  <threadedComment ref="G515" personId="{431710E8-0C5D-4CC5-9D33-2ABC8FE90A45}" id="{77EB249A-6E3B-4F4D-B45B-DF3E4E3114F1}">
    <text>Exogenous - variability of the output due to the variability of the working environment - conditions under which function carried out - p. 64</text>
  </threadedComment>
  <threadedComment ref="F528" personId="{431710E8-0C5D-4CC5-9D33-2ABC8FE90A45}" id="{2A690D6E-5EA4-4515-A112-36639790B507}">
    <text>Endogenous - variability of the output due to the variability of the function, due to the nature of the function - p. 64</text>
  </threadedComment>
  <threadedComment ref="G528" personId="{431710E8-0C5D-4CC5-9D33-2ABC8FE90A45}" id="{ADBD5BC3-AEA8-4FE6-966E-DD4F24814764}">
    <text>Exogenous - variability of the output due to the variability of the working environment - conditions under which function carried out - p. 64</text>
  </threadedComment>
  <threadedComment ref="F541" personId="{431710E8-0C5D-4CC5-9D33-2ABC8FE90A45}" id="{F9227FB1-9944-4B04-A6CE-FAB49C657625}">
    <text>Endogenous - variability of the output due to the variability of the function, due to the nature of the function - p. 64</text>
  </threadedComment>
  <threadedComment ref="G541" personId="{431710E8-0C5D-4CC5-9D33-2ABC8FE90A45}" id="{633BFBAE-04A3-4976-8130-E2B30019FA06}">
    <text>Exogenous - variability of the output due to the variability of the working environment - conditions under which function carried out - p. 64</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0A1E5-A428-4174-A199-F1EC04B8A2EB}">
  <dimension ref="A1:AL571"/>
  <sheetViews>
    <sheetView topLeftCell="X4" workbookViewId="0">
      <selection activeCell="X4" sqref="A1:XFD1048576"/>
    </sheetView>
  </sheetViews>
  <sheetFormatPr defaultColWidth="8.85546875" defaultRowHeight="22.9"/>
  <cols>
    <col min="1" max="1" width="8.85546875" style="1"/>
    <col min="2" max="2" width="21.7109375" style="3" customWidth="1"/>
    <col min="3" max="3" width="76.5703125" style="3" customWidth="1"/>
    <col min="4" max="4" width="11.7109375" style="3" customWidth="1"/>
    <col min="5" max="5" width="28.28515625" style="5" customWidth="1"/>
    <col min="6" max="6" width="46.5703125" style="2" customWidth="1"/>
    <col min="7" max="8" width="59.7109375" style="3" customWidth="1"/>
    <col min="9" max="9" width="29.28515625" style="3" bestFit="1" customWidth="1"/>
    <col min="10" max="10" width="30.7109375" style="4" customWidth="1"/>
    <col min="11" max="11" width="30.7109375" style="5" customWidth="1"/>
    <col min="12" max="12" width="22.85546875" style="5" customWidth="1"/>
    <col min="13" max="13" width="16.140625" style="3" customWidth="1"/>
    <col min="14" max="14" width="12.7109375" style="3" customWidth="1"/>
    <col min="15" max="15" width="9.5703125" style="6" bestFit="1" customWidth="1"/>
    <col min="16" max="16" width="20.5703125" style="7" customWidth="1"/>
    <col min="17" max="17" width="25" style="8" customWidth="1"/>
    <col min="18" max="18" width="30.7109375" style="5" customWidth="1"/>
    <col min="19" max="19" width="30.7109375" style="3" customWidth="1"/>
    <col min="20" max="21" width="30.7109375" style="5" customWidth="1"/>
    <col min="22" max="22" width="44.5703125" style="3" customWidth="1"/>
    <col min="23" max="23" width="58.7109375" style="5" bestFit="1" customWidth="1"/>
    <col min="24" max="24" width="2.7109375" style="5" bestFit="1" customWidth="1"/>
    <col min="25" max="25" width="3.140625" style="5" bestFit="1" customWidth="1"/>
    <col min="26" max="26" width="2.5703125" style="5" bestFit="1" customWidth="1"/>
    <col min="27" max="27" width="2.7109375" style="5" bestFit="1" customWidth="1"/>
    <col min="28" max="28" width="3.140625" style="5" bestFit="1" customWidth="1"/>
    <col min="29" max="29" width="2.5703125" style="5" bestFit="1" customWidth="1"/>
    <col min="30" max="30" width="6.42578125" style="5" bestFit="1" customWidth="1"/>
    <col min="31" max="31" width="2.28515625" style="5" bestFit="1" customWidth="1"/>
    <col min="32" max="33" width="2.7109375" style="5" bestFit="1" customWidth="1"/>
    <col min="34" max="34" width="28.7109375" style="3" bestFit="1" customWidth="1"/>
    <col min="35" max="35" width="54.7109375" style="3" customWidth="1"/>
    <col min="36" max="36" width="41.42578125" style="3" customWidth="1"/>
    <col min="37" max="37" width="13.85546875" style="3" bestFit="1" customWidth="1"/>
    <col min="38" max="16384" width="8.85546875" style="3"/>
  </cols>
  <sheetData>
    <row r="1" spans="1:38">
      <c r="B1" s="2" t="s">
        <v>0</v>
      </c>
      <c r="E1" s="4"/>
      <c r="V1" s="9" t="s">
        <v>1</v>
      </c>
    </row>
    <row r="2" spans="1:38" ht="23.45" thickBot="1">
      <c r="B2" s="2"/>
      <c r="E2" s="4"/>
      <c r="I2" s="10" t="s">
        <v>2</v>
      </c>
      <c r="K2" s="11" t="s">
        <v>3</v>
      </c>
      <c r="L2" s="11" t="s">
        <v>3</v>
      </c>
      <c r="X2" s="498" t="s">
        <v>4</v>
      </c>
      <c r="Y2" s="498"/>
      <c r="Z2" s="498"/>
      <c r="AA2" s="498"/>
      <c r="AB2" s="498"/>
      <c r="AC2" s="498"/>
      <c r="AD2" s="498"/>
      <c r="AE2" s="498"/>
      <c r="AF2" s="498"/>
      <c r="AG2" s="498"/>
    </row>
    <row r="3" spans="1:38" ht="23.45" thickBot="1">
      <c r="A3" s="12">
        <v>1</v>
      </c>
      <c r="B3" s="481" t="s">
        <v>5</v>
      </c>
      <c r="C3" s="482"/>
      <c r="D3" s="482" t="s">
        <v>6</v>
      </c>
      <c r="E3" s="482"/>
      <c r="F3" s="482"/>
      <c r="G3" s="482"/>
      <c r="H3" s="482"/>
      <c r="I3" s="482"/>
      <c r="J3" s="482"/>
      <c r="K3" s="482"/>
      <c r="L3" s="482"/>
      <c r="M3" s="482" t="s">
        <v>7</v>
      </c>
      <c r="N3" s="482"/>
      <c r="O3" s="482"/>
      <c r="P3" s="482"/>
      <c r="Q3" s="482"/>
      <c r="R3" s="482"/>
      <c r="S3" s="482"/>
      <c r="T3" s="482"/>
      <c r="U3" s="482"/>
      <c r="V3" s="482"/>
      <c r="W3" s="482"/>
      <c r="X3" s="482"/>
      <c r="Y3" s="482"/>
      <c r="Z3" s="482"/>
      <c r="AA3" s="482"/>
      <c r="AB3" s="482"/>
      <c r="AC3" s="482"/>
      <c r="AD3" s="482"/>
      <c r="AE3" s="482"/>
      <c r="AF3" s="482"/>
      <c r="AG3" s="482"/>
      <c r="AH3" s="482"/>
      <c r="AI3" s="483" t="s">
        <v>8</v>
      </c>
      <c r="AJ3" s="483"/>
    </row>
    <row r="4" spans="1:38" s="14" customFormat="1" ht="32.450000000000003" customHeight="1">
      <c r="A4" s="13"/>
      <c r="D4" s="15"/>
      <c r="E4" s="16" t="s">
        <v>9</v>
      </c>
      <c r="F4" s="466" t="s">
        <v>10</v>
      </c>
      <c r="G4" s="466" t="s">
        <v>11</v>
      </c>
      <c r="H4" s="475" t="s">
        <v>12</v>
      </c>
      <c r="I4" s="477" t="s">
        <v>13</v>
      </c>
      <c r="J4" s="479" t="s">
        <v>14</v>
      </c>
      <c r="K4" s="470" t="s">
        <v>15</v>
      </c>
      <c r="L4" s="470" t="s">
        <v>16</v>
      </c>
      <c r="M4" s="15" t="s">
        <v>17</v>
      </c>
      <c r="N4" s="17" t="s">
        <v>18</v>
      </c>
      <c r="O4" s="495" t="s">
        <v>19</v>
      </c>
      <c r="P4" s="496"/>
      <c r="Q4" s="497"/>
      <c r="R4" s="493" t="s">
        <v>20</v>
      </c>
      <c r="S4" s="493" t="s">
        <v>21</v>
      </c>
      <c r="T4" s="493" t="s">
        <v>22</v>
      </c>
      <c r="U4" s="493" t="s">
        <v>23</v>
      </c>
      <c r="V4" s="464" t="s">
        <v>24</v>
      </c>
      <c r="W4" s="466" t="s">
        <v>25</v>
      </c>
      <c r="X4" s="467" t="s">
        <v>26</v>
      </c>
      <c r="Y4" s="468"/>
      <c r="Z4" s="469"/>
      <c r="AA4" s="467" t="s">
        <v>27</v>
      </c>
      <c r="AB4" s="468"/>
      <c r="AC4" s="469"/>
      <c r="AD4" s="18" t="s">
        <v>28</v>
      </c>
      <c r="AE4" s="467" t="s">
        <v>29</v>
      </c>
      <c r="AF4" s="468"/>
      <c r="AG4" s="469"/>
      <c r="AH4" s="466" t="s">
        <v>30</v>
      </c>
      <c r="AI4" s="456" t="s">
        <v>31</v>
      </c>
      <c r="AJ4" s="456" t="s">
        <v>32</v>
      </c>
      <c r="AK4" s="19" t="s">
        <v>33</v>
      </c>
    </row>
    <row r="5" spans="1:38" ht="44.45" customHeight="1">
      <c r="A5" s="13"/>
      <c r="B5" s="20" t="s">
        <v>34</v>
      </c>
      <c r="C5" s="21" t="s">
        <v>35</v>
      </c>
      <c r="D5" s="22"/>
      <c r="E5" s="23" t="s">
        <v>36</v>
      </c>
      <c r="F5" s="457"/>
      <c r="G5" s="457"/>
      <c r="H5" s="476"/>
      <c r="I5" s="478"/>
      <c r="J5" s="480"/>
      <c r="K5" s="471"/>
      <c r="L5" s="471"/>
      <c r="M5" s="24"/>
      <c r="N5" s="25"/>
      <c r="O5" s="26" t="s">
        <v>37</v>
      </c>
      <c r="P5" s="27" t="s">
        <v>38</v>
      </c>
      <c r="Q5" s="28" t="s">
        <v>17</v>
      </c>
      <c r="R5" s="494"/>
      <c r="S5" s="494"/>
      <c r="T5" s="494"/>
      <c r="U5" s="494"/>
      <c r="V5" s="465"/>
      <c r="W5" s="457"/>
      <c r="X5" s="29" t="s">
        <v>39</v>
      </c>
      <c r="Y5" s="29" t="s">
        <v>40</v>
      </c>
      <c r="Z5" s="29" t="s">
        <v>41</v>
      </c>
      <c r="AA5" s="29" t="s">
        <v>39</v>
      </c>
      <c r="AB5" s="29" t="s">
        <v>40</v>
      </c>
      <c r="AC5" s="29" t="s">
        <v>41</v>
      </c>
      <c r="AD5" s="29" t="s">
        <v>42</v>
      </c>
      <c r="AE5" s="29" t="s">
        <v>43</v>
      </c>
      <c r="AF5" s="29" t="s">
        <v>44</v>
      </c>
      <c r="AG5" s="29" t="s">
        <v>45</v>
      </c>
      <c r="AH5" s="457"/>
      <c r="AI5" s="457"/>
      <c r="AJ5" s="457"/>
      <c r="AK5" s="7" t="s">
        <v>46</v>
      </c>
    </row>
    <row r="6" spans="1:38" ht="30.6" customHeight="1">
      <c r="A6" s="13"/>
      <c r="B6" s="30" t="s">
        <v>47</v>
      </c>
      <c r="C6" s="31" t="s">
        <v>48</v>
      </c>
      <c r="D6" s="22"/>
      <c r="E6" s="458" t="s">
        <v>49</v>
      </c>
      <c r="F6" s="458" t="s">
        <v>50</v>
      </c>
      <c r="G6" s="458" t="s">
        <v>51</v>
      </c>
      <c r="H6" s="22"/>
      <c r="I6" s="22"/>
      <c r="J6" s="22"/>
      <c r="K6" s="32" t="s">
        <v>52</v>
      </c>
      <c r="L6" s="32" t="s">
        <v>53</v>
      </c>
      <c r="M6" s="22"/>
      <c r="N6" s="33"/>
      <c r="O6" s="34"/>
      <c r="P6" s="35"/>
      <c r="Q6" s="36"/>
      <c r="R6" s="32"/>
      <c r="S6" s="22"/>
      <c r="T6" s="32"/>
      <c r="U6" s="32"/>
      <c r="V6" s="22"/>
      <c r="W6" s="32"/>
      <c r="X6" s="32"/>
      <c r="Y6" s="32"/>
      <c r="Z6" s="32"/>
      <c r="AA6" s="32"/>
      <c r="AB6" s="32"/>
      <c r="AC6" s="32"/>
      <c r="AD6" s="32">
        <f>(X6+Y6+Z6)*(AA6+AB6+AC6)</f>
        <v>0</v>
      </c>
      <c r="AE6" s="32"/>
      <c r="AF6" s="32"/>
      <c r="AG6" s="32"/>
      <c r="AH6" s="22"/>
      <c r="AI6" s="22"/>
      <c r="AJ6" s="22"/>
      <c r="AK6" s="22"/>
      <c r="AL6" s="22"/>
    </row>
    <row r="7" spans="1:38" ht="16.7" customHeight="1">
      <c r="A7" s="13"/>
      <c r="B7" s="20" t="s">
        <v>54</v>
      </c>
      <c r="C7" s="37" t="s">
        <v>55</v>
      </c>
      <c r="D7" s="22"/>
      <c r="E7" s="459"/>
      <c r="F7" s="459"/>
      <c r="G7" s="459"/>
      <c r="H7" s="38"/>
      <c r="I7" s="38"/>
      <c r="J7" s="38"/>
      <c r="K7" s="39"/>
      <c r="L7" s="39"/>
      <c r="M7" s="38"/>
      <c r="N7" s="40"/>
      <c r="O7" s="41"/>
      <c r="P7" s="42"/>
      <c r="Q7" s="43"/>
      <c r="R7" s="44"/>
      <c r="S7" s="45"/>
      <c r="T7" s="44"/>
      <c r="U7" s="44"/>
      <c r="V7" s="45"/>
      <c r="W7" s="44"/>
      <c r="X7" s="44"/>
      <c r="Y7" s="44"/>
      <c r="Z7" s="44"/>
      <c r="AA7" s="44"/>
      <c r="AB7" s="44"/>
      <c r="AC7" s="44"/>
      <c r="AD7" s="44"/>
      <c r="AE7" s="44"/>
      <c r="AF7" s="44"/>
      <c r="AG7" s="44"/>
      <c r="AH7" s="46"/>
      <c r="AI7" s="46"/>
      <c r="AJ7" s="46"/>
      <c r="AK7" s="46"/>
      <c r="AL7" s="46"/>
    </row>
    <row r="8" spans="1:38" ht="64.900000000000006" customHeight="1">
      <c r="A8" s="13"/>
      <c r="B8" s="463" t="s">
        <v>56</v>
      </c>
      <c r="C8" s="21" t="s">
        <v>57</v>
      </c>
      <c r="D8" s="22"/>
      <c r="E8" s="459"/>
      <c r="F8" s="459"/>
      <c r="G8" s="459"/>
      <c r="H8" s="38"/>
      <c r="I8" s="38"/>
      <c r="J8" s="38"/>
      <c r="K8" s="39"/>
      <c r="L8" s="39"/>
      <c r="M8" s="22"/>
      <c r="N8" s="33"/>
      <c r="O8" s="34">
        <v>15</v>
      </c>
      <c r="P8" s="47" t="str">
        <f>C224</f>
        <v>To be assessed as qualified and experienced</v>
      </c>
      <c r="Q8" s="47" t="str">
        <f t="shared" ref="Q8:S9" si="0">H229</f>
        <v>Backup qualified and experienced engineers</v>
      </c>
      <c r="R8" s="48" t="str">
        <f t="shared" si="0"/>
        <v>Wrong object</v>
      </c>
      <c r="S8" s="49" t="str">
        <f t="shared" si="0"/>
        <v>Incorrect assessment made</v>
      </c>
      <c r="T8" s="32" t="s">
        <v>53</v>
      </c>
      <c r="U8" s="32" t="s">
        <v>58</v>
      </c>
      <c r="V8" s="50" t="s">
        <v>59</v>
      </c>
      <c r="W8" s="32" t="s">
        <v>60</v>
      </c>
      <c r="X8" s="32">
        <f>IF($T8="High",3,0)</f>
        <v>0</v>
      </c>
      <c r="Y8" s="32">
        <f>IF($T8="Medium",2,0)</f>
        <v>0</v>
      </c>
      <c r="Z8" s="32">
        <f>IF($T8="Low",1,0)</f>
        <v>1</v>
      </c>
      <c r="AA8" s="32">
        <f>IF($U8="large",3,0)</f>
        <v>3</v>
      </c>
      <c r="AB8" s="32">
        <f>IF($U8="Medium",2,0)</f>
        <v>0</v>
      </c>
      <c r="AC8" s="32">
        <f>IF($U8="Low",1,0)</f>
        <v>0</v>
      </c>
      <c r="AD8" s="32">
        <f t="shared" ref="AD8:AD9" si="1">(X8+Y8+Z8)*(AA8+AB8+AC8)</f>
        <v>3</v>
      </c>
      <c r="AE8" s="51">
        <f>IF($W8="INCREASE",3,0)</f>
        <v>3</v>
      </c>
      <c r="AF8" s="51">
        <f>IF($W8="NO CHANGE",2,0)</f>
        <v>0</v>
      </c>
      <c r="AG8" s="51">
        <f>IF($W8="DECREASE",1,0)</f>
        <v>0</v>
      </c>
      <c r="AH8" s="51">
        <f>AD8*(AE8+AF8+AG8)</f>
        <v>9</v>
      </c>
      <c r="AI8" s="50" t="s">
        <v>61</v>
      </c>
      <c r="AJ8" s="52"/>
      <c r="AK8" s="22"/>
      <c r="AL8" s="22"/>
    </row>
    <row r="9" spans="1:38" ht="45">
      <c r="A9" s="13"/>
      <c r="B9" s="463"/>
      <c r="C9" s="21" t="s">
        <v>62</v>
      </c>
      <c r="D9" s="22"/>
      <c r="E9" s="459"/>
      <c r="F9" s="459"/>
      <c r="G9" s="459"/>
      <c r="H9" s="38"/>
      <c r="I9" s="38"/>
      <c r="J9" s="38"/>
      <c r="K9" s="39"/>
      <c r="L9" s="39"/>
      <c r="M9" s="22"/>
      <c r="N9" s="33"/>
      <c r="O9" s="34">
        <v>15</v>
      </c>
      <c r="P9" s="47" t="str">
        <f>C224</f>
        <v>To be assessed as qualified and experienced</v>
      </c>
      <c r="Q9" s="47" t="str">
        <f t="shared" si="0"/>
        <v>Backup of qualified and experienced aircrew</v>
      </c>
      <c r="R9" s="48" t="str">
        <f t="shared" si="0"/>
        <v>Wrong object</v>
      </c>
      <c r="S9" s="53" t="str">
        <f t="shared" si="0"/>
        <v>Incorrect assessment made</v>
      </c>
      <c r="T9" s="32" t="s">
        <v>53</v>
      </c>
      <c r="U9" s="32" t="s">
        <v>58</v>
      </c>
      <c r="V9" s="50" t="s">
        <v>63</v>
      </c>
      <c r="W9" s="32" t="s">
        <v>60</v>
      </c>
      <c r="X9" s="32">
        <f>IF($T9="High",3,0)</f>
        <v>0</v>
      </c>
      <c r="Y9" s="32">
        <f>IF($T9="Medium",2,0)</f>
        <v>0</v>
      </c>
      <c r="Z9" s="32">
        <f>IF($T9="Low",1,0)</f>
        <v>1</v>
      </c>
      <c r="AA9" s="32">
        <f>IF($U9="large",3,0)</f>
        <v>3</v>
      </c>
      <c r="AB9" s="32">
        <f>IF($U9="Medium",2,0)</f>
        <v>0</v>
      </c>
      <c r="AC9" s="32">
        <f>IF($U9="Low",1,0)</f>
        <v>0</v>
      </c>
      <c r="AD9" s="32">
        <f t="shared" si="1"/>
        <v>3</v>
      </c>
      <c r="AE9" s="51">
        <f>IF($W9="INCREASE",3,0)</f>
        <v>3</v>
      </c>
      <c r="AF9" s="51">
        <f>IF($W9="NO CHANGE",2,0)</f>
        <v>0</v>
      </c>
      <c r="AG9" s="51">
        <f>IF($W9="DECREASE",1,0)</f>
        <v>0</v>
      </c>
      <c r="AH9" s="51">
        <f>AD9*(AE9+AF9+AG9)</f>
        <v>9</v>
      </c>
      <c r="AI9" s="50" t="s">
        <v>64</v>
      </c>
      <c r="AJ9" s="54"/>
      <c r="AK9" s="22"/>
      <c r="AL9" s="22"/>
    </row>
    <row r="10" spans="1:38" ht="51.6" customHeight="1">
      <c r="A10" s="13"/>
      <c r="B10" s="463" t="s">
        <v>65</v>
      </c>
      <c r="C10" s="21" t="s">
        <v>66</v>
      </c>
      <c r="D10" s="22"/>
      <c r="E10" s="459"/>
      <c r="F10" s="459"/>
      <c r="G10" s="459"/>
      <c r="H10" s="22" t="str">
        <f>C10</f>
        <v>Completed PSED proforma</v>
      </c>
      <c r="I10" s="51" t="s">
        <v>67</v>
      </c>
      <c r="J10" s="55" t="s">
        <v>68</v>
      </c>
      <c r="K10" s="32" t="s">
        <v>69</v>
      </c>
      <c r="L10" s="32" t="s">
        <v>58</v>
      </c>
      <c r="M10" s="22"/>
      <c r="N10" s="33"/>
      <c r="O10" s="56"/>
      <c r="P10" s="57"/>
      <c r="Q10" s="58"/>
      <c r="R10" s="59"/>
      <c r="S10" s="60"/>
      <c r="T10" s="59"/>
      <c r="U10" s="59"/>
      <c r="V10" s="60"/>
      <c r="W10" s="59"/>
      <c r="X10" s="59"/>
      <c r="Y10" s="59"/>
      <c r="Z10" s="59"/>
      <c r="AA10" s="59"/>
      <c r="AB10" s="59"/>
      <c r="AC10" s="59"/>
      <c r="AD10" s="59"/>
      <c r="AE10" s="59"/>
      <c r="AF10" s="59"/>
      <c r="AG10" s="59"/>
      <c r="AH10" s="52"/>
      <c r="AI10" s="52"/>
      <c r="AJ10" s="50" t="s">
        <v>70</v>
      </c>
      <c r="AK10" s="22"/>
      <c r="AL10" s="22"/>
    </row>
    <row r="11" spans="1:38" ht="52.15" customHeight="1">
      <c r="A11" s="13"/>
      <c r="B11" s="463"/>
      <c r="C11" s="21" t="s">
        <v>71</v>
      </c>
      <c r="D11" s="22"/>
      <c r="E11" s="459"/>
      <c r="F11" s="459"/>
      <c r="G11" s="459"/>
      <c r="H11" s="22" t="str">
        <f>C11</f>
        <v>NFF/Airworthiness assessment</v>
      </c>
      <c r="I11" s="51" t="s">
        <v>72</v>
      </c>
      <c r="J11" s="61" t="s">
        <v>73</v>
      </c>
      <c r="K11" s="32" t="s">
        <v>69</v>
      </c>
      <c r="L11" s="32" t="s">
        <v>58</v>
      </c>
      <c r="M11" s="22"/>
      <c r="N11" s="33"/>
      <c r="O11" s="62"/>
      <c r="P11" s="63"/>
      <c r="Q11" s="64"/>
      <c r="R11" s="65"/>
      <c r="S11" s="66"/>
      <c r="T11" s="65"/>
      <c r="U11" s="65"/>
      <c r="V11" s="66"/>
      <c r="W11" s="65"/>
      <c r="X11" s="65"/>
      <c r="Y11" s="65"/>
      <c r="Z11" s="65"/>
      <c r="AA11" s="65"/>
      <c r="AB11" s="65"/>
      <c r="AC11" s="65"/>
      <c r="AD11" s="65"/>
      <c r="AE11" s="65"/>
      <c r="AF11" s="65"/>
      <c r="AG11" s="65"/>
      <c r="AH11" s="54"/>
      <c r="AI11" s="54"/>
      <c r="AJ11" s="50" t="s">
        <v>74</v>
      </c>
      <c r="AK11" s="22"/>
      <c r="AL11" s="22"/>
    </row>
    <row r="12" spans="1:38" ht="76.900000000000006" customHeight="1">
      <c r="A12" s="13"/>
      <c r="B12" s="463" t="s">
        <v>75</v>
      </c>
      <c r="C12" s="67" t="s">
        <v>76</v>
      </c>
      <c r="D12" s="22"/>
      <c r="E12" s="459"/>
      <c r="F12" s="459"/>
      <c r="G12" s="459"/>
      <c r="H12" s="38"/>
      <c r="I12" s="38"/>
      <c r="J12" s="38"/>
      <c r="K12" s="39"/>
      <c r="L12" s="39"/>
      <c r="M12" s="22"/>
      <c r="N12" s="33"/>
      <c r="O12" s="68">
        <v>6</v>
      </c>
      <c r="P12" s="47" t="str">
        <f>C89</f>
        <v>To conduct SQEP Test</v>
      </c>
      <c r="Q12" s="47" t="str">
        <f>H94</f>
        <v>Aircrew SQEP for PSED</v>
      </c>
      <c r="R12" s="32" t="str">
        <f t="shared" ref="R12:S12" si="2">I94</f>
        <v>Wrong object</v>
      </c>
      <c r="S12" s="50" t="str">
        <f t="shared" si="2"/>
        <v>Wrong assessment outcome from test</v>
      </c>
      <c r="T12" s="32" t="s">
        <v>69</v>
      </c>
      <c r="U12" s="32" t="s">
        <v>58</v>
      </c>
      <c r="V12" s="50" t="s">
        <v>77</v>
      </c>
      <c r="W12" s="32" t="s">
        <v>60</v>
      </c>
      <c r="X12" s="32">
        <f t="shared" ref="X12:X17" si="3">IF($T12="High",3,0)</f>
        <v>3</v>
      </c>
      <c r="Y12" s="32">
        <f t="shared" ref="Y12:Y17" si="4">IF($T12="Medium",2,0)</f>
        <v>0</v>
      </c>
      <c r="Z12" s="32">
        <f t="shared" ref="Z12:Z17" si="5">IF($T12="Low",1,0)</f>
        <v>0</v>
      </c>
      <c r="AA12" s="32">
        <f t="shared" ref="AA12:AA17" si="6">IF($U12="large",3,0)</f>
        <v>3</v>
      </c>
      <c r="AB12" s="32">
        <f t="shared" ref="AB12:AB17" si="7">IF($U12="Medium",2,0)</f>
        <v>0</v>
      </c>
      <c r="AC12" s="32">
        <f t="shared" ref="AC12:AC17" si="8">IF($U12="Low",1,0)</f>
        <v>0</v>
      </c>
      <c r="AD12" s="32">
        <f t="shared" ref="AD12:AD17" si="9">(X12+Y12+Z12)*(AA12+AB12+AC12)</f>
        <v>9</v>
      </c>
      <c r="AE12" s="51">
        <f>IF($W12="INCREASE",3,0)</f>
        <v>3</v>
      </c>
      <c r="AF12" s="51">
        <f>IF($W12="NO CHANGE",2,0)</f>
        <v>0</v>
      </c>
      <c r="AG12" s="51">
        <f>IF($W12="DECREASE",1,0)</f>
        <v>0</v>
      </c>
      <c r="AH12" s="51">
        <f>AD12*(AE12+AF12+AG12)</f>
        <v>27</v>
      </c>
      <c r="AI12" s="50" t="s">
        <v>78</v>
      </c>
      <c r="AJ12" s="52"/>
      <c r="AK12" s="22"/>
      <c r="AL12" s="22"/>
    </row>
    <row r="13" spans="1:38" ht="68.45" customHeight="1">
      <c r="A13" s="13"/>
      <c r="B13" s="463"/>
      <c r="C13" s="69" t="s">
        <v>79</v>
      </c>
      <c r="D13" s="22"/>
      <c r="E13" s="459"/>
      <c r="F13" s="459"/>
      <c r="G13" s="459"/>
      <c r="H13" s="38"/>
      <c r="I13" s="38"/>
      <c r="J13" s="38"/>
      <c r="K13" s="39"/>
      <c r="L13" s="39"/>
      <c r="M13" s="22"/>
      <c r="N13" s="33"/>
      <c r="O13" s="68">
        <v>6</v>
      </c>
      <c r="P13" s="47" t="str">
        <f>C89</f>
        <v>To conduct SQEP Test</v>
      </c>
      <c r="Q13" s="47" t="str">
        <f>H93</f>
        <v>Engineer SQEP for PSED</v>
      </c>
      <c r="R13" s="32" t="str">
        <f t="shared" ref="R13:S13" si="10">I93</f>
        <v>Wrong object</v>
      </c>
      <c r="S13" s="50" t="str">
        <f t="shared" si="10"/>
        <v>Wrong assessment outcome from test</v>
      </c>
      <c r="T13" s="32" t="s">
        <v>69</v>
      </c>
      <c r="U13" s="32" t="s">
        <v>58</v>
      </c>
      <c r="V13" s="50" t="s">
        <v>80</v>
      </c>
      <c r="W13" s="32" t="s">
        <v>60</v>
      </c>
      <c r="X13" s="32">
        <f t="shared" si="3"/>
        <v>3</v>
      </c>
      <c r="Y13" s="32">
        <f t="shared" si="4"/>
        <v>0</v>
      </c>
      <c r="Z13" s="32">
        <f t="shared" si="5"/>
        <v>0</v>
      </c>
      <c r="AA13" s="32">
        <f t="shared" si="6"/>
        <v>3</v>
      </c>
      <c r="AB13" s="32">
        <f t="shared" si="7"/>
        <v>0</v>
      </c>
      <c r="AC13" s="32">
        <f t="shared" si="8"/>
        <v>0</v>
      </c>
      <c r="AD13" s="32">
        <f t="shared" si="9"/>
        <v>9</v>
      </c>
      <c r="AE13" s="51">
        <f>IF($W13="INCREASE",3,0)</f>
        <v>3</v>
      </c>
      <c r="AF13" s="51">
        <f>IF($W13="NO CHANGE",2,0)</f>
        <v>0</v>
      </c>
      <c r="AG13" s="51">
        <f>IF($W13="DECREASE",1,0)</f>
        <v>0</v>
      </c>
      <c r="AH13" s="51">
        <f>AD13*(AE13+AF13+AG13)</f>
        <v>27</v>
      </c>
      <c r="AI13" s="50" t="s">
        <v>81</v>
      </c>
      <c r="AJ13" s="54"/>
      <c r="AK13" s="22"/>
      <c r="AL13" s="22"/>
    </row>
    <row r="14" spans="1:38" ht="100.9" customHeight="1">
      <c r="A14" s="13"/>
      <c r="B14" s="463" t="s">
        <v>82</v>
      </c>
      <c r="C14" s="21" t="s">
        <v>83</v>
      </c>
      <c r="D14" s="22"/>
      <c r="E14" s="459"/>
      <c r="F14" s="459"/>
      <c r="G14" s="459"/>
      <c r="H14" s="38"/>
      <c r="I14" s="38"/>
      <c r="J14" s="38"/>
      <c r="K14" s="39"/>
      <c r="L14" s="39"/>
      <c r="M14" s="22"/>
      <c r="N14" s="33"/>
      <c r="O14" s="34">
        <v>7</v>
      </c>
      <c r="P14" s="47" t="str">
        <f>C106</f>
        <v>To find suitable PSED facility</v>
      </c>
      <c r="Q14" s="47" t="str">
        <f>H110</f>
        <v>Suitable PSED facility</v>
      </c>
      <c r="R14" s="32" t="str">
        <f t="shared" ref="R14:U14" si="11">I110</f>
        <v>Wrong object</v>
      </c>
      <c r="S14" s="50" t="str">
        <f t="shared" si="11"/>
        <v>Unsuitable facility used/proposed</v>
      </c>
      <c r="T14" s="32" t="s">
        <v>69</v>
      </c>
      <c r="U14" s="70" t="str">
        <f t="shared" si="11"/>
        <v>Large</v>
      </c>
      <c r="V14" s="50" t="s">
        <v>84</v>
      </c>
      <c r="W14" s="32" t="s">
        <v>60</v>
      </c>
      <c r="X14" s="32">
        <f t="shared" si="3"/>
        <v>3</v>
      </c>
      <c r="Y14" s="32">
        <f t="shared" si="4"/>
        <v>0</v>
      </c>
      <c r="Z14" s="32">
        <f t="shared" si="5"/>
        <v>0</v>
      </c>
      <c r="AA14" s="32">
        <f t="shared" si="6"/>
        <v>3</v>
      </c>
      <c r="AB14" s="32">
        <f t="shared" si="7"/>
        <v>0</v>
      </c>
      <c r="AC14" s="32">
        <f t="shared" si="8"/>
        <v>0</v>
      </c>
      <c r="AD14" s="32">
        <f t="shared" si="9"/>
        <v>9</v>
      </c>
      <c r="AE14" s="51">
        <f t="shared" ref="AE14:AE17" si="12">IF($W14="INCREASE",3,0)</f>
        <v>3</v>
      </c>
      <c r="AF14" s="51">
        <f t="shared" ref="AF14:AF17" si="13">IF($W14="NO CHANGE",2,0)</f>
        <v>0</v>
      </c>
      <c r="AG14" s="51">
        <f t="shared" ref="AG14:AG17" si="14">IF($W14="DECREASE",1,0)</f>
        <v>0</v>
      </c>
      <c r="AH14" s="51">
        <f t="shared" ref="AH14:AH17" si="15">AD14*(AE14+AF14+AG14)</f>
        <v>27</v>
      </c>
      <c r="AI14" s="50" t="s">
        <v>85</v>
      </c>
      <c r="AJ14" s="54"/>
      <c r="AK14" s="22"/>
      <c r="AL14" s="22"/>
    </row>
    <row r="15" spans="1:38" ht="73.150000000000006" customHeight="1">
      <c r="A15" s="13"/>
      <c r="B15" s="463"/>
      <c r="C15" s="21" t="s">
        <v>86</v>
      </c>
      <c r="D15" s="22"/>
      <c r="E15" s="459"/>
      <c r="F15" s="459"/>
      <c r="G15" s="459"/>
      <c r="H15" s="38"/>
      <c r="I15" s="38"/>
      <c r="J15" s="38"/>
      <c r="K15" s="39"/>
      <c r="L15" s="39"/>
      <c r="M15" s="22"/>
      <c r="N15" s="33"/>
      <c r="O15" s="34">
        <v>22</v>
      </c>
      <c r="P15" s="50" t="str">
        <f>C318</f>
        <v>To provide PSED proforma</v>
      </c>
      <c r="Q15" s="47" t="str">
        <f>H323</f>
        <v>PSED proforma</v>
      </c>
      <c r="R15" s="71" t="str">
        <f t="shared" ref="R15:U15" si="16">I323</f>
        <v>Timing/duration</v>
      </c>
      <c r="S15" s="47" t="str">
        <f t="shared" si="16"/>
        <v>Too late - provided too late for PSED being conducted</v>
      </c>
      <c r="T15" s="72" t="str">
        <f t="shared" si="16"/>
        <v>Low</v>
      </c>
      <c r="U15" s="73" t="str">
        <f t="shared" si="16"/>
        <v>Large</v>
      </c>
      <c r="V15" s="50" t="s">
        <v>87</v>
      </c>
      <c r="W15" s="32" t="s">
        <v>60</v>
      </c>
      <c r="X15" s="32">
        <f t="shared" si="3"/>
        <v>0</v>
      </c>
      <c r="Y15" s="32">
        <f t="shared" si="4"/>
        <v>0</v>
      </c>
      <c r="Z15" s="32">
        <f t="shared" si="5"/>
        <v>1</v>
      </c>
      <c r="AA15" s="32">
        <f t="shared" si="6"/>
        <v>3</v>
      </c>
      <c r="AB15" s="32">
        <f t="shared" si="7"/>
        <v>0</v>
      </c>
      <c r="AC15" s="32">
        <f t="shared" si="8"/>
        <v>0</v>
      </c>
      <c r="AD15" s="32">
        <f t="shared" si="9"/>
        <v>3</v>
      </c>
      <c r="AE15" s="51">
        <f t="shared" si="12"/>
        <v>3</v>
      </c>
      <c r="AF15" s="51">
        <f t="shared" si="13"/>
        <v>0</v>
      </c>
      <c r="AG15" s="51">
        <f t="shared" si="14"/>
        <v>0</v>
      </c>
      <c r="AH15" s="51">
        <f t="shared" si="15"/>
        <v>9</v>
      </c>
      <c r="AI15" s="50" t="s">
        <v>88</v>
      </c>
      <c r="AJ15" s="54"/>
      <c r="AK15" s="22"/>
      <c r="AL15" s="22"/>
    </row>
    <row r="16" spans="1:38" ht="69.599999999999994" customHeight="1">
      <c r="A16" s="13"/>
      <c r="B16" s="463"/>
      <c r="C16" s="21" t="s">
        <v>57</v>
      </c>
      <c r="D16" s="22"/>
      <c r="E16" s="459"/>
      <c r="F16" s="459"/>
      <c r="G16" s="459"/>
      <c r="H16" s="38"/>
      <c r="I16" s="38"/>
      <c r="J16" s="38"/>
      <c r="K16" s="39"/>
      <c r="L16" s="39"/>
      <c r="M16" s="22"/>
      <c r="N16" s="33"/>
      <c r="O16" s="34">
        <v>15</v>
      </c>
      <c r="P16" s="47" t="str">
        <f>C224</f>
        <v>To be assessed as qualified and experienced</v>
      </c>
      <c r="Q16" s="47" t="str">
        <f>H229</f>
        <v>Backup qualified and experienced engineers</v>
      </c>
      <c r="R16" s="53" t="str">
        <f t="shared" ref="R16:U17" si="17">I229</f>
        <v>Wrong object</v>
      </c>
      <c r="S16" s="47" t="str">
        <f t="shared" si="17"/>
        <v>Incorrect assessment made</v>
      </c>
      <c r="T16" s="72" t="str">
        <f t="shared" si="17"/>
        <v>Low</v>
      </c>
      <c r="U16" s="73" t="str">
        <f t="shared" si="17"/>
        <v>Large</v>
      </c>
      <c r="V16" s="50" t="s">
        <v>59</v>
      </c>
      <c r="W16" s="32" t="s">
        <v>60</v>
      </c>
      <c r="X16" s="32">
        <f t="shared" si="3"/>
        <v>0</v>
      </c>
      <c r="Y16" s="32">
        <f t="shared" si="4"/>
        <v>0</v>
      </c>
      <c r="Z16" s="32">
        <f t="shared" si="5"/>
        <v>1</v>
      </c>
      <c r="AA16" s="32">
        <f t="shared" si="6"/>
        <v>3</v>
      </c>
      <c r="AB16" s="32">
        <f t="shared" si="7"/>
        <v>0</v>
      </c>
      <c r="AC16" s="32">
        <f t="shared" si="8"/>
        <v>0</v>
      </c>
      <c r="AD16" s="32">
        <f t="shared" si="9"/>
        <v>3</v>
      </c>
      <c r="AE16" s="51">
        <f t="shared" si="12"/>
        <v>3</v>
      </c>
      <c r="AF16" s="51">
        <f t="shared" si="13"/>
        <v>0</v>
      </c>
      <c r="AG16" s="51">
        <f t="shared" si="14"/>
        <v>0</v>
      </c>
      <c r="AH16" s="51">
        <f t="shared" si="15"/>
        <v>9</v>
      </c>
      <c r="AI16" s="50" t="s">
        <v>61</v>
      </c>
      <c r="AJ16" s="54"/>
      <c r="AK16" s="22"/>
      <c r="AL16" s="22"/>
    </row>
    <row r="17" spans="1:38" ht="57" customHeight="1">
      <c r="A17" s="13"/>
      <c r="B17" s="463"/>
      <c r="C17" s="21" t="s">
        <v>62</v>
      </c>
      <c r="D17" s="22"/>
      <c r="E17" s="459"/>
      <c r="F17" s="459"/>
      <c r="G17" s="459"/>
      <c r="H17" s="38"/>
      <c r="I17" s="38"/>
      <c r="J17" s="38"/>
      <c r="K17" s="39"/>
      <c r="L17" s="39"/>
      <c r="M17" s="22"/>
      <c r="N17" s="33"/>
      <c r="O17" s="34">
        <v>15</v>
      </c>
      <c r="P17" s="47" t="str">
        <f>C224</f>
        <v>To be assessed as qualified and experienced</v>
      </c>
      <c r="Q17" s="47" t="str">
        <f>H230</f>
        <v>Backup of qualified and experienced aircrew</v>
      </c>
      <c r="R17" s="53" t="str">
        <f t="shared" si="17"/>
        <v>Wrong object</v>
      </c>
      <c r="S17" s="47" t="str">
        <f t="shared" si="17"/>
        <v>Incorrect assessment made</v>
      </c>
      <c r="T17" s="72" t="str">
        <f t="shared" si="17"/>
        <v>Low</v>
      </c>
      <c r="U17" s="73" t="str">
        <f t="shared" si="17"/>
        <v>Large</v>
      </c>
      <c r="V17" s="50" t="s">
        <v>63</v>
      </c>
      <c r="W17" s="32" t="s">
        <v>60</v>
      </c>
      <c r="X17" s="32">
        <f t="shared" si="3"/>
        <v>0</v>
      </c>
      <c r="Y17" s="32">
        <f t="shared" si="4"/>
        <v>0</v>
      </c>
      <c r="Z17" s="32">
        <f t="shared" si="5"/>
        <v>1</v>
      </c>
      <c r="AA17" s="32">
        <f t="shared" si="6"/>
        <v>3</v>
      </c>
      <c r="AB17" s="32">
        <f t="shared" si="7"/>
        <v>0</v>
      </c>
      <c r="AC17" s="32">
        <f t="shared" si="8"/>
        <v>0</v>
      </c>
      <c r="AD17" s="32">
        <f t="shared" si="9"/>
        <v>3</v>
      </c>
      <c r="AE17" s="51">
        <f t="shared" si="12"/>
        <v>3</v>
      </c>
      <c r="AF17" s="51">
        <f t="shared" si="13"/>
        <v>0</v>
      </c>
      <c r="AG17" s="51">
        <f t="shared" si="14"/>
        <v>0</v>
      </c>
      <c r="AH17" s="51">
        <f t="shared" si="15"/>
        <v>9</v>
      </c>
      <c r="AI17" s="50" t="s">
        <v>64</v>
      </c>
      <c r="AJ17" s="54"/>
      <c r="AK17" s="22"/>
      <c r="AL17" s="22"/>
    </row>
    <row r="18" spans="1:38" ht="15.95" customHeight="1">
      <c r="A18" s="13"/>
      <c r="B18" s="74" t="s">
        <v>89</v>
      </c>
      <c r="C18" s="75" t="s">
        <v>90</v>
      </c>
      <c r="D18" s="22"/>
      <c r="E18" s="459"/>
      <c r="F18" s="459"/>
      <c r="G18" s="459"/>
      <c r="H18" s="76"/>
      <c r="I18" s="76"/>
      <c r="J18" s="76"/>
      <c r="K18" s="77"/>
      <c r="L18" s="77"/>
      <c r="M18" s="76"/>
      <c r="N18" s="76"/>
      <c r="O18" s="78"/>
      <c r="P18" s="79"/>
      <c r="Q18" s="80"/>
      <c r="R18" s="81"/>
      <c r="S18" s="79"/>
      <c r="T18" s="81"/>
      <c r="U18" s="81"/>
      <c r="V18" s="79"/>
      <c r="W18" s="81"/>
      <c r="X18" s="81"/>
      <c r="Y18" s="81"/>
      <c r="Z18" s="81"/>
      <c r="AA18" s="81"/>
      <c r="AB18" s="81"/>
      <c r="AC18" s="81"/>
      <c r="AD18" s="81"/>
      <c r="AE18" s="81"/>
      <c r="AF18" s="81"/>
      <c r="AG18" s="81"/>
      <c r="AH18" s="82"/>
      <c r="AI18" s="82"/>
      <c r="AJ18" s="54"/>
      <c r="AK18" s="22"/>
      <c r="AL18" s="22"/>
    </row>
    <row r="19" spans="1:38" ht="16.149999999999999" customHeight="1">
      <c r="A19" s="83"/>
      <c r="B19" s="84" t="s">
        <v>91</v>
      </c>
      <c r="C19" s="85" t="s">
        <v>90</v>
      </c>
      <c r="D19" s="86"/>
      <c r="E19" s="459"/>
      <c r="F19" s="459"/>
      <c r="G19" s="459"/>
      <c r="H19" s="79"/>
      <c r="I19" s="79"/>
      <c r="J19" s="79"/>
      <c r="K19" s="81"/>
      <c r="L19" s="81"/>
      <c r="M19" s="79"/>
      <c r="N19" s="79"/>
      <c r="O19" s="87"/>
      <c r="P19" s="88"/>
      <c r="Q19" s="89"/>
      <c r="R19" s="90"/>
      <c r="S19" s="88"/>
      <c r="T19" s="90"/>
      <c r="U19" s="90"/>
      <c r="V19" s="88"/>
      <c r="W19" s="90"/>
      <c r="X19" s="90"/>
      <c r="Y19" s="90"/>
      <c r="Z19" s="90"/>
      <c r="AA19" s="90"/>
      <c r="AB19" s="90"/>
      <c r="AC19" s="90"/>
      <c r="AD19" s="90"/>
      <c r="AE19" s="90"/>
      <c r="AF19" s="90"/>
      <c r="AG19" s="90"/>
      <c r="AH19" s="91"/>
      <c r="AI19" s="91"/>
      <c r="AJ19" s="54"/>
      <c r="AK19" s="86"/>
      <c r="AL19" s="86"/>
    </row>
    <row r="20" spans="1:38">
      <c r="A20" s="92"/>
      <c r="B20" s="45"/>
      <c r="C20" s="45"/>
      <c r="D20" s="45"/>
      <c r="E20" s="44"/>
      <c r="F20" s="93"/>
      <c r="G20" s="93"/>
      <c r="H20" s="94"/>
      <c r="I20" s="45"/>
      <c r="J20" s="45"/>
      <c r="K20" s="44"/>
      <c r="L20" s="44"/>
      <c r="M20" s="45"/>
      <c r="N20" s="45"/>
      <c r="O20" s="44"/>
      <c r="P20" s="42"/>
      <c r="Q20" s="43"/>
      <c r="R20" s="44"/>
      <c r="S20" s="45"/>
      <c r="T20" s="44"/>
      <c r="U20" s="44"/>
      <c r="V20" s="45"/>
      <c r="W20" s="44"/>
      <c r="X20" s="44"/>
      <c r="Y20" s="44"/>
      <c r="Z20" s="44"/>
      <c r="AA20" s="44"/>
      <c r="AB20" s="44"/>
      <c r="AC20" s="44"/>
      <c r="AD20" s="44"/>
      <c r="AE20" s="44"/>
      <c r="AF20" s="44"/>
      <c r="AG20" s="44"/>
      <c r="AH20" s="45"/>
      <c r="AI20" s="45"/>
      <c r="AJ20" s="45"/>
      <c r="AK20" s="45"/>
      <c r="AL20" s="46"/>
    </row>
    <row r="21" spans="1:38" ht="23.45" thickBot="1">
      <c r="A21" s="95"/>
      <c r="B21" s="94"/>
      <c r="C21" s="94"/>
      <c r="D21" s="94"/>
      <c r="E21" s="96"/>
      <c r="F21" s="97"/>
      <c r="G21" s="97"/>
      <c r="H21" s="94"/>
      <c r="I21" s="94"/>
      <c r="J21" s="94"/>
      <c r="K21" s="96"/>
      <c r="L21" s="96"/>
      <c r="M21" s="94"/>
      <c r="N21" s="94"/>
      <c r="O21" s="96"/>
      <c r="P21" s="98"/>
      <c r="Q21" s="99"/>
      <c r="R21" s="96"/>
      <c r="S21" s="94"/>
      <c r="T21" s="96"/>
      <c r="U21" s="96"/>
      <c r="V21" s="94"/>
      <c r="W21" s="96"/>
      <c r="X21" s="96"/>
      <c r="Y21" s="96"/>
      <c r="Z21" s="96"/>
      <c r="AA21" s="96"/>
      <c r="AB21" s="96"/>
      <c r="AC21" s="96"/>
      <c r="AD21" s="96"/>
      <c r="AE21" s="96"/>
      <c r="AF21" s="96"/>
      <c r="AG21" s="96"/>
      <c r="AH21" s="94"/>
      <c r="AI21" s="94"/>
      <c r="AJ21" s="94"/>
      <c r="AK21" s="94"/>
      <c r="AL21" s="94"/>
    </row>
    <row r="22" spans="1:38" ht="23.45" thickBot="1">
      <c r="A22" s="12">
        <v>2</v>
      </c>
      <c r="B22" s="481" t="s">
        <v>5</v>
      </c>
      <c r="C22" s="482"/>
      <c r="D22" s="482" t="s">
        <v>6</v>
      </c>
      <c r="E22" s="482"/>
      <c r="F22" s="482"/>
      <c r="G22" s="482"/>
      <c r="H22" s="482"/>
      <c r="I22" s="482"/>
      <c r="J22" s="482"/>
      <c r="K22" s="482"/>
      <c r="L22" s="482"/>
      <c r="M22" s="482" t="s">
        <v>7</v>
      </c>
      <c r="N22" s="482"/>
      <c r="O22" s="482"/>
      <c r="P22" s="482"/>
      <c r="Q22" s="482"/>
      <c r="R22" s="482"/>
      <c r="S22" s="482"/>
      <c r="T22" s="482"/>
      <c r="U22" s="482"/>
      <c r="V22" s="482"/>
      <c r="W22" s="482"/>
      <c r="X22" s="482"/>
      <c r="Y22" s="482"/>
      <c r="Z22" s="482"/>
      <c r="AA22" s="482"/>
      <c r="AB22" s="482"/>
      <c r="AC22" s="482"/>
      <c r="AD22" s="482"/>
      <c r="AE22" s="482"/>
      <c r="AF22" s="482"/>
      <c r="AG22" s="482"/>
      <c r="AH22" s="482"/>
      <c r="AI22" s="483" t="s">
        <v>8</v>
      </c>
      <c r="AJ22" s="483"/>
    </row>
    <row r="23" spans="1:38" s="14" customFormat="1" ht="32.450000000000003" customHeight="1">
      <c r="A23" s="13"/>
      <c r="D23" s="15"/>
      <c r="E23" s="16" t="s">
        <v>9</v>
      </c>
      <c r="F23" s="466" t="s">
        <v>10</v>
      </c>
      <c r="G23" s="466" t="s">
        <v>11</v>
      </c>
      <c r="H23" s="475" t="s">
        <v>12</v>
      </c>
      <c r="I23" s="477" t="s">
        <v>13</v>
      </c>
      <c r="J23" s="479" t="s">
        <v>14</v>
      </c>
      <c r="K23" s="470" t="s">
        <v>15</v>
      </c>
      <c r="L23" s="470" t="s">
        <v>16</v>
      </c>
      <c r="M23" s="15" t="s">
        <v>17</v>
      </c>
      <c r="N23" s="17" t="s">
        <v>18</v>
      </c>
      <c r="O23" s="472" t="s">
        <v>19</v>
      </c>
      <c r="P23" s="473"/>
      <c r="Q23" s="474"/>
      <c r="R23" s="466" t="s">
        <v>92</v>
      </c>
      <c r="S23" s="466" t="s">
        <v>93</v>
      </c>
      <c r="T23" s="466" t="s">
        <v>22</v>
      </c>
      <c r="U23" s="466" t="s">
        <v>23</v>
      </c>
      <c r="V23" s="464" t="s">
        <v>24</v>
      </c>
      <c r="W23" s="466" t="s">
        <v>94</v>
      </c>
      <c r="X23" s="467" t="s">
        <v>26</v>
      </c>
      <c r="Y23" s="468"/>
      <c r="Z23" s="469"/>
      <c r="AA23" s="467" t="s">
        <v>27</v>
      </c>
      <c r="AB23" s="468"/>
      <c r="AC23" s="469"/>
      <c r="AD23" s="18" t="s">
        <v>95</v>
      </c>
      <c r="AE23" s="467" t="s">
        <v>29</v>
      </c>
      <c r="AF23" s="468"/>
      <c r="AG23" s="469"/>
      <c r="AH23" s="466" t="s">
        <v>30</v>
      </c>
      <c r="AI23" s="456" t="s">
        <v>31</v>
      </c>
      <c r="AJ23" s="456" t="s">
        <v>32</v>
      </c>
      <c r="AK23" s="19" t="s">
        <v>33</v>
      </c>
    </row>
    <row r="24" spans="1:38" ht="30" customHeight="1">
      <c r="A24" s="13"/>
      <c r="B24" s="100" t="s">
        <v>34</v>
      </c>
      <c r="C24" s="101" t="s">
        <v>96</v>
      </c>
      <c r="D24" s="102"/>
      <c r="E24" s="103" t="s">
        <v>97</v>
      </c>
      <c r="F24" s="457"/>
      <c r="G24" s="457"/>
      <c r="H24" s="476"/>
      <c r="I24" s="478"/>
      <c r="J24" s="480"/>
      <c r="K24" s="471"/>
      <c r="L24" s="471"/>
      <c r="M24" s="24"/>
      <c r="N24" s="25"/>
      <c r="O24" s="104" t="s">
        <v>37</v>
      </c>
      <c r="P24" s="29" t="s">
        <v>38</v>
      </c>
      <c r="Q24" s="105" t="s">
        <v>17</v>
      </c>
      <c r="R24" s="457"/>
      <c r="S24" s="457"/>
      <c r="T24" s="457"/>
      <c r="U24" s="457"/>
      <c r="V24" s="465"/>
      <c r="W24" s="457"/>
      <c r="X24" s="29" t="s">
        <v>39</v>
      </c>
      <c r="Y24" s="29" t="s">
        <v>40</v>
      </c>
      <c r="Z24" s="29" t="s">
        <v>41</v>
      </c>
      <c r="AA24" s="29" t="s">
        <v>39</v>
      </c>
      <c r="AB24" s="29" t="s">
        <v>40</v>
      </c>
      <c r="AC24" s="29" t="s">
        <v>41</v>
      </c>
      <c r="AD24" s="29" t="s">
        <v>42</v>
      </c>
      <c r="AE24" s="29" t="s">
        <v>43</v>
      </c>
      <c r="AF24" s="29" t="s">
        <v>44</v>
      </c>
      <c r="AG24" s="29" t="s">
        <v>45</v>
      </c>
      <c r="AH24" s="457"/>
      <c r="AI24" s="457"/>
      <c r="AJ24" s="457"/>
      <c r="AK24" s="7" t="s">
        <v>46</v>
      </c>
    </row>
    <row r="25" spans="1:38" ht="30">
      <c r="A25" s="13"/>
      <c r="B25" s="30" t="s">
        <v>47</v>
      </c>
      <c r="C25" s="106" t="s">
        <v>98</v>
      </c>
      <c r="D25" s="22"/>
      <c r="E25" s="458" t="s">
        <v>99</v>
      </c>
      <c r="F25" s="458" t="s">
        <v>100</v>
      </c>
      <c r="G25" s="458" t="s">
        <v>101</v>
      </c>
      <c r="I25" s="102"/>
      <c r="J25" s="102"/>
      <c r="K25" s="107"/>
      <c r="L25" s="107"/>
      <c r="M25" s="102"/>
      <c r="N25" s="108"/>
      <c r="O25" s="109"/>
      <c r="P25" s="110"/>
      <c r="Q25" s="111"/>
      <c r="R25" s="107"/>
      <c r="S25" s="102"/>
      <c r="T25" s="107"/>
      <c r="U25" s="107"/>
      <c r="V25" s="102"/>
      <c r="W25" s="107"/>
      <c r="X25" s="107"/>
      <c r="Y25" s="107"/>
      <c r="Z25" s="107"/>
      <c r="AA25" s="107"/>
      <c r="AB25" s="107"/>
      <c r="AC25" s="107"/>
      <c r="AD25" s="107"/>
      <c r="AE25" s="107"/>
      <c r="AF25" s="107"/>
      <c r="AG25" s="107"/>
      <c r="AH25" s="102"/>
      <c r="AI25" s="102"/>
      <c r="AJ25" s="102"/>
      <c r="AK25" s="102"/>
      <c r="AL25" s="102"/>
    </row>
    <row r="26" spans="1:38" ht="31.9" customHeight="1">
      <c r="A26" s="13"/>
      <c r="B26" s="20" t="s">
        <v>54</v>
      </c>
      <c r="C26" s="37" t="s">
        <v>55</v>
      </c>
      <c r="D26" s="22"/>
      <c r="E26" s="459"/>
      <c r="F26" s="459"/>
      <c r="G26" s="459"/>
      <c r="I26" s="22"/>
      <c r="J26" s="22"/>
      <c r="K26" s="32"/>
      <c r="L26" s="32"/>
      <c r="M26" s="22"/>
      <c r="N26" s="33"/>
      <c r="O26" s="112"/>
      <c r="P26" s="113"/>
      <c r="Q26" s="114"/>
      <c r="R26" s="39"/>
      <c r="S26" s="38"/>
      <c r="T26" s="39"/>
      <c r="U26" s="39"/>
      <c r="V26" s="38"/>
      <c r="W26" s="39"/>
      <c r="X26" s="39"/>
      <c r="Y26" s="39"/>
      <c r="Z26" s="39"/>
      <c r="AA26" s="39"/>
      <c r="AB26" s="39"/>
      <c r="AC26" s="39"/>
      <c r="AD26" s="39"/>
      <c r="AE26" s="39"/>
      <c r="AF26" s="39"/>
      <c r="AG26" s="39"/>
      <c r="AH26" s="38"/>
      <c r="AI26" s="38"/>
      <c r="AJ26" s="38"/>
      <c r="AK26" s="38"/>
      <c r="AL26" s="38"/>
    </row>
    <row r="27" spans="1:38" ht="60">
      <c r="A27" s="13"/>
      <c r="B27" s="74" t="s">
        <v>56</v>
      </c>
      <c r="C27" s="21" t="s">
        <v>102</v>
      </c>
      <c r="D27" s="22"/>
      <c r="E27" s="459"/>
      <c r="F27" s="459"/>
      <c r="G27" s="459"/>
      <c r="H27" s="38"/>
      <c r="I27" s="38"/>
      <c r="J27" s="38"/>
      <c r="K27" s="39"/>
      <c r="L27" s="39"/>
      <c r="M27" s="38"/>
      <c r="N27" s="40"/>
      <c r="O27" s="34">
        <v>5</v>
      </c>
      <c r="P27" s="50" t="str">
        <f>C73</f>
        <v>To book training</v>
      </c>
      <c r="Q27" s="47" t="str">
        <f>H80</f>
        <v>Aircrew/engineers/logisticians booked training</v>
      </c>
      <c r="R27" s="53" t="str">
        <f>I80</f>
        <v>Wrong object</v>
      </c>
      <c r="S27" s="47" t="str">
        <f>J80</f>
        <v>Booked onto wrong course</v>
      </c>
      <c r="T27" s="115" t="str">
        <f>K80</f>
        <v>Low</v>
      </c>
      <c r="U27" s="73" t="str">
        <f>L80</f>
        <v>Large</v>
      </c>
      <c r="V27" s="50" t="s">
        <v>103</v>
      </c>
      <c r="W27" s="32" t="s">
        <v>104</v>
      </c>
      <c r="X27" s="32">
        <f t="shared" ref="X27" si="18">IF($T27="High",3,0)</f>
        <v>0</v>
      </c>
      <c r="Y27" s="32">
        <f t="shared" ref="Y27" si="19">IF($T27="Medium",2,0)</f>
        <v>0</v>
      </c>
      <c r="Z27" s="32">
        <f t="shared" ref="Z27" si="20">IF($T27="Low",1,0)</f>
        <v>1</v>
      </c>
      <c r="AA27" s="32">
        <f t="shared" ref="AA27" si="21">IF($U27="large",3,0)</f>
        <v>3</v>
      </c>
      <c r="AB27" s="32">
        <f t="shared" ref="AB27" si="22">IF($U27="Medium",2,0)</f>
        <v>0</v>
      </c>
      <c r="AC27" s="32">
        <f t="shared" ref="AC27" si="23">IF($U27="Low",1,0)</f>
        <v>0</v>
      </c>
      <c r="AD27" s="32">
        <f t="shared" ref="AD27" si="24">(X27+Y27+Z27)*(AA27+AB27+AC27)</f>
        <v>3</v>
      </c>
      <c r="AE27" s="51">
        <f t="shared" ref="AE27" si="25">IF($W27="INCREASE",3,0)</f>
        <v>0</v>
      </c>
      <c r="AF27" s="51">
        <f t="shared" ref="AF27" si="26">IF($W27="NO CHANGE",2,0)</f>
        <v>2</v>
      </c>
      <c r="AG27" s="51">
        <f t="shared" ref="AG27" si="27">IF($W27="DECREASE",1,0)</f>
        <v>0</v>
      </c>
      <c r="AH27" s="51">
        <f t="shared" ref="AH27" si="28">AD27*(AE27+AF27+AG27)</f>
        <v>6</v>
      </c>
      <c r="AI27" s="35" t="s">
        <v>105</v>
      </c>
      <c r="AJ27" s="38"/>
      <c r="AK27" s="22"/>
      <c r="AL27" s="22"/>
    </row>
    <row r="28" spans="1:38" ht="81.599999999999994" customHeight="1">
      <c r="A28" s="13"/>
      <c r="B28" s="463" t="s">
        <v>65</v>
      </c>
      <c r="C28" s="21" t="s">
        <v>106</v>
      </c>
      <c r="D28" s="22"/>
      <c r="E28" s="459"/>
      <c r="F28" s="459"/>
      <c r="G28" s="459"/>
      <c r="H28" s="116" t="str">
        <f>C28</f>
        <v>Trained aircrew</v>
      </c>
      <c r="I28" s="51" t="s">
        <v>107</v>
      </c>
      <c r="J28" s="117" t="s">
        <v>108</v>
      </c>
      <c r="K28" s="32" t="s">
        <v>53</v>
      </c>
      <c r="L28" s="32" t="s">
        <v>58</v>
      </c>
      <c r="M28" s="38"/>
      <c r="N28" s="33"/>
      <c r="O28" s="118"/>
      <c r="P28" s="57"/>
      <c r="Q28" s="58"/>
      <c r="R28" s="59"/>
      <c r="S28" s="119"/>
      <c r="T28" s="59"/>
      <c r="U28" s="59"/>
      <c r="V28" s="119"/>
      <c r="W28" s="59"/>
      <c r="X28" s="59"/>
      <c r="Y28" s="59"/>
      <c r="Z28" s="59"/>
      <c r="AA28" s="59"/>
      <c r="AB28" s="59"/>
      <c r="AC28" s="59"/>
      <c r="AD28" s="59"/>
      <c r="AE28" s="59"/>
      <c r="AF28" s="59"/>
      <c r="AG28" s="59"/>
      <c r="AH28" s="52"/>
      <c r="AI28" s="52"/>
      <c r="AJ28" s="50" t="s">
        <v>109</v>
      </c>
      <c r="AK28" s="22"/>
      <c r="AL28" s="22"/>
    </row>
    <row r="29" spans="1:38" ht="52.9" customHeight="1">
      <c r="A29" s="13"/>
      <c r="B29" s="463"/>
      <c r="C29" s="21" t="s">
        <v>110</v>
      </c>
      <c r="D29" s="22"/>
      <c r="E29" s="459"/>
      <c r="F29" s="459"/>
      <c r="G29" s="459"/>
      <c r="H29" s="116" t="str">
        <f>C29</f>
        <v>Trained engineers</v>
      </c>
      <c r="I29" s="51" t="s">
        <v>107</v>
      </c>
      <c r="J29" s="117" t="s">
        <v>108</v>
      </c>
      <c r="K29" s="32" t="s">
        <v>53</v>
      </c>
      <c r="L29" s="32" t="s">
        <v>58</v>
      </c>
      <c r="M29" s="22"/>
      <c r="N29" s="33"/>
      <c r="O29" s="120"/>
      <c r="P29" s="121"/>
      <c r="Q29" s="122"/>
      <c r="R29" s="123"/>
      <c r="S29" s="124"/>
      <c r="T29" s="123"/>
      <c r="U29" s="123"/>
      <c r="V29" s="124"/>
      <c r="W29" s="123"/>
      <c r="X29" s="123"/>
      <c r="Y29" s="123"/>
      <c r="Z29" s="123"/>
      <c r="AA29" s="123"/>
      <c r="AB29" s="123"/>
      <c r="AC29" s="123"/>
      <c r="AD29" s="123"/>
      <c r="AE29" s="123"/>
      <c r="AF29" s="123"/>
      <c r="AG29" s="123"/>
      <c r="AH29" s="125"/>
      <c r="AI29" s="125"/>
      <c r="AJ29" s="50" t="s">
        <v>111</v>
      </c>
      <c r="AK29" s="22"/>
      <c r="AL29" s="22"/>
    </row>
    <row r="30" spans="1:38" ht="63.6" customHeight="1">
      <c r="A30" s="13"/>
      <c r="B30" s="463"/>
      <c r="C30" s="21" t="s">
        <v>112</v>
      </c>
      <c r="D30" s="22"/>
      <c r="E30" s="459"/>
      <c r="F30" s="459"/>
      <c r="G30" s="459"/>
      <c r="H30" s="116" t="str">
        <f>C30</f>
        <v>Report of trained engineers</v>
      </c>
      <c r="I30" s="51" t="s">
        <v>107</v>
      </c>
      <c r="J30" s="117" t="s">
        <v>113</v>
      </c>
      <c r="K30" s="32" t="s">
        <v>53</v>
      </c>
      <c r="L30" s="32" t="s">
        <v>58</v>
      </c>
      <c r="M30" s="22"/>
      <c r="N30" s="33"/>
      <c r="O30" s="120"/>
      <c r="P30" s="121"/>
      <c r="Q30" s="122"/>
      <c r="R30" s="123"/>
      <c r="S30" s="124"/>
      <c r="T30" s="123"/>
      <c r="U30" s="123"/>
      <c r="V30" s="124"/>
      <c r="W30" s="123"/>
      <c r="X30" s="123"/>
      <c r="Y30" s="123"/>
      <c r="Z30" s="123"/>
      <c r="AA30" s="123"/>
      <c r="AB30" s="123"/>
      <c r="AC30" s="123"/>
      <c r="AD30" s="123"/>
      <c r="AE30" s="123"/>
      <c r="AF30" s="123"/>
      <c r="AG30" s="123"/>
      <c r="AH30" s="125"/>
      <c r="AI30" s="125"/>
      <c r="AJ30" s="35" t="s">
        <v>114</v>
      </c>
      <c r="AK30" s="22"/>
      <c r="AL30" s="22"/>
    </row>
    <row r="31" spans="1:38" ht="70.150000000000006" customHeight="1">
      <c r="A31" s="13"/>
      <c r="B31" s="463"/>
      <c r="C31" s="21" t="s">
        <v>115</v>
      </c>
      <c r="D31" s="22"/>
      <c r="E31" s="459"/>
      <c r="F31" s="459"/>
      <c r="G31" s="459"/>
      <c r="H31" s="116" t="str">
        <f>C31</f>
        <v>Report of trained aircrew</v>
      </c>
      <c r="I31" s="51" t="s">
        <v>107</v>
      </c>
      <c r="J31" s="117" t="s">
        <v>113</v>
      </c>
      <c r="K31" s="32" t="s">
        <v>53</v>
      </c>
      <c r="L31" s="32" t="s">
        <v>58</v>
      </c>
      <c r="M31" s="22"/>
      <c r="N31" s="33"/>
      <c r="O31" s="126"/>
      <c r="P31" s="63"/>
      <c r="Q31" s="64"/>
      <c r="R31" s="65"/>
      <c r="S31" s="127"/>
      <c r="T31" s="65"/>
      <c r="U31" s="65"/>
      <c r="V31" s="127"/>
      <c r="W31" s="65"/>
      <c r="X31" s="65"/>
      <c r="Y31" s="65"/>
      <c r="Z31" s="65"/>
      <c r="AA31" s="65"/>
      <c r="AB31" s="65"/>
      <c r="AC31" s="65"/>
      <c r="AD31" s="65"/>
      <c r="AE31" s="65"/>
      <c r="AF31" s="65"/>
      <c r="AG31" s="65"/>
      <c r="AH31" s="54"/>
      <c r="AI31" s="54"/>
      <c r="AJ31" s="50" t="s">
        <v>116</v>
      </c>
      <c r="AK31" s="22"/>
      <c r="AL31" s="22"/>
    </row>
    <row r="32" spans="1:38" ht="45">
      <c r="A32" s="13"/>
      <c r="B32" s="74" t="s">
        <v>75</v>
      </c>
      <c r="C32" s="21" t="s">
        <v>117</v>
      </c>
      <c r="D32" s="22"/>
      <c r="E32" s="459"/>
      <c r="F32" s="459"/>
      <c r="G32" s="459"/>
      <c r="H32" s="38"/>
      <c r="I32" s="38"/>
      <c r="J32" s="38"/>
      <c r="K32" s="39"/>
      <c r="L32" s="39"/>
      <c r="M32" s="22"/>
      <c r="N32" s="33"/>
      <c r="O32" s="34">
        <v>19</v>
      </c>
      <c r="P32" s="50" t="str">
        <f>C278</f>
        <v>To provide training</v>
      </c>
      <c r="Q32" s="47" t="str">
        <f>H282</f>
        <v>Trainers</v>
      </c>
      <c r="R32" s="48" t="str">
        <f>I282</f>
        <v>Wrong object</v>
      </c>
      <c r="S32" s="47" t="str">
        <f>J282</f>
        <v>Wrong 'trade' trainers provided</v>
      </c>
      <c r="T32" s="115" t="str">
        <f>K282</f>
        <v>Low</v>
      </c>
      <c r="U32" s="73" t="str">
        <f>L282</f>
        <v>Large</v>
      </c>
      <c r="V32" s="50" t="s">
        <v>118</v>
      </c>
      <c r="W32" s="32" t="s">
        <v>60</v>
      </c>
      <c r="X32" s="32">
        <f t="shared" ref="X32:X35" si="29">IF($T32="High",3,0)</f>
        <v>0</v>
      </c>
      <c r="Y32" s="32">
        <f t="shared" ref="Y32:Y35" si="30">IF($T32="Medium",2,0)</f>
        <v>0</v>
      </c>
      <c r="Z32" s="32">
        <f t="shared" ref="Z32:Z35" si="31">IF($T32="Low",1,0)</f>
        <v>1</v>
      </c>
      <c r="AA32" s="32">
        <f t="shared" ref="AA32:AA35" si="32">IF($U32="large",3,0)</f>
        <v>3</v>
      </c>
      <c r="AB32" s="32">
        <f t="shared" ref="AB32:AB35" si="33">IF($U32="Medium",2,0)</f>
        <v>0</v>
      </c>
      <c r="AC32" s="32">
        <f t="shared" ref="AC32:AC35" si="34">IF($U32="Low",1,0)</f>
        <v>0</v>
      </c>
      <c r="AD32" s="32">
        <f t="shared" ref="AD32:AD35" si="35">(X32+Y32+Z32)*(AA32+AB32+AC32)</f>
        <v>3</v>
      </c>
      <c r="AE32" s="51">
        <f t="shared" ref="AE32:AE35" si="36">IF($W32="INCREASE",3,0)</f>
        <v>3</v>
      </c>
      <c r="AF32" s="51">
        <f t="shared" ref="AF32:AF35" si="37">IF($W32="NO CHANGE",2,0)</f>
        <v>0</v>
      </c>
      <c r="AG32" s="51">
        <f t="shared" ref="AG32:AG35" si="38">IF($W32="DECREASE",1,0)</f>
        <v>0</v>
      </c>
      <c r="AH32" s="51">
        <f t="shared" ref="AH32:AH35" si="39">AD32*(AE32+AF32+AG32)</f>
        <v>9</v>
      </c>
      <c r="AI32" s="50" t="s">
        <v>119</v>
      </c>
      <c r="AJ32" s="38"/>
      <c r="AK32" s="22"/>
      <c r="AL32" s="22"/>
    </row>
    <row r="33" spans="1:38" ht="145.9" customHeight="1">
      <c r="A33" s="13"/>
      <c r="B33" s="463" t="s">
        <v>82</v>
      </c>
      <c r="C33" s="21" t="s">
        <v>120</v>
      </c>
      <c r="D33" s="22"/>
      <c r="E33" s="459"/>
      <c r="F33" s="459"/>
      <c r="G33" s="459"/>
      <c r="H33" s="38"/>
      <c r="I33" s="38"/>
      <c r="J33" s="38"/>
      <c r="K33" s="39"/>
      <c r="L33" s="39"/>
      <c r="M33" s="38"/>
      <c r="N33" s="33"/>
      <c r="O33" s="34">
        <v>20</v>
      </c>
      <c r="P33" s="50" t="str">
        <f>C292</f>
        <v>To provide training equipment</v>
      </c>
      <c r="Q33" s="47" t="str">
        <f>H296</f>
        <v>Training equipment</v>
      </c>
      <c r="R33" s="48" t="str">
        <f>I296</f>
        <v>Wrong object</v>
      </c>
      <c r="S33" s="47" t="str">
        <f>J296</f>
        <v>Incorrect training equipment provided</v>
      </c>
      <c r="T33" s="115" t="str">
        <f>K296</f>
        <v>Low</v>
      </c>
      <c r="U33" s="73" t="str">
        <f>L296</f>
        <v>Large</v>
      </c>
      <c r="V33" s="50" t="s">
        <v>121</v>
      </c>
      <c r="W33" s="32" t="s">
        <v>60</v>
      </c>
      <c r="X33" s="32">
        <f t="shared" si="29"/>
        <v>0</v>
      </c>
      <c r="Y33" s="32">
        <f t="shared" si="30"/>
        <v>0</v>
      </c>
      <c r="Z33" s="32">
        <f t="shared" si="31"/>
        <v>1</v>
      </c>
      <c r="AA33" s="32">
        <f t="shared" si="32"/>
        <v>3</v>
      </c>
      <c r="AB33" s="32">
        <f t="shared" si="33"/>
        <v>0</v>
      </c>
      <c r="AC33" s="32">
        <f t="shared" si="34"/>
        <v>0</v>
      </c>
      <c r="AD33" s="32">
        <f t="shared" si="35"/>
        <v>3</v>
      </c>
      <c r="AE33" s="51">
        <f t="shared" si="36"/>
        <v>3</v>
      </c>
      <c r="AF33" s="51">
        <f t="shared" si="37"/>
        <v>0</v>
      </c>
      <c r="AG33" s="51">
        <f t="shared" si="38"/>
        <v>0</v>
      </c>
      <c r="AH33" s="51">
        <f t="shared" si="39"/>
        <v>9</v>
      </c>
      <c r="AI33" s="50" t="s">
        <v>122</v>
      </c>
      <c r="AJ33" s="38"/>
      <c r="AK33" s="22"/>
      <c r="AL33" s="22"/>
    </row>
    <row r="34" spans="1:38" ht="82.15" customHeight="1">
      <c r="A34" s="13"/>
      <c r="B34" s="463"/>
      <c r="C34" s="21" t="s">
        <v>123</v>
      </c>
      <c r="D34" s="22"/>
      <c r="E34" s="459"/>
      <c r="F34" s="459"/>
      <c r="G34" s="459"/>
      <c r="H34" s="38"/>
      <c r="I34" s="38"/>
      <c r="J34" s="38"/>
      <c r="K34" s="39"/>
      <c r="L34" s="39"/>
      <c r="M34" s="38"/>
      <c r="N34" s="33"/>
      <c r="O34" s="34">
        <v>23</v>
      </c>
      <c r="P34" s="50" t="str">
        <f>C332</f>
        <v>To be a functioning NFF/Airworthiness group</v>
      </c>
      <c r="Q34" s="47" t="str">
        <f>H341</f>
        <v>Training documents</v>
      </c>
      <c r="R34" s="48" t="str">
        <f>I341</f>
        <v>Wrong object</v>
      </c>
      <c r="S34" s="47" t="str">
        <f>J341</f>
        <v>Incorrect training documents issued</v>
      </c>
      <c r="T34" s="115" t="str">
        <f>K341</f>
        <v>Low</v>
      </c>
      <c r="U34" s="73" t="str">
        <f>L341</f>
        <v>Large</v>
      </c>
      <c r="V34" s="50" t="s">
        <v>124</v>
      </c>
      <c r="W34" s="32" t="s">
        <v>60</v>
      </c>
      <c r="X34" s="32">
        <f t="shared" si="29"/>
        <v>0</v>
      </c>
      <c r="Y34" s="32">
        <f t="shared" si="30"/>
        <v>0</v>
      </c>
      <c r="Z34" s="32">
        <f t="shared" si="31"/>
        <v>1</v>
      </c>
      <c r="AA34" s="32">
        <f t="shared" si="32"/>
        <v>3</v>
      </c>
      <c r="AB34" s="32">
        <f t="shared" si="33"/>
        <v>0</v>
      </c>
      <c r="AC34" s="32">
        <f t="shared" si="34"/>
        <v>0</v>
      </c>
      <c r="AD34" s="32">
        <f t="shared" si="35"/>
        <v>3</v>
      </c>
      <c r="AE34" s="51">
        <f t="shared" si="36"/>
        <v>3</v>
      </c>
      <c r="AF34" s="51">
        <f t="shared" si="37"/>
        <v>0</v>
      </c>
      <c r="AG34" s="51">
        <f t="shared" si="38"/>
        <v>0</v>
      </c>
      <c r="AH34" s="51">
        <f t="shared" si="39"/>
        <v>9</v>
      </c>
      <c r="AI34" s="50" t="s">
        <v>125</v>
      </c>
      <c r="AJ34" s="38"/>
      <c r="AK34" s="22"/>
      <c r="AL34" s="22"/>
    </row>
    <row r="35" spans="1:38" ht="150">
      <c r="A35" s="13"/>
      <c r="B35" s="463"/>
      <c r="C35" s="21" t="s">
        <v>126</v>
      </c>
      <c r="D35" s="22"/>
      <c r="E35" s="459"/>
      <c r="F35" s="459"/>
      <c r="G35" s="459"/>
      <c r="H35" s="38"/>
      <c r="I35" s="38"/>
      <c r="J35" s="38"/>
      <c r="K35" s="39"/>
      <c r="L35" s="39"/>
      <c r="M35" s="38"/>
      <c r="N35" s="33"/>
      <c r="O35" s="128">
        <v>27</v>
      </c>
      <c r="P35" s="129" t="str">
        <f>C392</f>
        <v>To assess if training documents need updating</v>
      </c>
      <c r="Q35" s="130" t="str">
        <f>H396</f>
        <v>Updated training documents</v>
      </c>
      <c r="R35" s="48" t="str">
        <f>I396</f>
        <v>Wrong object</v>
      </c>
      <c r="S35" s="47" t="str">
        <f>J396</f>
        <v>Incorrectly updated documents issued</v>
      </c>
      <c r="T35" s="115" t="str">
        <f>K396</f>
        <v>Low</v>
      </c>
      <c r="U35" s="73" t="str">
        <f>L396</f>
        <v>Large</v>
      </c>
      <c r="V35" s="50" t="s">
        <v>127</v>
      </c>
      <c r="W35" s="32" t="s">
        <v>104</v>
      </c>
      <c r="X35" s="32">
        <f t="shared" si="29"/>
        <v>0</v>
      </c>
      <c r="Y35" s="32">
        <f t="shared" si="30"/>
        <v>0</v>
      </c>
      <c r="Z35" s="32">
        <f t="shared" si="31"/>
        <v>1</v>
      </c>
      <c r="AA35" s="32">
        <f t="shared" si="32"/>
        <v>3</v>
      </c>
      <c r="AB35" s="32">
        <f t="shared" si="33"/>
        <v>0</v>
      </c>
      <c r="AC35" s="32">
        <f t="shared" si="34"/>
        <v>0</v>
      </c>
      <c r="AD35" s="32">
        <f t="shared" si="35"/>
        <v>3</v>
      </c>
      <c r="AE35" s="51">
        <f t="shared" si="36"/>
        <v>0</v>
      </c>
      <c r="AF35" s="51">
        <f t="shared" si="37"/>
        <v>2</v>
      </c>
      <c r="AG35" s="51">
        <f t="shared" si="38"/>
        <v>0</v>
      </c>
      <c r="AH35" s="51">
        <f t="shared" si="39"/>
        <v>6</v>
      </c>
      <c r="AI35" s="50" t="s">
        <v>128</v>
      </c>
      <c r="AJ35" s="131"/>
      <c r="AK35" s="22"/>
      <c r="AL35" s="22"/>
    </row>
    <row r="36" spans="1:38">
      <c r="A36" s="13"/>
      <c r="B36" s="74" t="s">
        <v>89</v>
      </c>
      <c r="C36" s="75" t="s">
        <v>90</v>
      </c>
      <c r="D36" s="22"/>
      <c r="E36" s="459"/>
      <c r="F36" s="459"/>
      <c r="G36" s="459"/>
      <c r="H36" s="38"/>
      <c r="I36" s="38"/>
      <c r="J36" s="38"/>
      <c r="K36" s="39"/>
      <c r="L36" s="39"/>
      <c r="M36" s="38"/>
      <c r="N36" s="33"/>
      <c r="O36" s="78"/>
      <c r="P36" s="81"/>
      <c r="Q36" s="81"/>
      <c r="R36" s="81"/>
      <c r="S36" s="81"/>
      <c r="T36" s="81"/>
      <c r="U36" s="81"/>
      <c r="V36" s="81"/>
      <c r="W36" s="81"/>
      <c r="X36" s="81"/>
      <c r="Y36" s="81"/>
      <c r="Z36" s="81"/>
      <c r="AA36" s="81"/>
      <c r="AB36" s="81"/>
      <c r="AC36" s="81"/>
      <c r="AD36" s="81"/>
      <c r="AE36" s="81"/>
      <c r="AF36" s="81"/>
      <c r="AG36" s="81"/>
      <c r="AH36" s="81"/>
      <c r="AI36" s="81"/>
      <c r="AJ36" s="125"/>
      <c r="AK36" s="22"/>
      <c r="AL36" s="22"/>
    </row>
    <row r="37" spans="1:38" ht="15.95" customHeight="1">
      <c r="A37" s="83"/>
      <c r="B37" s="84" t="s">
        <v>91</v>
      </c>
      <c r="C37" s="85" t="s">
        <v>90</v>
      </c>
      <c r="D37" s="86"/>
      <c r="E37" s="459"/>
      <c r="F37" s="459"/>
      <c r="G37" s="459"/>
      <c r="H37" s="76"/>
      <c r="I37" s="76"/>
      <c r="J37" s="76"/>
      <c r="K37" s="77"/>
      <c r="L37" s="77"/>
      <c r="M37" s="76"/>
      <c r="N37" s="76"/>
      <c r="O37" s="132"/>
      <c r="P37" s="133"/>
      <c r="Q37" s="133"/>
      <c r="R37" s="133"/>
      <c r="S37" s="133"/>
      <c r="T37" s="133"/>
      <c r="U37" s="133"/>
      <c r="V37" s="133"/>
      <c r="W37" s="133"/>
      <c r="X37" s="133"/>
      <c r="Y37" s="133"/>
      <c r="Z37" s="133"/>
      <c r="AA37" s="133"/>
      <c r="AB37" s="133"/>
      <c r="AC37" s="133"/>
      <c r="AD37" s="133"/>
      <c r="AE37" s="133"/>
      <c r="AF37" s="133"/>
      <c r="AG37" s="133"/>
      <c r="AH37" s="133"/>
      <c r="AI37" s="133"/>
      <c r="AJ37" s="54"/>
    </row>
    <row r="38" spans="1:38" ht="16.149999999999999" customHeight="1">
      <c r="A38" s="92"/>
      <c r="B38" s="45"/>
      <c r="C38" s="45"/>
      <c r="D38" s="45"/>
      <c r="E38" s="44"/>
      <c r="F38" s="44"/>
      <c r="G38" s="44"/>
      <c r="H38" s="79"/>
      <c r="I38" s="79"/>
      <c r="J38" s="79"/>
      <c r="K38" s="81"/>
      <c r="L38" s="81"/>
      <c r="M38" s="79"/>
      <c r="N38" s="79"/>
      <c r="O38" s="87"/>
      <c r="P38" s="88"/>
      <c r="Q38" s="89"/>
      <c r="R38" s="90"/>
      <c r="S38" s="88"/>
      <c r="T38" s="90"/>
      <c r="U38" s="90"/>
      <c r="V38" s="88"/>
      <c r="W38" s="90"/>
      <c r="X38" s="90"/>
      <c r="Y38" s="90"/>
      <c r="Z38" s="90"/>
      <c r="AA38" s="90"/>
      <c r="AB38" s="90"/>
      <c r="AC38" s="90"/>
      <c r="AD38" s="90"/>
      <c r="AE38" s="90"/>
      <c r="AF38" s="90"/>
      <c r="AG38" s="90"/>
      <c r="AH38" s="91"/>
      <c r="AI38" s="91"/>
      <c r="AJ38" s="38"/>
      <c r="AK38" s="38"/>
      <c r="AL38" s="38"/>
    </row>
    <row r="39" spans="1:38" ht="23.45" thickBot="1">
      <c r="A39" s="95"/>
      <c r="B39" s="94"/>
      <c r="C39" s="94"/>
      <c r="D39" s="94"/>
      <c r="E39" s="96"/>
      <c r="F39" s="97"/>
      <c r="G39" s="94"/>
      <c r="H39" s="94"/>
      <c r="I39" s="94"/>
      <c r="J39" s="94"/>
      <c r="K39" s="96"/>
      <c r="L39" s="96"/>
      <c r="M39" s="94"/>
      <c r="N39" s="94"/>
      <c r="O39" s="96"/>
      <c r="P39" s="98"/>
      <c r="Q39" s="99"/>
      <c r="R39" s="96"/>
      <c r="S39" s="94"/>
      <c r="T39" s="96"/>
      <c r="U39" s="96"/>
      <c r="V39" s="94"/>
      <c r="W39" s="96"/>
      <c r="X39" s="96"/>
      <c r="Y39" s="96"/>
      <c r="Z39" s="96"/>
      <c r="AA39" s="96"/>
      <c r="AB39" s="96"/>
      <c r="AC39" s="96"/>
      <c r="AD39" s="96"/>
      <c r="AE39" s="96"/>
      <c r="AF39" s="96"/>
      <c r="AG39" s="96"/>
      <c r="AH39" s="94"/>
      <c r="AI39" s="94"/>
      <c r="AJ39" s="94"/>
      <c r="AK39" s="94"/>
      <c r="AL39" s="94"/>
    </row>
    <row r="40" spans="1:38" ht="23.45" thickBot="1">
      <c r="A40" s="12">
        <v>3</v>
      </c>
      <c r="B40" s="481" t="s">
        <v>5</v>
      </c>
      <c r="C40" s="482"/>
      <c r="D40" s="134" t="s">
        <v>6</v>
      </c>
      <c r="E40" s="134"/>
      <c r="F40" s="134"/>
      <c r="G40" s="134"/>
      <c r="H40" s="134"/>
      <c r="I40" s="134"/>
      <c r="J40" s="134"/>
      <c r="K40" s="134"/>
      <c r="L40" s="134"/>
      <c r="M40" s="482" t="s">
        <v>7</v>
      </c>
      <c r="N40" s="482"/>
      <c r="O40" s="482"/>
      <c r="P40" s="482"/>
      <c r="Q40" s="482"/>
      <c r="R40" s="482"/>
      <c r="S40" s="482"/>
      <c r="T40" s="482"/>
      <c r="U40" s="482"/>
      <c r="V40" s="482"/>
      <c r="W40" s="482"/>
      <c r="X40" s="482"/>
      <c r="Y40" s="482"/>
      <c r="Z40" s="482"/>
      <c r="AA40" s="482"/>
      <c r="AB40" s="482"/>
      <c r="AC40" s="482"/>
      <c r="AD40" s="482"/>
      <c r="AE40" s="482"/>
      <c r="AF40" s="482"/>
      <c r="AG40" s="482"/>
      <c r="AH40" s="482"/>
      <c r="AI40" s="483" t="s">
        <v>8</v>
      </c>
      <c r="AJ40" s="483"/>
    </row>
    <row r="41" spans="1:38" s="14" customFormat="1" ht="32.450000000000003" customHeight="1">
      <c r="A41" s="12"/>
      <c r="D41" s="15"/>
      <c r="E41" s="16" t="s">
        <v>9</v>
      </c>
      <c r="F41" s="466" t="s">
        <v>10</v>
      </c>
      <c r="G41" s="466" t="s">
        <v>11</v>
      </c>
      <c r="H41" s="475" t="s">
        <v>12</v>
      </c>
      <c r="I41" s="477" t="s">
        <v>13</v>
      </c>
      <c r="J41" s="479" t="s">
        <v>14</v>
      </c>
      <c r="K41" s="470" t="s">
        <v>15</v>
      </c>
      <c r="L41" s="470" t="s">
        <v>16</v>
      </c>
      <c r="M41" s="15" t="s">
        <v>17</v>
      </c>
      <c r="N41" s="17" t="s">
        <v>18</v>
      </c>
      <c r="O41" s="472" t="s">
        <v>19</v>
      </c>
      <c r="P41" s="473"/>
      <c r="Q41" s="474"/>
      <c r="R41" s="466" t="s">
        <v>92</v>
      </c>
      <c r="S41" s="466" t="s">
        <v>93</v>
      </c>
      <c r="T41" s="466" t="s">
        <v>22</v>
      </c>
      <c r="U41" s="466" t="s">
        <v>23</v>
      </c>
      <c r="V41" s="464" t="s">
        <v>24</v>
      </c>
      <c r="W41" s="466" t="s">
        <v>94</v>
      </c>
      <c r="X41" s="467" t="s">
        <v>26</v>
      </c>
      <c r="Y41" s="468"/>
      <c r="Z41" s="469"/>
      <c r="AA41" s="467" t="s">
        <v>27</v>
      </c>
      <c r="AB41" s="468"/>
      <c r="AC41" s="469"/>
      <c r="AD41" s="18" t="s">
        <v>95</v>
      </c>
      <c r="AE41" s="467" t="s">
        <v>29</v>
      </c>
      <c r="AF41" s="468"/>
      <c r="AG41" s="469"/>
      <c r="AH41" s="466" t="s">
        <v>30</v>
      </c>
      <c r="AI41" s="456" t="s">
        <v>31</v>
      </c>
      <c r="AJ41" s="456" t="s">
        <v>32</v>
      </c>
      <c r="AK41" s="19" t="s">
        <v>33</v>
      </c>
    </row>
    <row r="42" spans="1:38" ht="30" customHeight="1">
      <c r="A42" s="12"/>
      <c r="B42" s="135" t="s">
        <v>34</v>
      </c>
      <c r="C42" s="101" t="s">
        <v>129</v>
      </c>
      <c r="D42" s="102"/>
      <c r="E42" s="136" t="s">
        <v>36</v>
      </c>
      <c r="F42" s="457"/>
      <c r="G42" s="457"/>
      <c r="H42" s="476"/>
      <c r="I42" s="478"/>
      <c r="J42" s="480"/>
      <c r="K42" s="471"/>
      <c r="L42" s="471"/>
      <c r="M42" s="24"/>
      <c r="N42" s="25"/>
      <c r="O42" s="104" t="s">
        <v>37</v>
      </c>
      <c r="P42" s="29" t="s">
        <v>38</v>
      </c>
      <c r="Q42" s="105" t="s">
        <v>17</v>
      </c>
      <c r="R42" s="457"/>
      <c r="S42" s="457"/>
      <c r="T42" s="457"/>
      <c r="U42" s="457"/>
      <c r="V42" s="465"/>
      <c r="W42" s="457"/>
      <c r="X42" s="29" t="s">
        <v>39</v>
      </c>
      <c r="Y42" s="29" t="s">
        <v>40</v>
      </c>
      <c r="Z42" s="29" t="s">
        <v>41</v>
      </c>
      <c r="AA42" s="29" t="s">
        <v>39</v>
      </c>
      <c r="AB42" s="29" t="s">
        <v>40</v>
      </c>
      <c r="AC42" s="29" t="s">
        <v>41</v>
      </c>
      <c r="AD42" s="29" t="s">
        <v>42</v>
      </c>
      <c r="AE42" s="29" t="s">
        <v>43</v>
      </c>
      <c r="AF42" s="29" t="s">
        <v>44</v>
      </c>
      <c r="AG42" s="29" t="s">
        <v>45</v>
      </c>
      <c r="AH42" s="457"/>
      <c r="AI42" s="457"/>
      <c r="AJ42" s="457"/>
      <c r="AK42" s="7" t="s">
        <v>46</v>
      </c>
    </row>
    <row r="43" spans="1:38" ht="30" customHeight="1">
      <c r="A43" s="13"/>
      <c r="B43" s="30" t="s">
        <v>47</v>
      </c>
      <c r="C43" s="137" t="s">
        <v>130</v>
      </c>
      <c r="D43" s="22"/>
      <c r="E43" s="458" t="s">
        <v>131</v>
      </c>
      <c r="F43" s="458" t="s">
        <v>132</v>
      </c>
      <c r="G43" s="458" t="s">
        <v>133</v>
      </c>
      <c r="H43" s="22"/>
      <c r="I43" s="22"/>
      <c r="J43" s="22"/>
      <c r="K43" s="32"/>
      <c r="L43" s="32"/>
      <c r="M43" s="22"/>
      <c r="N43" s="33"/>
      <c r="O43" s="34"/>
      <c r="P43" s="35"/>
      <c r="Q43" s="36"/>
      <c r="R43" s="32"/>
      <c r="S43" s="22"/>
      <c r="T43" s="32"/>
      <c r="U43" s="32"/>
      <c r="V43" s="22"/>
      <c r="W43" s="32"/>
      <c r="X43" s="32"/>
      <c r="Y43" s="32"/>
      <c r="Z43" s="32"/>
      <c r="AA43" s="32"/>
      <c r="AB43" s="32"/>
      <c r="AC43" s="32"/>
      <c r="AD43" s="32"/>
      <c r="AE43" s="32"/>
      <c r="AF43" s="32"/>
      <c r="AG43" s="32"/>
      <c r="AH43" s="22"/>
      <c r="AI43" s="22"/>
      <c r="AJ43" s="22"/>
      <c r="AK43" s="22"/>
      <c r="AL43" s="22"/>
    </row>
    <row r="44" spans="1:38">
      <c r="A44" s="13"/>
      <c r="B44" s="20" t="s">
        <v>54</v>
      </c>
      <c r="C44" s="135" t="s">
        <v>55</v>
      </c>
      <c r="D44" s="22"/>
      <c r="E44" s="459"/>
      <c r="F44" s="459"/>
      <c r="G44" s="459"/>
      <c r="H44" s="38"/>
      <c r="I44" s="38"/>
      <c r="J44" s="38"/>
      <c r="K44" s="39"/>
      <c r="L44" s="39"/>
      <c r="M44" s="38"/>
      <c r="N44" s="40"/>
      <c r="O44" s="112"/>
      <c r="P44" s="113"/>
      <c r="Q44" s="114"/>
      <c r="R44" s="39"/>
      <c r="S44" s="38"/>
      <c r="T44" s="39"/>
      <c r="U44" s="39"/>
      <c r="V44" s="38"/>
      <c r="W44" s="39"/>
      <c r="X44" s="39"/>
      <c r="Y44" s="39"/>
      <c r="Z44" s="39"/>
      <c r="AA44" s="39"/>
      <c r="AB44" s="39"/>
      <c r="AC44" s="39"/>
      <c r="AD44" s="39"/>
      <c r="AE44" s="39"/>
      <c r="AF44" s="39"/>
      <c r="AG44" s="39"/>
      <c r="AH44" s="38"/>
      <c r="AI44" s="38"/>
      <c r="AJ44" s="38"/>
      <c r="AK44" s="38"/>
      <c r="AL44" s="38"/>
    </row>
    <row r="45" spans="1:38" ht="102" customHeight="1">
      <c r="A45" s="13"/>
      <c r="B45" s="463" t="s">
        <v>56</v>
      </c>
      <c r="C45" s="101" t="s">
        <v>134</v>
      </c>
      <c r="D45" s="22"/>
      <c r="E45" s="459"/>
      <c r="F45" s="459"/>
      <c r="G45" s="459"/>
      <c r="H45" s="38"/>
      <c r="I45" s="38"/>
      <c r="J45" s="38"/>
      <c r="K45" s="39"/>
      <c r="L45" s="39"/>
      <c r="M45" s="38"/>
      <c r="N45" s="33"/>
      <c r="O45" s="34">
        <v>13</v>
      </c>
      <c r="P45" s="50" t="str">
        <f>C192</f>
        <v>To complete maintenance</v>
      </c>
      <c r="Q45" s="47" t="str">
        <f>H196</f>
        <v>Closed engineering workcard</v>
      </c>
      <c r="R45" s="53" t="str">
        <f t="shared" ref="R45:U45" si="40">I196</f>
        <v>Timing/duration</v>
      </c>
      <c r="S45" s="47" t="str">
        <f t="shared" si="40"/>
        <v>Too early - Engineering card closed before all work completed and signed for</v>
      </c>
      <c r="T45" s="72" t="str">
        <f t="shared" si="40"/>
        <v>High</v>
      </c>
      <c r="U45" s="73" t="str">
        <f t="shared" si="40"/>
        <v>Large</v>
      </c>
      <c r="V45" s="50" t="s">
        <v>135</v>
      </c>
      <c r="W45" s="32" t="s">
        <v>104</v>
      </c>
      <c r="X45" s="32">
        <f t="shared" ref="X45:X46" si="41">IF($T45="High",3,0)</f>
        <v>3</v>
      </c>
      <c r="Y45" s="32">
        <f t="shared" ref="Y45:Y46" si="42">IF($T45="Medium",2,0)</f>
        <v>0</v>
      </c>
      <c r="Z45" s="32">
        <f t="shared" ref="Z45:Z46" si="43">IF($T45="Low",1,0)</f>
        <v>0</v>
      </c>
      <c r="AA45" s="32">
        <f t="shared" ref="AA45:AA46" si="44">IF($U45="large",3,0)</f>
        <v>3</v>
      </c>
      <c r="AB45" s="32">
        <f t="shared" ref="AB45:AB46" si="45">IF($U45="Medium",2,0)</f>
        <v>0</v>
      </c>
      <c r="AC45" s="32">
        <f t="shared" ref="AC45:AC46" si="46">IF($U45="Low",1,0)</f>
        <v>0</v>
      </c>
      <c r="AD45" s="32">
        <f t="shared" ref="AD45:AD46" si="47">(X45+Y45+Z45)*(AA45+AB45+AC45)</f>
        <v>9</v>
      </c>
      <c r="AE45" s="51">
        <f t="shared" ref="AE45:AE46" si="48">IF($W45="INCREASE",3,0)</f>
        <v>0</v>
      </c>
      <c r="AF45" s="51">
        <f t="shared" ref="AF45:AF46" si="49">IF($W45="NO CHANGE",2,0)</f>
        <v>2</v>
      </c>
      <c r="AG45" s="51">
        <f t="shared" ref="AG45:AG46" si="50">IF($W45="DECREASE",1,0)</f>
        <v>0</v>
      </c>
      <c r="AH45" s="51">
        <f t="shared" ref="AH45:AH46" si="51">AD45*(AE45+AF45+AG45)</f>
        <v>18</v>
      </c>
      <c r="AI45" s="50" t="s">
        <v>136</v>
      </c>
      <c r="AJ45" s="38"/>
      <c r="AK45" s="22"/>
      <c r="AL45" s="22"/>
    </row>
    <row r="46" spans="1:38" ht="73.150000000000006" customHeight="1">
      <c r="A46" s="13"/>
      <c r="B46" s="463"/>
      <c r="C46" s="101" t="s">
        <v>137</v>
      </c>
      <c r="D46" s="22"/>
      <c r="E46" s="459"/>
      <c r="F46" s="459"/>
      <c r="G46" s="459"/>
      <c r="H46" s="38"/>
      <c r="I46" s="38"/>
      <c r="J46" s="38"/>
      <c r="K46" s="39"/>
      <c r="L46" s="39"/>
      <c r="M46" s="38"/>
      <c r="N46" s="33"/>
      <c r="O46" s="34">
        <v>18</v>
      </c>
      <c r="P46" s="50" t="str">
        <f>C265</f>
        <v>To be qualified to fly the aircraft</v>
      </c>
      <c r="Q46" s="47" t="str">
        <f>H269</f>
        <v>Flight qualified aircrew</v>
      </c>
      <c r="R46" s="53" t="str">
        <f t="shared" ref="R46:U46" si="52">I269</f>
        <v>Wrong object</v>
      </c>
      <c r="S46" s="47" t="str">
        <f t="shared" si="52"/>
        <v>Incorrectly assessed as qualified</v>
      </c>
      <c r="T46" s="115" t="str">
        <f t="shared" si="52"/>
        <v>Low</v>
      </c>
      <c r="U46" s="73" t="str">
        <f t="shared" si="52"/>
        <v>Large</v>
      </c>
      <c r="V46" s="50" t="s">
        <v>138</v>
      </c>
      <c r="W46" s="32" t="s">
        <v>104</v>
      </c>
      <c r="X46" s="32">
        <f t="shared" si="41"/>
        <v>0</v>
      </c>
      <c r="Y46" s="32">
        <f t="shared" si="42"/>
        <v>0</v>
      </c>
      <c r="Z46" s="32">
        <f t="shared" si="43"/>
        <v>1</v>
      </c>
      <c r="AA46" s="32">
        <f t="shared" si="44"/>
        <v>3</v>
      </c>
      <c r="AB46" s="32">
        <f t="shared" si="45"/>
        <v>0</v>
      </c>
      <c r="AC46" s="32">
        <f t="shared" si="46"/>
        <v>0</v>
      </c>
      <c r="AD46" s="32">
        <f t="shared" si="47"/>
        <v>3</v>
      </c>
      <c r="AE46" s="51">
        <f t="shared" si="48"/>
        <v>0</v>
      </c>
      <c r="AF46" s="51">
        <f t="shared" si="49"/>
        <v>2</v>
      </c>
      <c r="AG46" s="51">
        <f t="shared" si="50"/>
        <v>0</v>
      </c>
      <c r="AH46" s="51">
        <f t="shared" si="51"/>
        <v>6</v>
      </c>
      <c r="AI46" s="50" t="s">
        <v>139</v>
      </c>
      <c r="AJ46" s="38"/>
      <c r="AK46" s="22"/>
      <c r="AL46" s="22"/>
    </row>
    <row r="47" spans="1:38" ht="73.150000000000006" customHeight="1">
      <c r="A47" s="13"/>
      <c r="B47" s="463" t="s">
        <v>65</v>
      </c>
      <c r="C47" s="101" t="s">
        <v>140</v>
      </c>
      <c r="D47" s="22"/>
      <c r="E47" s="459"/>
      <c r="F47" s="459"/>
      <c r="G47" s="459"/>
      <c r="H47" s="116" t="str">
        <f>C47</f>
        <v>Aircrew requiring training</v>
      </c>
      <c r="I47" s="51" t="s">
        <v>107</v>
      </c>
      <c r="J47" s="55" t="s">
        <v>141</v>
      </c>
      <c r="K47" s="32" t="s">
        <v>69</v>
      </c>
      <c r="L47" s="32" t="s">
        <v>58</v>
      </c>
      <c r="M47" s="22"/>
      <c r="N47" s="33"/>
      <c r="O47" s="118"/>
      <c r="P47" s="57"/>
      <c r="Q47" s="58"/>
      <c r="R47" s="59"/>
      <c r="S47" s="119"/>
      <c r="T47" s="59"/>
      <c r="U47" s="59"/>
      <c r="V47" s="119"/>
      <c r="W47" s="59"/>
      <c r="X47" s="59"/>
      <c r="Y47" s="59"/>
      <c r="Z47" s="59"/>
      <c r="AA47" s="59"/>
      <c r="AB47" s="59"/>
      <c r="AC47" s="59"/>
      <c r="AD47" s="59"/>
      <c r="AE47" s="59"/>
      <c r="AF47" s="59"/>
      <c r="AG47" s="59"/>
      <c r="AH47" s="52"/>
      <c r="AI47" s="52"/>
      <c r="AJ47" s="50" t="s">
        <v>142</v>
      </c>
      <c r="AK47" s="22"/>
      <c r="AL47" s="22"/>
    </row>
    <row r="48" spans="1:38" ht="45">
      <c r="A48" s="13"/>
      <c r="B48" s="463"/>
      <c r="C48" s="101" t="s">
        <v>143</v>
      </c>
      <c r="D48" s="22"/>
      <c r="E48" s="459"/>
      <c r="F48" s="459"/>
      <c r="G48" s="459"/>
      <c r="H48" s="116" t="str">
        <f>C48</f>
        <v>Inexperienced aircrew</v>
      </c>
      <c r="I48" s="51" t="s">
        <v>107</v>
      </c>
      <c r="J48" s="55" t="s">
        <v>141</v>
      </c>
      <c r="K48" s="32" t="s">
        <v>69</v>
      </c>
      <c r="L48" s="32" t="s">
        <v>58</v>
      </c>
      <c r="M48" s="22"/>
      <c r="N48" s="33"/>
      <c r="O48" s="120"/>
      <c r="P48" s="121"/>
      <c r="Q48" s="122"/>
      <c r="R48" s="123"/>
      <c r="S48" s="124"/>
      <c r="T48" s="123"/>
      <c r="U48" s="123"/>
      <c r="V48" s="124"/>
      <c r="W48" s="123"/>
      <c r="X48" s="123"/>
      <c r="Y48" s="123"/>
      <c r="Z48" s="123"/>
      <c r="AA48" s="123"/>
      <c r="AB48" s="123"/>
      <c r="AC48" s="123"/>
      <c r="AD48" s="123"/>
      <c r="AE48" s="123"/>
      <c r="AF48" s="123"/>
      <c r="AG48" s="123"/>
      <c r="AH48" s="125"/>
      <c r="AI48" s="125"/>
      <c r="AJ48" s="50" t="s">
        <v>144</v>
      </c>
      <c r="AK48" s="22"/>
      <c r="AL48" s="22"/>
    </row>
    <row r="49" spans="1:38" ht="39.6" customHeight="1">
      <c r="A49" s="13"/>
      <c r="B49" s="463"/>
      <c r="C49" s="138" t="s">
        <v>145</v>
      </c>
      <c r="D49" s="22"/>
      <c r="E49" s="459"/>
      <c r="F49" s="459"/>
      <c r="G49" s="459"/>
      <c r="H49" s="116" t="str">
        <f>C49</f>
        <v>Aircrew content with engineering terminology</v>
      </c>
      <c r="I49" s="51" t="s">
        <v>72</v>
      </c>
      <c r="J49" s="139" t="s">
        <v>146</v>
      </c>
      <c r="K49" s="32" t="s">
        <v>69</v>
      </c>
      <c r="L49" s="32" t="s">
        <v>58</v>
      </c>
      <c r="M49" s="22"/>
      <c r="N49" s="33"/>
      <c r="O49" s="120"/>
      <c r="P49" s="121"/>
      <c r="Q49" s="122"/>
      <c r="R49" s="123"/>
      <c r="S49" s="124"/>
      <c r="T49" s="123"/>
      <c r="U49" s="123"/>
      <c r="V49" s="124"/>
      <c r="W49" s="123"/>
      <c r="X49" s="123"/>
      <c r="Y49" s="123"/>
      <c r="Z49" s="123"/>
      <c r="AA49" s="123"/>
      <c r="AB49" s="123"/>
      <c r="AC49" s="123"/>
      <c r="AD49" s="123"/>
      <c r="AE49" s="123"/>
      <c r="AF49" s="123"/>
      <c r="AG49" s="123"/>
      <c r="AH49" s="125"/>
      <c r="AI49" s="125"/>
      <c r="AJ49" s="50" t="s">
        <v>147</v>
      </c>
      <c r="AK49" s="22"/>
      <c r="AL49" s="22"/>
    </row>
    <row r="50" spans="1:38" ht="44.45" customHeight="1">
      <c r="A50" s="13"/>
      <c r="B50" s="463"/>
      <c r="C50" s="138" t="s">
        <v>145</v>
      </c>
      <c r="D50" s="22"/>
      <c r="E50" s="459"/>
      <c r="F50" s="459"/>
      <c r="G50" s="459"/>
      <c r="H50" s="116" t="str">
        <f>C50</f>
        <v>Aircrew content with engineering terminology</v>
      </c>
      <c r="I50" s="51" t="s">
        <v>72</v>
      </c>
      <c r="J50" s="139" t="s">
        <v>146</v>
      </c>
      <c r="K50" s="32" t="s">
        <v>69</v>
      </c>
      <c r="L50" s="32" t="s">
        <v>58</v>
      </c>
      <c r="M50" s="22"/>
      <c r="N50" s="33"/>
      <c r="O50" s="120"/>
      <c r="P50" s="121"/>
      <c r="Q50" s="122"/>
      <c r="R50" s="123"/>
      <c r="S50" s="124"/>
      <c r="T50" s="123"/>
      <c r="U50" s="123"/>
      <c r="V50" s="124"/>
      <c r="W50" s="123"/>
      <c r="X50" s="123"/>
      <c r="Y50" s="123"/>
      <c r="Z50" s="123"/>
      <c r="AA50" s="123"/>
      <c r="AB50" s="123"/>
      <c r="AC50" s="123"/>
      <c r="AD50" s="123"/>
      <c r="AE50" s="123"/>
      <c r="AF50" s="123"/>
      <c r="AG50" s="123"/>
      <c r="AH50" s="125"/>
      <c r="AI50" s="125"/>
      <c r="AJ50" s="50" t="s">
        <v>148</v>
      </c>
      <c r="AK50" s="22"/>
      <c r="AL50" s="22"/>
    </row>
    <row r="51" spans="1:38">
      <c r="A51" s="13"/>
      <c r="B51" s="74" t="s">
        <v>75</v>
      </c>
      <c r="C51" s="75" t="s">
        <v>90</v>
      </c>
      <c r="D51" s="22"/>
      <c r="E51" s="459"/>
      <c r="F51" s="459"/>
      <c r="G51" s="459"/>
      <c r="H51" s="76"/>
      <c r="I51" s="76"/>
      <c r="J51" s="76"/>
      <c r="K51" s="77"/>
      <c r="L51" s="77"/>
      <c r="M51" s="76"/>
      <c r="N51" s="76"/>
      <c r="O51" s="87"/>
      <c r="P51" s="88"/>
      <c r="Q51" s="89"/>
      <c r="R51" s="90"/>
      <c r="S51" s="88"/>
      <c r="T51" s="90"/>
      <c r="U51" s="90"/>
      <c r="V51" s="88"/>
      <c r="W51" s="90"/>
      <c r="X51" s="90"/>
      <c r="Y51" s="90"/>
      <c r="Z51" s="90"/>
      <c r="AA51" s="90"/>
      <c r="AB51" s="90"/>
      <c r="AC51" s="90"/>
      <c r="AD51" s="90"/>
      <c r="AE51" s="90"/>
      <c r="AF51" s="90"/>
      <c r="AG51" s="90"/>
      <c r="AH51" s="91"/>
      <c r="AI51" s="91"/>
      <c r="AJ51" s="38"/>
      <c r="AK51" s="22"/>
      <c r="AL51" s="22"/>
    </row>
    <row r="52" spans="1:38">
      <c r="A52" s="13"/>
      <c r="B52" s="74" t="s">
        <v>82</v>
      </c>
      <c r="C52" s="75" t="s">
        <v>90</v>
      </c>
      <c r="D52" s="22"/>
      <c r="E52" s="459"/>
      <c r="F52" s="459"/>
      <c r="G52" s="459"/>
      <c r="H52" s="76"/>
      <c r="I52" s="76"/>
      <c r="J52" s="76"/>
      <c r="K52" s="77"/>
      <c r="L52" s="77"/>
      <c r="M52" s="76"/>
      <c r="N52" s="76"/>
      <c r="O52" s="87"/>
      <c r="P52" s="88"/>
      <c r="Q52" s="89"/>
      <c r="R52" s="90"/>
      <c r="S52" s="88"/>
      <c r="T52" s="90"/>
      <c r="U52" s="90"/>
      <c r="V52" s="88"/>
      <c r="W52" s="90"/>
      <c r="X52" s="90"/>
      <c r="Y52" s="90"/>
      <c r="Z52" s="90"/>
      <c r="AA52" s="90"/>
      <c r="AB52" s="90"/>
      <c r="AC52" s="90"/>
      <c r="AD52" s="90"/>
      <c r="AE52" s="90"/>
      <c r="AF52" s="90"/>
      <c r="AG52" s="90"/>
      <c r="AH52" s="91"/>
      <c r="AI52" s="91"/>
      <c r="AJ52" s="38"/>
      <c r="AK52" s="22"/>
      <c r="AL52" s="22"/>
    </row>
    <row r="53" spans="1:38">
      <c r="A53" s="13"/>
      <c r="B53" s="74" t="s">
        <v>89</v>
      </c>
      <c r="C53" s="75" t="s">
        <v>90</v>
      </c>
      <c r="D53" s="22"/>
      <c r="E53" s="459"/>
      <c r="F53" s="459"/>
      <c r="G53" s="459"/>
      <c r="H53" s="76"/>
      <c r="I53" s="76"/>
      <c r="J53" s="76"/>
      <c r="K53" s="77"/>
      <c r="L53" s="77"/>
      <c r="M53" s="76"/>
      <c r="N53" s="76"/>
      <c r="O53" s="87"/>
      <c r="P53" s="88"/>
      <c r="Q53" s="89"/>
      <c r="R53" s="90"/>
      <c r="S53" s="88"/>
      <c r="T53" s="90"/>
      <c r="U53" s="90"/>
      <c r="V53" s="88"/>
      <c r="W53" s="90"/>
      <c r="X53" s="90"/>
      <c r="Y53" s="90"/>
      <c r="Z53" s="90"/>
      <c r="AA53" s="90"/>
      <c r="AB53" s="90"/>
      <c r="AC53" s="90"/>
      <c r="AD53" s="90"/>
      <c r="AE53" s="90"/>
      <c r="AF53" s="90"/>
      <c r="AG53" s="90"/>
      <c r="AH53" s="91"/>
      <c r="AI53" s="91"/>
      <c r="AJ53" s="38"/>
      <c r="AK53" s="22"/>
      <c r="AL53" s="22"/>
    </row>
    <row r="54" spans="1:38">
      <c r="A54" s="83"/>
      <c r="B54" s="84" t="s">
        <v>91</v>
      </c>
      <c r="C54" s="85" t="s">
        <v>90</v>
      </c>
      <c r="D54" s="86"/>
      <c r="E54" s="459"/>
      <c r="F54" s="459"/>
      <c r="G54" s="459"/>
      <c r="H54" s="79"/>
      <c r="I54" s="79"/>
      <c r="J54" s="79"/>
      <c r="K54" s="81"/>
      <c r="L54" s="81"/>
      <c r="M54" s="79"/>
      <c r="N54" s="79"/>
      <c r="O54" s="87"/>
      <c r="P54" s="88"/>
      <c r="Q54" s="89"/>
      <c r="R54" s="90"/>
      <c r="S54" s="88"/>
      <c r="T54" s="90"/>
      <c r="U54" s="90"/>
      <c r="V54" s="88"/>
      <c r="W54" s="90"/>
      <c r="X54" s="90"/>
      <c r="Y54" s="90"/>
      <c r="Z54" s="90"/>
      <c r="AA54" s="90"/>
      <c r="AB54" s="90"/>
      <c r="AC54" s="90"/>
      <c r="AD54" s="90"/>
      <c r="AE54" s="90"/>
      <c r="AF54" s="90"/>
      <c r="AG54" s="90"/>
      <c r="AH54" s="91"/>
      <c r="AI54" s="91"/>
      <c r="AJ54" s="38"/>
      <c r="AK54" s="86"/>
      <c r="AL54" s="86"/>
    </row>
    <row r="55" spans="1:38">
      <c r="A55" s="92"/>
      <c r="B55" s="45"/>
      <c r="C55" s="45"/>
      <c r="D55" s="45"/>
      <c r="E55" s="44"/>
      <c r="F55" s="93"/>
      <c r="G55" s="45"/>
      <c r="H55" s="45"/>
      <c r="I55" s="45"/>
      <c r="J55" s="45"/>
      <c r="K55" s="44"/>
      <c r="L55" s="44"/>
      <c r="M55" s="45"/>
      <c r="N55" s="45"/>
      <c r="O55" s="44"/>
      <c r="P55" s="42"/>
      <c r="Q55" s="43"/>
      <c r="R55" s="44"/>
      <c r="S55" s="45"/>
      <c r="T55" s="44"/>
      <c r="U55" s="44"/>
      <c r="V55" s="45"/>
      <c r="W55" s="44"/>
      <c r="X55" s="44"/>
      <c r="Y55" s="44"/>
      <c r="Z55" s="44"/>
      <c r="AA55" s="44"/>
      <c r="AB55" s="44"/>
      <c r="AC55" s="44"/>
      <c r="AD55" s="44"/>
      <c r="AE55" s="44"/>
      <c r="AF55" s="44"/>
      <c r="AG55" s="44"/>
      <c r="AH55" s="45"/>
      <c r="AI55" s="45"/>
      <c r="AJ55" s="45"/>
      <c r="AK55" s="45"/>
      <c r="AL55" s="46"/>
    </row>
    <row r="56" spans="1:38" ht="23.45" thickBot="1">
      <c r="A56" s="95"/>
      <c r="B56" s="94"/>
      <c r="C56" s="94"/>
      <c r="D56" s="94"/>
      <c r="E56" s="96"/>
      <c r="F56" s="97"/>
      <c r="G56" s="94"/>
      <c r="H56" s="94"/>
      <c r="I56" s="94"/>
      <c r="J56" s="94"/>
      <c r="K56" s="96"/>
      <c r="L56" s="96"/>
      <c r="M56" s="94"/>
      <c r="N56" s="94"/>
      <c r="O56" s="96"/>
      <c r="P56" s="98"/>
      <c r="Q56" s="99"/>
      <c r="R56" s="96"/>
      <c r="S56" s="94"/>
      <c r="T56" s="96"/>
      <c r="U56" s="96"/>
      <c r="V56" s="94"/>
      <c r="W56" s="96"/>
      <c r="X56" s="96"/>
      <c r="Y56" s="96"/>
      <c r="Z56" s="96"/>
      <c r="AA56" s="96"/>
      <c r="AB56" s="96"/>
      <c r="AC56" s="96"/>
      <c r="AD56" s="96"/>
      <c r="AE56" s="96"/>
      <c r="AF56" s="96"/>
      <c r="AG56" s="96"/>
      <c r="AH56" s="94"/>
      <c r="AI56" s="94"/>
      <c r="AJ56" s="94"/>
      <c r="AK56" s="94"/>
      <c r="AL56" s="94"/>
    </row>
    <row r="57" spans="1:38" ht="23.45" thickBot="1">
      <c r="A57" s="12">
        <v>4</v>
      </c>
      <c r="B57" s="481" t="s">
        <v>5</v>
      </c>
      <c r="C57" s="482"/>
      <c r="D57" s="134" t="s">
        <v>6</v>
      </c>
      <c r="E57" s="134"/>
      <c r="F57" s="134"/>
      <c r="G57" s="134"/>
      <c r="H57" s="134"/>
      <c r="I57" s="134"/>
      <c r="J57" s="134"/>
      <c r="K57" s="134"/>
      <c r="L57" s="134"/>
      <c r="M57" s="482" t="s">
        <v>7</v>
      </c>
      <c r="N57" s="482"/>
      <c r="O57" s="482"/>
      <c r="P57" s="482"/>
      <c r="Q57" s="482"/>
      <c r="R57" s="482"/>
      <c r="S57" s="482"/>
      <c r="T57" s="482"/>
      <c r="U57" s="482"/>
      <c r="V57" s="482"/>
      <c r="W57" s="482"/>
      <c r="X57" s="482"/>
      <c r="Y57" s="482"/>
      <c r="Z57" s="482"/>
      <c r="AA57" s="482"/>
      <c r="AB57" s="482"/>
      <c r="AC57" s="482"/>
      <c r="AD57" s="482"/>
      <c r="AE57" s="482"/>
      <c r="AF57" s="482"/>
      <c r="AG57" s="482"/>
      <c r="AH57" s="482"/>
      <c r="AI57" s="483" t="s">
        <v>8</v>
      </c>
      <c r="AJ57" s="483"/>
    </row>
    <row r="58" spans="1:38" s="14" customFormat="1" ht="32.450000000000003" customHeight="1">
      <c r="A58" s="13"/>
      <c r="D58" s="15"/>
      <c r="E58" s="16" t="s">
        <v>9</v>
      </c>
      <c r="F58" s="466" t="s">
        <v>10</v>
      </c>
      <c r="G58" s="466" t="s">
        <v>11</v>
      </c>
      <c r="H58" s="475" t="s">
        <v>12</v>
      </c>
      <c r="I58" s="477" t="s">
        <v>13</v>
      </c>
      <c r="J58" s="479" t="s">
        <v>14</v>
      </c>
      <c r="K58" s="470" t="s">
        <v>15</v>
      </c>
      <c r="L58" s="470" t="s">
        <v>16</v>
      </c>
      <c r="M58" s="15" t="s">
        <v>17</v>
      </c>
      <c r="N58" s="17" t="s">
        <v>18</v>
      </c>
      <c r="O58" s="472" t="s">
        <v>19</v>
      </c>
      <c r="P58" s="473"/>
      <c r="Q58" s="474"/>
      <c r="R58" s="466" t="s">
        <v>92</v>
      </c>
      <c r="S58" s="466" t="s">
        <v>93</v>
      </c>
      <c r="T58" s="466" t="s">
        <v>22</v>
      </c>
      <c r="U58" s="466" t="s">
        <v>23</v>
      </c>
      <c r="V58" s="464" t="s">
        <v>24</v>
      </c>
      <c r="W58" s="466" t="s">
        <v>94</v>
      </c>
      <c r="X58" s="467" t="s">
        <v>26</v>
      </c>
      <c r="Y58" s="468"/>
      <c r="Z58" s="469"/>
      <c r="AA58" s="467" t="s">
        <v>27</v>
      </c>
      <c r="AB58" s="468"/>
      <c r="AC58" s="469"/>
      <c r="AD58" s="18" t="s">
        <v>95</v>
      </c>
      <c r="AE58" s="467" t="s">
        <v>29</v>
      </c>
      <c r="AF58" s="468"/>
      <c r="AG58" s="469"/>
      <c r="AH58" s="466" t="s">
        <v>30</v>
      </c>
      <c r="AI58" s="456" t="s">
        <v>31</v>
      </c>
      <c r="AJ58" s="456" t="s">
        <v>32</v>
      </c>
      <c r="AK58" s="19" t="s">
        <v>33</v>
      </c>
    </row>
    <row r="59" spans="1:38" ht="30" customHeight="1">
      <c r="A59" s="13"/>
      <c r="B59" s="135" t="s">
        <v>34</v>
      </c>
      <c r="C59" s="101" t="s">
        <v>149</v>
      </c>
      <c r="D59" s="102"/>
      <c r="E59" s="136" t="s">
        <v>36</v>
      </c>
      <c r="F59" s="457"/>
      <c r="G59" s="457"/>
      <c r="H59" s="476"/>
      <c r="I59" s="478"/>
      <c r="J59" s="480"/>
      <c r="K59" s="471"/>
      <c r="L59" s="471"/>
      <c r="M59" s="24"/>
      <c r="N59" s="25"/>
      <c r="O59" s="104" t="s">
        <v>37</v>
      </c>
      <c r="P59" s="29" t="s">
        <v>38</v>
      </c>
      <c r="Q59" s="140" t="s">
        <v>17</v>
      </c>
      <c r="R59" s="457"/>
      <c r="S59" s="457"/>
      <c r="T59" s="457"/>
      <c r="U59" s="457"/>
      <c r="V59" s="465"/>
      <c r="W59" s="457"/>
      <c r="X59" s="29" t="s">
        <v>39</v>
      </c>
      <c r="Y59" s="29" t="s">
        <v>40</v>
      </c>
      <c r="Z59" s="29" t="s">
        <v>41</v>
      </c>
      <c r="AA59" s="29" t="s">
        <v>39</v>
      </c>
      <c r="AB59" s="29" t="s">
        <v>40</v>
      </c>
      <c r="AC59" s="29" t="s">
        <v>41</v>
      </c>
      <c r="AD59" s="29" t="s">
        <v>42</v>
      </c>
      <c r="AE59" s="29" t="s">
        <v>43</v>
      </c>
      <c r="AF59" s="29" t="s">
        <v>44</v>
      </c>
      <c r="AG59" s="29" t="s">
        <v>45</v>
      </c>
      <c r="AH59" s="457"/>
      <c r="AI59" s="457"/>
      <c r="AJ59" s="457"/>
      <c r="AK59" s="7" t="s">
        <v>46</v>
      </c>
    </row>
    <row r="60" spans="1:38" ht="30" customHeight="1">
      <c r="A60" s="13"/>
      <c r="B60" s="30" t="s">
        <v>47</v>
      </c>
      <c r="C60" s="47" t="s">
        <v>150</v>
      </c>
      <c r="D60" s="22"/>
      <c r="E60" s="458" t="s">
        <v>151</v>
      </c>
      <c r="F60" s="458" t="s">
        <v>152</v>
      </c>
      <c r="G60" s="460" t="s">
        <v>153</v>
      </c>
      <c r="H60" s="22"/>
      <c r="I60" s="22"/>
      <c r="J60" s="22"/>
      <c r="K60" s="32"/>
      <c r="L60" s="32"/>
      <c r="M60" s="22"/>
      <c r="N60" s="33"/>
      <c r="O60" s="34"/>
      <c r="P60" s="35"/>
      <c r="Q60" s="36"/>
      <c r="R60" s="32"/>
      <c r="S60" s="22"/>
      <c r="T60" s="32"/>
      <c r="U60" s="32"/>
      <c r="V60" s="22"/>
      <c r="W60" s="32"/>
      <c r="X60" s="32"/>
      <c r="Y60" s="32"/>
      <c r="Z60" s="32"/>
      <c r="AA60" s="32"/>
      <c r="AB60" s="32"/>
      <c r="AC60" s="32"/>
      <c r="AD60" s="32"/>
      <c r="AE60" s="32"/>
      <c r="AF60" s="32"/>
      <c r="AG60" s="32"/>
      <c r="AH60" s="22"/>
      <c r="AI60" s="22"/>
      <c r="AJ60" s="22"/>
      <c r="AK60" s="22"/>
      <c r="AL60" s="22"/>
    </row>
    <row r="61" spans="1:38" ht="23.45" thickBot="1">
      <c r="A61" s="13"/>
      <c r="B61" s="20" t="s">
        <v>54</v>
      </c>
      <c r="C61" s="135" t="s">
        <v>55</v>
      </c>
      <c r="D61" s="22"/>
      <c r="E61" s="459"/>
      <c r="F61" s="459"/>
      <c r="G61" s="461"/>
      <c r="H61" s="38"/>
      <c r="I61" s="38"/>
      <c r="J61" s="38"/>
      <c r="K61" s="39"/>
      <c r="L61" s="39"/>
      <c r="M61" s="38"/>
      <c r="N61" s="40"/>
      <c r="O61" s="112"/>
      <c r="P61" s="113"/>
      <c r="Q61" s="114"/>
      <c r="R61" s="39"/>
      <c r="S61" s="38"/>
      <c r="T61" s="39"/>
      <c r="U61" s="39"/>
      <c r="V61" s="38"/>
      <c r="W61" s="141"/>
      <c r="X61" s="39"/>
      <c r="Y61" s="39"/>
      <c r="Z61" s="39"/>
      <c r="AA61" s="39"/>
      <c r="AB61" s="39"/>
      <c r="AC61" s="39"/>
      <c r="AD61" s="39"/>
      <c r="AE61" s="39"/>
      <c r="AF61" s="39"/>
      <c r="AG61" s="39"/>
      <c r="AH61" s="38"/>
      <c r="AI61" s="38"/>
      <c r="AJ61" s="38"/>
      <c r="AK61" s="38"/>
      <c r="AL61" s="38"/>
    </row>
    <row r="62" spans="1:38" ht="106.15" thickTop="1" thickBot="1">
      <c r="A62" s="13"/>
      <c r="B62" s="74" t="s">
        <v>56</v>
      </c>
      <c r="C62" s="101" t="s">
        <v>143</v>
      </c>
      <c r="D62" s="22"/>
      <c r="E62" s="459"/>
      <c r="F62" s="459"/>
      <c r="G62" s="461"/>
      <c r="H62" s="38"/>
      <c r="I62" s="38"/>
      <c r="J62" s="38"/>
      <c r="K62" s="39"/>
      <c r="L62" s="39"/>
      <c r="M62" s="38"/>
      <c r="N62" s="33"/>
      <c r="O62" s="34">
        <v>3</v>
      </c>
      <c r="P62" s="50" t="str">
        <f>C42</f>
        <v>To understand engineering terminology</v>
      </c>
      <c r="Q62" s="47" t="str">
        <f>H48</f>
        <v>Inexperienced aircrew</v>
      </c>
      <c r="R62" s="53" t="str">
        <f>I48</f>
        <v>Wrong object</v>
      </c>
      <c r="S62" s="142" t="str">
        <f>J48</f>
        <v>Incorrect aircrew selected</v>
      </c>
      <c r="T62" s="72" t="str">
        <f>K48</f>
        <v>High</v>
      </c>
      <c r="U62" s="73" t="str">
        <f>L48</f>
        <v>Large</v>
      </c>
      <c r="V62" s="143" t="s">
        <v>154</v>
      </c>
      <c r="W62" s="144" t="s">
        <v>104</v>
      </c>
      <c r="X62" s="32">
        <f t="shared" ref="X62" si="53">IF($T62="High",3,0)</f>
        <v>3</v>
      </c>
      <c r="Y62" s="32">
        <f t="shared" ref="Y62" si="54">IF($T62="Medium",2,0)</f>
        <v>0</v>
      </c>
      <c r="Z62" s="32">
        <f t="shared" ref="Z62" si="55">IF($T62="Low",1,0)</f>
        <v>0</v>
      </c>
      <c r="AA62" s="32">
        <f t="shared" ref="AA62" si="56">IF($U62="large",3,0)</f>
        <v>3</v>
      </c>
      <c r="AB62" s="32">
        <f t="shared" ref="AB62" si="57">IF($U62="Medium",2,0)</f>
        <v>0</v>
      </c>
      <c r="AC62" s="32">
        <f t="shared" ref="AC62" si="58">IF($U62="Low",1,0)</f>
        <v>0</v>
      </c>
      <c r="AD62" s="32">
        <f t="shared" ref="AD62" si="59">(X62+Y62+Z62)*(AA62+AB62+AC62)</f>
        <v>9</v>
      </c>
      <c r="AE62" s="51">
        <f t="shared" ref="AE62" si="60">IF($W62="INCREASE",3,0)</f>
        <v>0</v>
      </c>
      <c r="AF62" s="51">
        <f t="shared" ref="AF62" si="61">IF($W62="NO CHANGE",2,0)</f>
        <v>2</v>
      </c>
      <c r="AG62" s="51">
        <f t="shared" ref="AG62" si="62">IF($W62="DECREASE",1,0)</f>
        <v>0</v>
      </c>
      <c r="AH62" s="51">
        <f t="shared" ref="AH62" si="63">AD62*(AE62+AF62+AG62)</f>
        <v>18</v>
      </c>
      <c r="AI62" s="50" t="s">
        <v>155</v>
      </c>
      <c r="AJ62" s="38"/>
      <c r="AK62" s="22"/>
      <c r="AL62" s="22"/>
    </row>
    <row r="63" spans="1:38" ht="51" customHeight="1" thickTop="1">
      <c r="A63" s="13"/>
      <c r="B63" s="463" t="s">
        <v>65</v>
      </c>
      <c r="C63" s="101" t="s">
        <v>156</v>
      </c>
      <c r="D63" s="22"/>
      <c r="E63" s="459"/>
      <c r="F63" s="459"/>
      <c r="G63" s="461"/>
      <c r="H63" s="22" t="str">
        <f>C63</f>
        <v>More knowledgeable aircrew</v>
      </c>
      <c r="I63" s="51" t="s">
        <v>72</v>
      </c>
      <c r="J63" s="139" t="s">
        <v>157</v>
      </c>
      <c r="K63" s="32" t="s">
        <v>69</v>
      </c>
      <c r="L63" s="32" t="s">
        <v>58</v>
      </c>
      <c r="M63" s="22"/>
      <c r="N63" s="33"/>
      <c r="O63" s="118"/>
      <c r="P63" s="145"/>
      <c r="Q63" s="146"/>
      <c r="R63" s="147"/>
      <c r="S63" s="60"/>
      <c r="T63" s="59"/>
      <c r="U63" s="59"/>
      <c r="V63" s="119"/>
      <c r="W63" s="123"/>
      <c r="X63" s="59"/>
      <c r="Y63" s="59"/>
      <c r="Z63" s="59"/>
      <c r="AA63" s="59"/>
      <c r="AB63" s="59"/>
      <c r="AC63" s="59"/>
      <c r="AD63" s="59"/>
      <c r="AE63" s="59"/>
      <c r="AF63" s="59"/>
      <c r="AG63" s="59"/>
      <c r="AH63" s="52"/>
      <c r="AI63" s="52"/>
      <c r="AJ63" s="50" t="s">
        <v>158</v>
      </c>
      <c r="AK63" s="22"/>
      <c r="AL63" s="22"/>
    </row>
    <row r="64" spans="1:38" ht="45">
      <c r="A64" s="13"/>
      <c r="B64" s="463"/>
      <c r="C64" s="101" t="s">
        <v>159</v>
      </c>
      <c r="D64" s="22"/>
      <c r="E64" s="459"/>
      <c r="F64" s="459"/>
      <c r="G64" s="461"/>
      <c r="H64" s="22" t="str">
        <f>C64</f>
        <v>Aircrew requiring refresher training</v>
      </c>
      <c r="I64" s="51" t="s">
        <v>107</v>
      </c>
      <c r="J64" s="148" t="s">
        <v>141</v>
      </c>
      <c r="K64" s="32" t="s">
        <v>69</v>
      </c>
      <c r="L64" s="32" t="s">
        <v>58</v>
      </c>
      <c r="M64" s="22"/>
      <c r="N64" s="33"/>
      <c r="O64" s="126"/>
      <c r="P64" s="149"/>
      <c r="Q64" s="150"/>
      <c r="R64" s="151"/>
      <c r="S64" s="66"/>
      <c r="T64" s="65"/>
      <c r="U64" s="65"/>
      <c r="V64" s="127"/>
      <c r="W64" s="65"/>
      <c r="X64" s="65"/>
      <c r="Y64" s="65"/>
      <c r="Z64" s="65"/>
      <c r="AA64" s="65"/>
      <c r="AB64" s="65"/>
      <c r="AC64" s="65"/>
      <c r="AD64" s="65"/>
      <c r="AE64" s="65"/>
      <c r="AF64" s="65"/>
      <c r="AG64" s="65"/>
      <c r="AH64" s="54"/>
      <c r="AI64" s="54"/>
      <c r="AJ64" s="50" t="s">
        <v>160</v>
      </c>
      <c r="AK64" s="22"/>
      <c r="AL64" s="22"/>
    </row>
    <row r="65" spans="1:38" ht="132" customHeight="1">
      <c r="A65" s="13"/>
      <c r="B65" s="74" t="s">
        <v>75</v>
      </c>
      <c r="C65" s="101" t="s">
        <v>57</v>
      </c>
      <c r="D65" s="22"/>
      <c r="E65" s="459"/>
      <c r="F65" s="459"/>
      <c r="G65" s="461"/>
      <c r="H65" s="38"/>
      <c r="I65" s="38"/>
      <c r="J65" s="38"/>
      <c r="K65" s="39"/>
      <c r="L65" s="39"/>
      <c r="M65" s="38"/>
      <c r="N65" s="33"/>
      <c r="O65" s="34">
        <v>15</v>
      </c>
      <c r="P65" s="50" t="str">
        <f>C224</f>
        <v>To be assessed as qualified and experienced</v>
      </c>
      <c r="Q65" s="47" t="str">
        <f>H229</f>
        <v>Backup qualified and experienced engineers</v>
      </c>
      <c r="R65" s="53" t="str">
        <f t="shared" ref="R65:U65" si="64">I229</f>
        <v>Wrong object</v>
      </c>
      <c r="S65" s="47" t="str">
        <f t="shared" si="64"/>
        <v>Incorrect assessment made</v>
      </c>
      <c r="T65" s="115" t="str">
        <f t="shared" si="64"/>
        <v>Low</v>
      </c>
      <c r="U65" s="73" t="str">
        <f t="shared" si="64"/>
        <v>Large</v>
      </c>
      <c r="V65" s="50" t="s">
        <v>161</v>
      </c>
      <c r="W65" s="32" t="s">
        <v>60</v>
      </c>
      <c r="X65" s="32">
        <f t="shared" ref="X65:X66" si="65">IF($T65="High",3,0)</f>
        <v>0</v>
      </c>
      <c r="Y65" s="32">
        <f t="shared" ref="Y65:Y66" si="66">IF($T65="Medium",2,0)</f>
        <v>0</v>
      </c>
      <c r="Z65" s="32">
        <f t="shared" ref="Z65:Z66" si="67">IF($T65="Low",1,0)</f>
        <v>1</v>
      </c>
      <c r="AA65" s="32">
        <f t="shared" ref="AA65:AA66" si="68">IF($U65="large",3,0)</f>
        <v>3</v>
      </c>
      <c r="AB65" s="32">
        <f t="shared" ref="AB65:AB66" si="69">IF($U65="Medium",2,0)</f>
        <v>0</v>
      </c>
      <c r="AC65" s="32">
        <f t="shared" ref="AC65:AC66" si="70">IF($U65="Low",1,0)</f>
        <v>0</v>
      </c>
      <c r="AD65" s="32">
        <f t="shared" ref="AD65:AD66" si="71">(X65+Y65+Z65)*(AA65+AB65+AC65)</f>
        <v>3</v>
      </c>
      <c r="AE65" s="51">
        <f t="shared" ref="AE65:AE66" si="72">IF($W65="INCREASE",3,0)</f>
        <v>3</v>
      </c>
      <c r="AF65" s="51">
        <f t="shared" ref="AF65:AF66" si="73">IF($W65="NO CHANGE",2,0)</f>
        <v>0</v>
      </c>
      <c r="AG65" s="51">
        <f t="shared" ref="AG65:AG66" si="74">IF($W65="DECREASE",1,0)</f>
        <v>0</v>
      </c>
      <c r="AH65" s="51">
        <f t="shared" ref="AH65:AH66" si="75">AD65*(AE65+AF65+AG65)</f>
        <v>9</v>
      </c>
      <c r="AI65" s="50" t="s">
        <v>162</v>
      </c>
      <c r="AJ65" s="82"/>
      <c r="AK65" s="22"/>
      <c r="AL65" s="22"/>
    </row>
    <row r="66" spans="1:38" ht="110.45" customHeight="1">
      <c r="A66" s="13"/>
      <c r="B66" s="74" t="s">
        <v>82</v>
      </c>
      <c r="C66" s="138" t="s">
        <v>163</v>
      </c>
      <c r="D66" s="22"/>
      <c r="E66" s="459"/>
      <c r="F66" s="459"/>
      <c r="G66" s="461"/>
      <c r="H66" s="38"/>
      <c r="I66" s="38"/>
      <c r="J66" s="38"/>
      <c r="K66" s="39"/>
      <c r="L66" s="39"/>
      <c r="M66" s="38"/>
      <c r="N66" s="33"/>
      <c r="O66" s="34">
        <v>16</v>
      </c>
      <c r="P66" s="50" t="str">
        <f>C239</f>
        <v>To provide electronic searchable aircraft maintenance database</v>
      </c>
      <c r="Q66" s="47" t="str">
        <f>H243</f>
        <v>Electronic link to searchable aircraft maintenance database</v>
      </c>
      <c r="R66" s="53" t="str">
        <f t="shared" ref="R66:U66" si="76">I243</f>
        <v>Sequence</v>
      </c>
      <c r="S66" s="47" t="str">
        <f t="shared" si="76"/>
        <v>Omission or jumping - link not available</v>
      </c>
      <c r="T66" s="115" t="str">
        <f t="shared" si="76"/>
        <v>Low</v>
      </c>
      <c r="U66" s="73" t="str">
        <f t="shared" si="76"/>
        <v>Large</v>
      </c>
      <c r="V66" s="50" t="s">
        <v>164</v>
      </c>
      <c r="W66" s="32" t="s">
        <v>60</v>
      </c>
      <c r="X66" s="32">
        <f t="shared" si="65"/>
        <v>0</v>
      </c>
      <c r="Y66" s="32">
        <f t="shared" si="66"/>
        <v>0</v>
      </c>
      <c r="Z66" s="32">
        <f t="shared" si="67"/>
        <v>1</v>
      </c>
      <c r="AA66" s="32">
        <f t="shared" si="68"/>
        <v>3</v>
      </c>
      <c r="AB66" s="32">
        <f t="shared" si="69"/>
        <v>0</v>
      </c>
      <c r="AC66" s="32">
        <f t="shared" si="70"/>
        <v>0</v>
      </c>
      <c r="AD66" s="32">
        <f t="shared" si="71"/>
        <v>3</v>
      </c>
      <c r="AE66" s="51">
        <f t="shared" si="72"/>
        <v>3</v>
      </c>
      <c r="AF66" s="51">
        <f t="shared" si="73"/>
        <v>0</v>
      </c>
      <c r="AG66" s="51">
        <f t="shared" si="74"/>
        <v>0</v>
      </c>
      <c r="AH66" s="51">
        <f t="shared" si="75"/>
        <v>9</v>
      </c>
      <c r="AI66" s="50" t="s">
        <v>165</v>
      </c>
      <c r="AJ66" s="82"/>
      <c r="AK66" s="22"/>
      <c r="AL66" s="22"/>
    </row>
    <row r="67" spans="1:38">
      <c r="A67" s="13"/>
      <c r="B67" s="74" t="s">
        <v>89</v>
      </c>
      <c r="C67" s="75" t="s">
        <v>90</v>
      </c>
      <c r="D67" s="22"/>
      <c r="E67" s="459"/>
      <c r="F67" s="459"/>
      <c r="G67" s="461"/>
      <c r="H67" s="152"/>
      <c r="I67" s="76"/>
      <c r="J67" s="76"/>
      <c r="K67" s="77"/>
      <c r="L67" s="77"/>
      <c r="M67" s="76"/>
      <c r="N67" s="76"/>
      <c r="O67" s="78"/>
      <c r="P67" s="79"/>
      <c r="Q67" s="80"/>
      <c r="R67" s="81"/>
      <c r="S67" s="79"/>
      <c r="T67" s="81"/>
      <c r="U67" s="81"/>
      <c r="V67" s="79"/>
      <c r="W67" s="81"/>
      <c r="X67" s="81"/>
      <c r="Y67" s="81"/>
      <c r="Z67" s="81"/>
      <c r="AA67" s="81"/>
      <c r="AB67" s="81"/>
      <c r="AC67" s="81"/>
      <c r="AD67" s="81"/>
      <c r="AE67" s="81"/>
      <c r="AF67" s="81"/>
      <c r="AG67" s="81"/>
      <c r="AH67" s="82"/>
      <c r="AI67" s="82"/>
      <c r="AJ67" s="82"/>
      <c r="AK67" s="22"/>
      <c r="AL67" s="22"/>
    </row>
    <row r="68" spans="1:38">
      <c r="A68" s="83"/>
      <c r="B68" s="84" t="s">
        <v>91</v>
      </c>
      <c r="C68" s="85" t="s">
        <v>90</v>
      </c>
      <c r="D68" s="86"/>
      <c r="E68" s="459"/>
      <c r="F68" s="459"/>
      <c r="G68" s="461"/>
      <c r="H68" s="152"/>
      <c r="I68" s="79"/>
      <c r="J68" s="79"/>
      <c r="K68" s="81"/>
      <c r="L68" s="81"/>
      <c r="M68" s="79"/>
      <c r="N68" s="79"/>
      <c r="O68" s="87"/>
      <c r="P68" s="88"/>
      <c r="Q68" s="89"/>
      <c r="R68" s="90"/>
      <c r="S68" s="88"/>
      <c r="T68" s="90"/>
      <c r="U68" s="90"/>
      <c r="V68" s="88"/>
      <c r="W68" s="90"/>
      <c r="X68" s="90"/>
      <c r="Y68" s="90"/>
      <c r="Z68" s="90"/>
      <c r="AA68" s="90"/>
      <c r="AB68" s="90"/>
      <c r="AC68" s="90"/>
      <c r="AD68" s="90"/>
      <c r="AE68" s="90"/>
      <c r="AF68" s="90"/>
      <c r="AG68" s="90"/>
      <c r="AH68" s="91"/>
      <c r="AI68" s="91"/>
      <c r="AJ68" s="91"/>
      <c r="AK68" s="86"/>
      <c r="AL68" s="86"/>
    </row>
    <row r="69" spans="1:38">
      <c r="A69" s="92"/>
      <c r="B69" s="45"/>
      <c r="C69" s="45"/>
      <c r="D69" s="45"/>
      <c r="E69" s="44"/>
      <c r="F69" s="93"/>
      <c r="G69" s="45"/>
      <c r="H69" s="45"/>
      <c r="I69" s="45"/>
      <c r="J69" s="45"/>
      <c r="K69" s="44"/>
      <c r="L69" s="44"/>
      <c r="M69" s="45"/>
      <c r="N69" s="45"/>
      <c r="O69" s="44"/>
      <c r="P69" s="42"/>
      <c r="Q69" s="43"/>
      <c r="R69" s="44"/>
      <c r="S69" s="45"/>
      <c r="T69" s="44"/>
      <c r="U69" s="44"/>
      <c r="V69" s="45"/>
      <c r="W69" s="44"/>
      <c r="X69" s="44"/>
      <c r="Y69" s="44"/>
      <c r="Z69" s="44"/>
      <c r="AA69" s="44"/>
      <c r="AB69" s="44"/>
      <c r="AC69" s="44"/>
      <c r="AD69" s="44"/>
      <c r="AE69" s="44"/>
      <c r="AF69" s="44"/>
      <c r="AG69" s="44"/>
      <c r="AH69" s="45"/>
      <c r="AI69" s="45"/>
      <c r="AJ69" s="45"/>
      <c r="AK69" s="45"/>
      <c r="AL69" s="46"/>
    </row>
    <row r="70" spans="1:38" ht="23.45" thickBot="1">
      <c r="A70" s="153"/>
      <c r="B70" s="154"/>
      <c r="C70" s="154"/>
      <c r="D70" s="94"/>
      <c r="E70" s="96"/>
      <c r="F70" s="97"/>
      <c r="G70" s="94"/>
      <c r="H70" s="94"/>
      <c r="I70" s="94"/>
      <c r="J70" s="94"/>
      <c r="K70" s="96"/>
      <c r="L70" s="96"/>
      <c r="M70" s="94"/>
      <c r="N70" s="94"/>
      <c r="O70" s="96"/>
      <c r="P70" s="98"/>
      <c r="Q70" s="99"/>
      <c r="R70" s="96"/>
      <c r="S70" s="94"/>
      <c r="T70" s="96"/>
      <c r="U70" s="96"/>
      <c r="V70" s="94"/>
      <c r="W70" s="96"/>
      <c r="X70" s="96"/>
      <c r="Y70" s="96"/>
      <c r="Z70" s="96"/>
      <c r="AA70" s="96"/>
      <c r="AB70" s="96"/>
      <c r="AC70" s="96"/>
      <c r="AD70" s="96"/>
      <c r="AE70" s="96"/>
      <c r="AF70" s="96"/>
      <c r="AG70" s="96"/>
      <c r="AH70" s="94"/>
      <c r="AI70" s="94"/>
      <c r="AJ70" s="94"/>
      <c r="AK70" s="94"/>
      <c r="AL70" s="94"/>
    </row>
    <row r="71" spans="1:38" ht="23.45" thickBot="1">
      <c r="A71" s="12">
        <v>5</v>
      </c>
      <c r="B71" s="481" t="s">
        <v>5</v>
      </c>
      <c r="C71" s="482"/>
      <c r="D71" s="134" t="s">
        <v>6</v>
      </c>
      <c r="E71" s="134"/>
      <c r="F71" s="134"/>
      <c r="G71" s="134"/>
      <c r="H71" s="134"/>
      <c r="I71" s="134"/>
      <c r="J71" s="134"/>
      <c r="K71" s="134"/>
      <c r="L71" s="134"/>
      <c r="M71" s="482" t="s">
        <v>7</v>
      </c>
      <c r="N71" s="482"/>
      <c r="O71" s="482"/>
      <c r="P71" s="482"/>
      <c r="Q71" s="482"/>
      <c r="R71" s="482"/>
      <c r="S71" s="482"/>
      <c r="T71" s="482"/>
      <c r="U71" s="482"/>
      <c r="V71" s="482"/>
      <c r="W71" s="482"/>
      <c r="X71" s="482"/>
      <c r="Y71" s="482"/>
      <c r="Z71" s="482"/>
      <c r="AA71" s="482"/>
      <c r="AB71" s="482"/>
      <c r="AC71" s="482"/>
      <c r="AD71" s="482"/>
      <c r="AE71" s="482"/>
      <c r="AF71" s="482"/>
      <c r="AG71" s="482"/>
      <c r="AH71" s="482"/>
      <c r="AI71" s="483" t="s">
        <v>8</v>
      </c>
      <c r="AJ71" s="483"/>
    </row>
    <row r="72" spans="1:38" s="14" customFormat="1" ht="32.450000000000003" customHeight="1">
      <c r="A72" s="13"/>
      <c r="D72" s="15"/>
      <c r="E72" s="16" t="s">
        <v>9</v>
      </c>
      <c r="F72" s="466" t="s">
        <v>10</v>
      </c>
      <c r="G72" s="466" t="s">
        <v>11</v>
      </c>
      <c r="H72" s="475" t="s">
        <v>12</v>
      </c>
      <c r="I72" s="477" t="s">
        <v>13</v>
      </c>
      <c r="J72" s="479" t="s">
        <v>14</v>
      </c>
      <c r="K72" s="470" t="s">
        <v>15</v>
      </c>
      <c r="L72" s="470" t="s">
        <v>16</v>
      </c>
      <c r="M72" s="15" t="s">
        <v>17</v>
      </c>
      <c r="N72" s="17" t="s">
        <v>18</v>
      </c>
      <c r="O72" s="472" t="s">
        <v>19</v>
      </c>
      <c r="P72" s="473"/>
      <c r="Q72" s="474"/>
      <c r="R72" s="466" t="s">
        <v>92</v>
      </c>
      <c r="S72" s="466" t="s">
        <v>93</v>
      </c>
      <c r="T72" s="466" t="s">
        <v>22</v>
      </c>
      <c r="U72" s="466" t="s">
        <v>23</v>
      </c>
      <c r="V72" s="464" t="s">
        <v>24</v>
      </c>
      <c r="W72" s="466" t="s">
        <v>94</v>
      </c>
      <c r="X72" s="467" t="s">
        <v>26</v>
      </c>
      <c r="Y72" s="468"/>
      <c r="Z72" s="469"/>
      <c r="AA72" s="467" t="s">
        <v>27</v>
      </c>
      <c r="AB72" s="468"/>
      <c r="AC72" s="469"/>
      <c r="AD72" s="18" t="s">
        <v>95</v>
      </c>
      <c r="AE72" s="467" t="s">
        <v>29</v>
      </c>
      <c r="AF72" s="468"/>
      <c r="AG72" s="469"/>
      <c r="AH72" s="466" t="s">
        <v>30</v>
      </c>
      <c r="AI72" s="456" t="s">
        <v>31</v>
      </c>
      <c r="AJ72" s="456" t="s">
        <v>32</v>
      </c>
      <c r="AK72" s="19" t="s">
        <v>33</v>
      </c>
    </row>
    <row r="73" spans="1:38" ht="30" customHeight="1">
      <c r="A73" s="13"/>
      <c r="B73" s="20" t="s">
        <v>34</v>
      </c>
      <c r="C73" s="101" t="s">
        <v>166</v>
      </c>
      <c r="D73" s="22"/>
      <c r="E73" s="155" t="s">
        <v>167</v>
      </c>
      <c r="F73" s="457"/>
      <c r="G73" s="457"/>
      <c r="H73" s="476"/>
      <c r="I73" s="478"/>
      <c r="J73" s="480"/>
      <c r="K73" s="471"/>
      <c r="L73" s="471"/>
      <c r="M73" s="24"/>
      <c r="N73" s="25"/>
      <c r="O73" s="104" t="s">
        <v>37</v>
      </c>
      <c r="P73" s="29" t="s">
        <v>38</v>
      </c>
      <c r="Q73" s="140" t="s">
        <v>17</v>
      </c>
      <c r="R73" s="457"/>
      <c r="S73" s="457"/>
      <c r="T73" s="457"/>
      <c r="U73" s="457"/>
      <c r="V73" s="465"/>
      <c r="W73" s="457"/>
      <c r="X73" s="29" t="s">
        <v>39</v>
      </c>
      <c r="Y73" s="29" t="s">
        <v>40</v>
      </c>
      <c r="Z73" s="29" t="s">
        <v>41</v>
      </c>
      <c r="AA73" s="29" t="s">
        <v>39</v>
      </c>
      <c r="AB73" s="29" t="s">
        <v>40</v>
      </c>
      <c r="AC73" s="29" t="s">
        <v>41</v>
      </c>
      <c r="AD73" s="29" t="s">
        <v>42</v>
      </c>
      <c r="AE73" s="29" t="s">
        <v>43</v>
      </c>
      <c r="AF73" s="29" t="s">
        <v>44</v>
      </c>
      <c r="AG73" s="29" t="s">
        <v>45</v>
      </c>
      <c r="AH73" s="457"/>
      <c r="AI73" s="457"/>
      <c r="AJ73" s="457"/>
      <c r="AK73" s="7" t="s">
        <v>46</v>
      </c>
    </row>
    <row r="74" spans="1:38" ht="30" customHeight="1">
      <c r="A74" s="13"/>
      <c r="B74" s="30" t="s">
        <v>47</v>
      </c>
      <c r="C74" s="137" t="s">
        <v>168</v>
      </c>
      <c r="D74" s="22"/>
      <c r="E74" s="458" t="s">
        <v>169</v>
      </c>
      <c r="F74" s="458" t="s">
        <v>170</v>
      </c>
      <c r="G74" s="460" t="s">
        <v>171</v>
      </c>
      <c r="H74" s="22"/>
      <c r="I74" s="22"/>
      <c r="J74" s="22"/>
      <c r="K74" s="32"/>
      <c r="L74" s="32"/>
      <c r="M74" s="22"/>
      <c r="N74" s="33"/>
      <c r="O74" s="34"/>
      <c r="P74" s="35"/>
      <c r="Q74" s="36"/>
      <c r="R74" s="32"/>
      <c r="S74" s="22"/>
      <c r="T74" s="32"/>
      <c r="U74" s="32"/>
      <c r="V74" s="22"/>
      <c r="W74" s="32"/>
      <c r="X74" s="32"/>
      <c r="Y74" s="32"/>
      <c r="Z74" s="32"/>
      <c r="AA74" s="32"/>
      <c r="AB74" s="32"/>
      <c r="AC74" s="32"/>
      <c r="AD74" s="32"/>
      <c r="AE74" s="32"/>
      <c r="AF74" s="32"/>
      <c r="AG74" s="32"/>
      <c r="AH74" s="22"/>
      <c r="AI74" s="22"/>
      <c r="AJ74" s="22"/>
      <c r="AK74" s="22"/>
      <c r="AL74" s="22"/>
    </row>
    <row r="75" spans="1:38">
      <c r="A75" s="13"/>
      <c r="B75" s="20" t="s">
        <v>54</v>
      </c>
      <c r="C75" s="135" t="s">
        <v>55</v>
      </c>
      <c r="D75" s="22"/>
      <c r="E75" s="459"/>
      <c r="F75" s="459"/>
      <c r="G75" s="461"/>
      <c r="H75" s="38"/>
      <c r="I75" s="38"/>
      <c r="J75" s="38"/>
      <c r="K75" s="39"/>
      <c r="L75" s="39"/>
      <c r="M75" s="38"/>
      <c r="N75" s="40"/>
      <c r="O75" s="112"/>
      <c r="P75" s="113"/>
      <c r="Q75" s="114"/>
      <c r="R75" s="39"/>
      <c r="S75" s="38"/>
      <c r="T75" s="39"/>
      <c r="U75" s="39"/>
      <c r="V75" s="38"/>
      <c r="W75" s="39"/>
      <c r="X75" s="39"/>
      <c r="Y75" s="39"/>
      <c r="Z75" s="39"/>
      <c r="AA75" s="39"/>
      <c r="AB75" s="39"/>
      <c r="AC75" s="39"/>
      <c r="AD75" s="39"/>
      <c r="AE75" s="39"/>
      <c r="AF75" s="39"/>
      <c r="AG75" s="39"/>
      <c r="AH75" s="38"/>
      <c r="AI75" s="38"/>
      <c r="AJ75" s="38"/>
      <c r="AK75" s="38"/>
      <c r="AL75" s="38"/>
    </row>
    <row r="76" spans="1:38" ht="179.45" customHeight="1">
      <c r="A76" s="13"/>
      <c r="B76" s="463" t="s">
        <v>56</v>
      </c>
      <c r="C76" s="138" t="s">
        <v>172</v>
      </c>
      <c r="D76" s="22"/>
      <c r="E76" s="459"/>
      <c r="F76" s="459"/>
      <c r="G76" s="461"/>
      <c r="H76" s="38"/>
      <c r="I76" s="38"/>
      <c r="J76" s="38"/>
      <c r="K76" s="39"/>
      <c r="L76" s="39"/>
      <c r="M76" s="38"/>
      <c r="N76" s="33"/>
      <c r="O76" s="34">
        <v>8</v>
      </c>
      <c r="P76" s="50" t="str">
        <f>C120</f>
        <v>The aircrew and engineers are to be trained in how to use the PSED proforma.</v>
      </c>
      <c r="Q76" s="47" t="str">
        <f>H126</f>
        <v>Engineers requiring refresher training</v>
      </c>
      <c r="R76" s="53" t="str">
        <f t="shared" ref="R76:U76" si="77">I126</f>
        <v>Wrong object</v>
      </c>
      <c r="S76" s="47" t="str">
        <f t="shared" si="77"/>
        <v>Incorrect assessment outcome - refresher training not required</v>
      </c>
      <c r="T76" s="72" t="str">
        <f t="shared" si="77"/>
        <v>High</v>
      </c>
      <c r="U76" s="73" t="str">
        <f t="shared" si="77"/>
        <v>Large</v>
      </c>
      <c r="V76" s="50" t="s">
        <v>173</v>
      </c>
      <c r="W76" s="32" t="s">
        <v>104</v>
      </c>
      <c r="X76" s="32">
        <f t="shared" ref="X76:X79" si="78">IF($T76="High",3,0)</f>
        <v>3</v>
      </c>
      <c r="Y76" s="32">
        <f t="shared" ref="Y76:Y79" si="79">IF($T76="Medium",2,0)</f>
        <v>0</v>
      </c>
      <c r="Z76" s="32">
        <f t="shared" ref="Z76:Z79" si="80">IF($T76="Low",1,0)</f>
        <v>0</v>
      </c>
      <c r="AA76" s="32">
        <f t="shared" ref="AA76:AA79" si="81">IF($U76="large",3,0)</f>
        <v>3</v>
      </c>
      <c r="AB76" s="32">
        <f t="shared" ref="AB76:AB79" si="82">IF($U76="Medium",2,0)</f>
        <v>0</v>
      </c>
      <c r="AC76" s="32">
        <f t="shared" ref="AC76:AC79" si="83">IF($U76="Low",1,0)</f>
        <v>0</v>
      </c>
      <c r="AD76" s="32">
        <f t="shared" ref="AD76:AD79" si="84">(X76+Y76+Z76)*(AA76+AB76+AC76)</f>
        <v>9</v>
      </c>
      <c r="AE76" s="51">
        <f t="shared" ref="AE76:AE79" si="85">IF($W76="INCREASE",3,0)</f>
        <v>0</v>
      </c>
      <c r="AF76" s="51">
        <f t="shared" ref="AF76:AF79" si="86">IF($W76="NO CHANGE",2,0)</f>
        <v>2</v>
      </c>
      <c r="AG76" s="51">
        <f t="shared" ref="AG76:AG79" si="87">IF($W76="DECREASE",1,0)</f>
        <v>0</v>
      </c>
      <c r="AH76" s="51">
        <f t="shared" ref="AH76:AH79" si="88">AD76*(AE76+AF76+AG76)</f>
        <v>18</v>
      </c>
      <c r="AI76" s="50" t="s">
        <v>174</v>
      </c>
      <c r="AJ76" s="38"/>
      <c r="AK76" s="22"/>
      <c r="AL76" s="22"/>
    </row>
    <row r="77" spans="1:38" ht="150">
      <c r="A77" s="13"/>
      <c r="B77" s="463"/>
      <c r="C77" s="101" t="s">
        <v>140</v>
      </c>
      <c r="D77" s="22"/>
      <c r="E77" s="459"/>
      <c r="F77" s="459"/>
      <c r="G77" s="461"/>
      <c r="H77" s="38"/>
      <c r="I77" s="38"/>
      <c r="J77" s="38"/>
      <c r="K77" s="39"/>
      <c r="L77" s="39"/>
      <c r="M77" s="38"/>
      <c r="N77" s="33"/>
      <c r="O77" s="34">
        <v>3</v>
      </c>
      <c r="P77" s="50" t="str">
        <f>C42</f>
        <v>To understand engineering terminology</v>
      </c>
      <c r="Q77" s="47" t="str">
        <f>H47</f>
        <v>Aircrew requiring training</v>
      </c>
      <c r="R77" s="53" t="str">
        <f>I47</f>
        <v>Wrong object</v>
      </c>
      <c r="S77" s="47" t="str">
        <f>J47</f>
        <v>Incorrect aircrew selected</v>
      </c>
      <c r="T77" s="72" t="str">
        <f>K47</f>
        <v>High</v>
      </c>
      <c r="U77" s="73" t="str">
        <f>L47</f>
        <v>Large</v>
      </c>
      <c r="V77" s="50" t="s">
        <v>175</v>
      </c>
      <c r="W77" s="32" t="s">
        <v>104</v>
      </c>
      <c r="X77" s="32">
        <f t="shared" si="78"/>
        <v>3</v>
      </c>
      <c r="Y77" s="32">
        <f t="shared" si="79"/>
        <v>0</v>
      </c>
      <c r="Z77" s="32">
        <f t="shared" si="80"/>
        <v>0</v>
      </c>
      <c r="AA77" s="32">
        <f t="shared" si="81"/>
        <v>3</v>
      </c>
      <c r="AB77" s="32">
        <f t="shared" si="82"/>
        <v>0</v>
      </c>
      <c r="AC77" s="32">
        <f t="shared" si="83"/>
        <v>0</v>
      </c>
      <c r="AD77" s="32">
        <f t="shared" si="84"/>
        <v>9</v>
      </c>
      <c r="AE77" s="51">
        <f t="shared" si="85"/>
        <v>0</v>
      </c>
      <c r="AF77" s="51">
        <f t="shared" si="86"/>
        <v>2</v>
      </c>
      <c r="AG77" s="51">
        <f t="shared" si="87"/>
        <v>0</v>
      </c>
      <c r="AH77" s="51">
        <f t="shared" si="88"/>
        <v>18</v>
      </c>
      <c r="AI77" s="50" t="s">
        <v>176</v>
      </c>
      <c r="AJ77" s="38"/>
      <c r="AK77" s="22"/>
      <c r="AL77" s="22"/>
    </row>
    <row r="78" spans="1:38" ht="150">
      <c r="A78" s="13"/>
      <c r="B78" s="463"/>
      <c r="C78" s="101" t="s">
        <v>177</v>
      </c>
      <c r="D78" s="22"/>
      <c r="E78" s="459"/>
      <c r="F78" s="459"/>
      <c r="G78" s="461"/>
      <c r="H78" s="38"/>
      <c r="I78" s="38"/>
      <c r="J78" s="38"/>
      <c r="K78" s="39"/>
      <c r="L78" s="39"/>
      <c r="M78" s="38"/>
      <c r="N78" s="33"/>
      <c r="O78" s="34">
        <v>6</v>
      </c>
      <c r="P78" s="50" t="str">
        <f>C89</f>
        <v>To conduct SQEP Test</v>
      </c>
      <c r="Q78" s="47" t="str">
        <f>H95</f>
        <v>Engineers requiring training</v>
      </c>
      <c r="R78" s="53" t="str">
        <f t="shared" ref="R78:U78" si="89">I95</f>
        <v>Wrong object</v>
      </c>
      <c r="S78" s="47" t="str">
        <f t="shared" si="89"/>
        <v>Incorrect assessment outcome - training not required</v>
      </c>
      <c r="T78" s="72" t="str">
        <f t="shared" si="89"/>
        <v>High</v>
      </c>
      <c r="U78" s="73" t="str">
        <f t="shared" si="89"/>
        <v>Large</v>
      </c>
      <c r="V78" s="50" t="s">
        <v>178</v>
      </c>
      <c r="W78" s="32" t="s">
        <v>104</v>
      </c>
      <c r="X78" s="32">
        <f t="shared" si="78"/>
        <v>3</v>
      </c>
      <c r="Y78" s="32">
        <f t="shared" si="79"/>
        <v>0</v>
      </c>
      <c r="Z78" s="32">
        <f t="shared" si="80"/>
        <v>0</v>
      </c>
      <c r="AA78" s="32">
        <f t="shared" si="81"/>
        <v>3</v>
      </c>
      <c r="AB78" s="32">
        <f t="shared" si="82"/>
        <v>0</v>
      </c>
      <c r="AC78" s="32">
        <f t="shared" si="83"/>
        <v>0</v>
      </c>
      <c r="AD78" s="32">
        <f t="shared" si="84"/>
        <v>9</v>
      </c>
      <c r="AE78" s="51">
        <f t="shared" si="85"/>
        <v>0</v>
      </c>
      <c r="AF78" s="51">
        <f t="shared" si="86"/>
        <v>2</v>
      </c>
      <c r="AG78" s="51">
        <f t="shared" si="87"/>
        <v>0</v>
      </c>
      <c r="AH78" s="51">
        <f t="shared" si="88"/>
        <v>18</v>
      </c>
      <c r="AI78" s="50" t="s">
        <v>174</v>
      </c>
      <c r="AJ78" s="38"/>
      <c r="AK78" s="22"/>
      <c r="AL78" s="22"/>
    </row>
    <row r="79" spans="1:38" ht="150">
      <c r="A79" s="13"/>
      <c r="B79" s="463"/>
      <c r="C79" s="138" t="s">
        <v>179</v>
      </c>
      <c r="D79" s="22"/>
      <c r="E79" s="459"/>
      <c r="F79" s="459"/>
      <c r="G79" s="461"/>
      <c r="H79" s="38"/>
      <c r="I79" s="38"/>
      <c r="J79" s="38"/>
      <c r="K79" s="39"/>
      <c r="L79" s="39"/>
      <c r="M79" s="38"/>
      <c r="N79" s="33"/>
      <c r="O79" s="156" t="s">
        <v>180</v>
      </c>
      <c r="P79" s="50" t="str">
        <f>C119</f>
        <v>To use PSED proforma</v>
      </c>
      <c r="Q79" s="47" t="str">
        <f>H125</f>
        <v>Aircrew requiring refresher training</v>
      </c>
      <c r="R79" s="53" t="str">
        <f t="shared" ref="R79:U79" si="90">I125</f>
        <v>Wrong object</v>
      </c>
      <c r="S79" s="47" t="str">
        <f t="shared" si="90"/>
        <v>Incorrect assessment outcome - refresher training not required</v>
      </c>
      <c r="T79" s="72" t="str">
        <f t="shared" si="90"/>
        <v>High</v>
      </c>
      <c r="U79" s="73" t="str">
        <f t="shared" si="90"/>
        <v>Large</v>
      </c>
      <c r="V79" s="50" t="s">
        <v>181</v>
      </c>
      <c r="W79" s="32" t="s">
        <v>104</v>
      </c>
      <c r="X79" s="32">
        <f t="shared" si="78"/>
        <v>3</v>
      </c>
      <c r="Y79" s="32">
        <f t="shared" si="79"/>
        <v>0</v>
      </c>
      <c r="Z79" s="32">
        <f t="shared" si="80"/>
        <v>0</v>
      </c>
      <c r="AA79" s="32">
        <f t="shared" si="81"/>
        <v>3</v>
      </c>
      <c r="AB79" s="32">
        <f t="shared" si="82"/>
        <v>0</v>
      </c>
      <c r="AC79" s="32">
        <f t="shared" si="83"/>
        <v>0</v>
      </c>
      <c r="AD79" s="32">
        <f t="shared" si="84"/>
        <v>9</v>
      </c>
      <c r="AE79" s="51">
        <f t="shared" si="85"/>
        <v>0</v>
      </c>
      <c r="AF79" s="51">
        <f t="shared" si="86"/>
        <v>2</v>
      </c>
      <c r="AG79" s="51">
        <f t="shared" si="87"/>
        <v>0</v>
      </c>
      <c r="AH79" s="51">
        <f t="shared" si="88"/>
        <v>18</v>
      </c>
      <c r="AI79" s="50" t="s">
        <v>176</v>
      </c>
      <c r="AJ79" s="38"/>
      <c r="AK79" s="22"/>
      <c r="AL79" s="22"/>
    </row>
    <row r="80" spans="1:38" ht="54.6" customHeight="1">
      <c r="A80" s="13"/>
      <c r="B80" s="74" t="s">
        <v>65</v>
      </c>
      <c r="C80" s="101" t="s">
        <v>102</v>
      </c>
      <c r="D80" s="22"/>
      <c r="E80" s="459"/>
      <c r="F80" s="459"/>
      <c r="G80" s="461"/>
      <c r="H80" s="22" t="str">
        <f>C80</f>
        <v>Aircrew/engineers/logisticians booked training</v>
      </c>
      <c r="I80" s="51" t="s">
        <v>107</v>
      </c>
      <c r="J80" s="117" t="s">
        <v>182</v>
      </c>
      <c r="K80" s="32" t="s">
        <v>53</v>
      </c>
      <c r="L80" s="32" t="s">
        <v>58</v>
      </c>
      <c r="M80" s="22"/>
      <c r="N80" s="33"/>
      <c r="O80" s="118"/>
      <c r="P80" s="57"/>
      <c r="Q80" s="58"/>
      <c r="R80" s="59"/>
      <c r="S80" s="119"/>
      <c r="T80" s="59"/>
      <c r="U80" s="59"/>
      <c r="V80" s="119"/>
      <c r="W80" s="59"/>
      <c r="X80" s="59"/>
      <c r="Y80" s="59"/>
      <c r="Z80" s="59"/>
      <c r="AA80" s="59"/>
      <c r="AB80" s="59"/>
      <c r="AC80" s="59"/>
      <c r="AD80" s="59"/>
      <c r="AE80" s="59"/>
      <c r="AF80" s="59"/>
      <c r="AG80" s="59"/>
      <c r="AH80" s="52"/>
      <c r="AI80" s="52"/>
      <c r="AJ80" s="50" t="s">
        <v>183</v>
      </c>
      <c r="AK80" s="22"/>
      <c r="AL80" s="22"/>
    </row>
    <row r="81" spans="1:38">
      <c r="A81" s="13"/>
      <c r="B81" s="74" t="s">
        <v>75</v>
      </c>
      <c r="C81" s="75" t="s">
        <v>90</v>
      </c>
      <c r="D81" s="22"/>
      <c r="E81" s="459"/>
      <c r="F81" s="459"/>
      <c r="G81" s="461"/>
      <c r="H81" s="152"/>
      <c r="I81" s="76"/>
      <c r="J81" s="76"/>
      <c r="K81" s="77"/>
      <c r="L81" s="77"/>
      <c r="M81" s="76"/>
      <c r="N81" s="76"/>
      <c r="O81" s="87"/>
      <c r="P81" s="88"/>
      <c r="Q81" s="89"/>
      <c r="R81" s="90"/>
      <c r="S81" s="88"/>
      <c r="T81" s="90"/>
      <c r="U81" s="90"/>
      <c r="V81" s="88"/>
      <c r="W81" s="90"/>
      <c r="X81" s="90"/>
      <c r="Y81" s="90"/>
      <c r="Z81" s="90"/>
      <c r="AA81" s="90"/>
      <c r="AB81" s="90"/>
      <c r="AC81" s="90"/>
      <c r="AD81" s="90"/>
      <c r="AE81" s="90"/>
      <c r="AF81" s="90"/>
      <c r="AG81" s="90"/>
      <c r="AH81" s="91"/>
      <c r="AI81" s="91"/>
      <c r="AJ81" s="91"/>
      <c r="AK81" s="22"/>
      <c r="AL81" s="22"/>
    </row>
    <row r="82" spans="1:38">
      <c r="A82" s="13"/>
      <c r="B82" s="74" t="s">
        <v>82</v>
      </c>
      <c r="C82" s="75" t="s">
        <v>90</v>
      </c>
      <c r="D82" s="22"/>
      <c r="E82" s="459"/>
      <c r="F82" s="459"/>
      <c r="G82" s="461"/>
      <c r="H82" s="152"/>
      <c r="I82" s="76"/>
      <c r="J82" s="76"/>
      <c r="K82" s="77"/>
      <c r="L82" s="77"/>
      <c r="M82" s="76"/>
      <c r="N82" s="76"/>
      <c r="O82" s="87"/>
      <c r="P82" s="88"/>
      <c r="Q82" s="89"/>
      <c r="R82" s="90"/>
      <c r="S82" s="88"/>
      <c r="T82" s="90"/>
      <c r="U82" s="90"/>
      <c r="V82" s="88"/>
      <c r="W82" s="90"/>
      <c r="X82" s="90"/>
      <c r="Y82" s="90"/>
      <c r="Z82" s="90"/>
      <c r="AA82" s="90"/>
      <c r="AB82" s="90"/>
      <c r="AC82" s="90"/>
      <c r="AD82" s="90"/>
      <c r="AE82" s="90"/>
      <c r="AF82" s="90"/>
      <c r="AG82" s="90"/>
      <c r="AH82" s="91"/>
      <c r="AI82" s="91"/>
      <c r="AJ82" s="91"/>
      <c r="AK82" s="22"/>
      <c r="AL82" s="22"/>
    </row>
    <row r="83" spans="1:38">
      <c r="A83" s="13"/>
      <c r="B83" s="74" t="s">
        <v>89</v>
      </c>
      <c r="C83" s="75" t="s">
        <v>90</v>
      </c>
      <c r="D83" s="22"/>
      <c r="E83" s="459"/>
      <c r="F83" s="459"/>
      <c r="G83" s="461"/>
      <c r="H83" s="152"/>
      <c r="I83" s="76"/>
      <c r="J83" s="76"/>
      <c r="K83" s="77"/>
      <c r="L83" s="77"/>
      <c r="M83" s="76"/>
      <c r="N83" s="76"/>
      <c r="O83" s="87"/>
      <c r="P83" s="88"/>
      <c r="Q83" s="89"/>
      <c r="R83" s="90"/>
      <c r="S83" s="88"/>
      <c r="T83" s="90"/>
      <c r="U83" s="90"/>
      <c r="V83" s="88"/>
      <c r="W83" s="90"/>
      <c r="X83" s="90"/>
      <c r="Y83" s="90"/>
      <c r="Z83" s="90"/>
      <c r="AA83" s="90"/>
      <c r="AB83" s="90"/>
      <c r="AC83" s="90"/>
      <c r="AD83" s="90"/>
      <c r="AE83" s="90"/>
      <c r="AF83" s="90"/>
      <c r="AG83" s="90"/>
      <c r="AH83" s="91"/>
      <c r="AI83" s="91"/>
      <c r="AJ83" s="91"/>
      <c r="AK83" s="22"/>
      <c r="AL83" s="22"/>
    </row>
    <row r="84" spans="1:38">
      <c r="A84" s="83"/>
      <c r="B84" s="84" t="s">
        <v>91</v>
      </c>
      <c r="C84" s="85" t="s">
        <v>90</v>
      </c>
      <c r="D84" s="86"/>
      <c r="E84" s="459"/>
      <c r="F84" s="459"/>
      <c r="G84" s="461"/>
      <c r="H84" s="152"/>
      <c r="I84" s="79"/>
      <c r="J84" s="79"/>
      <c r="K84" s="81"/>
      <c r="L84" s="81"/>
      <c r="M84" s="79"/>
      <c r="N84" s="79"/>
      <c r="O84" s="87"/>
      <c r="P84" s="88"/>
      <c r="Q84" s="89"/>
      <c r="R84" s="90"/>
      <c r="S84" s="88"/>
      <c r="T84" s="90"/>
      <c r="U84" s="90"/>
      <c r="V84" s="88"/>
      <c r="W84" s="90"/>
      <c r="X84" s="90"/>
      <c r="Y84" s="90"/>
      <c r="Z84" s="90"/>
      <c r="AA84" s="90"/>
      <c r="AB84" s="90"/>
      <c r="AC84" s="90"/>
      <c r="AD84" s="90"/>
      <c r="AE84" s="90"/>
      <c r="AF84" s="90"/>
      <c r="AG84" s="90"/>
      <c r="AH84" s="91"/>
      <c r="AI84" s="91"/>
      <c r="AJ84" s="91"/>
      <c r="AK84" s="86"/>
      <c r="AL84" s="86"/>
    </row>
    <row r="85" spans="1:38">
      <c r="A85" s="92"/>
      <c r="B85" s="45"/>
      <c r="C85" s="45"/>
      <c r="D85" s="45"/>
      <c r="E85" s="44"/>
      <c r="F85" s="93"/>
      <c r="G85" s="45"/>
      <c r="H85" s="45"/>
      <c r="I85" s="45"/>
      <c r="J85" s="45"/>
      <c r="K85" s="44"/>
      <c r="L85" s="44"/>
      <c r="M85" s="45"/>
      <c r="N85" s="45"/>
      <c r="O85" s="44"/>
      <c r="P85" s="42"/>
      <c r="Q85" s="43"/>
      <c r="R85" s="44"/>
      <c r="S85" s="45"/>
      <c r="T85" s="44"/>
      <c r="U85" s="44"/>
      <c r="V85" s="45"/>
      <c r="W85" s="44"/>
      <c r="X85" s="44"/>
      <c r="Y85" s="44"/>
      <c r="Z85" s="44"/>
      <c r="AA85" s="44"/>
      <c r="AB85" s="44"/>
      <c r="AC85" s="44"/>
      <c r="AD85" s="44"/>
      <c r="AE85" s="44"/>
      <c r="AF85" s="44"/>
      <c r="AG85" s="44"/>
      <c r="AH85" s="45"/>
      <c r="AI85" s="45"/>
      <c r="AJ85" s="45"/>
      <c r="AK85" s="45"/>
      <c r="AL85" s="46"/>
    </row>
    <row r="86" spans="1:38" ht="23.45" thickBot="1">
      <c r="A86" s="95"/>
      <c r="B86" s="94"/>
      <c r="C86" s="94"/>
      <c r="D86" s="94"/>
      <c r="E86" s="96"/>
      <c r="F86" s="97"/>
      <c r="G86" s="94"/>
      <c r="H86" s="94"/>
      <c r="I86" s="94"/>
      <c r="J86" s="94"/>
      <c r="K86" s="96"/>
      <c r="L86" s="96"/>
      <c r="M86" s="94"/>
      <c r="N86" s="94"/>
      <c r="O86" s="96"/>
      <c r="P86" s="98"/>
      <c r="Q86" s="99"/>
      <c r="R86" s="96"/>
      <c r="S86" s="94"/>
      <c r="T86" s="96"/>
      <c r="U86" s="96"/>
      <c r="V86" s="94"/>
      <c r="W86" s="96"/>
      <c r="X86" s="96"/>
      <c r="Y86" s="96"/>
      <c r="Z86" s="96"/>
      <c r="AA86" s="96"/>
      <c r="AB86" s="96"/>
      <c r="AC86" s="96"/>
      <c r="AD86" s="96"/>
      <c r="AE86" s="96"/>
      <c r="AF86" s="96"/>
      <c r="AG86" s="96"/>
      <c r="AH86" s="94"/>
      <c r="AI86" s="94"/>
      <c r="AJ86" s="94"/>
      <c r="AK86" s="94"/>
      <c r="AL86" s="94"/>
    </row>
    <row r="87" spans="1:38" ht="23.45" thickBot="1">
      <c r="A87" s="12">
        <v>6</v>
      </c>
      <c r="B87" s="481" t="s">
        <v>5</v>
      </c>
      <c r="C87" s="482"/>
      <c r="D87" s="134" t="s">
        <v>6</v>
      </c>
      <c r="E87" s="134"/>
      <c r="F87" s="134"/>
      <c r="G87" s="134"/>
      <c r="H87" s="134"/>
      <c r="I87" s="134"/>
      <c r="J87" s="134"/>
      <c r="K87" s="134"/>
      <c r="L87" s="134"/>
      <c r="M87" s="482" t="s">
        <v>7</v>
      </c>
      <c r="N87" s="482"/>
      <c r="O87" s="482"/>
      <c r="P87" s="482"/>
      <c r="Q87" s="482"/>
      <c r="R87" s="482"/>
      <c r="S87" s="482"/>
      <c r="T87" s="482"/>
      <c r="U87" s="482"/>
      <c r="V87" s="482"/>
      <c r="W87" s="482"/>
      <c r="X87" s="482"/>
      <c r="Y87" s="482"/>
      <c r="Z87" s="482"/>
      <c r="AA87" s="482"/>
      <c r="AB87" s="482"/>
      <c r="AC87" s="482"/>
      <c r="AD87" s="482"/>
      <c r="AE87" s="482"/>
      <c r="AF87" s="482"/>
      <c r="AG87" s="482"/>
      <c r="AH87" s="482"/>
      <c r="AI87" s="483" t="s">
        <v>8</v>
      </c>
      <c r="AJ87" s="483"/>
    </row>
    <row r="88" spans="1:38" s="14" customFormat="1" ht="32.450000000000003" customHeight="1">
      <c r="A88" s="13"/>
      <c r="D88" s="15"/>
      <c r="E88" s="16" t="s">
        <v>9</v>
      </c>
      <c r="F88" s="466" t="s">
        <v>10</v>
      </c>
      <c r="G88" s="466" t="s">
        <v>11</v>
      </c>
      <c r="H88" s="475" t="s">
        <v>12</v>
      </c>
      <c r="I88" s="477" t="s">
        <v>13</v>
      </c>
      <c r="J88" s="479" t="s">
        <v>14</v>
      </c>
      <c r="K88" s="470" t="s">
        <v>15</v>
      </c>
      <c r="L88" s="470" t="s">
        <v>16</v>
      </c>
      <c r="M88" s="15" t="s">
        <v>17</v>
      </c>
      <c r="N88" s="17" t="s">
        <v>18</v>
      </c>
      <c r="O88" s="472" t="s">
        <v>19</v>
      </c>
      <c r="P88" s="473"/>
      <c r="Q88" s="474"/>
      <c r="R88" s="466" t="s">
        <v>92</v>
      </c>
      <c r="S88" s="466" t="s">
        <v>93</v>
      </c>
      <c r="T88" s="466" t="s">
        <v>22</v>
      </c>
      <c r="U88" s="466" t="s">
        <v>23</v>
      </c>
      <c r="V88" s="464" t="s">
        <v>24</v>
      </c>
      <c r="W88" s="466" t="s">
        <v>94</v>
      </c>
      <c r="X88" s="467" t="s">
        <v>26</v>
      </c>
      <c r="Y88" s="468"/>
      <c r="Z88" s="469"/>
      <c r="AA88" s="467" t="s">
        <v>27</v>
      </c>
      <c r="AB88" s="468"/>
      <c r="AC88" s="469"/>
      <c r="AD88" s="18" t="s">
        <v>95</v>
      </c>
      <c r="AE88" s="467" t="s">
        <v>29</v>
      </c>
      <c r="AF88" s="468"/>
      <c r="AG88" s="469"/>
      <c r="AH88" s="466" t="s">
        <v>30</v>
      </c>
      <c r="AI88" s="456" t="s">
        <v>31</v>
      </c>
      <c r="AJ88" s="456" t="s">
        <v>32</v>
      </c>
      <c r="AK88" s="19" t="s">
        <v>33</v>
      </c>
    </row>
    <row r="89" spans="1:38" ht="30" customHeight="1">
      <c r="A89" s="13"/>
      <c r="B89" s="20" t="s">
        <v>34</v>
      </c>
      <c r="C89" s="101" t="s">
        <v>184</v>
      </c>
      <c r="D89" s="22"/>
      <c r="E89" s="23" t="s">
        <v>36</v>
      </c>
      <c r="F89" s="457"/>
      <c r="G89" s="457"/>
      <c r="H89" s="476"/>
      <c r="I89" s="478"/>
      <c r="J89" s="480"/>
      <c r="K89" s="471"/>
      <c r="L89" s="471"/>
      <c r="M89" s="24"/>
      <c r="N89" s="25"/>
      <c r="O89" s="104" t="s">
        <v>37</v>
      </c>
      <c r="P89" s="29" t="s">
        <v>38</v>
      </c>
      <c r="Q89" s="105" t="s">
        <v>17</v>
      </c>
      <c r="R89" s="457"/>
      <c r="S89" s="457"/>
      <c r="T89" s="457"/>
      <c r="U89" s="457"/>
      <c r="V89" s="465"/>
      <c r="W89" s="457"/>
      <c r="X89" s="29" t="s">
        <v>39</v>
      </c>
      <c r="Y89" s="29" t="s">
        <v>40</v>
      </c>
      <c r="Z89" s="29" t="s">
        <v>41</v>
      </c>
      <c r="AA89" s="29" t="s">
        <v>39</v>
      </c>
      <c r="AB89" s="29" t="s">
        <v>40</v>
      </c>
      <c r="AC89" s="29" t="s">
        <v>41</v>
      </c>
      <c r="AD89" s="29" t="s">
        <v>42</v>
      </c>
      <c r="AE89" s="29" t="s">
        <v>43</v>
      </c>
      <c r="AF89" s="29" t="s">
        <v>44</v>
      </c>
      <c r="AG89" s="29" t="s">
        <v>45</v>
      </c>
      <c r="AH89" s="457"/>
      <c r="AI89" s="457"/>
      <c r="AJ89" s="457"/>
      <c r="AK89" s="7" t="s">
        <v>46</v>
      </c>
    </row>
    <row r="90" spans="1:38" ht="45" customHeight="1">
      <c r="A90" s="13"/>
      <c r="B90" s="30" t="s">
        <v>47</v>
      </c>
      <c r="C90" s="157" t="s">
        <v>185</v>
      </c>
      <c r="D90" s="22"/>
      <c r="E90" s="458" t="s">
        <v>186</v>
      </c>
      <c r="F90" s="458" t="s">
        <v>187</v>
      </c>
      <c r="G90" s="460" t="s">
        <v>188</v>
      </c>
      <c r="H90" s="22"/>
      <c r="I90" s="22"/>
      <c r="J90" s="22"/>
      <c r="K90" s="32"/>
      <c r="L90" s="32"/>
      <c r="M90" s="22"/>
      <c r="N90" s="33"/>
      <c r="O90" s="34"/>
      <c r="P90" s="35"/>
      <c r="Q90" s="36"/>
      <c r="R90" s="32"/>
      <c r="S90" s="22"/>
      <c r="T90" s="32"/>
      <c r="U90" s="32"/>
      <c r="V90" s="22"/>
      <c r="W90" s="32"/>
      <c r="X90" s="32"/>
      <c r="Y90" s="32"/>
      <c r="Z90" s="32"/>
      <c r="AA90" s="32"/>
      <c r="AB90" s="32"/>
      <c r="AC90" s="32"/>
      <c r="AD90" s="32"/>
      <c r="AE90" s="32"/>
      <c r="AF90" s="32"/>
      <c r="AG90" s="32"/>
      <c r="AH90" s="22"/>
      <c r="AI90" s="22"/>
      <c r="AJ90" s="22"/>
      <c r="AK90" s="22"/>
      <c r="AL90" s="22"/>
    </row>
    <row r="91" spans="1:38" ht="23.45" thickBot="1">
      <c r="A91" s="13"/>
      <c r="B91" s="20" t="s">
        <v>54</v>
      </c>
      <c r="C91" s="135" t="s">
        <v>55</v>
      </c>
      <c r="D91" s="22"/>
      <c r="E91" s="459"/>
      <c r="F91" s="459"/>
      <c r="G91" s="461"/>
      <c r="H91" s="38"/>
      <c r="I91" s="38"/>
      <c r="J91" s="38"/>
      <c r="K91" s="39"/>
      <c r="L91" s="39"/>
      <c r="M91" s="38"/>
      <c r="N91" s="40"/>
      <c r="O91" s="112"/>
      <c r="P91" s="113"/>
      <c r="Q91" s="114"/>
      <c r="R91" s="39"/>
      <c r="S91" s="38"/>
      <c r="T91" s="39"/>
      <c r="U91" s="39"/>
      <c r="V91" s="38"/>
      <c r="W91" s="141"/>
      <c r="X91" s="39"/>
      <c r="Y91" s="39"/>
      <c r="Z91" s="39"/>
      <c r="AA91" s="39"/>
      <c r="AB91" s="39"/>
      <c r="AC91" s="39"/>
      <c r="AD91" s="39"/>
      <c r="AE91" s="39"/>
      <c r="AF91" s="39"/>
      <c r="AG91" s="39"/>
      <c r="AH91" s="38"/>
      <c r="AI91" s="38"/>
      <c r="AJ91" s="38"/>
      <c r="AK91" s="38"/>
      <c r="AL91" s="38"/>
    </row>
    <row r="92" spans="1:38" ht="46.15" thickTop="1" thickBot="1">
      <c r="A92" s="13"/>
      <c r="B92" s="74" t="s">
        <v>56</v>
      </c>
      <c r="C92" s="101" t="s">
        <v>189</v>
      </c>
      <c r="D92" s="22"/>
      <c r="E92" s="459"/>
      <c r="F92" s="459"/>
      <c r="G92" s="461"/>
      <c r="H92" s="38"/>
      <c r="I92" s="38"/>
      <c r="J92" s="38"/>
      <c r="K92" s="39"/>
      <c r="L92" s="39"/>
      <c r="M92" s="38"/>
      <c r="N92" s="33"/>
      <c r="O92" s="34">
        <v>14</v>
      </c>
      <c r="P92" s="50" t="str">
        <f>C208</f>
        <v>To fly the aircraft</v>
      </c>
      <c r="Q92" s="47" t="str">
        <f>H214</f>
        <v>Aircrew requiring Q&amp;E test</v>
      </c>
      <c r="R92" s="53" t="str">
        <f t="shared" ref="R92:U92" si="91">I214</f>
        <v>Sequence</v>
      </c>
      <c r="S92" s="47" t="str">
        <f t="shared" si="91"/>
        <v>Undertaken after PSED has been completed.</v>
      </c>
      <c r="T92" s="158" t="str">
        <f t="shared" si="91"/>
        <v>High</v>
      </c>
      <c r="U92" s="73" t="str">
        <f t="shared" si="91"/>
        <v>Large</v>
      </c>
      <c r="V92" s="159" t="s">
        <v>190</v>
      </c>
      <c r="W92" s="144" t="s">
        <v>104</v>
      </c>
      <c r="X92" s="32">
        <f t="shared" ref="X92" si="92">IF($T92="High",3,0)</f>
        <v>3</v>
      </c>
      <c r="Y92" s="32">
        <f t="shared" ref="Y92" si="93">IF($T92="Medium",2,0)</f>
        <v>0</v>
      </c>
      <c r="Z92" s="32">
        <f t="shared" ref="Z92" si="94">IF($T92="Low",1,0)</f>
        <v>0</v>
      </c>
      <c r="AA92" s="32">
        <f t="shared" ref="AA92" si="95">IF($U92="large",3,0)</f>
        <v>3</v>
      </c>
      <c r="AB92" s="32">
        <f t="shared" ref="AB92" si="96">IF($U92="Medium",2,0)</f>
        <v>0</v>
      </c>
      <c r="AC92" s="32">
        <f t="shared" ref="AC92" si="97">IF($U92="Low",1,0)</f>
        <v>0</v>
      </c>
      <c r="AD92" s="32">
        <f t="shared" ref="AD92" si="98">(X92+Y92+Z92)*(AA92+AB92+AC92)</f>
        <v>9</v>
      </c>
      <c r="AE92" s="51">
        <f t="shared" ref="AE92" si="99">IF($W92="INCREASE",3,0)</f>
        <v>0</v>
      </c>
      <c r="AF92" s="51">
        <f t="shared" ref="AF92" si="100">IF($W92="NO CHANGE",2,0)</f>
        <v>2</v>
      </c>
      <c r="AG92" s="51">
        <f t="shared" ref="AG92" si="101">IF($W92="DECREASE",1,0)</f>
        <v>0</v>
      </c>
      <c r="AH92" s="51">
        <f t="shared" ref="AH92" si="102">AD92*(AE92+AF92+AG92)</f>
        <v>18</v>
      </c>
      <c r="AI92" s="50" t="s">
        <v>191</v>
      </c>
      <c r="AJ92" s="38"/>
      <c r="AK92" s="22"/>
      <c r="AL92" s="22"/>
    </row>
    <row r="93" spans="1:38" ht="55.15" customHeight="1" thickTop="1">
      <c r="A93" s="13"/>
      <c r="B93" s="463" t="s">
        <v>65</v>
      </c>
      <c r="C93" s="101" t="s">
        <v>79</v>
      </c>
      <c r="D93" s="22"/>
      <c r="E93" s="459"/>
      <c r="F93" s="459"/>
      <c r="G93" s="461"/>
      <c r="H93" s="22" t="str">
        <f>C93</f>
        <v>Engineer SQEP for PSED</v>
      </c>
      <c r="I93" s="51" t="s">
        <v>107</v>
      </c>
      <c r="J93" s="160" t="s">
        <v>192</v>
      </c>
      <c r="K93" s="32" t="s">
        <v>69</v>
      </c>
      <c r="L93" s="32" t="s">
        <v>58</v>
      </c>
      <c r="M93" s="22"/>
      <c r="N93" s="33"/>
      <c r="O93" s="118"/>
      <c r="P93" s="57"/>
      <c r="Q93" s="58"/>
      <c r="R93" s="59"/>
      <c r="S93" s="119"/>
      <c r="T93" s="59"/>
      <c r="U93" s="59"/>
      <c r="V93" s="119"/>
      <c r="W93" s="123"/>
      <c r="X93" s="59"/>
      <c r="Y93" s="59"/>
      <c r="Z93" s="59"/>
      <c r="AA93" s="59"/>
      <c r="AB93" s="59"/>
      <c r="AC93" s="59"/>
      <c r="AD93" s="59"/>
      <c r="AE93" s="59"/>
      <c r="AF93" s="59"/>
      <c r="AG93" s="59"/>
      <c r="AH93" s="52"/>
      <c r="AI93" s="52"/>
      <c r="AJ93" s="50" t="s">
        <v>193</v>
      </c>
      <c r="AK93" s="22"/>
      <c r="AL93" s="22"/>
    </row>
    <row r="94" spans="1:38" ht="66.599999999999994" customHeight="1">
      <c r="A94" s="13"/>
      <c r="B94" s="463"/>
      <c r="C94" s="101" t="s">
        <v>194</v>
      </c>
      <c r="D94" s="22"/>
      <c r="E94" s="459"/>
      <c r="F94" s="459"/>
      <c r="G94" s="461"/>
      <c r="H94" s="22" t="str">
        <f>C94</f>
        <v>Aircrew SQEP for PSED</v>
      </c>
      <c r="I94" s="51" t="s">
        <v>107</v>
      </c>
      <c r="J94" s="160" t="s">
        <v>192</v>
      </c>
      <c r="K94" s="32" t="s">
        <v>69</v>
      </c>
      <c r="L94" s="32" t="s">
        <v>58</v>
      </c>
      <c r="M94" s="22"/>
      <c r="N94" s="33"/>
      <c r="O94" s="120"/>
      <c r="P94" s="121"/>
      <c r="Q94" s="122"/>
      <c r="R94" s="123"/>
      <c r="S94" s="124"/>
      <c r="T94" s="123"/>
      <c r="U94" s="123"/>
      <c r="V94" s="124"/>
      <c r="W94" s="123"/>
      <c r="X94" s="123"/>
      <c r="Y94" s="123"/>
      <c r="Z94" s="123"/>
      <c r="AA94" s="123"/>
      <c r="AB94" s="123"/>
      <c r="AC94" s="123"/>
      <c r="AD94" s="123"/>
      <c r="AE94" s="123"/>
      <c r="AF94" s="123"/>
      <c r="AG94" s="123"/>
      <c r="AH94" s="125"/>
      <c r="AI94" s="125"/>
      <c r="AJ94" s="50" t="s">
        <v>195</v>
      </c>
      <c r="AK94" s="22"/>
      <c r="AL94" s="22"/>
    </row>
    <row r="95" spans="1:38" ht="45">
      <c r="A95" s="13"/>
      <c r="B95" s="463"/>
      <c r="C95" s="101" t="s">
        <v>177</v>
      </c>
      <c r="D95" s="22"/>
      <c r="E95" s="459"/>
      <c r="F95" s="459"/>
      <c r="G95" s="461"/>
      <c r="H95" s="22" t="str">
        <f>C95</f>
        <v>Engineers requiring training</v>
      </c>
      <c r="I95" s="51" t="s">
        <v>107</v>
      </c>
      <c r="J95" s="160" t="s">
        <v>196</v>
      </c>
      <c r="K95" s="32" t="s">
        <v>69</v>
      </c>
      <c r="L95" s="32" t="s">
        <v>58</v>
      </c>
      <c r="M95" s="22"/>
      <c r="N95" s="33"/>
      <c r="O95" s="120"/>
      <c r="P95" s="121"/>
      <c r="Q95" s="122"/>
      <c r="R95" s="123"/>
      <c r="S95" s="124"/>
      <c r="T95" s="123"/>
      <c r="U95" s="123"/>
      <c r="V95" s="124"/>
      <c r="W95" s="123"/>
      <c r="X95" s="123"/>
      <c r="Y95" s="123"/>
      <c r="Z95" s="123"/>
      <c r="AA95" s="123"/>
      <c r="AB95" s="123"/>
      <c r="AC95" s="123"/>
      <c r="AD95" s="123"/>
      <c r="AE95" s="123"/>
      <c r="AF95" s="123"/>
      <c r="AG95" s="123"/>
      <c r="AH95" s="125"/>
      <c r="AI95" s="125"/>
      <c r="AJ95" s="50" t="s">
        <v>197</v>
      </c>
      <c r="AK95" s="22"/>
      <c r="AL95" s="22"/>
    </row>
    <row r="96" spans="1:38" ht="45">
      <c r="A96" s="13"/>
      <c r="B96" s="463"/>
      <c r="C96" s="101" t="s">
        <v>198</v>
      </c>
      <c r="D96" s="22"/>
      <c r="E96" s="459"/>
      <c r="F96" s="459"/>
      <c r="G96" s="461"/>
      <c r="H96" s="22" t="str">
        <f>C96</f>
        <v>Aircrew's SQEP results</v>
      </c>
      <c r="I96" s="51" t="s">
        <v>107</v>
      </c>
      <c r="J96" s="160" t="s">
        <v>192</v>
      </c>
      <c r="K96" s="32" t="s">
        <v>69</v>
      </c>
      <c r="L96" s="32" t="s">
        <v>58</v>
      </c>
      <c r="M96" s="22"/>
      <c r="N96" s="33"/>
      <c r="O96" s="120"/>
      <c r="P96" s="121"/>
      <c r="Q96" s="122"/>
      <c r="R96" s="123"/>
      <c r="S96" s="124"/>
      <c r="T96" s="123"/>
      <c r="U96" s="123"/>
      <c r="V96" s="124"/>
      <c r="W96" s="123"/>
      <c r="X96" s="123"/>
      <c r="Y96" s="123"/>
      <c r="Z96" s="123"/>
      <c r="AA96" s="123"/>
      <c r="AB96" s="123"/>
      <c r="AC96" s="123"/>
      <c r="AD96" s="123"/>
      <c r="AE96" s="123"/>
      <c r="AF96" s="123"/>
      <c r="AG96" s="123"/>
      <c r="AH96" s="125"/>
      <c r="AI96" s="125"/>
      <c r="AJ96" s="50" t="s">
        <v>197</v>
      </c>
      <c r="AK96" s="22"/>
      <c r="AL96" s="22"/>
    </row>
    <row r="97" spans="1:38" ht="45">
      <c r="A97" s="13"/>
      <c r="B97" s="463"/>
      <c r="C97" s="101" t="s">
        <v>199</v>
      </c>
      <c r="D97" s="22"/>
      <c r="E97" s="459"/>
      <c r="F97" s="459"/>
      <c r="G97" s="461"/>
      <c r="H97" s="22" t="str">
        <f>C97</f>
        <v>Engineer's SQEP results</v>
      </c>
      <c r="I97" s="51" t="s">
        <v>107</v>
      </c>
      <c r="J97" s="160" t="s">
        <v>192</v>
      </c>
      <c r="K97" s="32" t="s">
        <v>69</v>
      </c>
      <c r="L97" s="32" t="s">
        <v>58</v>
      </c>
      <c r="M97" s="22"/>
      <c r="N97" s="33"/>
      <c r="O97" s="120"/>
      <c r="P97" s="121"/>
      <c r="Q97" s="122"/>
      <c r="R97" s="123"/>
      <c r="S97" s="124"/>
      <c r="T97" s="123"/>
      <c r="U97" s="123"/>
      <c r="V97" s="124"/>
      <c r="W97" s="123"/>
      <c r="X97" s="123"/>
      <c r="Y97" s="123"/>
      <c r="Z97" s="123"/>
      <c r="AA97" s="123"/>
      <c r="AB97" s="123"/>
      <c r="AC97" s="123"/>
      <c r="AD97" s="123"/>
      <c r="AE97" s="123"/>
      <c r="AF97" s="123"/>
      <c r="AG97" s="123"/>
      <c r="AH97" s="125"/>
      <c r="AI97" s="125"/>
      <c r="AJ97" s="50" t="s">
        <v>197</v>
      </c>
      <c r="AK97" s="22"/>
      <c r="AL97" s="22"/>
    </row>
    <row r="98" spans="1:38">
      <c r="A98" s="13"/>
      <c r="B98" s="74" t="s">
        <v>75</v>
      </c>
      <c r="C98" s="161" t="s">
        <v>90</v>
      </c>
      <c r="D98" s="22"/>
      <c r="E98" s="459"/>
      <c r="F98" s="459"/>
      <c r="G98" s="461"/>
      <c r="H98" s="45"/>
      <c r="I98" s="45"/>
      <c r="J98" s="45"/>
      <c r="K98" s="44"/>
      <c r="L98" s="44"/>
      <c r="M98" s="45"/>
      <c r="N98" s="45"/>
      <c r="O98" s="126"/>
      <c r="P98" s="63"/>
      <c r="Q98" s="64"/>
      <c r="R98" s="65"/>
      <c r="S98" s="127"/>
      <c r="T98" s="65"/>
      <c r="U98" s="65"/>
      <c r="V98" s="127"/>
      <c r="W98" s="65"/>
      <c r="X98" s="65"/>
      <c r="Y98" s="65"/>
      <c r="Z98" s="65"/>
      <c r="AA98" s="65"/>
      <c r="AB98" s="65"/>
      <c r="AC98" s="65"/>
      <c r="AD98" s="65"/>
      <c r="AE98" s="65"/>
      <c r="AF98" s="65"/>
      <c r="AG98" s="65"/>
      <c r="AH98" s="54"/>
      <c r="AI98" s="54"/>
      <c r="AJ98" s="82"/>
      <c r="AK98" s="22"/>
      <c r="AL98" s="22"/>
    </row>
    <row r="99" spans="1:38" ht="124.15" customHeight="1">
      <c r="A99" s="13"/>
      <c r="B99" s="74" t="s">
        <v>82</v>
      </c>
      <c r="C99" s="101" t="s">
        <v>200</v>
      </c>
      <c r="D99" s="22"/>
      <c r="E99" s="459"/>
      <c r="F99" s="459"/>
      <c r="G99" s="461"/>
      <c r="H99" s="38"/>
      <c r="I99" s="38"/>
      <c r="J99" s="38"/>
      <c r="K99" s="39"/>
      <c r="L99" s="39"/>
      <c r="M99" s="38"/>
      <c r="N99" s="33"/>
      <c r="O99" s="34">
        <v>17</v>
      </c>
      <c r="P99" s="50" t="str">
        <f>C252</f>
        <v>To provide electronic SQEP test tool</v>
      </c>
      <c r="Q99" s="47" t="str">
        <f>H256</f>
        <v>Functioning SQEP test tool</v>
      </c>
      <c r="R99" s="53" t="str">
        <f t="shared" ref="R99:U99" si="103">I256</f>
        <v>Timing/duration</v>
      </c>
      <c r="S99" s="47" t="str">
        <f t="shared" si="103"/>
        <v>Omission - test tool function does not complete at all</v>
      </c>
      <c r="T99" s="115" t="str">
        <f t="shared" si="103"/>
        <v>Low</v>
      </c>
      <c r="U99" s="73" t="str">
        <f t="shared" si="103"/>
        <v>Large</v>
      </c>
      <c r="V99" s="50" t="s">
        <v>201</v>
      </c>
      <c r="W99" s="32" t="s">
        <v>60</v>
      </c>
      <c r="X99" s="32">
        <f t="shared" ref="X99" si="104">IF($T99="High",3,0)</f>
        <v>0</v>
      </c>
      <c r="Y99" s="32">
        <f t="shared" ref="Y99" si="105">IF($T99="Medium",2,0)</f>
        <v>0</v>
      </c>
      <c r="Z99" s="32">
        <f t="shared" ref="Z99" si="106">IF($T99="Low",1,0)</f>
        <v>1</v>
      </c>
      <c r="AA99" s="32">
        <f t="shared" ref="AA99" si="107">IF($U99="large",3,0)</f>
        <v>3</v>
      </c>
      <c r="AB99" s="32">
        <f t="shared" ref="AB99" si="108">IF($U99="Medium",2,0)</f>
        <v>0</v>
      </c>
      <c r="AC99" s="32">
        <f t="shared" ref="AC99" si="109">IF($U99="Low",1,0)</f>
        <v>0</v>
      </c>
      <c r="AD99" s="32">
        <f t="shared" ref="AD99" si="110">(X99+Y99+Z99)*(AA99+AB99+AC99)</f>
        <v>3</v>
      </c>
      <c r="AE99" s="51">
        <f t="shared" ref="AE99" si="111">IF($W99="INCREASE",3,0)</f>
        <v>3</v>
      </c>
      <c r="AF99" s="51">
        <f t="shared" ref="AF99" si="112">IF($W99="NO CHANGE",2,0)</f>
        <v>0</v>
      </c>
      <c r="AG99" s="51">
        <f t="shared" ref="AG99" si="113">IF($W99="DECREASE",1,0)</f>
        <v>0</v>
      </c>
      <c r="AH99" s="51">
        <f t="shared" ref="AH99" si="114">AD99*(AE99+AF99+AG99)</f>
        <v>9</v>
      </c>
      <c r="AI99" s="50" t="s">
        <v>202</v>
      </c>
      <c r="AJ99" s="82"/>
      <c r="AK99" s="22"/>
      <c r="AL99" s="22"/>
    </row>
    <row r="100" spans="1:38">
      <c r="A100" s="13"/>
      <c r="B100" s="74" t="s">
        <v>89</v>
      </c>
      <c r="C100" s="161" t="s">
        <v>90</v>
      </c>
      <c r="D100" s="22"/>
      <c r="E100" s="459"/>
      <c r="F100" s="459"/>
      <c r="G100" s="461"/>
      <c r="H100" s="76"/>
      <c r="I100" s="76"/>
      <c r="J100" s="76"/>
      <c r="K100" s="77"/>
      <c r="L100" s="77"/>
      <c r="M100" s="76"/>
      <c r="N100" s="76"/>
      <c r="O100" s="78"/>
      <c r="P100" s="79"/>
      <c r="Q100" s="80"/>
      <c r="R100" s="81"/>
      <c r="S100" s="79"/>
      <c r="T100" s="81"/>
      <c r="U100" s="81"/>
      <c r="V100" s="79"/>
      <c r="W100" s="81"/>
      <c r="X100" s="81"/>
      <c r="Y100" s="81"/>
      <c r="Z100" s="81"/>
      <c r="AA100" s="81"/>
      <c r="AB100" s="81"/>
      <c r="AC100" s="81"/>
      <c r="AD100" s="81"/>
      <c r="AE100" s="81"/>
      <c r="AF100" s="81"/>
      <c r="AG100" s="81"/>
      <c r="AH100" s="82"/>
      <c r="AI100" s="82"/>
      <c r="AJ100" s="82"/>
      <c r="AK100" s="22"/>
      <c r="AL100" s="22"/>
    </row>
    <row r="101" spans="1:38">
      <c r="A101" s="13"/>
      <c r="B101" s="84" t="s">
        <v>91</v>
      </c>
      <c r="C101" s="162" t="s">
        <v>90</v>
      </c>
      <c r="D101" s="86"/>
      <c r="E101" s="459"/>
      <c r="F101" s="459"/>
      <c r="G101" s="461"/>
      <c r="H101" s="79"/>
      <c r="I101" s="79"/>
      <c r="J101" s="79"/>
      <c r="K101" s="81"/>
      <c r="L101" s="81"/>
      <c r="M101" s="79"/>
      <c r="N101" s="79"/>
      <c r="O101" s="87"/>
      <c r="P101" s="88"/>
      <c r="Q101" s="89"/>
      <c r="R101" s="90"/>
      <c r="S101" s="88"/>
      <c r="T101" s="90"/>
      <c r="U101" s="90"/>
      <c r="V101" s="88"/>
      <c r="W101" s="90"/>
      <c r="X101" s="90"/>
      <c r="Y101" s="90"/>
      <c r="Z101" s="90"/>
      <c r="AA101" s="90"/>
      <c r="AB101" s="90"/>
      <c r="AC101" s="90"/>
      <c r="AD101" s="90"/>
      <c r="AE101" s="90"/>
      <c r="AF101" s="90"/>
      <c r="AG101" s="90"/>
      <c r="AH101" s="91"/>
      <c r="AI101" s="91"/>
      <c r="AJ101" s="91"/>
      <c r="AK101" s="86"/>
      <c r="AL101" s="86"/>
    </row>
    <row r="102" spans="1:38">
      <c r="A102" s="92"/>
      <c r="B102" s="45"/>
      <c r="C102" s="45"/>
      <c r="D102" s="45"/>
      <c r="E102" s="44"/>
      <c r="F102" s="93"/>
      <c r="G102" s="163"/>
      <c r="H102" s="45"/>
      <c r="I102" s="45"/>
      <c r="J102" s="45"/>
      <c r="K102" s="44"/>
      <c r="L102" s="44"/>
      <c r="M102" s="45"/>
      <c r="N102" s="45"/>
      <c r="O102" s="44"/>
      <c r="P102" s="42"/>
      <c r="Q102" s="43"/>
      <c r="R102" s="44"/>
      <c r="S102" s="45"/>
      <c r="T102" s="44"/>
      <c r="U102" s="44"/>
      <c r="V102" s="45"/>
      <c r="W102" s="44"/>
      <c r="X102" s="44"/>
      <c r="Y102" s="44"/>
      <c r="Z102" s="44"/>
      <c r="AA102" s="44"/>
      <c r="AB102" s="44"/>
      <c r="AC102" s="44"/>
      <c r="AD102" s="44"/>
      <c r="AE102" s="44"/>
      <c r="AF102" s="44"/>
      <c r="AG102" s="44"/>
      <c r="AH102" s="45"/>
      <c r="AI102" s="45"/>
      <c r="AJ102" s="45"/>
      <c r="AK102" s="45"/>
      <c r="AL102" s="46"/>
    </row>
    <row r="103" spans="1:38" ht="23.45" thickBot="1">
      <c r="A103" s="95"/>
      <c r="B103" s="94"/>
      <c r="C103" s="94"/>
      <c r="D103" s="94"/>
      <c r="E103" s="96"/>
      <c r="F103" s="97"/>
      <c r="G103" s="164"/>
      <c r="H103" s="94"/>
      <c r="I103" s="94"/>
      <c r="J103" s="94"/>
      <c r="K103" s="96"/>
      <c r="L103" s="96"/>
      <c r="M103" s="94"/>
      <c r="N103" s="94"/>
      <c r="O103" s="96"/>
      <c r="P103" s="98"/>
      <c r="Q103" s="99"/>
      <c r="R103" s="96"/>
      <c r="S103" s="94"/>
      <c r="T103" s="96"/>
      <c r="U103" s="96"/>
      <c r="V103" s="94"/>
      <c r="W103" s="96"/>
      <c r="X103" s="96"/>
      <c r="Y103" s="96"/>
      <c r="Z103" s="96"/>
      <c r="AA103" s="96"/>
      <c r="AB103" s="96"/>
      <c r="AC103" s="96"/>
      <c r="AD103" s="96"/>
      <c r="AE103" s="96"/>
      <c r="AF103" s="96"/>
      <c r="AG103" s="96"/>
      <c r="AH103" s="94"/>
      <c r="AI103" s="94"/>
      <c r="AJ103" s="94"/>
      <c r="AK103" s="94"/>
      <c r="AL103" s="94"/>
    </row>
    <row r="104" spans="1:38" ht="23.45" thickBot="1">
      <c r="A104" s="12">
        <v>7</v>
      </c>
      <c r="B104" s="481" t="s">
        <v>5</v>
      </c>
      <c r="C104" s="482"/>
      <c r="D104" s="134" t="s">
        <v>6</v>
      </c>
      <c r="E104" s="134"/>
      <c r="F104" s="134"/>
      <c r="G104" s="134"/>
      <c r="H104" s="134"/>
      <c r="I104" s="134"/>
      <c r="J104" s="134"/>
      <c r="K104" s="134"/>
      <c r="L104" s="134"/>
      <c r="M104" s="482" t="s">
        <v>7</v>
      </c>
      <c r="N104" s="482"/>
      <c r="O104" s="482"/>
      <c r="P104" s="482"/>
      <c r="Q104" s="482"/>
      <c r="R104" s="482"/>
      <c r="S104" s="482"/>
      <c r="T104" s="482"/>
      <c r="U104" s="482"/>
      <c r="V104" s="482"/>
      <c r="W104" s="482"/>
      <c r="X104" s="482"/>
      <c r="Y104" s="482"/>
      <c r="Z104" s="482"/>
      <c r="AA104" s="482"/>
      <c r="AB104" s="482"/>
      <c r="AC104" s="482"/>
      <c r="AD104" s="482"/>
      <c r="AE104" s="482"/>
      <c r="AF104" s="482"/>
      <c r="AG104" s="482"/>
      <c r="AH104" s="482"/>
      <c r="AI104" s="483" t="s">
        <v>8</v>
      </c>
      <c r="AJ104" s="483"/>
    </row>
    <row r="105" spans="1:38" s="14" customFormat="1" ht="32.450000000000003" customHeight="1">
      <c r="A105" s="13"/>
      <c r="D105" s="15"/>
      <c r="E105" s="16" t="s">
        <v>9</v>
      </c>
      <c r="F105" s="466" t="s">
        <v>10</v>
      </c>
      <c r="G105" s="466" t="s">
        <v>11</v>
      </c>
      <c r="H105" s="475" t="s">
        <v>12</v>
      </c>
      <c r="I105" s="477" t="s">
        <v>13</v>
      </c>
      <c r="J105" s="479" t="s">
        <v>14</v>
      </c>
      <c r="K105" s="470" t="s">
        <v>15</v>
      </c>
      <c r="L105" s="470" t="s">
        <v>16</v>
      </c>
      <c r="M105" s="15" t="s">
        <v>17</v>
      </c>
      <c r="N105" s="17" t="s">
        <v>18</v>
      </c>
      <c r="O105" s="472" t="s">
        <v>19</v>
      </c>
      <c r="P105" s="473"/>
      <c r="Q105" s="474"/>
      <c r="R105" s="466" t="s">
        <v>92</v>
      </c>
      <c r="S105" s="466" t="s">
        <v>93</v>
      </c>
      <c r="T105" s="466" t="s">
        <v>22</v>
      </c>
      <c r="U105" s="466" t="s">
        <v>23</v>
      </c>
      <c r="V105" s="464" t="s">
        <v>24</v>
      </c>
      <c r="W105" s="466" t="s">
        <v>94</v>
      </c>
      <c r="X105" s="467" t="s">
        <v>26</v>
      </c>
      <c r="Y105" s="468"/>
      <c r="Z105" s="469"/>
      <c r="AA105" s="467" t="s">
        <v>27</v>
      </c>
      <c r="AB105" s="468"/>
      <c r="AC105" s="469"/>
      <c r="AD105" s="18" t="s">
        <v>95</v>
      </c>
      <c r="AE105" s="467" t="s">
        <v>29</v>
      </c>
      <c r="AF105" s="468"/>
      <c r="AG105" s="469"/>
      <c r="AH105" s="466" t="s">
        <v>30</v>
      </c>
      <c r="AI105" s="456" t="s">
        <v>31</v>
      </c>
      <c r="AJ105" s="456" t="s">
        <v>32</v>
      </c>
      <c r="AK105" s="19" t="s">
        <v>33</v>
      </c>
    </row>
    <row r="106" spans="1:38" ht="30" customHeight="1">
      <c r="A106" s="13"/>
      <c r="B106" s="20" t="s">
        <v>34</v>
      </c>
      <c r="C106" s="101" t="s">
        <v>203</v>
      </c>
      <c r="D106" s="22"/>
      <c r="E106" s="23" t="s">
        <v>36</v>
      </c>
      <c r="F106" s="457"/>
      <c r="G106" s="457"/>
      <c r="H106" s="476"/>
      <c r="I106" s="478"/>
      <c r="J106" s="480"/>
      <c r="K106" s="471"/>
      <c r="L106" s="471"/>
      <c r="M106" s="24"/>
      <c r="N106" s="25"/>
      <c r="O106" s="104" t="s">
        <v>37</v>
      </c>
      <c r="P106" s="29" t="s">
        <v>38</v>
      </c>
      <c r="Q106" s="105" t="s">
        <v>17</v>
      </c>
      <c r="R106" s="457"/>
      <c r="S106" s="457"/>
      <c r="T106" s="457"/>
      <c r="U106" s="457"/>
      <c r="V106" s="465"/>
      <c r="W106" s="457"/>
      <c r="X106" s="29" t="s">
        <v>39</v>
      </c>
      <c r="Y106" s="29" t="s">
        <v>40</v>
      </c>
      <c r="Z106" s="29" t="s">
        <v>41</v>
      </c>
      <c r="AA106" s="29" t="s">
        <v>39</v>
      </c>
      <c r="AB106" s="29" t="s">
        <v>40</v>
      </c>
      <c r="AC106" s="29" t="s">
        <v>41</v>
      </c>
      <c r="AD106" s="29" t="s">
        <v>42</v>
      </c>
      <c r="AE106" s="29" t="s">
        <v>43</v>
      </c>
      <c r="AF106" s="29" t="s">
        <v>44</v>
      </c>
      <c r="AG106" s="29" t="s">
        <v>45</v>
      </c>
      <c r="AH106" s="457"/>
      <c r="AI106" s="457"/>
      <c r="AJ106" s="457"/>
      <c r="AK106" s="7" t="s">
        <v>46</v>
      </c>
    </row>
    <row r="107" spans="1:38" ht="15" customHeight="1">
      <c r="A107" s="13"/>
      <c r="B107" s="74" t="s">
        <v>47</v>
      </c>
      <c r="C107" s="101" t="s">
        <v>204</v>
      </c>
      <c r="D107" s="22"/>
      <c r="E107" s="458" t="s">
        <v>205</v>
      </c>
      <c r="F107" s="458" t="s">
        <v>206</v>
      </c>
      <c r="G107" s="460" t="s">
        <v>207</v>
      </c>
      <c r="H107" s="22"/>
      <c r="I107" s="22"/>
      <c r="J107" s="22"/>
      <c r="K107" s="32"/>
      <c r="L107" s="32"/>
      <c r="M107" s="22"/>
      <c r="N107" s="33"/>
      <c r="O107" s="34"/>
      <c r="P107" s="35"/>
      <c r="Q107" s="36"/>
      <c r="R107" s="32"/>
      <c r="S107" s="22"/>
      <c r="T107" s="32"/>
      <c r="U107" s="32"/>
      <c r="V107" s="22"/>
      <c r="W107" s="32"/>
      <c r="X107" s="32"/>
      <c r="Y107" s="32"/>
      <c r="Z107" s="32"/>
      <c r="AA107" s="32"/>
      <c r="AB107" s="32"/>
      <c r="AC107" s="32"/>
      <c r="AD107" s="32"/>
      <c r="AE107" s="32"/>
      <c r="AF107" s="32"/>
      <c r="AG107" s="32"/>
      <c r="AH107" s="22"/>
      <c r="AI107" s="22"/>
      <c r="AJ107" s="22"/>
      <c r="AK107" s="22"/>
      <c r="AL107" s="22"/>
    </row>
    <row r="108" spans="1:38">
      <c r="A108" s="13"/>
      <c r="B108" s="20" t="s">
        <v>54</v>
      </c>
      <c r="C108" s="135" t="s">
        <v>55</v>
      </c>
      <c r="D108" s="22"/>
      <c r="E108" s="459"/>
      <c r="F108" s="459"/>
      <c r="G108" s="461"/>
      <c r="H108" s="38"/>
      <c r="I108" s="38"/>
      <c r="J108" s="38"/>
      <c r="K108" s="39"/>
      <c r="L108" s="39"/>
      <c r="M108" s="38"/>
      <c r="N108" s="40"/>
      <c r="O108" s="112"/>
      <c r="P108" s="113"/>
      <c r="Q108" s="114"/>
      <c r="R108" s="39"/>
      <c r="S108" s="38"/>
      <c r="T108" s="39"/>
      <c r="U108" s="39"/>
      <c r="V108" s="38"/>
      <c r="W108" s="39"/>
      <c r="X108" s="39"/>
      <c r="Y108" s="39"/>
      <c r="Z108" s="39"/>
      <c r="AA108" s="39"/>
      <c r="AB108" s="39"/>
      <c r="AC108" s="39"/>
      <c r="AD108" s="39"/>
      <c r="AE108" s="39"/>
      <c r="AF108" s="39"/>
      <c r="AG108" s="39"/>
      <c r="AH108" s="38"/>
      <c r="AI108" s="38"/>
      <c r="AJ108" s="38"/>
      <c r="AK108" s="38"/>
      <c r="AL108" s="38"/>
    </row>
    <row r="109" spans="1:38">
      <c r="A109" s="13"/>
      <c r="B109" s="74" t="s">
        <v>56</v>
      </c>
      <c r="C109" s="161" t="s">
        <v>90</v>
      </c>
      <c r="D109" s="22"/>
      <c r="E109" s="459"/>
      <c r="F109" s="459"/>
      <c r="G109" s="461"/>
      <c r="H109" s="38"/>
      <c r="I109" s="38"/>
      <c r="J109" s="38"/>
      <c r="K109" s="39"/>
      <c r="L109" s="39"/>
      <c r="M109" s="38"/>
      <c r="N109" s="33"/>
      <c r="O109" s="118"/>
      <c r="P109" s="57"/>
      <c r="Q109" s="58"/>
      <c r="R109" s="59"/>
      <c r="S109" s="119"/>
      <c r="T109" s="59"/>
      <c r="U109" s="59"/>
      <c r="V109" s="119"/>
      <c r="W109" s="59"/>
      <c r="X109" s="59"/>
      <c r="Y109" s="59"/>
      <c r="Z109" s="59"/>
      <c r="AA109" s="59"/>
      <c r="AB109" s="59"/>
      <c r="AC109" s="59"/>
      <c r="AD109" s="59"/>
      <c r="AE109" s="59"/>
      <c r="AF109" s="59"/>
      <c r="AG109" s="59"/>
      <c r="AH109" s="52"/>
      <c r="AI109" s="52"/>
      <c r="AJ109" s="38"/>
      <c r="AK109" s="22"/>
      <c r="AL109" s="22"/>
    </row>
    <row r="110" spans="1:38" ht="115.9" customHeight="1">
      <c r="A110" s="13"/>
      <c r="B110" s="74" t="s">
        <v>65</v>
      </c>
      <c r="C110" s="101" t="s">
        <v>83</v>
      </c>
      <c r="D110" s="22"/>
      <c r="E110" s="459"/>
      <c r="F110" s="459"/>
      <c r="G110" s="461"/>
      <c r="H110" s="116" t="str">
        <f>C110</f>
        <v>Suitable PSED facility</v>
      </c>
      <c r="I110" s="51" t="s">
        <v>107</v>
      </c>
      <c r="J110" s="165" t="s">
        <v>208</v>
      </c>
      <c r="K110" s="32" t="s">
        <v>69</v>
      </c>
      <c r="L110" s="32" t="s">
        <v>58</v>
      </c>
      <c r="M110" s="22"/>
      <c r="N110" s="33"/>
      <c r="O110" s="120"/>
      <c r="P110" s="121"/>
      <c r="Q110" s="122"/>
      <c r="R110" s="123"/>
      <c r="S110" s="124"/>
      <c r="T110" s="123"/>
      <c r="U110" s="123"/>
      <c r="V110" s="124"/>
      <c r="W110" s="123"/>
      <c r="X110" s="123"/>
      <c r="Y110" s="123"/>
      <c r="Z110" s="123"/>
      <c r="AA110" s="123"/>
      <c r="AB110" s="123"/>
      <c r="AC110" s="123"/>
      <c r="AD110" s="123"/>
      <c r="AE110" s="123"/>
      <c r="AF110" s="123"/>
      <c r="AG110" s="123"/>
      <c r="AH110" s="125"/>
      <c r="AI110" s="125"/>
      <c r="AJ110" s="50" t="s">
        <v>209</v>
      </c>
      <c r="AK110" s="22"/>
      <c r="AL110" s="22"/>
    </row>
    <row r="111" spans="1:38">
      <c r="A111" s="13"/>
      <c r="B111" s="74" t="s">
        <v>75</v>
      </c>
      <c r="C111" s="161" t="s">
        <v>90</v>
      </c>
      <c r="D111" s="22"/>
      <c r="E111" s="459"/>
      <c r="F111" s="459"/>
      <c r="G111" s="461"/>
      <c r="H111" s="76"/>
      <c r="I111" s="76"/>
      <c r="J111" s="76"/>
      <c r="K111" s="77"/>
      <c r="L111" s="77"/>
      <c r="M111" s="76"/>
      <c r="N111" s="76"/>
      <c r="O111" s="87"/>
      <c r="P111" s="88"/>
      <c r="Q111" s="89"/>
      <c r="R111" s="90"/>
      <c r="S111" s="88"/>
      <c r="T111" s="90"/>
      <c r="U111" s="90"/>
      <c r="V111" s="88"/>
      <c r="W111" s="90"/>
      <c r="X111" s="90"/>
      <c r="Y111" s="90"/>
      <c r="Z111" s="90"/>
      <c r="AA111" s="90"/>
      <c r="AB111" s="90"/>
      <c r="AC111" s="90"/>
      <c r="AD111" s="90"/>
      <c r="AE111" s="90"/>
      <c r="AF111" s="90"/>
      <c r="AG111" s="90"/>
      <c r="AH111" s="91"/>
      <c r="AI111" s="91"/>
      <c r="AJ111" s="45"/>
      <c r="AK111" s="22"/>
      <c r="AL111" s="22"/>
    </row>
    <row r="112" spans="1:38" ht="15.6" customHeight="1">
      <c r="A112" s="13"/>
      <c r="B112" s="74" t="s">
        <v>82</v>
      </c>
      <c r="C112" s="161" t="s">
        <v>90</v>
      </c>
      <c r="D112" s="22"/>
      <c r="E112" s="459"/>
      <c r="F112" s="459"/>
      <c r="G112" s="461"/>
      <c r="H112" s="76"/>
      <c r="I112" s="76"/>
      <c r="J112" s="76"/>
      <c r="K112" s="77"/>
      <c r="L112" s="77"/>
      <c r="M112" s="76"/>
      <c r="N112" s="76"/>
      <c r="O112" s="87"/>
      <c r="P112" s="88"/>
      <c r="Q112" s="89"/>
      <c r="R112" s="90"/>
      <c r="S112" s="88"/>
      <c r="T112" s="90"/>
      <c r="U112" s="90"/>
      <c r="V112" s="88"/>
      <c r="W112" s="90"/>
      <c r="X112" s="90"/>
      <c r="Y112" s="90"/>
      <c r="Z112" s="90"/>
      <c r="AA112" s="90"/>
      <c r="AB112" s="90"/>
      <c r="AC112" s="90"/>
      <c r="AD112" s="90"/>
      <c r="AE112" s="90"/>
      <c r="AF112" s="90"/>
      <c r="AG112" s="90"/>
      <c r="AH112" s="91"/>
      <c r="AI112" s="91"/>
      <c r="AJ112" s="45"/>
      <c r="AK112" s="22"/>
      <c r="AL112" s="22"/>
    </row>
    <row r="113" spans="1:38" ht="15.6" customHeight="1">
      <c r="A113" s="13"/>
      <c r="B113" s="74" t="s">
        <v>89</v>
      </c>
      <c r="C113" s="161" t="s">
        <v>90</v>
      </c>
      <c r="D113" s="22"/>
      <c r="E113" s="459"/>
      <c r="F113" s="459"/>
      <c r="G113" s="461"/>
      <c r="H113" s="76"/>
      <c r="I113" s="76"/>
      <c r="J113" s="76"/>
      <c r="K113" s="77"/>
      <c r="L113" s="77"/>
      <c r="M113" s="76"/>
      <c r="N113" s="76"/>
      <c r="O113" s="87"/>
      <c r="P113" s="88"/>
      <c r="Q113" s="89"/>
      <c r="R113" s="90"/>
      <c r="S113" s="88"/>
      <c r="T113" s="90"/>
      <c r="U113" s="90"/>
      <c r="V113" s="88"/>
      <c r="W113" s="90"/>
      <c r="X113" s="90"/>
      <c r="Y113" s="90"/>
      <c r="Z113" s="90"/>
      <c r="AA113" s="90"/>
      <c r="AB113" s="90"/>
      <c r="AC113" s="90"/>
      <c r="AD113" s="90"/>
      <c r="AE113" s="90"/>
      <c r="AF113" s="90"/>
      <c r="AG113" s="90"/>
      <c r="AH113" s="91"/>
      <c r="AI113" s="91"/>
      <c r="AJ113" s="45"/>
      <c r="AK113" s="22"/>
      <c r="AL113" s="22"/>
    </row>
    <row r="114" spans="1:38">
      <c r="A114" s="13"/>
      <c r="B114" s="84" t="s">
        <v>91</v>
      </c>
      <c r="C114" s="162" t="s">
        <v>90</v>
      </c>
      <c r="D114" s="86"/>
      <c r="E114" s="459"/>
      <c r="F114" s="459"/>
      <c r="G114" s="461"/>
      <c r="H114" s="79"/>
      <c r="I114" s="79"/>
      <c r="J114" s="79"/>
      <c r="K114" s="81"/>
      <c r="L114" s="81"/>
      <c r="M114" s="79"/>
      <c r="N114" s="79"/>
      <c r="O114" s="87"/>
      <c r="P114" s="88"/>
      <c r="Q114" s="89"/>
      <c r="R114" s="90"/>
      <c r="S114" s="88"/>
      <c r="T114" s="90"/>
      <c r="U114" s="90"/>
      <c r="V114" s="88"/>
      <c r="W114" s="90"/>
      <c r="X114" s="90"/>
      <c r="Y114" s="90"/>
      <c r="Z114" s="90"/>
      <c r="AA114" s="90"/>
      <c r="AB114" s="90"/>
      <c r="AC114" s="90"/>
      <c r="AD114" s="90"/>
      <c r="AE114" s="90"/>
      <c r="AF114" s="90"/>
      <c r="AG114" s="90"/>
      <c r="AH114" s="91"/>
      <c r="AI114" s="91"/>
      <c r="AJ114" s="45"/>
      <c r="AK114" s="86"/>
      <c r="AL114" s="86"/>
    </row>
    <row r="115" spans="1:38">
      <c r="A115" s="92"/>
      <c r="B115" s="45"/>
      <c r="C115" s="45"/>
      <c r="D115" s="45"/>
      <c r="E115" s="44"/>
      <c r="F115" s="93"/>
      <c r="G115" s="163"/>
      <c r="H115" s="45"/>
      <c r="I115" s="45"/>
      <c r="J115" s="45"/>
      <c r="K115" s="44"/>
      <c r="L115" s="44"/>
      <c r="M115" s="45"/>
      <c r="N115" s="45"/>
      <c r="O115" s="44"/>
      <c r="P115" s="42"/>
      <c r="Q115" s="43"/>
      <c r="R115" s="44"/>
      <c r="S115" s="45"/>
      <c r="T115" s="44"/>
      <c r="U115" s="44"/>
      <c r="V115" s="45"/>
      <c r="W115" s="44"/>
      <c r="X115" s="44"/>
      <c r="Y115" s="44"/>
      <c r="Z115" s="44"/>
      <c r="AA115" s="44"/>
      <c r="AB115" s="44"/>
      <c r="AC115" s="44"/>
      <c r="AD115" s="44"/>
      <c r="AE115" s="44"/>
      <c r="AF115" s="44"/>
      <c r="AG115" s="44"/>
      <c r="AH115" s="45"/>
      <c r="AI115" s="45"/>
      <c r="AJ115" s="45"/>
      <c r="AK115" s="45"/>
      <c r="AL115" s="46"/>
    </row>
    <row r="116" spans="1:38" ht="23.45" thickBot="1">
      <c r="A116" s="95"/>
      <c r="B116" s="94"/>
      <c r="C116" s="94"/>
      <c r="D116" s="94"/>
      <c r="E116" s="96"/>
      <c r="F116" s="97"/>
      <c r="G116" s="164"/>
      <c r="H116" s="94"/>
      <c r="I116" s="94"/>
      <c r="J116" s="94"/>
      <c r="K116" s="96"/>
      <c r="L116" s="96"/>
      <c r="M116" s="94"/>
      <c r="N116" s="94"/>
      <c r="O116" s="96"/>
      <c r="P116" s="98"/>
      <c r="Q116" s="99"/>
      <c r="R116" s="96"/>
      <c r="S116" s="94"/>
      <c r="T116" s="96"/>
      <c r="U116" s="96"/>
      <c r="V116" s="94"/>
      <c r="W116" s="96"/>
      <c r="X116" s="96"/>
      <c r="Y116" s="96"/>
      <c r="Z116" s="96"/>
      <c r="AA116" s="96"/>
      <c r="AB116" s="96"/>
      <c r="AC116" s="96"/>
      <c r="AD116" s="96"/>
      <c r="AE116" s="96"/>
      <c r="AF116" s="96"/>
      <c r="AG116" s="96"/>
      <c r="AH116" s="94"/>
      <c r="AI116" s="94"/>
      <c r="AJ116" s="94"/>
      <c r="AK116" s="94"/>
      <c r="AL116" s="94"/>
    </row>
    <row r="117" spans="1:38" ht="23.45" thickBot="1">
      <c r="A117" s="12">
        <v>8</v>
      </c>
      <c r="B117" s="481" t="s">
        <v>5</v>
      </c>
      <c r="C117" s="482"/>
      <c r="D117" s="134" t="s">
        <v>6</v>
      </c>
      <c r="E117" s="134"/>
      <c r="F117" s="134"/>
      <c r="G117" s="134"/>
      <c r="H117" s="134"/>
      <c r="I117" s="134"/>
      <c r="J117" s="134"/>
      <c r="K117" s="134"/>
      <c r="L117" s="134"/>
      <c r="M117" s="482" t="s">
        <v>7</v>
      </c>
      <c r="N117" s="482"/>
      <c r="O117" s="482"/>
      <c r="P117" s="482"/>
      <c r="Q117" s="482"/>
      <c r="R117" s="482"/>
      <c r="S117" s="482"/>
      <c r="T117" s="482"/>
      <c r="U117" s="482"/>
      <c r="V117" s="482"/>
      <c r="W117" s="482"/>
      <c r="X117" s="482"/>
      <c r="Y117" s="482"/>
      <c r="Z117" s="482"/>
      <c r="AA117" s="482"/>
      <c r="AB117" s="482"/>
      <c r="AC117" s="482"/>
      <c r="AD117" s="482"/>
      <c r="AE117" s="482"/>
      <c r="AF117" s="482"/>
      <c r="AG117" s="482"/>
      <c r="AH117" s="482"/>
      <c r="AI117" s="483" t="s">
        <v>8</v>
      </c>
      <c r="AJ117" s="483"/>
    </row>
    <row r="118" spans="1:38" s="14" customFormat="1" ht="32.450000000000003" customHeight="1">
      <c r="A118" s="13"/>
      <c r="D118" s="15"/>
      <c r="E118" s="16" t="s">
        <v>9</v>
      </c>
      <c r="F118" s="466" t="s">
        <v>10</v>
      </c>
      <c r="G118" s="466" t="s">
        <v>11</v>
      </c>
      <c r="H118" s="475" t="s">
        <v>12</v>
      </c>
      <c r="I118" s="477" t="s">
        <v>13</v>
      </c>
      <c r="J118" s="479" t="s">
        <v>14</v>
      </c>
      <c r="K118" s="470" t="s">
        <v>15</v>
      </c>
      <c r="L118" s="470" t="s">
        <v>16</v>
      </c>
      <c r="M118" s="15" t="s">
        <v>17</v>
      </c>
      <c r="N118" s="17" t="s">
        <v>18</v>
      </c>
      <c r="O118" s="472" t="s">
        <v>19</v>
      </c>
      <c r="P118" s="473"/>
      <c r="Q118" s="474"/>
      <c r="R118" s="466" t="s">
        <v>92</v>
      </c>
      <c r="S118" s="466" t="s">
        <v>93</v>
      </c>
      <c r="T118" s="466" t="s">
        <v>22</v>
      </c>
      <c r="U118" s="466" t="s">
        <v>23</v>
      </c>
      <c r="V118" s="464" t="s">
        <v>24</v>
      </c>
      <c r="W118" s="466" t="s">
        <v>94</v>
      </c>
      <c r="X118" s="467" t="s">
        <v>26</v>
      </c>
      <c r="Y118" s="468"/>
      <c r="Z118" s="469"/>
      <c r="AA118" s="467" t="s">
        <v>27</v>
      </c>
      <c r="AB118" s="468"/>
      <c r="AC118" s="469"/>
      <c r="AD118" s="18" t="s">
        <v>95</v>
      </c>
      <c r="AE118" s="467" t="s">
        <v>29</v>
      </c>
      <c r="AF118" s="468"/>
      <c r="AG118" s="469"/>
      <c r="AH118" s="466" t="s">
        <v>30</v>
      </c>
      <c r="AI118" s="456" t="s">
        <v>31</v>
      </c>
      <c r="AJ118" s="456" t="s">
        <v>32</v>
      </c>
      <c r="AK118" s="19" t="s">
        <v>33</v>
      </c>
    </row>
    <row r="119" spans="1:38" ht="30" customHeight="1">
      <c r="A119" s="13"/>
      <c r="B119" s="20" t="s">
        <v>34</v>
      </c>
      <c r="C119" s="101" t="s">
        <v>210</v>
      </c>
      <c r="D119" s="22"/>
      <c r="E119" s="23" t="s">
        <v>36</v>
      </c>
      <c r="F119" s="457"/>
      <c r="G119" s="457"/>
      <c r="H119" s="476"/>
      <c r="I119" s="478"/>
      <c r="J119" s="480"/>
      <c r="K119" s="471"/>
      <c r="L119" s="471"/>
      <c r="M119" s="24"/>
      <c r="N119" s="25"/>
      <c r="O119" s="104" t="s">
        <v>37</v>
      </c>
      <c r="P119" s="29" t="s">
        <v>38</v>
      </c>
      <c r="Q119" s="105" t="s">
        <v>17</v>
      </c>
      <c r="R119" s="457"/>
      <c r="S119" s="457"/>
      <c r="T119" s="457"/>
      <c r="U119" s="457"/>
      <c r="V119" s="465"/>
      <c r="W119" s="457"/>
      <c r="X119" s="29" t="s">
        <v>39</v>
      </c>
      <c r="Y119" s="29" t="s">
        <v>40</v>
      </c>
      <c r="Z119" s="29" t="s">
        <v>41</v>
      </c>
      <c r="AA119" s="29" t="s">
        <v>39</v>
      </c>
      <c r="AB119" s="29" t="s">
        <v>40</v>
      </c>
      <c r="AC119" s="29" t="s">
        <v>41</v>
      </c>
      <c r="AD119" s="29" t="s">
        <v>42</v>
      </c>
      <c r="AE119" s="29" t="s">
        <v>43</v>
      </c>
      <c r="AF119" s="29" t="s">
        <v>44</v>
      </c>
      <c r="AG119" s="29" t="s">
        <v>45</v>
      </c>
      <c r="AH119" s="457"/>
      <c r="AI119" s="457"/>
      <c r="AJ119" s="457"/>
      <c r="AK119" s="7" t="s">
        <v>46</v>
      </c>
    </row>
    <row r="120" spans="1:38" ht="30" customHeight="1">
      <c r="A120" s="13"/>
      <c r="B120" s="74" t="s">
        <v>47</v>
      </c>
      <c r="C120" s="101" t="s">
        <v>211</v>
      </c>
      <c r="D120" s="22"/>
      <c r="E120" s="458" t="s">
        <v>212</v>
      </c>
      <c r="F120" s="458" t="s">
        <v>213</v>
      </c>
      <c r="G120" s="460" t="s">
        <v>214</v>
      </c>
      <c r="H120" s="22"/>
      <c r="I120" s="22"/>
      <c r="J120" s="22"/>
      <c r="K120" s="32"/>
      <c r="L120" s="32"/>
      <c r="M120" s="22"/>
      <c r="N120" s="33"/>
      <c r="O120" s="34"/>
      <c r="P120" s="35"/>
      <c r="Q120" s="36"/>
      <c r="R120" s="32"/>
      <c r="S120" s="22"/>
      <c r="T120" s="32"/>
      <c r="U120" s="32"/>
      <c r="V120" s="22"/>
      <c r="W120" s="32"/>
      <c r="X120" s="32"/>
      <c r="Y120" s="32"/>
      <c r="Z120" s="32"/>
      <c r="AA120" s="32"/>
      <c r="AB120" s="32"/>
      <c r="AC120" s="32"/>
      <c r="AD120" s="32"/>
      <c r="AE120" s="32"/>
      <c r="AF120" s="32"/>
      <c r="AG120" s="32"/>
      <c r="AH120" s="22"/>
      <c r="AI120" s="22"/>
      <c r="AJ120" s="22"/>
      <c r="AK120" s="22"/>
      <c r="AL120" s="22"/>
    </row>
    <row r="121" spans="1:38" ht="23.45" thickBot="1">
      <c r="A121" s="13"/>
      <c r="B121" s="20" t="s">
        <v>54</v>
      </c>
      <c r="C121" s="135" t="s">
        <v>55</v>
      </c>
      <c r="D121" s="22"/>
      <c r="E121" s="459"/>
      <c r="F121" s="459"/>
      <c r="G121" s="461"/>
      <c r="H121" s="38"/>
      <c r="I121" s="38"/>
      <c r="J121" s="38"/>
      <c r="K121" s="39"/>
      <c r="L121" s="39"/>
      <c r="M121" s="38"/>
      <c r="N121" s="40"/>
      <c r="O121" s="112"/>
      <c r="P121" s="113"/>
      <c r="Q121" s="114"/>
      <c r="R121" s="39"/>
      <c r="S121" s="38"/>
      <c r="T121" s="39"/>
      <c r="U121" s="39"/>
      <c r="V121" s="38"/>
      <c r="W121" s="141"/>
      <c r="X121" s="39"/>
      <c r="Y121" s="39"/>
      <c r="Z121" s="39"/>
      <c r="AA121" s="39"/>
      <c r="AB121" s="39"/>
      <c r="AC121" s="39"/>
      <c r="AD121" s="39"/>
      <c r="AE121" s="39"/>
      <c r="AF121" s="39"/>
      <c r="AG121" s="39"/>
      <c r="AH121" s="38"/>
      <c r="AI121" s="38"/>
      <c r="AJ121" s="38"/>
      <c r="AK121" s="38"/>
      <c r="AL121" s="38"/>
    </row>
    <row r="122" spans="1:38" ht="75.599999999999994" customHeight="1" thickTop="1" thickBot="1">
      <c r="A122" s="13"/>
      <c r="B122" s="463" t="s">
        <v>56</v>
      </c>
      <c r="C122" s="101" t="s">
        <v>106</v>
      </c>
      <c r="D122" s="22"/>
      <c r="E122" s="459"/>
      <c r="F122" s="459"/>
      <c r="G122" s="461"/>
      <c r="H122" s="38"/>
      <c r="I122" s="38"/>
      <c r="J122" s="38"/>
      <c r="K122" s="39"/>
      <c r="L122" s="39"/>
      <c r="M122" s="38"/>
      <c r="N122" s="33"/>
      <c r="O122" s="34">
        <v>2</v>
      </c>
      <c r="P122" s="50" t="str">
        <f>C24</f>
        <v>To complete training</v>
      </c>
      <c r="Q122" s="47" t="str">
        <f t="shared" ref="Q122:U123" si="115">H28</f>
        <v>Trained aircrew</v>
      </c>
      <c r="R122" s="166" t="str">
        <f t="shared" si="115"/>
        <v>Wrong object</v>
      </c>
      <c r="S122" s="47" t="str">
        <f t="shared" si="115"/>
        <v>Incorrect skill level</v>
      </c>
      <c r="T122" s="115" t="str">
        <f t="shared" si="115"/>
        <v>Low</v>
      </c>
      <c r="U122" s="73" t="str">
        <f t="shared" si="115"/>
        <v>Large</v>
      </c>
      <c r="V122" s="159" t="s">
        <v>215</v>
      </c>
      <c r="W122" s="144" t="s">
        <v>104</v>
      </c>
      <c r="X122" s="32">
        <f t="shared" ref="X122:X123" si="116">IF($T122="High",3,0)</f>
        <v>0</v>
      </c>
      <c r="Y122" s="32">
        <f t="shared" ref="Y122:Y123" si="117">IF($T122="Medium",2,0)</f>
        <v>0</v>
      </c>
      <c r="Z122" s="32">
        <f t="shared" ref="Z122:Z123" si="118">IF($T122="Low",1,0)</f>
        <v>1</v>
      </c>
      <c r="AA122" s="32">
        <f t="shared" ref="AA122:AA123" si="119">IF($U122="large",3,0)</f>
        <v>3</v>
      </c>
      <c r="AB122" s="32">
        <f t="shared" ref="AB122:AB123" si="120">IF($U122="Medium",2,0)</f>
        <v>0</v>
      </c>
      <c r="AC122" s="32">
        <f t="shared" ref="AC122:AC123" si="121">IF($U122="Low",1,0)</f>
        <v>0</v>
      </c>
      <c r="AD122" s="32">
        <f t="shared" ref="AD122:AD123" si="122">(X122+Y122+Z122)*(AA122+AB122+AC122)</f>
        <v>3</v>
      </c>
      <c r="AE122" s="51">
        <f t="shared" ref="AE122:AE123" si="123">IF($W122="INCREASE",3,0)</f>
        <v>0</v>
      </c>
      <c r="AF122" s="51">
        <f t="shared" ref="AF122:AF123" si="124">IF($W122="NO CHANGE",2,0)</f>
        <v>2</v>
      </c>
      <c r="AG122" s="51">
        <f t="shared" ref="AG122:AG123" si="125">IF($W122="DECREASE",1,0)</f>
        <v>0</v>
      </c>
      <c r="AH122" s="51">
        <f t="shared" ref="AH122:AH123" si="126">AD122*(AE122+AF122+AG122)</f>
        <v>6</v>
      </c>
      <c r="AI122" s="50" t="s">
        <v>216</v>
      </c>
      <c r="AJ122" s="38"/>
      <c r="AK122" s="22"/>
      <c r="AL122" s="22"/>
    </row>
    <row r="123" spans="1:38" ht="74.45" customHeight="1" thickTop="1" thickBot="1">
      <c r="A123" s="13"/>
      <c r="B123" s="463"/>
      <c r="C123" s="101" t="s">
        <v>110</v>
      </c>
      <c r="D123" s="22"/>
      <c r="E123" s="459"/>
      <c r="F123" s="459"/>
      <c r="G123" s="461"/>
      <c r="H123" s="38"/>
      <c r="I123" s="38"/>
      <c r="J123" s="38"/>
      <c r="K123" s="39"/>
      <c r="L123" s="39"/>
      <c r="M123" s="38"/>
      <c r="N123" s="33"/>
      <c r="O123" s="34">
        <v>2</v>
      </c>
      <c r="P123" s="50" t="str">
        <f>C24</f>
        <v>To complete training</v>
      </c>
      <c r="Q123" s="47" t="str">
        <f t="shared" si="115"/>
        <v>Trained engineers</v>
      </c>
      <c r="R123" s="166" t="str">
        <f t="shared" si="115"/>
        <v>Wrong object</v>
      </c>
      <c r="S123" s="47" t="str">
        <f t="shared" si="115"/>
        <v>Incorrect skill level</v>
      </c>
      <c r="T123" s="115" t="str">
        <f t="shared" si="115"/>
        <v>Low</v>
      </c>
      <c r="U123" s="73" t="str">
        <f t="shared" si="115"/>
        <v>Large</v>
      </c>
      <c r="V123" s="159" t="s">
        <v>215</v>
      </c>
      <c r="W123" s="144" t="s">
        <v>104</v>
      </c>
      <c r="X123" s="32">
        <f t="shared" si="116"/>
        <v>0</v>
      </c>
      <c r="Y123" s="32">
        <f t="shared" si="117"/>
        <v>0</v>
      </c>
      <c r="Z123" s="32">
        <f t="shared" si="118"/>
        <v>1</v>
      </c>
      <c r="AA123" s="32">
        <f t="shared" si="119"/>
        <v>3</v>
      </c>
      <c r="AB123" s="32">
        <f t="shared" si="120"/>
        <v>0</v>
      </c>
      <c r="AC123" s="32">
        <f t="shared" si="121"/>
        <v>0</v>
      </c>
      <c r="AD123" s="32">
        <f t="shared" si="122"/>
        <v>3</v>
      </c>
      <c r="AE123" s="51">
        <f t="shared" si="123"/>
        <v>0</v>
      </c>
      <c r="AF123" s="51">
        <f t="shared" si="124"/>
        <v>2</v>
      </c>
      <c r="AG123" s="51">
        <f t="shared" si="125"/>
        <v>0</v>
      </c>
      <c r="AH123" s="51">
        <f t="shared" si="126"/>
        <v>6</v>
      </c>
      <c r="AI123" s="50" t="s">
        <v>217</v>
      </c>
      <c r="AJ123" s="38"/>
      <c r="AK123" s="22"/>
      <c r="AL123" s="22"/>
    </row>
    <row r="124" spans="1:38" ht="45.6" thickTop="1">
      <c r="A124" s="13"/>
      <c r="B124" s="463" t="s">
        <v>65</v>
      </c>
      <c r="C124" s="101" t="s">
        <v>86</v>
      </c>
      <c r="D124" s="22"/>
      <c r="E124" s="459"/>
      <c r="F124" s="459"/>
      <c r="G124" s="461"/>
      <c r="H124" s="22" t="str">
        <f>C124</f>
        <v>PSED proforma</v>
      </c>
      <c r="I124" s="51" t="s">
        <v>107</v>
      </c>
      <c r="J124" s="117" t="s">
        <v>218</v>
      </c>
      <c r="K124" s="32" t="s">
        <v>69</v>
      </c>
      <c r="L124" s="32" t="s">
        <v>58</v>
      </c>
      <c r="M124" s="22"/>
      <c r="N124" s="33"/>
      <c r="O124" s="118"/>
      <c r="P124" s="57"/>
      <c r="Q124" s="58"/>
      <c r="R124" s="59"/>
      <c r="S124" s="119"/>
      <c r="T124" s="59"/>
      <c r="U124" s="59"/>
      <c r="V124" s="119"/>
      <c r="W124" s="123"/>
      <c r="X124" s="59"/>
      <c r="Y124" s="59"/>
      <c r="Z124" s="59"/>
      <c r="AA124" s="59"/>
      <c r="AB124" s="59"/>
      <c r="AC124" s="59"/>
      <c r="AD124" s="59"/>
      <c r="AE124" s="59"/>
      <c r="AF124" s="59"/>
      <c r="AG124" s="59"/>
      <c r="AH124" s="52"/>
      <c r="AI124" s="52"/>
      <c r="AJ124" s="35" t="s">
        <v>219</v>
      </c>
      <c r="AK124" s="22"/>
      <c r="AL124" s="22"/>
    </row>
    <row r="125" spans="1:38" ht="82.15" customHeight="1">
      <c r="A125" s="13"/>
      <c r="B125" s="463"/>
      <c r="C125" s="101" t="s">
        <v>159</v>
      </c>
      <c r="D125" s="22"/>
      <c r="E125" s="459"/>
      <c r="F125" s="459"/>
      <c r="G125" s="461"/>
      <c r="H125" s="22" t="str">
        <f>C125</f>
        <v>Aircrew requiring refresher training</v>
      </c>
      <c r="I125" s="51" t="s">
        <v>107</v>
      </c>
      <c r="J125" s="165" t="s">
        <v>220</v>
      </c>
      <c r="K125" s="32" t="s">
        <v>69</v>
      </c>
      <c r="L125" s="32" t="s">
        <v>58</v>
      </c>
      <c r="M125" s="22"/>
      <c r="N125" s="33"/>
      <c r="O125" s="120"/>
      <c r="P125" s="121"/>
      <c r="Q125" s="122"/>
      <c r="R125" s="123"/>
      <c r="S125" s="124"/>
      <c r="T125" s="123"/>
      <c r="U125" s="123"/>
      <c r="V125" s="124"/>
      <c r="W125" s="123"/>
      <c r="X125" s="123"/>
      <c r="Y125" s="123"/>
      <c r="Z125" s="123"/>
      <c r="AA125" s="123"/>
      <c r="AB125" s="123"/>
      <c r="AC125" s="123"/>
      <c r="AD125" s="123"/>
      <c r="AE125" s="123"/>
      <c r="AF125" s="123"/>
      <c r="AG125" s="123"/>
      <c r="AH125" s="125"/>
      <c r="AI125" s="125"/>
      <c r="AJ125" s="35" t="s">
        <v>221</v>
      </c>
      <c r="AK125" s="22"/>
      <c r="AL125" s="22"/>
    </row>
    <row r="126" spans="1:38" ht="94.15" customHeight="1">
      <c r="A126" s="13"/>
      <c r="B126" s="463"/>
      <c r="C126" s="101" t="s">
        <v>222</v>
      </c>
      <c r="D126" s="22"/>
      <c r="E126" s="459"/>
      <c r="F126" s="459"/>
      <c r="G126" s="461"/>
      <c r="H126" s="22" t="str">
        <f>C126</f>
        <v>Engineers requiring refresher training</v>
      </c>
      <c r="I126" s="51" t="s">
        <v>107</v>
      </c>
      <c r="J126" s="165" t="s">
        <v>220</v>
      </c>
      <c r="K126" s="32" t="s">
        <v>69</v>
      </c>
      <c r="L126" s="32" t="s">
        <v>58</v>
      </c>
      <c r="M126" s="22"/>
      <c r="N126" s="33"/>
      <c r="O126" s="120"/>
      <c r="P126" s="121"/>
      <c r="Q126" s="122"/>
      <c r="R126" s="123"/>
      <c r="S126" s="124"/>
      <c r="T126" s="123"/>
      <c r="U126" s="123"/>
      <c r="V126" s="124"/>
      <c r="W126" s="123"/>
      <c r="X126" s="123"/>
      <c r="Y126" s="123"/>
      <c r="Z126" s="123"/>
      <c r="AA126" s="123"/>
      <c r="AB126" s="123"/>
      <c r="AC126" s="123"/>
      <c r="AD126" s="123"/>
      <c r="AE126" s="123"/>
      <c r="AF126" s="123"/>
      <c r="AG126" s="123"/>
      <c r="AH126" s="125"/>
      <c r="AI126" s="125"/>
      <c r="AJ126" s="50" t="s">
        <v>223</v>
      </c>
      <c r="AK126" s="22"/>
      <c r="AL126" s="22"/>
    </row>
    <row r="127" spans="1:38">
      <c r="A127" s="13"/>
      <c r="B127" s="74" t="s">
        <v>75</v>
      </c>
      <c r="C127" s="161" t="s">
        <v>90</v>
      </c>
      <c r="D127" s="22"/>
      <c r="E127" s="459"/>
      <c r="F127" s="459"/>
      <c r="G127" s="461"/>
      <c r="H127" s="38"/>
      <c r="I127" s="38"/>
      <c r="J127" s="38"/>
      <c r="K127" s="39"/>
      <c r="L127" s="39"/>
      <c r="M127" s="38"/>
      <c r="N127" s="33"/>
      <c r="O127" s="126"/>
      <c r="P127" s="63"/>
      <c r="Q127" s="64"/>
      <c r="R127" s="65"/>
      <c r="S127" s="127"/>
      <c r="T127" s="65"/>
      <c r="U127" s="65"/>
      <c r="V127" s="127"/>
      <c r="W127" s="65"/>
      <c r="X127" s="65"/>
      <c r="Y127" s="65"/>
      <c r="Z127" s="65"/>
      <c r="AA127" s="65"/>
      <c r="AB127" s="65"/>
      <c r="AC127" s="65"/>
      <c r="AD127" s="65"/>
      <c r="AE127" s="65"/>
      <c r="AF127" s="65"/>
      <c r="AG127" s="65"/>
      <c r="AH127" s="54"/>
      <c r="AI127" s="54"/>
      <c r="AJ127" s="82"/>
      <c r="AK127" s="22"/>
      <c r="AL127" s="22"/>
    </row>
    <row r="128" spans="1:38" ht="96.6" customHeight="1">
      <c r="A128" s="13"/>
      <c r="B128" s="74" t="s">
        <v>82</v>
      </c>
      <c r="C128" s="138" t="s">
        <v>224</v>
      </c>
      <c r="D128" s="22"/>
      <c r="E128" s="459"/>
      <c r="F128" s="459"/>
      <c r="G128" s="461"/>
      <c r="H128" s="38"/>
      <c r="I128" s="38"/>
      <c r="J128" s="38"/>
      <c r="K128" s="39"/>
      <c r="L128" s="39"/>
      <c r="M128" s="38"/>
      <c r="N128" s="33"/>
      <c r="O128" s="34">
        <v>22</v>
      </c>
      <c r="P128" s="50" t="str">
        <f>C318</f>
        <v>To provide PSED proforma</v>
      </c>
      <c r="Q128" s="47" t="str">
        <f>H322</f>
        <v>Provided PSED proforma</v>
      </c>
      <c r="R128" s="53" t="str">
        <f t="shared" ref="R128:U128" si="127">I322</f>
        <v>Wrong object</v>
      </c>
      <c r="S128" s="47" t="str">
        <f t="shared" si="127"/>
        <v>Incorrect/incomplete PSED proforma provided</v>
      </c>
      <c r="T128" s="115" t="str">
        <f t="shared" si="127"/>
        <v>Low</v>
      </c>
      <c r="U128" s="73" t="str">
        <f t="shared" si="127"/>
        <v>Large</v>
      </c>
      <c r="V128" s="50" t="s">
        <v>225</v>
      </c>
      <c r="W128" s="32" t="s">
        <v>104</v>
      </c>
      <c r="X128" s="32">
        <f t="shared" ref="X128" si="128">IF($T128="High",3,0)</f>
        <v>0</v>
      </c>
      <c r="Y128" s="32">
        <f t="shared" ref="Y128" si="129">IF($T128="Medium",2,0)</f>
        <v>0</v>
      </c>
      <c r="Z128" s="32">
        <f t="shared" ref="Z128" si="130">IF($T128="Low",1,0)</f>
        <v>1</v>
      </c>
      <c r="AA128" s="32">
        <f t="shared" ref="AA128" si="131">IF($U128="large",3,0)</f>
        <v>3</v>
      </c>
      <c r="AB128" s="32">
        <f t="shared" ref="AB128" si="132">IF($U128="Medium",2,0)</f>
        <v>0</v>
      </c>
      <c r="AC128" s="32">
        <f t="shared" ref="AC128" si="133">IF($U128="Low",1,0)</f>
        <v>0</v>
      </c>
      <c r="AD128" s="32">
        <f t="shared" ref="AD128" si="134">(X128+Y128+Z128)*(AA128+AB128+AC128)</f>
        <v>3</v>
      </c>
      <c r="AE128" s="51">
        <f t="shared" ref="AE128" si="135">IF($W128="INCREASE",3,0)</f>
        <v>0</v>
      </c>
      <c r="AF128" s="51">
        <f t="shared" ref="AF128" si="136">IF($W128="NO CHANGE",2,0)</f>
        <v>2</v>
      </c>
      <c r="AG128" s="51">
        <f t="shared" ref="AG128" si="137">IF($W128="DECREASE",1,0)</f>
        <v>0</v>
      </c>
      <c r="AH128" s="51">
        <f t="shared" ref="AH128" si="138">AD128*(AE128+AF128+AG128)</f>
        <v>6</v>
      </c>
      <c r="AI128" s="50" t="s">
        <v>226</v>
      </c>
      <c r="AJ128" s="82"/>
      <c r="AK128" s="22"/>
      <c r="AL128" s="22"/>
    </row>
    <row r="129" spans="1:38">
      <c r="A129" s="13"/>
      <c r="B129" s="74" t="s">
        <v>89</v>
      </c>
      <c r="C129" s="161" t="s">
        <v>90</v>
      </c>
      <c r="D129" s="22"/>
      <c r="E129" s="459"/>
      <c r="F129" s="459"/>
      <c r="G129" s="461"/>
      <c r="H129" s="76"/>
      <c r="I129" s="76"/>
      <c r="J129" s="76"/>
      <c r="K129" s="77"/>
      <c r="L129" s="77"/>
      <c r="M129" s="76"/>
      <c r="N129" s="76"/>
      <c r="O129" s="78"/>
      <c r="P129" s="79"/>
      <c r="Q129" s="80"/>
      <c r="R129" s="81"/>
      <c r="S129" s="79"/>
      <c r="T129" s="81"/>
      <c r="U129" s="81"/>
      <c r="V129" s="79"/>
      <c r="W129" s="81"/>
      <c r="X129" s="81"/>
      <c r="Y129" s="81"/>
      <c r="Z129" s="81"/>
      <c r="AA129" s="81"/>
      <c r="AB129" s="81"/>
      <c r="AC129" s="81"/>
      <c r="AD129" s="81"/>
      <c r="AE129" s="81"/>
      <c r="AF129" s="81"/>
      <c r="AG129" s="81"/>
      <c r="AH129" s="82"/>
      <c r="AI129" s="82"/>
      <c r="AJ129" s="82"/>
      <c r="AK129" s="22"/>
      <c r="AL129" s="22"/>
    </row>
    <row r="130" spans="1:38">
      <c r="A130" s="13"/>
      <c r="B130" s="84" t="s">
        <v>91</v>
      </c>
      <c r="C130" s="162" t="s">
        <v>90</v>
      </c>
      <c r="D130" s="86"/>
      <c r="E130" s="459"/>
      <c r="F130" s="459"/>
      <c r="G130" s="461"/>
      <c r="H130" s="79"/>
      <c r="I130" s="79"/>
      <c r="J130" s="79"/>
      <c r="K130" s="81"/>
      <c r="L130" s="81"/>
      <c r="M130" s="79"/>
      <c r="N130" s="79"/>
      <c r="O130" s="87"/>
      <c r="P130" s="88"/>
      <c r="Q130" s="89"/>
      <c r="R130" s="90"/>
      <c r="S130" s="88"/>
      <c r="T130" s="90"/>
      <c r="U130" s="90"/>
      <c r="V130" s="88"/>
      <c r="W130" s="90"/>
      <c r="X130" s="90"/>
      <c r="Y130" s="90"/>
      <c r="Z130" s="90"/>
      <c r="AA130" s="90"/>
      <c r="AB130" s="90"/>
      <c r="AC130" s="90"/>
      <c r="AD130" s="90"/>
      <c r="AE130" s="90"/>
      <c r="AF130" s="90"/>
      <c r="AG130" s="90"/>
      <c r="AH130" s="91"/>
      <c r="AI130" s="91"/>
      <c r="AJ130" s="91"/>
      <c r="AK130" s="86"/>
      <c r="AL130" s="86"/>
    </row>
    <row r="131" spans="1:38">
      <c r="A131" s="167"/>
      <c r="B131" s="45"/>
      <c r="C131" s="45"/>
      <c r="D131" s="45"/>
      <c r="E131" s="44"/>
      <c r="F131" s="93"/>
      <c r="G131" s="163"/>
      <c r="H131" s="45"/>
      <c r="I131" s="45"/>
      <c r="J131" s="45"/>
      <c r="K131" s="44"/>
      <c r="L131" s="44"/>
      <c r="M131" s="45"/>
      <c r="N131" s="45"/>
      <c r="O131" s="44"/>
      <c r="P131" s="42"/>
      <c r="Q131" s="43"/>
      <c r="R131" s="44"/>
      <c r="S131" s="45"/>
      <c r="T131" s="44"/>
      <c r="U131" s="44"/>
      <c r="V131" s="45"/>
      <c r="W131" s="44"/>
      <c r="X131" s="44"/>
      <c r="Y131" s="44"/>
      <c r="Z131" s="44"/>
      <c r="AA131" s="44"/>
      <c r="AB131" s="44"/>
      <c r="AC131" s="44"/>
      <c r="AD131" s="44"/>
      <c r="AE131" s="44"/>
      <c r="AF131" s="44"/>
      <c r="AG131" s="44"/>
      <c r="AH131" s="45"/>
      <c r="AI131" s="45"/>
      <c r="AJ131" s="45"/>
      <c r="AK131" s="45"/>
      <c r="AL131" s="45"/>
    </row>
    <row r="132" spans="1:38" ht="23.45" thickBot="1">
      <c r="A132" s="95"/>
      <c r="B132" s="94"/>
      <c r="C132" s="94"/>
      <c r="D132" s="94"/>
      <c r="E132" s="96"/>
      <c r="F132" s="97"/>
      <c r="G132" s="164"/>
      <c r="H132" s="94"/>
      <c r="I132" s="94"/>
      <c r="J132" s="94"/>
      <c r="K132" s="96"/>
      <c r="L132" s="96"/>
      <c r="M132" s="94"/>
      <c r="N132" s="94"/>
      <c r="O132" s="96"/>
      <c r="P132" s="98"/>
      <c r="Q132" s="99"/>
      <c r="R132" s="96"/>
      <c r="S132" s="94"/>
      <c r="T132" s="96"/>
      <c r="U132" s="96"/>
      <c r="V132" s="94"/>
      <c r="W132" s="96"/>
      <c r="X132" s="96"/>
      <c r="Y132" s="96"/>
      <c r="Z132" s="96"/>
      <c r="AA132" s="96"/>
      <c r="AB132" s="96"/>
      <c r="AC132" s="96"/>
      <c r="AD132" s="96"/>
      <c r="AE132" s="96"/>
      <c r="AF132" s="96"/>
      <c r="AG132" s="96"/>
      <c r="AH132" s="94"/>
      <c r="AI132" s="94"/>
      <c r="AJ132" s="94"/>
      <c r="AK132" s="94"/>
      <c r="AL132" s="94"/>
    </row>
    <row r="133" spans="1:38" ht="23.45" thickBot="1">
      <c r="A133" s="12">
        <v>9</v>
      </c>
      <c r="B133" s="481" t="s">
        <v>5</v>
      </c>
      <c r="C133" s="482"/>
      <c r="D133" s="134" t="s">
        <v>6</v>
      </c>
      <c r="E133" s="134"/>
      <c r="F133" s="134"/>
      <c r="G133" s="134"/>
      <c r="H133" s="134"/>
      <c r="I133" s="134"/>
      <c r="J133" s="134"/>
      <c r="K133" s="134"/>
      <c r="L133" s="134"/>
      <c r="M133" s="482" t="s">
        <v>7</v>
      </c>
      <c r="N133" s="482"/>
      <c r="O133" s="482"/>
      <c r="P133" s="482"/>
      <c r="Q133" s="482"/>
      <c r="R133" s="482"/>
      <c r="S133" s="482"/>
      <c r="T133" s="482"/>
      <c r="U133" s="482"/>
      <c r="V133" s="482"/>
      <c r="W133" s="482"/>
      <c r="X133" s="482"/>
      <c r="Y133" s="482"/>
      <c r="Z133" s="482"/>
      <c r="AA133" s="482"/>
      <c r="AB133" s="482"/>
      <c r="AC133" s="482"/>
      <c r="AD133" s="482"/>
      <c r="AE133" s="482"/>
      <c r="AF133" s="482"/>
      <c r="AG133" s="482"/>
      <c r="AH133" s="482"/>
      <c r="AI133" s="483" t="s">
        <v>8</v>
      </c>
      <c r="AJ133" s="483"/>
    </row>
    <row r="134" spans="1:38" s="14" customFormat="1" ht="32.450000000000003" customHeight="1">
      <c r="A134" s="13"/>
      <c r="D134" s="15"/>
      <c r="E134" s="16" t="s">
        <v>9</v>
      </c>
      <c r="F134" s="466" t="s">
        <v>10</v>
      </c>
      <c r="G134" s="466" t="s">
        <v>11</v>
      </c>
      <c r="H134" s="475" t="s">
        <v>12</v>
      </c>
      <c r="I134" s="477" t="s">
        <v>13</v>
      </c>
      <c r="J134" s="479" t="s">
        <v>14</v>
      </c>
      <c r="K134" s="470" t="s">
        <v>15</v>
      </c>
      <c r="L134" s="470" t="s">
        <v>16</v>
      </c>
      <c r="M134" s="15" t="s">
        <v>17</v>
      </c>
      <c r="N134" s="17" t="s">
        <v>18</v>
      </c>
      <c r="O134" s="472" t="s">
        <v>19</v>
      </c>
      <c r="P134" s="473"/>
      <c r="Q134" s="474"/>
      <c r="R134" s="466" t="s">
        <v>92</v>
      </c>
      <c r="S134" s="466" t="s">
        <v>93</v>
      </c>
      <c r="T134" s="466" t="s">
        <v>22</v>
      </c>
      <c r="U134" s="466" t="s">
        <v>23</v>
      </c>
      <c r="V134" s="464" t="s">
        <v>24</v>
      </c>
      <c r="W134" s="466" t="s">
        <v>94</v>
      </c>
      <c r="X134" s="467" t="s">
        <v>26</v>
      </c>
      <c r="Y134" s="468"/>
      <c r="Z134" s="469"/>
      <c r="AA134" s="467" t="s">
        <v>27</v>
      </c>
      <c r="AB134" s="468"/>
      <c r="AC134" s="469"/>
      <c r="AD134" s="18" t="s">
        <v>95</v>
      </c>
      <c r="AE134" s="467" t="s">
        <v>29</v>
      </c>
      <c r="AF134" s="468"/>
      <c r="AG134" s="469"/>
      <c r="AH134" s="466" t="s">
        <v>30</v>
      </c>
      <c r="AI134" s="456" t="s">
        <v>31</v>
      </c>
      <c r="AJ134" s="456" t="s">
        <v>32</v>
      </c>
      <c r="AK134" s="19" t="s">
        <v>33</v>
      </c>
    </row>
    <row r="135" spans="1:38" ht="30" customHeight="1">
      <c r="A135" s="13"/>
      <c r="B135" s="20" t="s">
        <v>34</v>
      </c>
      <c r="C135" s="101" t="s">
        <v>227</v>
      </c>
      <c r="D135" s="22"/>
      <c r="E135" s="23" t="s">
        <v>36</v>
      </c>
      <c r="F135" s="457"/>
      <c r="G135" s="457"/>
      <c r="H135" s="476"/>
      <c r="I135" s="478"/>
      <c r="J135" s="480"/>
      <c r="K135" s="471"/>
      <c r="L135" s="471"/>
      <c r="M135" s="24"/>
      <c r="N135" s="25"/>
      <c r="O135" s="104" t="s">
        <v>37</v>
      </c>
      <c r="P135" s="29" t="s">
        <v>38</v>
      </c>
      <c r="Q135" s="105" t="s">
        <v>17</v>
      </c>
      <c r="R135" s="457"/>
      <c r="S135" s="457"/>
      <c r="T135" s="457"/>
      <c r="U135" s="457"/>
      <c r="V135" s="465"/>
      <c r="W135" s="457"/>
      <c r="X135" s="29" t="s">
        <v>39</v>
      </c>
      <c r="Y135" s="29" t="s">
        <v>40</v>
      </c>
      <c r="Z135" s="29" t="s">
        <v>41</v>
      </c>
      <c r="AA135" s="29" t="s">
        <v>39</v>
      </c>
      <c r="AB135" s="29" t="s">
        <v>40</v>
      </c>
      <c r="AC135" s="29" t="s">
        <v>41</v>
      </c>
      <c r="AD135" s="29" t="s">
        <v>42</v>
      </c>
      <c r="AE135" s="29" t="s">
        <v>43</v>
      </c>
      <c r="AF135" s="29" t="s">
        <v>44</v>
      </c>
      <c r="AG135" s="29" t="s">
        <v>45</v>
      </c>
      <c r="AH135" s="457"/>
      <c r="AI135" s="457"/>
      <c r="AJ135" s="457"/>
      <c r="AK135" s="7" t="s">
        <v>46</v>
      </c>
    </row>
    <row r="136" spans="1:38" ht="30" customHeight="1">
      <c r="A136" s="13"/>
      <c r="B136" s="30" t="s">
        <v>47</v>
      </c>
      <c r="C136" s="157" t="s">
        <v>228</v>
      </c>
      <c r="D136" s="22"/>
      <c r="E136" s="458" t="s">
        <v>229</v>
      </c>
      <c r="F136" s="458" t="s">
        <v>230</v>
      </c>
      <c r="G136" s="460" t="s">
        <v>231</v>
      </c>
      <c r="H136" s="22"/>
      <c r="I136" s="22"/>
      <c r="J136" s="22"/>
      <c r="K136" s="32"/>
      <c r="L136" s="32"/>
      <c r="M136" s="22"/>
      <c r="N136" s="33"/>
      <c r="O136" s="34"/>
      <c r="P136" s="35"/>
      <c r="Q136" s="36"/>
      <c r="R136" s="32"/>
      <c r="S136" s="22"/>
      <c r="T136" s="32"/>
      <c r="U136" s="32"/>
      <c r="V136" s="22"/>
      <c r="W136" s="32"/>
      <c r="X136" s="32"/>
      <c r="Y136" s="32"/>
      <c r="Z136" s="32"/>
      <c r="AA136" s="32"/>
      <c r="AB136" s="32"/>
      <c r="AC136" s="32"/>
      <c r="AD136" s="32"/>
      <c r="AE136" s="32"/>
      <c r="AF136" s="32"/>
      <c r="AG136" s="32"/>
      <c r="AH136" s="22"/>
      <c r="AI136" s="22"/>
      <c r="AJ136" s="22"/>
      <c r="AK136" s="22"/>
      <c r="AL136" s="22"/>
    </row>
    <row r="137" spans="1:38">
      <c r="A137" s="13"/>
      <c r="B137" s="20" t="s">
        <v>54</v>
      </c>
      <c r="C137" s="135" t="s">
        <v>55</v>
      </c>
      <c r="D137" s="22"/>
      <c r="E137" s="459"/>
      <c r="F137" s="459"/>
      <c r="G137" s="461"/>
      <c r="H137" s="38"/>
      <c r="I137" s="38"/>
      <c r="J137" s="38"/>
      <c r="K137" s="39"/>
      <c r="L137" s="39"/>
      <c r="M137" s="38"/>
      <c r="N137" s="40"/>
      <c r="O137" s="112"/>
      <c r="P137" s="113"/>
      <c r="Q137" s="114"/>
      <c r="R137" s="39"/>
      <c r="S137" s="38"/>
      <c r="T137" s="39"/>
      <c r="U137" s="39"/>
      <c r="V137" s="38"/>
      <c r="W137" s="39"/>
      <c r="X137" s="39"/>
      <c r="Y137" s="39"/>
      <c r="Z137" s="39"/>
      <c r="AA137" s="39"/>
      <c r="AB137" s="39"/>
      <c r="AC137" s="39"/>
      <c r="AD137" s="39"/>
      <c r="AE137" s="39"/>
      <c r="AF137" s="39"/>
      <c r="AG137" s="39"/>
      <c r="AH137" s="38"/>
      <c r="AI137" s="38"/>
      <c r="AJ137" s="38"/>
      <c r="AK137" s="38"/>
      <c r="AL137" s="38"/>
    </row>
    <row r="138" spans="1:38" ht="97.15" customHeight="1">
      <c r="A138" s="13"/>
      <c r="B138" s="74" t="s">
        <v>56</v>
      </c>
      <c r="C138" s="101" t="s">
        <v>66</v>
      </c>
      <c r="D138" s="22"/>
      <c r="E138" s="459"/>
      <c r="F138" s="459"/>
      <c r="G138" s="461"/>
      <c r="H138" s="38"/>
      <c r="I138" s="38"/>
      <c r="J138" s="38"/>
      <c r="K138" s="39"/>
      <c r="L138" s="39"/>
      <c r="M138" s="38"/>
      <c r="N138" s="33"/>
      <c r="O138" s="34">
        <v>1</v>
      </c>
      <c r="P138" s="50" t="str">
        <f>C5</f>
        <v>To conduct PSED</v>
      </c>
      <c r="Q138" s="47" t="str">
        <f>H10</f>
        <v>Completed PSED proforma</v>
      </c>
      <c r="R138" s="53" t="str">
        <f>I10</f>
        <v>Sequence</v>
      </c>
      <c r="S138" s="47" t="str">
        <f>J10</f>
        <v>Jumping</v>
      </c>
      <c r="T138" s="72" t="str">
        <f>K10</f>
        <v>High</v>
      </c>
      <c r="U138" s="73" t="str">
        <f>L10</f>
        <v>Large</v>
      </c>
      <c r="V138" s="50" t="s">
        <v>232</v>
      </c>
      <c r="W138" s="32" t="s">
        <v>60</v>
      </c>
      <c r="X138" s="32">
        <f t="shared" ref="X138" si="139">IF($T138="High",3,0)</f>
        <v>3</v>
      </c>
      <c r="Y138" s="32">
        <f t="shared" ref="Y138" si="140">IF($T138="Medium",2,0)</f>
        <v>0</v>
      </c>
      <c r="Z138" s="32">
        <f t="shared" ref="Z138" si="141">IF($T138="Low",1,0)</f>
        <v>0</v>
      </c>
      <c r="AA138" s="32">
        <f t="shared" ref="AA138" si="142">IF($U138="large",3,0)</f>
        <v>3</v>
      </c>
      <c r="AB138" s="32">
        <f t="shared" ref="AB138" si="143">IF($U138="Medium",2,0)</f>
        <v>0</v>
      </c>
      <c r="AC138" s="32">
        <f t="shared" ref="AC138" si="144">IF($U138="Low",1,0)</f>
        <v>0</v>
      </c>
      <c r="AD138" s="32">
        <f t="shared" ref="AD138" si="145">(X138+Y138+Z138)*(AA138+AB138+AC138)</f>
        <v>9</v>
      </c>
      <c r="AE138" s="51">
        <f t="shared" ref="AE138" si="146">IF($W138="INCREASE",3,0)</f>
        <v>3</v>
      </c>
      <c r="AF138" s="51">
        <f t="shared" ref="AF138" si="147">IF($W138="NO CHANGE",2,0)</f>
        <v>0</v>
      </c>
      <c r="AG138" s="51">
        <f t="shared" ref="AG138" si="148">IF($W138="DECREASE",1,0)</f>
        <v>0</v>
      </c>
      <c r="AH138" s="51">
        <f t="shared" ref="AH138" si="149">AD138*(AE138+AF138+AG138)</f>
        <v>27</v>
      </c>
      <c r="AI138" s="22"/>
      <c r="AJ138" s="38"/>
      <c r="AK138" s="22"/>
      <c r="AL138" s="22"/>
    </row>
    <row r="139" spans="1:38" ht="60">
      <c r="A139" s="13"/>
      <c r="B139" s="463" t="s">
        <v>65</v>
      </c>
      <c r="C139" s="101" t="s">
        <v>233</v>
      </c>
      <c r="D139" s="22"/>
      <c r="E139" s="459"/>
      <c r="F139" s="459"/>
      <c r="G139" s="461"/>
      <c r="H139" s="116" t="str">
        <f>C139</f>
        <v>Intermittent fault assessment</v>
      </c>
      <c r="I139" s="51" t="s">
        <v>72</v>
      </c>
      <c r="J139" s="139" t="s">
        <v>234</v>
      </c>
      <c r="K139" s="32" t="s">
        <v>69</v>
      </c>
      <c r="L139" s="32" t="s">
        <v>58</v>
      </c>
      <c r="M139" s="22"/>
      <c r="N139" s="33"/>
      <c r="O139" s="118"/>
      <c r="P139" s="57"/>
      <c r="Q139" s="58"/>
      <c r="R139" s="59"/>
      <c r="S139" s="119"/>
      <c r="T139" s="59"/>
      <c r="U139" s="59"/>
      <c r="V139" s="119"/>
      <c r="W139" s="59"/>
      <c r="X139" s="59"/>
      <c r="Y139" s="59"/>
      <c r="Z139" s="59"/>
      <c r="AA139" s="59"/>
      <c r="AB139" s="59"/>
      <c r="AC139" s="59"/>
      <c r="AD139" s="59"/>
      <c r="AE139" s="59"/>
      <c r="AF139" s="59"/>
      <c r="AG139" s="59"/>
      <c r="AH139" s="52"/>
      <c r="AI139" s="52"/>
      <c r="AJ139" s="50" t="s">
        <v>235</v>
      </c>
      <c r="AK139" s="22"/>
      <c r="AL139" s="22"/>
    </row>
    <row r="140" spans="1:38" ht="45">
      <c r="A140" s="13"/>
      <c r="B140" s="463"/>
      <c r="C140" s="101" t="s">
        <v>236</v>
      </c>
      <c r="D140" s="22"/>
      <c r="E140" s="459"/>
      <c r="F140" s="459"/>
      <c r="G140" s="461"/>
      <c r="H140" s="116" t="str">
        <f>C140</f>
        <v>NFF fault assessment</v>
      </c>
      <c r="I140" s="51" t="s">
        <v>72</v>
      </c>
      <c r="J140" s="139" t="s">
        <v>234</v>
      </c>
      <c r="K140" s="32" t="s">
        <v>69</v>
      </c>
      <c r="L140" s="32" t="s">
        <v>58</v>
      </c>
      <c r="M140" s="22"/>
      <c r="N140" s="33"/>
      <c r="O140" s="120"/>
      <c r="P140" s="121"/>
      <c r="Q140" s="122"/>
      <c r="R140" s="123"/>
      <c r="S140" s="124"/>
      <c r="T140" s="123"/>
      <c r="U140" s="123"/>
      <c r="V140" s="124"/>
      <c r="W140" s="123"/>
      <c r="X140" s="123"/>
      <c r="Y140" s="123"/>
      <c r="Z140" s="123"/>
      <c r="AA140" s="123"/>
      <c r="AB140" s="123"/>
      <c r="AC140" s="123"/>
      <c r="AD140" s="123"/>
      <c r="AE140" s="123"/>
      <c r="AF140" s="123"/>
      <c r="AG140" s="123"/>
      <c r="AH140" s="125"/>
      <c r="AI140" s="125"/>
      <c r="AJ140" s="50" t="s">
        <v>237</v>
      </c>
      <c r="AK140" s="22"/>
      <c r="AL140" s="22"/>
    </row>
    <row r="141" spans="1:38" ht="90">
      <c r="A141" s="13"/>
      <c r="B141" s="463"/>
      <c r="C141" s="101" t="s">
        <v>238</v>
      </c>
      <c r="D141" s="22"/>
      <c r="E141" s="459"/>
      <c r="F141" s="459"/>
      <c r="G141" s="461"/>
      <c r="H141" s="116" t="str">
        <f>C141</f>
        <v>History of fault description/equipment serial No</v>
      </c>
      <c r="I141" s="51" t="s">
        <v>107</v>
      </c>
      <c r="J141" s="139" t="s">
        <v>239</v>
      </c>
      <c r="K141" s="32" t="s">
        <v>69</v>
      </c>
      <c r="L141" s="32" t="s">
        <v>58</v>
      </c>
      <c r="M141" s="22"/>
      <c r="N141" s="33"/>
      <c r="O141" s="120"/>
      <c r="P141" s="121"/>
      <c r="Q141" s="122"/>
      <c r="R141" s="123"/>
      <c r="S141" s="124"/>
      <c r="T141" s="123"/>
      <c r="U141" s="123"/>
      <c r="V141" s="124"/>
      <c r="W141" s="123"/>
      <c r="X141" s="123"/>
      <c r="Y141" s="123"/>
      <c r="Z141" s="123"/>
      <c r="AA141" s="123"/>
      <c r="AB141" s="123"/>
      <c r="AC141" s="123"/>
      <c r="AD141" s="123"/>
      <c r="AE141" s="123"/>
      <c r="AF141" s="123"/>
      <c r="AG141" s="123"/>
      <c r="AH141" s="125"/>
      <c r="AI141" s="125"/>
      <c r="AJ141" s="50" t="s">
        <v>240</v>
      </c>
      <c r="AK141" s="22"/>
      <c r="AL141" s="22"/>
    </row>
    <row r="142" spans="1:38">
      <c r="A142" s="13"/>
      <c r="B142" s="74" t="s">
        <v>75</v>
      </c>
      <c r="C142" s="161" t="s">
        <v>90</v>
      </c>
      <c r="D142" s="22"/>
      <c r="E142" s="459"/>
      <c r="F142" s="459"/>
      <c r="G142" s="461"/>
      <c r="H142" s="38"/>
      <c r="I142" s="38"/>
      <c r="J142" s="38"/>
      <c r="K142" s="39"/>
      <c r="L142" s="39"/>
      <c r="M142" s="38"/>
      <c r="N142" s="33"/>
      <c r="O142" s="126"/>
      <c r="P142" s="63"/>
      <c r="Q142" s="64"/>
      <c r="R142" s="65"/>
      <c r="S142" s="127"/>
      <c r="T142" s="65"/>
      <c r="U142" s="65"/>
      <c r="V142" s="127"/>
      <c r="W142" s="65"/>
      <c r="X142" s="65"/>
      <c r="Y142" s="65"/>
      <c r="Z142" s="65"/>
      <c r="AA142" s="65"/>
      <c r="AB142" s="65"/>
      <c r="AC142" s="65"/>
      <c r="AD142" s="65"/>
      <c r="AE142" s="65"/>
      <c r="AF142" s="65"/>
      <c r="AG142" s="65"/>
      <c r="AH142" s="54"/>
      <c r="AI142" s="126"/>
      <c r="AJ142" s="46"/>
      <c r="AK142" s="22"/>
      <c r="AL142" s="22"/>
    </row>
    <row r="143" spans="1:38" ht="127.15" customHeight="1">
      <c r="A143" s="13"/>
      <c r="B143" s="463" t="s">
        <v>82</v>
      </c>
      <c r="C143" s="138" t="s">
        <v>163</v>
      </c>
      <c r="D143" s="22"/>
      <c r="E143" s="459"/>
      <c r="F143" s="459"/>
      <c r="G143" s="461"/>
      <c r="H143" s="38"/>
      <c r="I143" s="38"/>
      <c r="J143" s="38"/>
      <c r="K143" s="39"/>
      <c r="L143" s="39"/>
      <c r="M143" s="38"/>
      <c r="N143" s="33"/>
      <c r="O143" s="34">
        <v>16</v>
      </c>
      <c r="P143" s="50" t="str">
        <f>C239</f>
        <v>To provide electronic searchable aircraft maintenance database</v>
      </c>
      <c r="Q143" s="47" t="str">
        <f>H243</f>
        <v>Electronic link to searchable aircraft maintenance database</v>
      </c>
      <c r="R143" s="53" t="str">
        <f t="shared" ref="R143:U143" si="150">I243</f>
        <v>Sequence</v>
      </c>
      <c r="S143" s="47" t="str">
        <f t="shared" si="150"/>
        <v>Omission or jumping - link not available</v>
      </c>
      <c r="T143" s="115" t="str">
        <f t="shared" si="150"/>
        <v>Low</v>
      </c>
      <c r="U143" s="73" t="str">
        <f t="shared" si="150"/>
        <v>Large</v>
      </c>
      <c r="V143" s="50" t="s">
        <v>241</v>
      </c>
      <c r="W143" s="32" t="s">
        <v>60</v>
      </c>
      <c r="X143" s="32">
        <f t="shared" ref="X143:X147" si="151">IF($T143="High",3,0)</f>
        <v>0</v>
      </c>
      <c r="Y143" s="32">
        <f t="shared" ref="Y143:Y147" si="152">IF($T143="Medium",2,0)</f>
        <v>0</v>
      </c>
      <c r="Z143" s="32">
        <f t="shared" ref="Z143:Z147" si="153">IF($T143="Low",1,0)</f>
        <v>1</v>
      </c>
      <c r="AA143" s="32">
        <f t="shared" ref="AA143:AA147" si="154">IF($U143="large",3,0)</f>
        <v>3</v>
      </c>
      <c r="AB143" s="32">
        <f t="shared" ref="AB143:AB147" si="155">IF($U143="Medium",2,0)</f>
        <v>0</v>
      </c>
      <c r="AC143" s="32">
        <f t="shared" ref="AC143:AC147" si="156">IF($U143="Low",1,0)</f>
        <v>0</v>
      </c>
      <c r="AD143" s="32">
        <f t="shared" ref="AD143:AD145" si="157">(X143+Y143+Z143)*(AA143+AB143+AC143)</f>
        <v>3</v>
      </c>
      <c r="AE143" s="51">
        <f t="shared" ref="AE143:AE145" si="158">IF($W143="INCREASE",3,0)</f>
        <v>3</v>
      </c>
      <c r="AF143" s="51">
        <f t="shared" ref="AF143:AF145" si="159">IF($W143="NO CHANGE",2,0)</f>
        <v>0</v>
      </c>
      <c r="AG143" s="51">
        <f t="shared" ref="AG143:AG145" si="160">IF($W143="DECREASE",1,0)</f>
        <v>0</v>
      </c>
      <c r="AH143" s="51">
        <f t="shared" ref="AH143:AH145" si="161">AD143*(AE143+AF143+AG143)</f>
        <v>9</v>
      </c>
      <c r="AI143" s="50" t="s">
        <v>165</v>
      </c>
      <c r="AJ143" s="46"/>
      <c r="AK143" s="22"/>
      <c r="AL143" s="22"/>
    </row>
    <row r="144" spans="1:38" ht="154.15" customHeight="1">
      <c r="A144" s="13"/>
      <c r="B144" s="463"/>
      <c r="C144" s="138" t="s">
        <v>242</v>
      </c>
      <c r="D144" s="22"/>
      <c r="E144" s="459"/>
      <c r="F144" s="459"/>
      <c r="G144" s="461"/>
      <c r="H144" s="38"/>
      <c r="I144" s="38"/>
      <c r="J144" s="38"/>
      <c r="K144" s="39"/>
      <c r="L144" s="39"/>
      <c r="M144" s="38"/>
      <c r="N144" s="33"/>
      <c r="O144" s="34">
        <v>24</v>
      </c>
      <c r="P144" s="50" t="str">
        <f>C352</f>
        <v>To assess if fault is intermittent</v>
      </c>
      <c r="Q144" s="47" t="str">
        <f>H356</f>
        <v>Statement determining if fault has intermittent history</v>
      </c>
      <c r="R144" s="53" t="str">
        <f t="shared" ref="R144:U144" si="162">I356</f>
        <v>Timing/duration</v>
      </c>
      <c r="S144" s="47" t="str">
        <f t="shared" si="162"/>
        <v>Too late to be incorporated into process/outcome</v>
      </c>
      <c r="T144" s="72" t="str">
        <f t="shared" si="162"/>
        <v>High</v>
      </c>
      <c r="U144" s="73" t="str">
        <f t="shared" si="162"/>
        <v>Large</v>
      </c>
      <c r="V144" s="50" t="s">
        <v>243</v>
      </c>
      <c r="W144" s="32" t="s">
        <v>244</v>
      </c>
      <c r="X144" s="32">
        <f t="shared" si="151"/>
        <v>3</v>
      </c>
      <c r="Y144" s="32">
        <f t="shared" si="152"/>
        <v>0</v>
      </c>
      <c r="Z144" s="32">
        <f t="shared" si="153"/>
        <v>0</v>
      </c>
      <c r="AA144" s="32">
        <f t="shared" si="154"/>
        <v>3</v>
      </c>
      <c r="AB144" s="32">
        <f t="shared" si="155"/>
        <v>0</v>
      </c>
      <c r="AC144" s="32">
        <f t="shared" si="156"/>
        <v>0</v>
      </c>
      <c r="AD144" s="32">
        <f t="shared" si="157"/>
        <v>9</v>
      </c>
      <c r="AE144" s="51">
        <f t="shared" si="158"/>
        <v>0</v>
      </c>
      <c r="AF144" s="51">
        <f t="shared" si="159"/>
        <v>0</v>
      </c>
      <c r="AG144" s="51">
        <f t="shared" si="160"/>
        <v>1</v>
      </c>
      <c r="AH144" s="51">
        <f t="shared" si="161"/>
        <v>9</v>
      </c>
      <c r="AI144" s="50" t="s">
        <v>245</v>
      </c>
      <c r="AJ144" s="46"/>
      <c r="AK144" s="22"/>
      <c r="AL144" s="22"/>
    </row>
    <row r="145" spans="1:38" ht="150">
      <c r="A145" s="13"/>
      <c r="B145" s="463"/>
      <c r="C145" s="138" t="s">
        <v>246</v>
      </c>
      <c r="D145" s="22"/>
      <c r="E145" s="459"/>
      <c r="F145" s="459"/>
      <c r="G145" s="461"/>
      <c r="H145" s="38"/>
      <c r="I145" s="38"/>
      <c r="J145" s="38"/>
      <c r="K145" s="39"/>
      <c r="L145" s="39"/>
      <c r="M145" s="38"/>
      <c r="N145" s="33"/>
      <c r="O145" s="34">
        <v>25</v>
      </c>
      <c r="P145" s="50" t="str">
        <f>C365</f>
        <v>To assess if fault occurred before</v>
      </c>
      <c r="Q145" s="47" t="str">
        <f>H369</f>
        <v>Statement determining if fault occurred before</v>
      </c>
      <c r="R145" s="53" t="str">
        <f t="shared" ref="R145:U145" si="163">I369</f>
        <v>Timing/duration</v>
      </c>
      <c r="S145" s="47" t="str">
        <f t="shared" si="163"/>
        <v>Too late to be incorporated into process/outcome</v>
      </c>
      <c r="T145" s="72" t="str">
        <f t="shared" si="163"/>
        <v>High</v>
      </c>
      <c r="U145" s="73" t="str">
        <f t="shared" si="163"/>
        <v>Large</v>
      </c>
      <c r="V145" s="50" t="s">
        <v>247</v>
      </c>
      <c r="W145" s="32" t="s">
        <v>244</v>
      </c>
      <c r="X145" s="32">
        <f t="shared" si="151"/>
        <v>3</v>
      </c>
      <c r="Y145" s="32">
        <f t="shared" si="152"/>
        <v>0</v>
      </c>
      <c r="Z145" s="32">
        <f t="shared" si="153"/>
        <v>0</v>
      </c>
      <c r="AA145" s="32">
        <f t="shared" si="154"/>
        <v>3</v>
      </c>
      <c r="AB145" s="32">
        <f t="shared" si="155"/>
        <v>0</v>
      </c>
      <c r="AC145" s="32">
        <f t="shared" si="156"/>
        <v>0</v>
      </c>
      <c r="AD145" s="32">
        <f t="shared" si="157"/>
        <v>9</v>
      </c>
      <c r="AE145" s="51">
        <f t="shared" si="158"/>
        <v>0</v>
      </c>
      <c r="AF145" s="51">
        <f t="shared" si="159"/>
        <v>0</v>
      </c>
      <c r="AG145" s="51">
        <f t="shared" si="160"/>
        <v>1</v>
      </c>
      <c r="AH145" s="51">
        <f t="shared" si="161"/>
        <v>9</v>
      </c>
      <c r="AI145" s="50" t="s">
        <v>245</v>
      </c>
      <c r="AJ145" s="46"/>
      <c r="AK145" s="22"/>
      <c r="AL145" s="22"/>
    </row>
    <row r="146" spans="1:38">
      <c r="A146" s="13"/>
      <c r="B146" s="74" t="s">
        <v>89</v>
      </c>
      <c r="C146" s="161" t="s">
        <v>90</v>
      </c>
      <c r="D146" s="22"/>
      <c r="E146" s="459"/>
      <c r="F146" s="459"/>
      <c r="G146" s="461"/>
      <c r="H146" s="38"/>
      <c r="I146" s="38"/>
      <c r="J146" s="38"/>
      <c r="K146" s="39"/>
      <c r="L146" s="39"/>
      <c r="M146" s="38"/>
      <c r="N146" s="33"/>
      <c r="O146" s="40"/>
      <c r="P146" s="168"/>
      <c r="Q146" s="169"/>
      <c r="R146" s="170"/>
      <c r="S146" s="163"/>
      <c r="T146" s="44"/>
      <c r="U146" s="44"/>
      <c r="V146" s="168"/>
      <c r="W146" s="44"/>
      <c r="X146" s="44"/>
      <c r="Y146" s="44"/>
      <c r="Z146" s="44"/>
      <c r="AA146" s="44"/>
      <c r="AB146" s="44"/>
      <c r="AC146" s="44"/>
      <c r="AD146" s="44"/>
      <c r="AE146" s="44"/>
      <c r="AF146" s="44"/>
      <c r="AG146" s="44"/>
      <c r="AH146" s="46"/>
      <c r="AI146" s="46"/>
      <c r="AJ146" s="46"/>
      <c r="AK146" s="46"/>
      <c r="AL146" s="46"/>
    </row>
    <row r="147" spans="1:38" ht="119.45" customHeight="1">
      <c r="A147" s="13"/>
      <c r="B147" s="84" t="s">
        <v>91</v>
      </c>
      <c r="C147" s="171" t="s">
        <v>248</v>
      </c>
      <c r="D147" s="86"/>
      <c r="E147" s="459"/>
      <c r="F147" s="459"/>
      <c r="G147" s="461"/>
      <c r="H147" s="131"/>
      <c r="I147" s="131"/>
      <c r="J147" s="131"/>
      <c r="K147" s="141"/>
      <c r="L147" s="141"/>
      <c r="M147" s="131"/>
      <c r="N147" s="172"/>
      <c r="O147" s="128">
        <v>1</v>
      </c>
      <c r="P147" s="129" t="str">
        <f>C5</f>
        <v>To conduct PSED</v>
      </c>
      <c r="Q147" s="130" t="str">
        <f>H10</f>
        <v>Completed PSED proforma</v>
      </c>
      <c r="R147" s="173" t="str">
        <f>I10</f>
        <v>Sequence</v>
      </c>
      <c r="S147" s="130" t="str">
        <f>J10</f>
        <v>Jumping</v>
      </c>
      <c r="T147" s="174" t="str">
        <f>K10</f>
        <v>High</v>
      </c>
      <c r="U147" s="175" t="str">
        <f>L10</f>
        <v>Large</v>
      </c>
      <c r="V147" s="129" t="s">
        <v>249</v>
      </c>
      <c r="W147" s="32" t="s">
        <v>244</v>
      </c>
      <c r="X147" s="32">
        <f t="shared" si="151"/>
        <v>3</v>
      </c>
      <c r="Y147" s="32">
        <f t="shared" si="152"/>
        <v>0</v>
      </c>
      <c r="Z147" s="32">
        <f t="shared" si="153"/>
        <v>0</v>
      </c>
      <c r="AA147" s="32">
        <f t="shared" si="154"/>
        <v>3</v>
      </c>
      <c r="AB147" s="32">
        <f t="shared" si="155"/>
        <v>0</v>
      </c>
      <c r="AC147" s="32">
        <f t="shared" si="156"/>
        <v>0</v>
      </c>
      <c r="AD147" s="32">
        <f t="shared" ref="AD147" si="164">(X147+Y147+Z147)*(AA147+AB147+AC147)</f>
        <v>9</v>
      </c>
      <c r="AE147" s="51">
        <f t="shared" ref="AE147" si="165">IF($W147="INCREASE",3,0)</f>
        <v>0</v>
      </c>
      <c r="AF147" s="51">
        <f t="shared" ref="AF147" si="166">IF($W147="NO CHANGE",2,0)</f>
        <v>0</v>
      </c>
      <c r="AG147" s="51">
        <f t="shared" ref="AG147" si="167">IF($W147="DECREASE",1,0)</f>
        <v>1</v>
      </c>
      <c r="AH147" s="51">
        <f t="shared" ref="AH147" si="168">AD147*(AE147+AF147+AG147)</f>
        <v>9</v>
      </c>
      <c r="AI147" s="50" t="s">
        <v>250</v>
      </c>
      <c r="AJ147" s="86"/>
      <c r="AK147" s="86"/>
      <c r="AL147" s="86"/>
    </row>
    <row r="148" spans="1:38">
      <c r="A148" s="92"/>
      <c r="B148" s="45"/>
      <c r="C148" s="45"/>
      <c r="D148" s="45"/>
      <c r="E148" s="44"/>
      <c r="F148" s="93"/>
      <c r="G148" s="163"/>
      <c r="H148" s="45"/>
      <c r="I148" s="45"/>
      <c r="J148" s="45"/>
      <c r="K148" s="44"/>
      <c r="L148" s="44"/>
      <c r="M148" s="45"/>
      <c r="N148" s="45"/>
      <c r="O148" s="44"/>
      <c r="P148" s="42"/>
      <c r="Q148" s="43"/>
      <c r="R148" s="44"/>
      <c r="S148" s="45"/>
      <c r="T148" s="44"/>
      <c r="U148" s="44"/>
      <c r="V148" s="45"/>
      <c r="W148" s="44"/>
      <c r="X148" s="44"/>
      <c r="Y148" s="44"/>
      <c r="Z148" s="44"/>
      <c r="AA148" s="44"/>
      <c r="AB148" s="44"/>
      <c r="AC148" s="44"/>
      <c r="AD148" s="44"/>
      <c r="AE148" s="44"/>
      <c r="AF148" s="44"/>
      <c r="AG148" s="44"/>
      <c r="AH148" s="45"/>
      <c r="AI148" s="45"/>
      <c r="AJ148" s="45"/>
      <c r="AK148" s="45"/>
      <c r="AL148" s="46"/>
    </row>
    <row r="149" spans="1:38" ht="23.45" thickBot="1">
      <c r="A149" s="95"/>
      <c r="B149" s="94"/>
      <c r="C149" s="94"/>
      <c r="D149" s="94"/>
      <c r="E149" s="96"/>
      <c r="F149" s="97"/>
      <c r="G149" s="164"/>
      <c r="H149" s="94"/>
      <c r="I149" s="94"/>
      <c r="J149" s="94"/>
      <c r="K149" s="96"/>
      <c r="L149" s="96"/>
      <c r="M149" s="94"/>
      <c r="N149" s="94"/>
      <c r="O149" s="96"/>
      <c r="P149" s="98"/>
      <c r="Q149" s="99"/>
      <c r="R149" s="96"/>
      <c r="S149" s="94"/>
      <c r="T149" s="96"/>
      <c r="U149" s="96"/>
      <c r="V149" s="94"/>
      <c r="W149" s="96"/>
      <c r="X149" s="96"/>
      <c r="Y149" s="96"/>
      <c r="Z149" s="96"/>
      <c r="AA149" s="96"/>
      <c r="AB149" s="96"/>
      <c r="AC149" s="96"/>
      <c r="AD149" s="96"/>
      <c r="AE149" s="96"/>
      <c r="AF149" s="96"/>
      <c r="AG149" s="96"/>
      <c r="AH149" s="94"/>
      <c r="AI149" s="94"/>
      <c r="AJ149" s="94"/>
      <c r="AK149" s="94"/>
      <c r="AL149" s="94"/>
    </row>
    <row r="150" spans="1:38" ht="23.45" thickBot="1">
      <c r="A150" s="12">
        <v>10</v>
      </c>
      <c r="B150" s="481" t="s">
        <v>5</v>
      </c>
      <c r="C150" s="482"/>
      <c r="D150" s="134" t="s">
        <v>6</v>
      </c>
      <c r="E150" s="134"/>
      <c r="F150" s="134"/>
      <c r="G150" s="134"/>
      <c r="H150" s="134"/>
      <c r="I150" s="134"/>
      <c r="J150" s="134"/>
      <c r="K150" s="134"/>
      <c r="L150" s="134"/>
      <c r="M150" s="482" t="s">
        <v>7</v>
      </c>
      <c r="N150" s="482"/>
      <c r="O150" s="482"/>
      <c r="P150" s="482"/>
      <c r="Q150" s="482"/>
      <c r="R150" s="482"/>
      <c r="S150" s="482"/>
      <c r="T150" s="482"/>
      <c r="U150" s="482"/>
      <c r="V150" s="482"/>
      <c r="W150" s="482"/>
      <c r="X150" s="482"/>
      <c r="Y150" s="482"/>
      <c r="Z150" s="482"/>
      <c r="AA150" s="482"/>
      <c r="AB150" s="482"/>
      <c r="AC150" s="482"/>
      <c r="AD150" s="482"/>
      <c r="AE150" s="482"/>
      <c r="AF150" s="482"/>
      <c r="AG150" s="482"/>
      <c r="AH150" s="482"/>
      <c r="AI150" s="483" t="s">
        <v>8</v>
      </c>
      <c r="AJ150" s="483"/>
    </row>
    <row r="151" spans="1:38" s="14" customFormat="1" ht="32.450000000000003" customHeight="1">
      <c r="A151" s="13"/>
      <c r="D151" s="15"/>
      <c r="E151" s="16" t="s">
        <v>9</v>
      </c>
      <c r="F151" s="466" t="s">
        <v>10</v>
      </c>
      <c r="G151" s="466" t="s">
        <v>11</v>
      </c>
      <c r="H151" s="475" t="s">
        <v>12</v>
      </c>
      <c r="I151" s="477" t="s">
        <v>13</v>
      </c>
      <c r="J151" s="479" t="s">
        <v>14</v>
      </c>
      <c r="K151" s="470" t="s">
        <v>15</v>
      </c>
      <c r="L151" s="470" t="s">
        <v>16</v>
      </c>
      <c r="M151" s="15" t="s">
        <v>17</v>
      </c>
      <c r="N151" s="17" t="s">
        <v>18</v>
      </c>
      <c r="O151" s="472" t="s">
        <v>19</v>
      </c>
      <c r="P151" s="473"/>
      <c r="Q151" s="474"/>
      <c r="R151" s="466" t="s">
        <v>92</v>
      </c>
      <c r="S151" s="466" t="s">
        <v>93</v>
      </c>
      <c r="T151" s="466" t="s">
        <v>22</v>
      </c>
      <c r="U151" s="466" t="s">
        <v>23</v>
      </c>
      <c r="V151" s="464" t="s">
        <v>24</v>
      </c>
      <c r="W151" s="466" t="s">
        <v>94</v>
      </c>
      <c r="X151" s="467" t="s">
        <v>26</v>
      </c>
      <c r="Y151" s="468"/>
      <c r="Z151" s="469"/>
      <c r="AA151" s="467" t="s">
        <v>27</v>
      </c>
      <c r="AB151" s="468"/>
      <c r="AC151" s="469"/>
      <c r="AD151" s="18" t="s">
        <v>95</v>
      </c>
      <c r="AE151" s="467" t="s">
        <v>29</v>
      </c>
      <c r="AF151" s="468"/>
      <c r="AG151" s="469"/>
      <c r="AH151" s="466" t="s">
        <v>30</v>
      </c>
      <c r="AI151" s="456" t="s">
        <v>31</v>
      </c>
      <c r="AJ151" s="456" t="s">
        <v>32</v>
      </c>
      <c r="AK151" s="19" t="s">
        <v>33</v>
      </c>
    </row>
    <row r="152" spans="1:38" ht="30" customHeight="1">
      <c r="A152" s="13"/>
      <c r="B152" s="20" t="s">
        <v>34</v>
      </c>
      <c r="C152" s="101" t="s">
        <v>251</v>
      </c>
      <c r="D152" s="22"/>
      <c r="E152" s="23" t="s">
        <v>36</v>
      </c>
      <c r="F152" s="457"/>
      <c r="G152" s="457"/>
      <c r="H152" s="476"/>
      <c r="I152" s="478"/>
      <c r="J152" s="480"/>
      <c r="K152" s="471"/>
      <c r="L152" s="471"/>
      <c r="M152" s="24"/>
      <c r="N152" s="25"/>
      <c r="O152" s="104" t="s">
        <v>37</v>
      </c>
      <c r="P152" s="29" t="s">
        <v>38</v>
      </c>
      <c r="Q152" s="105" t="s">
        <v>17</v>
      </c>
      <c r="R152" s="457"/>
      <c r="S152" s="457"/>
      <c r="T152" s="457"/>
      <c r="U152" s="457"/>
      <c r="V152" s="465"/>
      <c r="W152" s="457"/>
      <c r="X152" s="29" t="s">
        <v>39</v>
      </c>
      <c r="Y152" s="29" t="s">
        <v>40</v>
      </c>
      <c r="Z152" s="29" t="s">
        <v>41</v>
      </c>
      <c r="AA152" s="29" t="s">
        <v>39</v>
      </c>
      <c r="AB152" s="29" t="s">
        <v>40</v>
      </c>
      <c r="AC152" s="29" t="s">
        <v>41</v>
      </c>
      <c r="AD152" s="29" t="s">
        <v>42</v>
      </c>
      <c r="AE152" s="29" t="s">
        <v>43</v>
      </c>
      <c r="AF152" s="29" t="s">
        <v>44</v>
      </c>
      <c r="AG152" s="29" t="s">
        <v>45</v>
      </c>
      <c r="AH152" s="457"/>
      <c r="AI152" s="457"/>
      <c r="AJ152" s="457"/>
      <c r="AK152" s="7" t="s">
        <v>46</v>
      </c>
    </row>
    <row r="153" spans="1:38" ht="30" customHeight="1">
      <c r="A153" s="13"/>
      <c r="B153" s="30" t="s">
        <v>47</v>
      </c>
      <c r="C153" s="137" t="s">
        <v>252</v>
      </c>
      <c r="D153" s="22"/>
      <c r="E153" s="458" t="s">
        <v>253</v>
      </c>
      <c r="F153" s="458" t="s">
        <v>230</v>
      </c>
      <c r="G153" s="460" t="s">
        <v>254</v>
      </c>
      <c r="H153" s="22"/>
      <c r="I153" s="22"/>
      <c r="J153" s="22"/>
      <c r="K153" s="32"/>
      <c r="L153" s="32"/>
      <c r="M153" s="22"/>
      <c r="N153" s="33"/>
      <c r="O153" s="34"/>
      <c r="P153" s="35"/>
      <c r="Q153" s="36"/>
      <c r="R153" s="32"/>
      <c r="S153" s="22"/>
      <c r="T153" s="32"/>
      <c r="U153" s="32"/>
      <c r="V153" s="22"/>
      <c r="W153" s="32"/>
      <c r="X153" s="32"/>
      <c r="Y153" s="32"/>
      <c r="Z153" s="32"/>
      <c r="AA153" s="32"/>
      <c r="AB153" s="32"/>
      <c r="AC153" s="32"/>
      <c r="AD153" s="32"/>
      <c r="AE153" s="32"/>
      <c r="AF153" s="32"/>
      <c r="AG153" s="32"/>
      <c r="AH153" s="22"/>
      <c r="AI153" s="22"/>
      <c r="AJ153" s="22"/>
      <c r="AK153" s="22"/>
      <c r="AL153" s="22"/>
    </row>
    <row r="154" spans="1:38">
      <c r="A154" s="13"/>
      <c r="B154" s="20" t="s">
        <v>54</v>
      </c>
      <c r="C154" s="135" t="s">
        <v>55</v>
      </c>
      <c r="D154" s="22"/>
      <c r="E154" s="459"/>
      <c r="F154" s="459"/>
      <c r="G154" s="461"/>
      <c r="H154" s="38"/>
      <c r="I154" s="38"/>
      <c r="J154" s="38"/>
      <c r="K154" s="39"/>
      <c r="L154" s="39"/>
      <c r="M154" s="38"/>
      <c r="N154" s="40"/>
      <c r="O154" s="112"/>
      <c r="P154" s="113"/>
      <c r="Q154" s="114"/>
      <c r="R154" s="39"/>
      <c r="S154" s="38"/>
      <c r="T154" s="39"/>
      <c r="U154" s="39"/>
      <c r="V154" s="38"/>
      <c r="W154" s="39"/>
      <c r="X154" s="39"/>
      <c r="Y154" s="39"/>
      <c r="Z154" s="39"/>
      <c r="AA154" s="39"/>
      <c r="AB154" s="39"/>
      <c r="AC154" s="39"/>
      <c r="AD154" s="39"/>
      <c r="AE154" s="39"/>
      <c r="AF154" s="39"/>
      <c r="AG154" s="39"/>
      <c r="AH154" s="38"/>
      <c r="AI154" s="38"/>
      <c r="AJ154" s="38"/>
      <c r="AK154" s="38"/>
      <c r="AL154" s="38"/>
    </row>
    <row r="155" spans="1:38" ht="120">
      <c r="A155" s="13"/>
      <c r="B155" s="74" t="s">
        <v>56</v>
      </c>
      <c r="C155" s="101" t="s">
        <v>236</v>
      </c>
      <c r="D155" s="22"/>
      <c r="E155" s="459"/>
      <c r="F155" s="459"/>
      <c r="G155" s="461"/>
      <c r="H155" s="38"/>
      <c r="I155" s="38"/>
      <c r="J155" s="38"/>
      <c r="K155" s="39"/>
      <c r="L155" s="39"/>
      <c r="M155" s="38"/>
      <c r="N155" s="33"/>
      <c r="O155" s="34">
        <v>9</v>
      </c>
      <c r="P155" s="50" t="str">
        <f>C135</f>
        <v>To review aircraft history</v>
      </c>
      <c r="Q155" s="47" t="str">
        <f>H140</f>
        <v>NFF fault assessment</v>
      </c>
      <c r="R155" s="53" t="str">
        <f>I140</f>
        <v>Timing/duration</v>
      </c>
      <c r="S155" s="47" t="str">
        <f>J140</f>
        <v xml:space="preserve">Too early - assessment made on incomplete information </v>
      </c>
      <c r="T155" s="72" t="str">
        <f>K140</f>
        <v>High</v>
      </c>
      <c r="U155" s="73" t="str">
        <f>L140</f>
        <v>Large</v>
      </c>
      <c r="V155" s="50" t="s">
        <v>255</v>
      </c>
      <c r="W155" s="32" t="s">
        <v>60</v>
      </c>
      <c r="X155" s="32">
        <f t="shared" ref="X155" si="169">IF($T155="High",3,0)</f>
        <v>3</v>
      </c>
      <c r="Y155" s="32">
        <f t="shared" ref="Y155" si="170">IF($T155="Medium",2,0)</f>
        <v>0</v>
      </c>
      <c r="Z155" s="32">
        <f t="shared" ref="Z155" si="171">IF($T155="Low",1,0)</f>
        <v>0</v>
      </c>
      <c r="AA155" s="32">
        <f t="shared" ref="AA155" si="172">IF($U155="large",3,0)</f>
        <v>3</v>
      </c>
      <c r="AB155" s="32">
        <f t="shared" ref="AB155" si="173">IF($U155="Medium",2,0)</f>
        <v>0</v>
      </c>
      <c r="AC155" s="32">
        <f t="shared" ref="AC155" si="174">IF($U155="Low",1,0)</f>
        <v>0</v>
      </c>
      <c r="AD155" s="32">
        <f t="shared" ref="AD155" si="175">(X155+Y155+Z155)*(AA155+AB155+AC155)</f>
        <v>9</v>
      </c>
      <c r="AE155" s="51">
        <f t="shared" ref="AE155" si="176">IF($W155="INCREASE",3,0)</f>
        <v>3</v>
      </c>
      <c r="AF155" s="51">
        <f t="shared" ref="AF155" si="177">IF($W155="NO CHANGE",2,0)</f>
        <v>0</v>
      </c>
      <c r="AG155" s="51">
        <f t="shared" ref="AG155" si="178">IF($W155="DECREASE",1,0)</f>
        <v>0</v>
      </c>
      <c r="AH155" s="51">
        <f t="shared" ref="AH155" si="179">AD155*(AE155+AF155+AG155)</f>
        <v>27</v>
      </c>
      <c r="AI155" s="50" t="s">
        <v>256</v>
      </c>
      <c r="AJ155" s="38"/>
      <c r="AK155" s="22"/>
      <c r="AL155" s="22"/>
    </row>
    <row r="156" spans="1:38" ht="90.6">
      <c r="A156" s="13"/>
      <c r="B156" s="74" t="s">
        <v>65</v>
      </c>
      <c r="C156" s="101" t="s">
        <v>257</v>
      </c>
      <c r="D156" s="22"/>
      <c r="E156" s="459"/>
      <c r="F156" s="459"/>
      <c r="G156" s="461"/>
      <c r="H156" s="116" t="str">
        <f>C156</f>
        <v>Report for NFF/A working group</v>
      </c>
      <c r="I156" s="51" t="s">
        <v>107</v>
      </c>
      <c r="J156" s="176" t="s">
        <v>258</v>
      </c>
      <c r="K156" s="32" t="s">
        <v>69</v>
      </c>
      <c r="L156" s="32" t="s">
        <v>58</v>
      </c>
      <c r="M156" s="22"/>
      <c r="N156" s="33"/>
      <c r="O156" s="118"/>
      <c r="P156" s="145"/>
      <c r="Q156" s="146"/>
      <c r="R156" s="147"/>
      <c r="S156" s="60"/>
      <c r="T156" s="59"/>
      <c r="U156" s="59"/>
      <c r="V156" s="119"/>
      <c r="W156" s="59"/>
      <c r="X156" s="59"/>
      <c r="Y156" s="59"/>
      <c r="Z156" s="59"/>
      <c r="AA156" s="59"/>
      <c r="AB156" s="59"/>
      <c r="AC156" s="59"/>
      <c r="AD156" s="59"/>
      <c r="AE156" s="59"/>
      <c r="AF156" s="59"/>
      <c r="AG156" s="59"/>
      <c r="AH156" s="119"/>
      <c r="AI156" s="52"/>
      <c r="AJ156" s="35" t="s">
        <v>259</v>
      </c>
      <c r="AK156" s="22"/>
      <c r="AL156" s="22"/>
    </row>
    <row r="157" spans="1:38">
      <c r="A157" s="13"/>
      <c r="B157" s="74" t="s">
        <v>75</v>
      </c>
      <c r="C157" s="161" t="s">
        <v>90</v>
      </c>
      <c r="D157" s="22"/>
      <c r="E157" s="459"/>
      <c r="F157" s="459"/>
      <c r="G157" s="461"/>
      <c r="H157" s="38"/>
      <c r="I157" s="38"/>
      <c r="J157" s="38"/>
      <c r="K157" s="39"/>
      <c r="L157" s="39"/>
      <c r="M157" s="38"/>
      <c r="N157" s="33"/>
      <c r="O157" s="126"/>
      <c r="P157" s="149"/>
      <c r="Q157" s="150"/>
      <c r="R157" s="151"/>
      <c r="S157" s="66"/>
      <c r="T157" s="65"/>
      <c r="U157" s="65"/>
      <c r="V157" s="127"/>
      <c r="W157" s="65"/>
      <c r="X157" s="65"/>
      <c r="Y157" s="65"/>
      <c r="Z157" s="65"/>
      <c r="AA157" s="65"/>
      <c r="AB157" s="65"/>
      <c r="AC157" s="65"/>
      <c r="AD157" s="65"/>
      <c r="AE157" s="65"/>
      <c r="AF157" s="65"/>
      <c r="AG157" s="65"/>
      <c r="AH157" s="127"/>
      <c r="AI157" s="127"/>
      <c r="AJ157" s="54"/>
      <c r="AK157" s="22"/>
      <c r="AL157" s="22"/>
    </row>
    <row r="158" spans="1:38" ht="75">
      <c r="A158" s="13"/>
      <c r="B158" s="74" t="s">
        <v>82</v>
      </c>
      <c r="C158" s="101" t="s">
        <v>260</v>
      </c>
      <c r="D158" s="22"/>
      <c r="E158" s="459"/>
      <c r="F158" s="459"/>
      <c r="G158" s="461"/>
      <c r="H158" s="38"/>
      <c r="I158" s="38"/>
      <c r="J158" s="38"/>
      <c r="K158" s="39"/>
      <c r="L158" s="39"/>
      <c r="M158" s="38"/>
      <c r="N158" s="33"/>
      <c r="O158" s="34">
        <v>16</v>
      </c>
      <c r="P158" s="50" t="str">
        <f>C239</f>
        <v>To provide electronic searchable aircraft maintenance database</v>
      </c>
      <c r="Q158" s="47" t="str">
        <f>H243</f>
        <v>Electronic link to searchable aircraft maintenance database</v>
      </c>
      <c r="R158" s="53" t="str">
        <f t="shared" ref="R158:U158" si="180">I243</f>
        <v>Sequence</v>
      </c>
      <c r="S158" s="47" t="str">
        <f t="shared" si="180"/>
        <v>Omission or jumping - link not available</v>
      </c>
      <c r="T158" s="115" t="str">
        <f t="shared" si="180"/>
        <v>Low</v>
      </c>
      <c r="U158" s="73" t="str">
        <f t="shared" si="180"/>
        <v>Large</v>
      </c>
      <c r="V158" s="50" t="s">
        <v>261</v>
      </c>
      <c r="W158" s="32" t="s">
        <v>244</v>
      </c>
      <c r="X158" s="32">
        <f t="shared" ref="X158" si="181">IF($T158="High",3,0)</f>
        <v>0</v>
      </c>
      <c r="Y158" s="32">
        <f t="shared" ref="Y158" si="182">IF($T158="Medium",2,0)</f>
        <v>0</v>
      </c>
      <c r="Z158" s="32">
        <f t="shared" ref="Z158" si="183">IF($T158="Low",1,0)</f>
        <v>1</v>
      </c>
      <c r="AA158" s="32">
        <f t="shared" ref="AA158" si="184">IF($U158="large",3,0)</f>
        <v>3</v>
      </c>
      <c r="AB158" s="32">
        <f t="shared" ref="AB158" si="185">IF($U158="Medium",2,0)</f>
        <v>0</v>
      </c>
      <c r="AC158" s="32">
        <f t="shared" ref="AC158" si="186">IF($U158="Low",1,0)</f>
        <v>0</v>
      </c>
      <c r="AD158" s="32">
        <f t="shared" ref="AD158" si="187">(X158+Y158+Z158)*(AA158+AB158+AC158)</f>
        <v>3</v>
      </c>
      <c r="AE158" s="51">
        <f t="shared" ref="AE158" si="188">IF($W158="INCREASE",3,0)</f>
        <v>0</v>
      </c>
      <c r="AF158" s="51">
        <f t="shared" ref="AF158" si="189">IF($W158="NO CHANGE",2,0)</f>
        <v>0</v>
      </c>
      <c r="AG158" s="51">
        <f t="shared" ref="AG158" si="190">IF($W158="DECREASE",1,0)</f>
        <v>1</v>
      </c>
      <c r="AH158" s="51">
        <f t="shared" ref="AH158" si="191">AD158*(AE158+AF158+AG158)</f>
        <v>3</v>
      </c>
      <c r="AI158" s="50" t="s">
        <v>165</v>
      </c>
      <c r="AJ158" s="131"/>
      <c r="AK158" s="22"/>
      <c r="AL158" s="22"/>
    </row>
    <row r="159" spans="1:38">
      <c r="A159" s="13"/>
      <c r="B159" s="74" t="s">
        <v>89</v>
      </c>
      <c r="C159" s="161" t="s">
        <v>90</v>
      </c>
      <c r="D159" s="22"/>
      <c r="E159" s="459"/>
      <c r="F159" s="459"/>
      <c r="G159" s="461"/>
      <c r="H159" s="76"/>
      <c r="I159" s="76"/>
      <c r="J159" s="76"/>
      <c r="K159" s="77"/>
      <c r="L159" s="77"/>
      <c r="M159" s="76"/>
      <c r="N159" s="76"/>
      <c r="O159" s="78"/>
      <c r="P159" s="79"/>
      <c r="Q159" s="80"/>
      <c r="R159" s="81"/>
      <c r="S159" s="79"/>
      <c r="T159" s="81"/>
      <c r="U159" s="81"/>
      <c r="V159" s="79"/>
      <c r="W159" s="81"/>
      <c r="X159" s="81"/>
      <c r="Y159" s="81"/>
      <c r="Z159" s="81"/>
      <c r="AA159" s="81"/>
      <c r="AB159" s="81"/>
      <c r="AC159" s="81"/>
      <c r="AD159" s="81"/>
      <c r="AE159" s="81"/>
      <c r="AF159" s="81"/>
      <c r="AG159" s="81"/>
      <c r="AH159" s="79"/>
      <c r="AI159" s="79"/>
      <c r="AJ159" s="125"/>
      <c r="AK159" s="22"/>
      <c r="AL159" s="22"/>
    </row>
    <row r="160" spans="1:38">
      <c r="A160" s="13"/>
      <c r="B160" s="84" t="s">
        <v>91</v>
      </c>
      <c r="C160" s="162" t="s">
        <v>90</v>
      </c>
      <c r="D160" s="86"/>
      <c r="E160" s="459"/>
      <c r="F160" s="459"/>
      <c r="G160" s="461"/>
      <c r="H160" s="79"/>
      <c r="I160" s="79"/>
      <c r="J160" s="79"/>
      <c r="K160" s="81"/>
      <c r="L160" s="81"/>
      <c r="M160" s="79"/>
      <c r="N160" s="79"/>
      <c r="O160" s="87"/>
      <c r="P160" s="88"/>
      <c r="Q160" s="89"/>
      <c r="R160" s="90"/>
      <c r="S160" s="88"/>
      <c r="T160" s="90"/>
      <c r="U160" s="90"/>
      <c r="V160" s="88"/>
      <c r="W160" s="90"/>
      <c r="X160" s="90"/>
      <c r="Y160" s="90"/>
      <c r="Z160" s="90"/>
      <c r="AA160" s="90"/>
      <c r="AB160" s="90"/>
      <c r="AC160" s="90"/>
      <c r="AD160" s="90"/>
      <c r="AE160" s="90"/>
      <c r="AF160" s="90"/>
      <c r="AG160" s="90"/>
      <c r="AH160" s="177"/>
      <c r="AI160" s="177"/>
      <c r="AJ160" s="54"/>
      <c r="AK160" s="86"/>
      <c r="AL160" s="86"/>
    </row>
    <row r="161" spans="1:38">
      <c r="A161" s="92"/>
      <c r="B161" s="45"/>
      <c r="C161" s="45"/>
      <c r="D161" s="45"/>
      <c r="E161" s="44"/>
      <c r="F161" s="93"/>
      <c r="G161" s="163"/>
      <c r="H161" s="45"/>
      <c r="I161" s="45"/>
      <c r="J161" s="45"/>
      <c r="K161" s="44"/>
      <c r="L161" s="44"/>
      <c r="M161" s="45"/>
      <c r="N161" s="45"/>
      <c r="O161" s="44"/>
      <c r="P161" s="42"/>
      <c r="Q161" s="43"/>
      <c r="R161" s="44"/>
      <c r="S161" s="45"/>
      <c r="T161" s="44"/>
      <c r="U161" s="44"/>
      <c r="V161" s="45"/>
      <c r="W161" s="44"/>
      <c r="X161" s="44"/>
      <c r="Y161" s="44"/>
      <c r="Z161" s="44"/>
      <c r="AA161" s="44"/>
      <c r="AB161" s="44"/>
      <c r="AC161" s="44"/>
      <c r="AD161" s="44"/>
      <c r="AE161" s="44"/>
      <c r="AF161" s="44"/>
      <c r="AG161" s="44"/>
      <c r="AH161" s="45"/>
      <c r="AI161" s="45"/>
      <c r="AJ161" s="45"/>
      <c r="AK161" s="45"/>
      <c r="AL161" s="46"/>
    </row>
    <row r="162" spans="1:38" ht="23.45" thickBot="1">
      <c r="A162" s="95"/>
      <c r="B162" s="94"/>
      <c r="C162" s="94"/>
      <c r="D162" s="94"/>
      <c r="E162" s="96"/>
      <c r="F162" s="97"/>
      <c r="G162" s="164"/>
      <c r="H162" s="94"/>
      <c r="I162" s="94"/>
      <c r="J162" s="94"/>
      <c r="K162" s="96"/>
      <c r="L162" s="96"/>
      <c r="M162" s="94"/>
      <c r="N162" s="94"/>
      <c r="O162" s="96"/>
      <c r="P162" s="98"/>
      <c r="Q162" s="99"/>
      <c r="R162" s="96"/>
      <c r="S162" s="94"/>
      <c r="T162" s="96"/>
      <c r="U162" s="96"/>
      <c r="V162" s="94"/>
      <c r="W162" s="96"/>
      <c r="X162" s="96"/>
      <c r="Y162" s="96"/>
      <c r="Z162" s="96"/>
      <c r="AA162" s="96"/>
      <c r="AB162" s="96"/>
      <c r="AC162" s="96"/>
      <c r="AD162" s="96"/>
      <c r="AE162" s="96"/>
      <c r="AF162" s="96"/>
      <c r="AG162" s="96"/>
      <c r="AH162" s="94"/>
      <c r="AI162" s="94"/>
      <c r="AJ162" s="94"/>
      <c r="AK162" s="94"/>
      <c r="AL162" s="94"/>
    </row>
    <row r="163" spans="1:38" ht="23.45" thickBot="1">
      <c r="A163" s="12">
        <v>11</v>
      </c>
      <c r="B163" s="481" t="s">
        <v>5</v>
      </c>
      <c r="C163" s="482"/>
      <c r="D163" s="134" t="s">
        <v>6</v>
      </c>
      <c r="E163" s="134"/>
      <c r="F163" s="134"/>
      <c r="G163" s="134"/>
      <c r="H163" s="134"/>
      <c r="I163" s="134"/>
      <c r="J163" s="134"/>
      <c r="K163" s="134"/>
      <c r="L163" s="134"/>
      <c r="M163" s="482" t="s">
        <v>7</v>
      </c>
      <c r="N163" s="482"/>
      <c r="O163" s="482"/>
      <c r="P163" s="482"/>
      <c r="Q163" s="482"/>
      <c r="R163" s="482"/>
      <c r="S163" s="482"/>
      <c r="T163" s="482"/>
      <c r="U163" s="482"/>
      <c r="V163" s="482"/>
      <c r="W163" s="482"/>
      <c r="X163" s="482"/>
      <c r="Y163" s="482"/>
      <c r="Z163" s="482"/>
      <c r="AA163" s="482"/>
      <c r="AB163" s="482"/>
      <c r="AC163" s="482"/>
      <c r="AD163" s="482"/>
      <c r="AE163" s="482"/>
      <c r="AF163" s="482"/>
      <c r="AG163" s="482"/>
      <c r="AH163" s="482"/>
      <c r="AI163" s="483" t="s">
        <v>8</v>
      </c>
      <c r="AJ163" s="483"/>
    </row>
    <row r="164" spans="1:38" s="14" customFormat="1" ht="32.450000000000003" customHeight="1">
      <c r="A164" s="13"/>
      <c r="D164" s="15"/>
      <c r="E164" s="16" t="s">
        <v>9</v>
      </c>
      <c r="F164" s="466" t="s">
        <v>10</v>
      </c>
      <c r="G164" s="466" t="s">
        <v>11</v>
      </c>
      <c r="H164" s="475" t="s">
        <v>12</v>
      </c>
      <c r="I164" s="477" t="s">
        <v>13</v>
      </c>
      <c r="J164" s="479" t="s">
        <v>14</v>
      </c>
      <c r="K164" s="470" t="s">
        <v>15</v>
      </c>
      <c r="L164" s="470" t="s">
        <v>16</v>
      </c>
      <c r="M164" s="15" t="s">
        <v>17</v>
      </c>
      <c r="N164" s="17" t="s">
        <v>18</v>
      </c>
      <c r="O164" s="472" t="s">
        <v>19</v>
      </c>
      <c r="P164" s="473"/>
      <c r="Q164" s="474"/>
      <c r="R164" s="466" t="s">
        <v>92</v>
      </c>
      <c r="S164" s="466" t="s">
        <v>93</v>
      </c>
      <c r="T164" s="466" t="s">
        <v>22</v>
      </c>
      <c r="U164" s="466" t="s">
        <v>23</v>
      </c>
      <c r="V164" s="464" t="s">
        <v>24</v>
      </c>
      <c r="W164" s="466" t="s">
        <v>94</v>
      </c>
      <c r="X164" s="467" t="s">
        <v>26</v>
      </c>
      <c r="Y164" s="468"/>
      <c r="Z164" s="469"/>
      <c r="AA164" s="467" t="s">
        <v>27</v>
      </c>
      <c r="AB164" s="468"/>
      <c r="AC164" s="469"/>
      <c r="AD164" s="18" t="s">
        <v>95</v>
      </c>
      <c r="AE164" s="467" t="s">
        <v>29</v>
      </c>
      <c r="AF164" s="468"/>
      <c r="AG164" s="469"/>
      <c r="AH164" s="466" t="s">
        <v>30</v>
      </c>
      <c r="AI164" s="456" t="s">
        <v>31</v>
      </c>
      <c r="AJ164" s="456" t="s">
        <v>32</v>
      </c>
      <c r="AK164" s="19" t="s">
        <v>33</v>
      </c>
    </row>
    <row r="165" spans="1:38" ht="30" customHeight="1">
      <c r="A165" s="13"/>
      <c r="B165" s="20" t="s">
        <v>34</v>
      </c>
      <c r="C165" s="101" t="s">
        <v>262</v>
      </c>
      <c r="D165" s="22"/>
      <c r="E165" s="23" t="s">
        <v>36</v>
      </c>
      <c r="F165" s="457"/>
      <c r="G165" s="457"/>
      <c r="H165" s="476"/>
      <c r="I165" s="478"/>
      <c r="J165" s="480"/>
      <c r="K165" s="471"/>
      <c r="L165" s="471"/>
      <c r="M165" s="24"/>
      <c r="N165" s="25"/>
      <c r="O165" s="104" t="s">
        <v>37</v>
      </c>
      <c r="P165" s="29" t="s">
        <v>38</v>
      </c>
      <c r="Q165" s="105" t="s">
        <v>17</v>
      </c>
      <c r="R165" s="457"/>
      <c r="S165" s="457"/>
      <c r="T165" s="457"/>
      <c r="U165" s="457"/>
      <c r="V165" s="465"/>
      <c r="W165" s="457"/>
      <c r="X165" s="29" t="s">
        <v>39</v>
      </c>
      <c r="Y165" s="29" t="s">
        <v>40</v>
      </c>
      <c r="Z165" s="29" t="s">
        <v>41</v>
      </c>
      <c r="AA165" s="29" t="s">
        <v>39</v>
      </c>
      <c r="AB165" s="29" t="s">
        <v>40</v>
      </c>
      <c r="AC165" s="29" t="s">
        <v>41</v>
      </c>
      <c r="AD165" s="29" t="s">
        <v>42</v>
      </c>
      <c r="AE165" s="29" t="s">
        <v>43</v>
      </c>
      <c r="AF165" s="29" t="s">
        <v>44</v>
      </c>
      <c r="AG165" s="29" t="s">
        <v>45</v>
      </c>
      <c r="AH165" s="457"/>
      <c r="AI165" s="457"/>
      <c r="AJ165" s="457"/>
      <c r="AK165" s="7" t="s">
        <v>46</v>
      </c>
    </row>
    <row r="166" spans="1:38" ht="30" customHeight="1">
      <c r="A166" s="13"/>
      <c r="B166" s="30" t="s">
        <v>47</v>
      </c>
      <c r="C166" s="137" t="s">
        <v>263</v>
      </c>
      <c r="D166" s="22"/>
      <c r="E166" s="458" t="s">
        <v>253</v>
      </c>
      <c r="F166" s="458" t="s">
        <v>264</v>
      </c>
      <c r="G166" s="460" t="s">
        <v>265</v>
      </c>
      <c r="H166" s="22"/>
      <c r="I166" s="22"/>
      <c r="J166" s="22"/>
      <c r="K166" s="32"/>
      <c r="L166" s="32"/>
      <c r="M166" s="22"/>
      <c r="N166" s="33"/>
      <c r="O166" s="34"/>
      <c r="P166" s="35"/>
      <c r="Q166" s="36"/>
      <c r="R166" s="32"/>
      <c r="S166" s="22"/>
      <c r="T166" s="32"/>
      <c r="U166" s="32"/>
      <c r="V166" s="22"/>
      <c r="W166" s="32"/>
      <c r="X166" s="32"/>
      <c r="Y166" s="32"/>
      <c r="Z166" s="32"/>
      <c r="AA166" s="32"/>
      <c r="AB166" s="32"/>
      <c r="AC166" s="32"/>
      <c r="AD166" s="32"/>
      <c r="AE166" s="32"/>
      <c r="AF166" s="32"/>
      <c r="AG166" s="32"/>
      <c r="AH166" s="22"/>
      <c r="AI166" s="22"/>
      <c r="AJ166" s="22"/>
      <c r="AK166" s="22"/>
      <c r="AL166" s="22"/>
    </row>
    <row r="167" spans="1:38">
      <c r="A167" s="13"/>
      <c r="B167" s="20" t="s">
        <v>54</v>
      </c>
      <c r="C167" s="135" t="s">
        <v>55</v>
      </c>
      <c r="D167" s="22"/>
      <c r="E167" s="459"/>
      <c r="F167" s="459"/>
      <c r="G167" s="461"/>
      <c r="H167" s="38"/>
      <c r="I167" s="38"/>
      <c r="J167" s="38"/>
      <c r="K167" s="39"/>
      <c r="L167" s="39"/>
      <c r="M167" s="38"/>
      <c r="N167" s="40"/>
      <c r="O167" s="112"/>
      <c r="P167" s="113"/>
      <c r="Q167" s="114"/>
      <c r="R167" s="39"/>
      <c r="S167" s="38"/>
      <c r="T167" s="39"/>
      <c r="U167" s="39"/>
      <c r="V167" s="38"/>
      <c r="W167" s="39"/>
      <c r="X167" s="39"/>
      <c r="Y167" s="39"/>
      <c r="Z167" s="39"/>
      <c r="AA167" s="39"/>
      <c r="AB167" s="39"/>
      <c r="AC167" s="39"/>
      <c r="AD167" s="39"/>
      <c r="AE167" s="39"/>
      <c r="AF167" s="39"/>
      <c r="AG167" s="39"/>
      <c r="AH167" s="38"/>
      <c r="AI167" s="38"/>
      <c r="AJ167" s="38"/>
      <c r="AK167" s="38"/>
      <c r="AL167" s="38"/>
    </row>
    <row r="168" spans="1:38" ht="98.45" customHeight="1">
      <c r="A168" s="13"/>
      <c r="B168" s="74" t="s">
        <v>56</v>
      </c>
      <c r="C168" s="138" t="s">
        <v>266</v>
      </c>
      <c r="D168" s="22"/>
      <c r="E168" s="459"/>
      <c r="F168" s="459"/>
      <c r="G168" s="461"/>
      <c r="H168" s="38"/>
      <c r="I168" s="38"/>
      <c r="J168" s="38"/>
      <c r="K168" s="39"/>
      <c r="L168" s="39"/>
      <c r="M168" s="38"/>
      <c r="N168" s="33"/>
      <c r="O168" s="34">
        <v>9</v>
      </c>
      <c r="P168" s="50" t="str">
        <f>C135</f>
        <v>To review aircraft history</v>
      </c>
      <c r="Q168" s="47" t="str">
        <f>H139</f>
        <v>Intermittent fault assessment</v>
      </c>
      <c r="R168" s="53" t="str">
        <f>I139</f>
        <v>Timing/duration</v>
      </c>
      <c r="S168" s="47" t="str">
        <f>J139</f>
        <v xml:space="preserve">Too early - assessment made on incomplete information </v>
      </c>
      <c r="T168" s="72" t="str">
        <f>K139</f>
        <v>High</v>
      </c>
      <c r="U168" s="73" t="str">
        <f>L139</f>
        <v>Large</v>
      </c>
      <c r="V168" s="50" t="s">
        <v>267</v>
      </c>
      <c r="W168" s="32" t="s">
        <v>60</v>
      </c>
      <c r="X168" s="32">
        <f t="shared" ref="X168" si="192">IF($T168="High",3,0)</f>
        <v>3</v>
      </c>
      <c r="Y168" s="32">
        <f t="shared" ref="Y168" si="193">IF($T168="Medium",2,0)</f>
        <v>0</v>
      </c>
      <c r="Z168" s="32">
        <f t="shared" ref="Z168" si="194">IF($T168="Low",1,0)</f>
        <v>0</v>
      </c>
      <c r="AA168" s="32">
        <f t="shared" ref="AA168" si="195">IF($U168="large",3,0)</f>
        <v>3</v>
      </c>
      <c r="AB168" s="32">
        <f t="shared" ref="AB168" si="196">IF($U168="Medium",2,0)</f>
        <v>0</v>
      </c>
      <c r="AC168" s="32">
        <f t="shared" ref="AC168" si="197">IF($U168="Low",1,0)</f>
        <v>0</v>
      </c>
      <c r="AD168" s="32">
        <f t="shared" ref="AD168" si="198">(X168+Y168+Z168)*(AA168+AB168+AC168)</f>
        <v>9</v>
      </c>
      <c r="AE168" s="51">
        <f t="shared" ref="AE168" si="199">IF($W168="INCREASE",3,0)</f>
        <v>3</v>
      </c>
      <c r="AF168" s="51">
        <f t="shared" ref="AF168" si="200">IF($W168="NO CHANGE",2,0)</f>
        <v>0</v>
      </c>
      <c r="AG168" s="51">
        <f t="shared" ref="AG168" si="201">IF($W168="DECREASE",1,0)</f>
        <v>0</v>
      </c>
      <c r="AH168" s="51">
        <f t="shared" ref="AH168" si="202">AD168*(AE168+AF168+AG168)</f>
        <v>27</v>
      </c>
      <c r="AI168" s="50" t="s">
        <v>268</v>
      </c>
      <c r="AJ168" s="38"/>
      <c r="AK168" s="22"/>
      <c r="AL168" s="22"/>
    </row>
    <row r="169" spans="1:38">
      <c r="A169" s="13"/>
      <c r="B169" s="74" t="s">
        <v>65</v>
      </c>
      <c r="C169" s="161" t="s">
        <v>90</v>
      </c>
      <c r="D169" s="22"/>
      <c r="E169" s="459"/>
      <c r="F169" s="459"/>
      <c r="G169" s="461"/>
      <c r="H169" s="178"/>
      <c r="I169" s="178"/>
      <c r="J169" s="178"/>
      <c r="K169" s="179"/>
      <c r="L169" s="179"/>
      <c r="M169" s="178"/>
      <c r="N169" s="178"/>
      <c r="O169" s="56"/>
      <c r="P169" s="180"/>
      <c r="Q169" s="181"/>
      <c r="R169" s="59"/>
      <c r="S169" s="59"/>
      <c r="T169" s="59"/>
      <c r="U169" s="59"/>
      <c r="V169" s="59"/>
      <c r="W169" s="59"/>
      <c r="X169" s="59"/>
      <c r="Y169" s="59"/>
      <c r="Z169" s="59"/>
      <c r="AA169" s="59"/>
      <c r="AB169" s="59"/>
      <c r="AC169" s="59"/>
      <c r="AD169" s="59"/>
      <c r="AE169" s="59"/>
      <c r="AF169" s="59"/>
      <c r="AG169" s="59"/>
      <c r="AH169" s="182"/>
      <c r="AI169" s="182"/>
      <c r="AJ169" s="38"/>
      <c r="AK169" s="22"/>
      <c r="AL169" s="22"/>
    </row>
    <row r="170" spans="1:38">
      <c r="A170" s="13"/>
      <c r="B170" s="74" t="s">
        <v>75</v>
      </c>
      <c r="C170" s="161" t="s">
        <v>90</v>
      </c>
      <c r="D170" s="22"/>
      <c r="E170" s="459"/>
      <c r="F170" s="459"/>
      <c r="G170" s="461"/>
      <c r="H170" s="76"/>
      <c r="I170" s="76"/>
      <c r="J170" s="76"/>
      <c r="K170" s="77"/>
      <c r="L170" s="77"/>
      <c r="M170" s="76"/>
      <c r="N170" s="76"/>
      <c r="O170" s="87"/>
      <c r="P170" s="88"/>
      <c r="Q170" s="89"/>
      <c r="R170" s="90"/>
      <c r="S170" s="88"/>
      <c r="T170" s="90"/>
      <c r="U170" s="90"/>
      <c r="V170" s="88"/>
      <c r="W170" s="90"/>
      <c r="X170" s="90"/>
      <c r="Y170" s="90"/>
      <c r="Z170" s="90"/>
      <c r="AA170" s="90"/>
      <c r="AB170" s="90"/>
      <c r="AC170" s="90"/>
      <c r="AD170" s="90"/>
      <c r="AE170" s="90"/>
      <c r="AF170" s="90"/>
      <c r="AG170" s="90"/>
      <c r="AH170" s="91"/>
      <c r="AI170" s="91"/>
      <c r="AJ170" s="38"/>
      <c r="AK170" s="22"/>
      <c r="AL170" s="22"/>
    </row>
    <row r="171" spans="1:38">
      <c r="A171" s="13"/>
      <c r="B171" s="74" t="s">
        <v>82</v>
      </c>
      <c r="C171" s="161" t="s">
        <v>90</v>
      </c>
      <c r="D171" s="22"/>
      <c r="E171" s="459"/>
      <c r="F171" s="459"/>
      <c r="G171" s="461"/>
      <c r="H171" s="76"/>
      <c r="I171" s="76"/>
      <c r="J171" s="76"/>
      <c r="K171" s="77"/>
      <c r="L171" s="77"/>
      <c r="M171" s="76"/>
      <c r="N171" s="76"/>
      <c r="O171" s="87"/>
      <c r="P171" s="88"/>
      <c r="Q171" s="89"/>
      <c r="R171" s="90"/>
      <c r="S171" s="88"/>
      <c r="T171" s="90"/>
      <c r="U171" s="90"/>
      <c r="V171" s="88"/>
      <c r="W171" s="90"/>
      <c r="X171" s="90"/>
      <c r="Y171" s="90"/>
      <c r="Z171" s="90"/>
      <c r="AA171" s="90"/>
      <c r="AB171" s="90"/>
      <c r="AC171" s="90"/>
      <c r="AD171" s="90"/>
      <c r="AE171" s="90"/>
      <c r="AF171" s="90"/>
      <c r="AG171" s="90"/>
      <c r="AH171" s="91"/>
      <c r="AI171" s="91"/>
      <c r="AJ171" s="38"/>
      <c r="AK171" s="22"/>
      <c r="AL171" s="22"/>
    </row>
    <row r="172" spans="1:38">
      <c r="A172" s="13"/>
      <c r="B172" s="74" t="s">
        <v>89</v>
      </c>
      <c r="C172" s="161" t="s">
        <v>90</v>
      </c>
      <c r="D172" s="22"/>
      <c r="E172" s="459"/>
      <c r="F172" s="459"/>
      <c r="G172" s="461"/>
      <c r="H172" s="76"/>
      <c r="I172" s="76"/>
      <c r="J172" s="76"/>
      <c r="K172" s="77"/>
      <c r="L172" s="77"/>
      <c r="M172" s="76"/>
      <c r="N172" s="76"/>
      <c r="O172" s="87"/>
      <c r="P172" s="88"/>
      <c r="Q172" s="89"/>
      <c r="R172" s="90"/>
      <c r="S172" s="88"/>
      <c r="T172" s="90"/>
      <c r="U172" s="90"/>
      <c r="V172" s="88"/>
      <c r="W172" s="90"/>
      <c r="X172" s="90"/>
      <c r="Y172" s="90"/>
      <c r="Z172" s="90"/>
      <c r="AA172" s="90"/>
      <c r="AB172" s="90"/>
      <c r="AC172" s="90"/>
      <c r="AD172" s="90"/>
      <c r="AE172" s="90"/>
      <c r="AF172" s="90"/>
      <c r="AG172" s="90"/>
      <c r="AH172" s="91"/>
      <c r="AI172" s="91"/>
      <c r="AJ172" s="38"/>
      <c r="AK172" s="22"/>
      <c r="AL172" s="22"/>
    </row>
    <row r="173" spans="1:38">
      <c r="A173" s="13"/>
      <c r="B173" s="84" t="s">
        <v>91</v>
      </c>
      <c r="C173" s="162" t="s">
        <v>90</v>
      </c>
      <c r="D173" s="86"/>
      <c r="E173" s="459"/>
      <c r="F173" s="459"/>
      <c r="G173" s="461"/>
      <c r="H173" s="131"/>
      <c r="I173" s="131"/>
      <c r="J173" s="131"/>
      <c r="K173" s="141"/>
      <c r="L173" s="141"/>
      <c r="M173" s="131"/>
      <c r="N173" s="118"/>
      <c r="O173" s="183"/>
      <c r="P173" s="121"/>
      <c r="Q173" s="122"/>
      <c r="R173" s="123"/>
      <c r="S173" s="124"/>
      <c r="T173" s="123"/>
      <c r="U173" s="123"/>
      <c r="V173" s="124"/>
      <c r="W173" s="123"/>
      <c r="X173" s="123"/>
      <c r="Y173" s="123"/>
      <c r="Z173" s="123"/>
      <c r="AA173" s="123"/>
      <c r="AB173" s="123"/>
      <c r="AC173" s="123"/>
      <c r="AD173" s="123"/>
      <c r="AE173" s="123"/>
      <c r="AF173" s="123"/>
      <c r="AG173" s="123"/>
      <c r="AH173" s="125"/>
      <c r="AI173" s="125"/>
      <c r="AJ173" s="38"/>
      <c r="AK173" s="86"/>
      <c r="AL173" s="86"/>
    </row>
    <row r="174" spans="1:38">
      <c r="A174" s="92"/>
      <c r="B174" s="45"/>
      <c r="C174" s="45"/>
      <c r="D174" s="45"/>
      <c r="E174" s="44"/>
      <c r="F174" s="93"/>
      <c r="G174" s="163"/>
      <c r="H174" s="45"/>
      <c r="I174" s="45"/>
      <c r="J174" s="45"/>
      <c r="K174" s="44"/>
      <c r="L174" s="44"/>
      <c r="M174" s="45"/>
      <c r="N174" s="45"/>
      <c r="O174" s="44"/>
      <c r="P174" s="42"/>
      <c r="Q174" s="43"/>
      <c r="R174" s="44"/>
      <c r="S174" s="45"/>
      <c r="T174" s="44"/>
      <c r="U174" s="44"/>
      <c r="V174" s="45"/>
      <c r="W174" s="44"/>
      <c r="X174" s="44"/>
      <c r="Y174" s="44"/>
      <c r="Z174" s="44"/>
      <c r="AA174" s="44"/>
      <c r="AB174" s="44"/>
      <c r="AC174" s="44"/>
      <c r="AD174" s="44"/>
      <c r="AE174" s="44"/>
      <c r="AF174" s="44"/>
      <c r="AG174" s="44"/>
      <c r="AH174" s="45"/>
      <c r="AI174" s="45"/>
      <c r="AJ174" s="45"/>
      <c r="AK174" s="45"/>
      <c r="AL174" s="46"/>
    </row>
    <row r="175" spans="1:38" ht="23.45" thickBot="1">
      <c r="A175" s="95"/>
      <c r="B175" s="94"/>
      <c r="C175" s="94"/>
      <c r="D175" s="94"/>
      <c r="E175" s="96"/>
      <c r="F175" s="97"/>
      <c r="G175" s="164"/>
      <c r="H175" s="94"/>
      <c r="I175" s="94"/>
      <c r="J175" s="94"/>
      <c r="K175" s="96"/>
      <c r="L175" s="96"/>
      <c r="M175" s="94"/>
      <c r="N175" s="94"/>
      <c r="O175" s="96"/>
      <c r="P175" s="98"/>
      <c r="Q175" s="99"/>
      <c r="R175" s="96"/>
      <c r="S175" s="94"/>
      <c r="T175" s="96"/>
      <c r="U175" s="96"/>
      <c r="V175" s="94"/>
      <c r="W175" s="96"/>
      <c r="X175" s="96"/>
      <c r="Y175" s="96"/>
      <c r="Z175" s="96"/>
      <c r="AA175" s="96"/>
      <c r="AB175" s="96"/>
      <c r="AC175" s="96"/>
      <c r="AD175" s="96"/>
      <c r="AE175" s="96"/>
      <c r="AF175" s="96"/>
      <c r="AG175" s="96"/>
      <c r="AH175" s="94"/>
      <c r="AI175" s="94"/>
      <c r="AJ175" s="94"/>
      <c r="AK175" s="94"/>
      <c r="AL175" s="94"/>
    </row>
    <row r="176" spans="1:38" ht="23.45" thickBot="1">
      <c r="A176" s="12">
        <v>12</v>
      </c>
      <c r="B176" s="481" t="s">
        <v>5</v>
      </c>
      <c r="C176" s="482"/>
      <c r="D176" s="134" t="s">
        <v>6</v>
      </c>
      <c r="E176" s="134"/>
      <c r="F176" s="134"/>
      <c r="G176" s="134"/>
      <c r="H176" s="134"/>
      <c r="I176" s="134"/>
      <c r="J176" s="134"/>
      <c r="K176" s="134"/>
      <c r="L176" s="134"/>
      <c r="M176" s="482" t="s">
        <v>7</v>
      </c>
      <c r="N176" s="482"/>
      <c r="O176" s="482"/>
      <c r="P176" s="482"/>
      <c r="Q176" s="482"/>
      <c r="R176" s="482"/>
      <c r="S176" s="482"/>
      <c r="T176" s="482"/>
      <c r="U176" s="482"/>
      <c r="V176" s="482"/>
      <c r="W176" s="482"/>
      <c r="X176" s="482"/>
      <c r="Y176" s="482"/>
      <c r="Z176" s="482"/>
      <c r="AA176" s="482"/>
      <c r="AB176" s="482"/>
      <c r="AC176" s="482"/>
      <c r="AD176" s="482"/>
      <c r="AE176" s="482"/>
      <c r="AF176" s="482"/>
      <c r="AG176" s="482"/>
      <c r="AH176" s="482"/>
      <c r="AI176" s="483" t="s">
        <v>8</v>
      </c>
      <c r="AJ176" s="483"/>
    </row>
    <row r="177" spans="1:38" s="14" customFormat="1" ht="32.450000000000003" customHeight="1">
      <c r="A177" s="13"/>
      <c r="D177" s="15"/>
      <c r="E177" s="16" t="s">
        <v>9</v>
      </c>
      <c r="F177" s="466" t="s">
        <v>10</v>
      </c>
      <c r="G177" s="466" t="s">
        <v>11</v>
      </c>
      <c r="H177" s="475" t="s">
        <v>12</v>
      </c>
      <c r="I177" s="477" t="s">
        <v>13</v>
      </c>
      <c r="J177" s="479" t="s">
        <v>14</v>
      </c>
      <c r="K177" s="470" t="s">
        <v>15</v>
      </c>
      <c r="L177" s="470" t="s">
        <v>16</v>
      </c>
      <c r="M177" s="15" t="s">
        <v>17</v>
      </c>
      <c r="N177" s="17" t="s">
        <v>18</v>
      </c>
      <c r="O177" s="472" t="s">
        <v>19</v>
      </c>
      <c r="P177" s="473"/>
      <c r="Q177" s="474"/>
      <c r="R177" s="466" t="s">
        <v>92</v>
      </c>
      <c r="S177" s="466" t="s">
        <v>93</v>
      </c>
      <c r="T177" s="466" t="s">
        <v>22</v>
      </c>
      <c r="U177" s="466" t="s">
        <v>23</v>
      </c>
      <c r="V177" s="464" t="s">
        <v>24</v>
      </c>
      <c r="W177" s="466" t="s">
        <v>94</v>
      </c>
      <c r="X177" s="467" t="s">
        <v>26</v>
      </c>
      <c r="Y177" s="468"/>
      <c r="Z177" s="469"/>
      <c r="AA177" s="467" t="s">
        <v>27</v>
      </c>
      <c r="AB177" s="468"/>
      <c r="AC177" s="469"/>
      <c r="AD177" s="18" t="s">
        <v>95</v>
      </c>
      <c r="AE177" s="467" t="s">
        <v>29</v>
      </c>
      <c r="AF177" s="468"/>
      <c r="AG177" s="469"/>
      <c r="AH177" s="466" t="s">
        <v>30</v>
      </c>
      <c r="AI177" s="456" t="s">
        <v>31</v>
      </c>
      <c r="AJ177" s="456" t="s">
        <v>32</v>
      </c>
      <c r="AK177" s="19" t="s">
        <v>33</v>
      </c>
    </row>
    <row r="178" spans="1:38" ht="30" customHeight="1">
      <c r="A178" s="13"/>
      <c r="B178" s="20" t="s">
        <v>34</v>
      </c>
      <c r="C178" s="184" t="s">
        <v>269</v>
      </c>
      <c r="D178" s="22"/>
      <c r="E178" s="23" t="s">
        <v>36</v>
      </c>
      <c r="F178" s="457"/>
      <c r="G178" s="457"/>
      <c r="H178" s="476"/>
      <c r="I178" s="478"/>
      <c r="J178" s="480"/>
      <c r="K178" s="471"/>
      <c r="L178" s="471"/>
      <c r="M178" s="24"/>
      <c r="N178" s="25"/>
      <c r="O178" s="104" t="s">
        <v>37</v>
      </c>
      <c r="P178" s="29" t="s">
        <v>38</v>
      </c>
      <c r="Q178" s="105" t="s">
        <v>17</v>
      </c>
      <c r="R178" s="457"/>
      <c r="S178" s="457"/>
      <c r="T178" s="457"/>
      <c r="U178" s="457"/>
      <c r="V178" s="465"/>
      <c r="W178" s="457"/>
      <c r="X178" s="29" t="s">
        <v>39</v>
      </c>
      <c r="Y178" s="29" t="s">
        <v>40</v>
      </c>
      <c r="Z178" s="29" t="s">
        <v>41</v>
      </c>
      <c r="AA178" s="29" t="s">
        <v>39</v>
      </c>
      <c r="AB178" s="29" t="s">
        <v>40</v>
      </c>
      <c r="AC178" s="29" t="s">
        <v>41</v>
      </c>
      <c r="AD178" s="29" t="s">
        <v>42</v>
      </c>
      <c r="AE178" s="29" t="s">
        <v>43</v>
      </c>
      <c r="AF178" s="29" t="s">
        <v>44</v>
      </c>
      <c r="AG178" s="29" t="s">
        <v>45</v>
      </c>
      <c r="AH178" s="457"/>
      <c r="AI178" s="457"/>
      <c r="AJ178" s="457"/>
      <c r="AK178" s="7" t="s">
        <v>46</v>
      </c>
    </row>
    <row r="179" spans="1:38" ht="15" customHeight="1">
      <c r="A179" s="13"/>
      <c r="B179" s="74" t="s">
        <v>47</v>
      </c>
      <c r="C179" s="21" t="s">
        <v>270</v>
      </c>
      <c r="D179" s="22"/>
      <c r="E179" s="458" t="s">
        <v>271</v>
      </c>
      <c r="F179" s="458" t="s">
        <v>272</v>
      </c>
      <c r="G179" s="460" t="s">
        <v>273</v>
      </c>
      <c r="H179" s="22"/>
      <c r="I179" s="22"/>
      <c r="J179" s="22"/>
      <c r="K179" s="32"/>
      <c r="L179" s="32"/>
      <c r="M179" s="22"/>
      <c r="N179" s="33"/>
      <c r="O179" s="34"/>
      <c r="P179" s="35"/>
      <c r="Q179" s="36"/>
      <c r="R179" s="32"/>
      <c r="S179" s="22"/>
      <c r="T179" s="32"/>
      <c r="U179" s="32"/>
      <c r="V179" s="22"/>
      <c r="W179" s="32"/>
      <c r="X179" s="32"/>
      <c r="Y179" s="32"/>
      <c r="Z179" s="32"/>
      <c r="AA179" s="32"/>
      <c r="AB179" s="32"/>
      <c r="AC179" s="32"/>
      <c r="AD179" s="32"/>
      <c r="AE179" s="32"/>
      <c r="AF179" s="32"/>
      <c r="AG179" s="32"/>
      <c r="AH179" s="22"/>
      <c r="AI179" s="22"/>
      <c r="AJ179" s="22"/>
      <c r="AK179" s="22"/>
      <c r="AL179" s="22"/>
    </row>
    <row r="180" spans="1:38">
      <c r="A180" s="13"/>
      <c r="B180" s="20" t="s">
        <v>54</v>
      </c>
      <c r="C180" s="37" t="s">
        <v>55</v>
      </c>
      <c r="D180" s="22"/>
      <c r="E180" s="459"/>
      <c r="F180" s="459"/>
      <c r="G180" s="461"/>
      <c r="H180" s="38"/>
      <c r="I180" s="38"/>
      <c r="J180" s="38"/>
      <c r="K180" s="39"/>
      <c r="L180" s="39"/>
      <c r="M180" s="38"/>
      <c r="N180" s="40"/>
      <c r="O180" s="112"/>
      <c r="P180" s="113"/>
      <c r="Q180" s="114"/>
      <c r="R180" s="39"/>
      <c r="S180" s="38"/>
      <c r="T180" s="39"/>
      <c r="U180" s="39"/>
      <c r="V180" s="38"/>
      <c r="W180" s="39"/>
      <c r="X180" s="39"/>
      <c r="Y180" s="39"/>
      <c r="Z180" s="39"/>
      <c r="AA180" s="39"/>
      <c r="AB180" s="39"/>
      <c r="AC180" s="39"/>
      <c r="AD180" s="39"/>
      <c r="AE180" s="39"/>
      <c r="AF180" s="39"/>
      <c r="AG180" s="39"/>
      <c r="AH180" s="38"/>
      <c r="AI180" s="38"/>
      <c r="AJ180" s="38"/>
      <c r="AK180" s="38"/>
      <c r="AL180" s="38"/>
    </row>
    <row r="181" spans="1:38" ht="106.9" customHeight="1">
      <c r="A181" s="13"/>
      <c r="B181" s="74" t="s">
        <v>56</v>
      </c>
      <c r="C181" s="21" t="s">
        <v>137</v>
      </c>
      <c r="D181" s="22"/>
      <c r="E181" s="459"/>
      <c r="F181" s="459"/>
      <c r="G181" s="461"/>
      <c r="H181" s="38"/>
      <c r="I181" s="38"/>
      <c r="J181" s="38"/>
      <c r="K181" s="39"/>
      <c r="L181" s="39"/>
      <c r="M181" s="38"/>
      <c r="N181" s="33"/>
      <c r="O181" s="34">
        <v>18</v>
      </c>
      <c r="P181" s="50" t="str">
        <f>C265</f>
        <v>To be qualified to fly the aircraft</v>
      </c>
      <c r="Q181" s="47" t="str">
        <f>H269</f>
        <v>Flight qualified aircrew</v>
      </c>
      <c r="R181" s="53" t="str">
        <f t="shared" ref="R181:U181" si="203">I269</f>
        <v>Wrong object</v>
      </c>
      <c r="S181" s="47" t="str">
        <f t="shared" si="203"/>
        <v>Incorrectly assessed as qualified</v>
      </c>
      <c r="T181" s="115" t="str">
        <f t="shared" si="203"/>
        <v>Low</v>
      </c>
      <c r="U181" s="73" t="str">
        <f t="shared" si="203"/>
        <v>Large</v>
      </c>
      <c r="V181" s="50" t="s">
        <v>274</v>
      </c>
      <c r="W181" s="32" t="s">
        <v>60</v>
      </c>
      <c r="X181" s="32">
        <f t="shared" ref="X181" si="204">IF($T181="High",3,0)</f>
        <v>0</v>
      </c>
      <c r="Y181" s="32">
        <f t="shared" ref="Y181" si="205">IF($T181="Medium",2,0)</f>
        <v>0</v>
      </c>
      <c r="Z181" s="32">
        <f t="shared" ref="Z181" si="206">IF($T181="Low",1,0)</f>
        <v>1</v>
      </c>
      <c r="AA181" s="32">
        <f t="shared" ref="AA181" si="207">IF($U181="large",3,0)</f>
        <v>3</v>
      </c>
      <c r="AB181" s="32">
        <f t="shared" ref="AB181" si="208">IF($U181="Medium",2,0)</f>
        <v>0</v>
      </c>
      <c r="AC181" s="32">
        <f t="shared" ref="AC181" si="209">IF($U181="Low",1,0)</f>
        <v>0</v>
      </c>
      <c r="AD181" s="32">
        <f t="shared" ref="AD181" si="210">(X181+Y181+Z181)*(AA181+AB181+AC181)</f>
        <v>3</v>
      </c>
      <c r="AE181" s="51">
        <f t="shared" ref="AE181" si="211">IF($W181="INCREASE",3,0)</f>
        <v>3</v>
      </c>
      <c r="AF181" s="51">
        <f t="shared" ref="AF181" si="212">IF($W181="NO CHANGE",2,0)</f>
        <v>0</v>
      </c>
      <c r="AG181" s="51">
        <f t="shared" ref="AG181" si="213">IF($W181="DECREASE",1,0)</f>
        <v>0</v>
      </c>
      <c r="AH181" s="51">
        <f t="shared" ref="AH181" si="214">AD181*(AE181+AF181+AG181)</f>
        <v>9</v>
      </c>
      <c r="AI181" s="50" t="s">
        <v>275</v>
      </c>
      <c r="AJ181" s="38"/>
      <c r="AK181" s="22"/>
      <c r="AL181" s="22"/>
    </row>
    <row r="182" spans="1:38">
      <c r="A182" s="13"/>
      <c r="B182" s="463" t="s">
        <v>65</v>
      </c>
      <c r="C182" s="21" t="s">
        <v>276</v>
      </c>
      <c r="D182" s="22"/>
      <c r="E182" s="459"/>
      <c r="F182" s="459"/>
      <c r="G182" s="461"/>
      <c r="H182" s="22" t="str">
        <f>C182</f>
        <v>Read aircraft log book</v>
      </c>
      <c r="I182" s="51" t="s">
        <v>107</v>
      </c>
      <c r="J182" s="61" t="s">
        <v>277</v>
      </c>
      <c r="K182" s="32" t="s">
        <v>69</v>
      </c>
      <c r="L182" s="32" t="s">
        <v>58</v>
      </c>
      <c r="M182" s="22"/>
      <c r="N182" s="33"/>
      <c r="O182" s="118"/>
      <c r="P182" s="145"/>
      <c r="Q182" s="146"/>
      <c r="R182" s="147"/>
      <c r="S182" s="60"/>
      <c r="T182" s="59"/>
      <c r="U182" s="59"/>
      <c r="V182" s="145"/>
      <c r="W182" s="59"/>
      <c r="X182" s="59"/>
      <c r="Y182" s="59"/>
      <c r="Z182" s="59"/>
      <c r="AA182" s="59"/>
      <c r="AB182" s="59"/>
      <c r="AC182" s="59"/>
      <c r="AD182" s="59"/>
      <c r="AE182" s="59"/>
      <c r="AF182" s="59"/>
      <c r="AG182" s="59"/>
      <c r="AH182" s="52"/>
      <c r="AI182" s="52"/>
      <c r="AJ182" s="116" t="s">
        <v>278</v>
      </c>
      <c r="AK182" s="22"/>
      <c r="AL182" s="22"/>
    </row>
    <row r="183" spans="1:38" ht="28.9">
      <c r="A183" s="13"/>
      <c r="B183" s="463"/>
      <c r="C183" s="21" t="s">
        <v>279</v>
      </c>
      <c r="D183" s="22"/>
      <c r="E183" s="459"/>
      <c r="F183" s="459"/>
      <c r="G183" s="461"/>
      <c r="H183" s="22" t="str">
        <f>C183</f>
        <v>Signed aircraft log book</v>
      </c>
      <c r="I183" s="51" t="s">
        <v>107</v>
      </c>
      <c r="J183" s="61" t="s">
        <v>280</v>
      </c>
      <c r="K183" s="32" t="s">
        <v>69</v>
      </c>
      <c r="L183" s="32" t="s">
        <v>58</v>
      </c>
      <c r="M183" s="22"/>
      <c r="N183" s="33"/>
      <c r="O183" s="120"/>
      <c r="P183" s="185"/>
      <c r="Q183" s="186"/>
      <c r="R183" s="187"/>
      <c r="S183" s="188"/>
      <c r="T183" s="123"/>
      <c r="U183" s="123"/>
      <c r="V183" s="185"/>
      <c r="W183" s="123"/>
      <c r="X183" s="123"/>
      <c r="Y183" s="123"/>
      <c r="Z183" s="123"/>
      <c r="AA183" s="123"/>
      <c r="AB183" s="123"/>
      <c r="AC183" s="123"/>
      <c r="AD183" s="123"/>
      <c r="AE183" s="123"/>
      <c r="AF183" s="123"/>
      <c r="AG183" s="123"/>
      <c r="AH183" s="125"/>
      <c r="AI183" s="125"/>
      <c r="AJ183" s="116" t="s">
        <v>281</v>
      </c>
      <c r="AK183" s="22"/>
      <c r="AL183" s="22"/>
    </row>
    <row r="184" spans="1:38">
      <c r="A184" s="13"/>
      <c r="B184" s="74" t="s">
        <v>75</v>
      </c>
      <c r="C184" s="75" t="s">
        <v>90</v>
      </c>
      <c r="D184" s="22"/>
      <c r="E184" s="459"/>
      <c r="F184" s="459"/>
      <c r="G184" s="461"/>
      <c r="H184" s="76"/>
      <c r="I184" s="76"/>
      <c r="J184" s="76"/>
      <c r="K184" s="77"/>
      <c r="L184" s="77"/>
      <c r="M184" s="76"/>
      <c r="N184" s="76"/>
      <c r="O184" s="87"/>
      <c r="P184" s="88"/>
      <c r="Q184" s="89"/>
      <c r="R184" s="88"/>
      <c r="S184" s="88"/>
      <c r="T184" s="90"/>
      <c r="U184" s="90"/>
      <c r="V184" s="88"/>
      <c r="W184" s="90"/>
      <c r="X184" s="90"/>
      <c r="Y184" s="90"/>
      <c r="Z184" s="90"/>
      <c r="AA184" s="90"/>
      <c r="AB184" s="90"/>
      <c r="AC184" s="90"/>
      <c r="AD184" s="90"/>
      <c r="AE184" s="90"/>
      <c r="AF184" s="90"/>
      <c r="AG184" s="90"/>
      <c r="AH184" s="91"/>
      <c r="AI184" s="91"/>
      <c r="AJ184" s="45"/>
      <c r="AK184" s="22"/>
      <c r="AL184" s="22"/>
    </row>
    <row r="185" spans="1:38">
      <c r="A185" s="13"/>
      <c r="B185" s="74" t="s">
        <v>82</v>
      </c>
      <c r="C185" s="75" t="s">
        <v>90</v>
      </c>
      <c r="D185" s="22"/>
      <c r="E185" s="459"/>
      <c r="F185" s="459"/>
      <c r="G185" s="461"/>
      <c r="H185" s="76"/>
      <c r="I185" s="76"/>
      <c r="J185" s="76"/>
      <c r="K185" s="77"/>
      <c r="L185" s="77"/>
      <c r="M185" s="76"/>
      <c r="N185" s="76"/>
      <c r="O185" s="87"/>
      <c r="P185" s="88"/>
      <c r="Q185" s="89"/>
      <c r="R185" s="88"/>
      <c r="S185" s="88"/>
      <c r="T185" s="90"/>
      <c r="U185" s="90"/>
      <c r="V185" s="88"/>
      <c r="W185" s="90"/>
      <c r="X185" s="90"/>
      <c r="Y185" s="90"/>
      <c r="Z185" s="90"/>
      <c r="AA185" s="90"/>
      <c r="AB185" s="90"/>
      <c r="AC185" s="90"/>
      <c r="AD185" s="90"/>
      <c r="AE185" s="90"/>
      <c r="AF185" s="90"/>
      <c r="AG185" s="90"/>
      <c r="AH185" s="91"/>
      <c r="AI185" s="91"/>
      <c r="AJ185" s="45"/>
      <c r="AK185" s="22"/>
      <c r="AL185" s="22"/>
    </row>
    <row r="186" spans="1:38">
      <c r="A186" s="13"/>
      <c r="B186" s="74" t="s">
        <v>89</v>
      </c>
      <c r="C186" s="75" t="s">
        <v>90</v>
      </c>
      <c r="D186" s="22"/>
      <c r="E186" s="459"/>
      <c r="F186" s="459"/>
      <c r="G186" s="461"/>
      <c r="H186" s="38"/>
      <c r="I186" s="38"/>
      <c r="J186" s="38"/>
      <c r="K186" s="39"/>
      <c r="L186" s="39"/>
      <c r="M186" s="38"/>
      <c r="N186" s="33"/>
      <c r="O186" s="126"/>
      <c r="P186" s="149"/>
      <c r="Q186" s="150"/>
      <c r="R186" s="151"/>
      <c r="S186" s="66"/>
      <c r="T186" s="65"/>
      <c r="U186" s="65"/>
      <c r="V186" s="149"/>
      <c r="W186" s="65"/>
      <c r="X186" s="65"/>
      <c r="Y186" s="133"/>
      <c r="Z186" s="133"/>
      <c r="AA186" s="133"/>
      <c r="AB186" s="133"/>
      <c r="AC186" s="133"/>
      <c r="AD186" s="133"/>
      <c r="AE186" s="133"/>
      <c r="AF186" s="133"/>
      <c r="AG186" s="133"/>
      <c r="AH186" s="189"/>
      <c r="AI186" s="189"/>
      <c r="AJ186" s="45"/>
      <c r="AK186" s="22"/>
      <c r="AL186" s="22"/>
    </row>
    <row r="187" spans="1:38" ht="133.15" customHeight="1">
      <c r="A187" s="13"/>
      <c r="B187" s="84" t="s">
        <v>91</v>
      </c>
      <c r="C187" s="190" t="s">
        <v>145</v>
      </c>
      <c r="D187" s="86"/>
      <c r="E187" s="459"/>
      <c r="F187" s="459"/>
      <c r="G187" s="461"/>
      <c r="H187" s="131"/>
      <c r="I187" s="131"/>
      <c r="J187" s="131"/>
      <c r="K187" s="141"/>
      <c r="L187" s="141"/>
      <c r="M187" s="131"/>
      <c r="N187" s="172"/>
      <c r="O187" s="128">
        <v>3</v>
      </c>
      <c r="P187" s="129" t="str">
        <f>C42</f>
        <v>To understand engineering terminology</v>
      </c>
      <c r="Q187" s="130" t="str">
        <f>H49</f>
        <v>Aircrew content with engineering terminology</v>
      </c>
      <c r="R187" s="173" t="str">
        <f>I49</f>
        <v>Timing/duration</v>
      </c>
      <c r="S187" s="130" t="str">
        <f>J49</f>
        <v>Too early and wrong assessment made</v>
      </c>
      <c r="T187" s="174" t="str">
        <f>K49</f>
        <v>High</v>
      </c>
      <c r="U187" s="175" t="str">
        <f>L49</f>
        <v>Large</v>
      </c>
      <c r="V187" s="129" t="s">
        <v>282</v>
      </c>
      <c r="W187" s="32" t="s">
        <v>104</v>
      </c>
      <c r="X187" s="32">
        <f t="shared" ref="X187" si="215">IF($T187="High",3,0)</f>
        <v>3</v>
      </c>
      <c r="Y187" s="32">
        <f t="shared" ref="Y187" si="216">IF($T187="Medium",2,0)</f>
        <v>0</v>
      </c>
      <c r="Z187" s="32">
        <f t="shared" ref="Z187" si="217">IF($T187="Low",1,0)</f>
        <v>0</v>
      </c>
      <c r="AA187" s="32">
        <f t="shared" ref="AA187" si="218">IF($U187="large",3,0)</f>
        <v>3</v>
      </c>
      <c r="AB187" s="32">
        <f t="shared" ref="AB187" si="219">IF($U187="Medium",2,0)</f>
        <v>0</v>
      </c>
      <c r="AC187" s="32">
        <f t="shared" ref="AC187" si="220">IF($U187="Low",1,0)</f>
        <v>0</v>
      </c>
      <c r="AD187" s="32">
        <f t="shared" ref="AD187" si="221">(X187+Y187+Z187)*(AA187+AB187+AC187)</f>
        <v>9</v>
      </c>
      <c r="AE187" s="51">
        <f t="shared" ref="AE187" si="222">IF($W187="INCREASE",3,0)</f>
        <v>0</v>
      </c>
      <c r="AF187" s="51">
        <f t="shared" ref="AF187" si="223">IF($W187="NO CHANGE",2,0)</f>
        <v>2</v>
      </c>
      <c r="AG187" s="51">
        <f t="shared" ref="AG187" si="224">IF($W187="DECREASE",1,0)</f>
        <v>0</v>
      </c>
      <c r="AH187" s="51">
        <f t="shared" ref="AH187" si="225">AD187*(AE187+AF187+AG187)</f>
        <v>18</v>
      </c>
      <c r="AI187" s="191" t="s">
        <v>283</v>
      </c>
      <c r="AJ187" s="45"/>
      <c r="AK187" s="86"/>
      <c r="AL187" s="86"/>
    </row>
    <row r="188" spans="1:38">
      <c r="A188" s="92"/>
      <c r="B188" s="45"/>
      <c r="C188" s="45"/>
      <c r="D188" s="45"/>
      <c r="E188" s="44"/>
      <c r="F188" s="93"/>
      <c r="G188" s="163"/>
      <c r="H188" s="45"/>
      <c r="I188" s="45"/>
      <c r="J188" s="45"/>
      <c r="K188" s="44"/>
      <c r="L188" s="44"/>
      <c r="M188" s="45"/>
      <c r="N188" s="45"/>
      <c r="O188" s="44"/>
      <c r="P188" s="42"/>
      <c r="Q188" s="43"/>
      <c r="R188" s="44"/>
      <c r="S188" s="45"/>
      <c r="T188" s="44"/>
      <c r="U188" s="44"/>
      <c r="V188" s="45"/>
      <c r="W188" s="44"/>
      <c r="X188" s="44"/>
      <c r="Y188" s="44"/>
      <c r="Z188" s="44"/>
      <c r="AA188" s="44"/>
      <c r="AB188" s="44"/>
      <c r="AC188" s="44"/>
      <c r="AD188" s="44"/>
      <c r="AE188" s="44"/>
      <c r="AF188" s="44"/>
      <c r="AG188" s="44"/>
      <c r="AH188" s="45"/>
      <c r="AI188" s="45"/>
      <c r="AJ188" s="45"/>
      <c r="AK188" s="45"/>
      <c r="AL188" s="46"/>
    </row>
    <row r="189" spans="1:38" ht="23.45" thickBot="1">
      <c r="A189" s="192"/>
      <c r="B189" s="94"/>
      <c r="C189" s="94"/>
      <c r="D189" s="94"/>
      <c r="E189" s="96"/>
      <c r="F189" s="97"/>
      <c r="G189" s="164"/>
      <c r="H189" s="94"/>
      <c r="I189" s="94"/>
      <c r="J189" s="94"/>
      <c r="K189" s="96"/>
      <c r="L189" s="96"/>
      <c r="M189" s="94"/>
      <c r="N189" s="94"/>
      <c r="O189" s="96"/>
      <c r="P189" s="98"/>
      <c r="Q189" s="99"/>
      <c r="R189" s="96"/>
      <c r="S189" s="94"/>
      <c r="T189" s="96"/>
      <c r="U189" s="96"/>
      <c r="V189" s="94"/>
      <c r="W189" s="96"/>
      <c r="X189" s="96"/>
      <c r="Y189" s="96"/>
      <c r="Z189" s="96"/>
      <c r="AA189" s="96"/>
      <c r="AB189" s="96"/>
      <c r="AC189" s="96"/>
      <c r="AD189" s="96"/>
      <c r="AE189" s="96"/>
      <c r="AF189" s="96"/>
      <c r="AG189" s="96"/>
      <c r="AH189" s="94"/>
      <c r="AI189" s="94"/>
      <c r="AJ189" s="94"/>
      <c r="AK189" s="94"/>
      <c r="AL189" s="193"/>
    </row>
    <row r="190" spans="1:38" ht="23.45" thickBot="1">
      <c r="A190" s="12">
        <v>13</v>
      </c>
      <c r="B190" s="481" t="s">
        <v>5</v>
      </c>
      <c r="C190" s="482"/>
      <c r="D190" s="134" t="s">
        <v>6</v>
      </c>
      <c r="E190" s="134"/>
      <c r="F190" s="134"/>
      <c r="G190" s="134"/>
      <c r="H190" s="134"/>
      <c r="I190" s="134"/>
      <c r="J190" s="134"/>
      <c r="K190" s="134"/>
      <c r="L190" s="134"/>
      <c r="M190" s="482" t="s">
        <v>7</v>
      </c>
      <c r="N190" s="482"/>
      <c r="O190" s="482"/>
      <c r="P190" s="482"/>
      <c r="Q190" s="482"/>
      <c r="R190" s="482"/>
      <c r="S190" s="482"/>
      <c r="T190" s="482"/>
      <c r="U190" s="482"/>
      <c r="V190" s="482"/>
      <c r="W190" s="482"/>
      <c r="X190" s="482"/>
      <c r="Y190" s="482"/>
      <c r="Z190" s="482"/>
      <c r="AA190" s="482"/>
      <c r="AB190" s="482"/>
      <c r="AC190" s="482"/>
      <c r="AD190" s="482"/>
      <c r="AE190" s="482"/>
      <c r="AF190" s="482"/>
      <c r="AG190" s="482"/>
      <c r="AH190" s="482"/>
      <c r="AI190" s="483" t="s">
        <v>8</v>
      </c>
      <c r="AJ190" s="483"/>
    </row>
    <row r="191" spans="1:38" s="14" customFormat="1" ht="32.450000000000003" customHeight="1">
      <c r="A191" s="13"/>
      <c r="D191" s="15"/>
      <c r="E191" s="16" t="s">
        <v>9</v>
      </c>
      <c r="F191" s="466" t="s">
        <v>10</v>
      </c>
      <c r="G191" s="466" t="s">
        <v>11</v>
      </c>
      <c r="H191" s="475" t="s">
        <v>12</v>
      </c>
      <c r="I191" s="477" t="s">
        <v>13</v>
      </c>
      <c r="J191" s="479" t="s">
        <v>14</v>
      </c>
      <c r="K191" s="470" t="s">
        <v>15</v>
      </c>
      <c r="L191" s="470" t="s">
        <v>16</v>
      </c>
      <c r="M191" s="15" t="s">
        <v>17</v>
      </c>
      <c r="N191" s="17" t="s">
        <v>18</v>
      </c>
      <c r="O191" s="472" t="s">
        <v>19</v>
      </c>
      <c r="P191" s="473"/>
      <c r="Q191" s="474"/>
      <c r="R191" s="466" t="s">
        <v>92</v>
      </c>
      <c r="S191" s="466" t="s">
        <v>93</v>
      </c>
      <c r="T191" s="466" t="s">
        <v>22</v>
      </c>
      <c r="U191" s="466" t="s">
        <v>23</v>
      </c>
      <c r="V191" s="464" t="s">
        <v>24</v>
      </c>
      <c r="W191" s="466" t="s">
        <v>94</v>
      </c>
      <c r="X191" s="467" t="s">
        <v>26</v>
      </c>
      <c r="Y191" s="468"/>
      <c r="Z191" s="469"/>
      <c r="AA191" s="467" t="s">
        <v>27</v>
      </c>
      <c r="AB191" s="468"/>
      <c r="AC191" s="469"/>
      <c r="AD191" s="18" t="s">
        <v>95</v>
      </c>
      <c r="AE191" s="467" t="s">
        <v>29</v>
      </c>
      <c r="AF191" s="468"/>
      <c r="AG191" s="469"/>
      <c r="AH191" s="466" t="s">
        <v>30</v>
      </c>
      <c r="AI191" s="456" t="s">
        <v>31</v>
      </c>
      <c r="AJ191" s="456" t="s">
        <v>32</v>
      </c>
      <c r="AK191" s="19" t="s">
        <v>33</v>
      </c>
    </row>
    <row r="192" spans="1:38" ht="30" customHeight="1">
      <c r="A192" s="13"/>
      <c r="B192" s="20" t="s">
        <v>34</v>
      </c>
      <c r="C192" s="21" t="s">
        <v>284</v>
      </c>
      <c r="D192" s="22"/>
      <c r="E192" s="23" t="s">
        <v>36</v>
      </c>
      <c r="F192" s="457"/>
      <c r="G192" s="457"/>
      <c r="H192" s="476"/>
      <c r="I192" s="478"/>
      <c r="J192" s="480"/>
      <c r="K192" s="471"/>
      <c r="L192" s="471"/>
      <c r="M192" s="24"/>
      <c r="N192" s="25"/>
      <c r="O192" s="104" t="s">
        <v>37</v>
      </c>
      <c r="P192" s="29" t="s">
        <v>38</v>
      </c>
      <c r="Q192" s="105" t="s">
        <v>17</v>
      </c>
      <c r="R192" s="457"/>
      <c r="S192" s="457"/>
      <c r="T192" s="457"/>
      <c r="U192" s="457"/>
      <c r="V192" s="465"/>
      <c r="W192" s="457"/>
      <c r="X192" s="29" t="s">
        <v>39</v>
      </c>
      <c r="Y192" s="29" t="s">
        <v>40</v>
      </c>
      <c r="Z192" s="29" t="s">
        <v>41</v>
      </c>
      <c r="AA192" s="29" t="s">
        <v>39</v>
      </c>
      <c r="AB192" s="29" t="s">
        <v>40</v>
      </c>
      <c r="AC192" s="29" t="s">
        <v>41</v>
      </c>
      <c r="AD192" s="29" t="s">
        <v>42</v>
      </c>
      <c r="AE192" s="29" t="s">
        <v>43</v>
      </c>
      <c r="AF192" s="29" t="s">
        <v>44</v>
      </c>
      <c r="AG192" s="29" t="s">
        <v>45</v>
      </c>
      <c r="AH192" s="457"/>
      <c r="AI192" s="457"/>
      <c r="AJ192" s="457"/>
      <c r="AK192" s="7" t="s">
        <v>46</v>
      </c>
    </row>
    <row r="193" spans="1:38" ht="15" customHeight="1">
      <c r="A193" s="13"/>
      <c r="B193" s="74" t="s">
        <v>47</v>
      </c>
      <c r="C193" s="21" t="s">
        <v>285</v>
      </c>
      <c r="D193" s="22"/>
      <c r="E193" s="458" t="s">
        <v>286</v>
      </c>
      <c r="F193" s="458" t="s">
        <v>287</v>
      </c>
      <c r="G193" s="460" t="s">
        <v>288</v>
      </c>
      <c r="H193" s="22"/>
      <c r="I193" s="22"/>
      <c r="J193" s="22"/>
      <c r="K193" s="32"/>
      <c r="L193" s="32"/>
      <c r="M193" s="22"/>
      <c r="N193" s="33"/>
      <c r="O193" s="34"/>
      <c r="P193" s="35"/>
      <c r="Q193" s="36"/>
      <c r="R193" s="32"/>
      <c r="S193" s="22"/>
      <c r="T193" s="32"/>
      <c r="U193" s="32"/>
      <c r="V193" s="22"/>
      <c r="W193" s="32"/>
      <c r="X193" s="32"/>
      <c r="Y193" s="32"/>
      <c r="Z193" s="32"/>
      <c r="AA193" s="32"/>
      <c r="AB193" s="32"/>
      <c r="AC193" s="32"/>
      <c r="AD193" s="32"/>
      <c r="AE193" s="32"/>
      <c r="AF193" s="32"/>
      <c r="AG193" s="32"/>
      <c r="AH193" s="22"/>
      <c r="AI193" s="22"/>
      <c r="AJ193" s="22"/>
      <c r="AK193" s="22"/>
      <c r="AL193" s="22"/>
    </row>
    <row r="194" spans="1:38">
      <c r="A194" s="13"/>
      <c r="B194" s="20" t="s">
        <v>54</v>
      </c>
      <c r="C194" s="37" t="s">
        <v>55</v>
      </c>
      <c r="D194" s="22"/>
      <c r="E194" s="459"/>
      <c r="F194" s="459"/>
      <c r="G194" s="461"/>
      <c r="H194" s="38"/>
      <c r="I194" s="38"/>
      <c r="J194" s="38"/>
      <c r="K194" s="39"/>
      <c r="L194" s="39"/>
      <c r="M194" s="38"/>
      <c r="N194" s="40"/>
      <c r="O194" s="112"/>
      <c r="P194" s="113"/>
      <c r="Q194" s="114"/>
      <c r="R194" s="39"/>
      <c r="S194" s="38"/>
      <c r="T194" s="39"/>
      <c r="U194" s="39"/>
      <c r="V194" s="38"/>
      <c r="W194" s="39"/>
      <c r="X194" s="39"/>
      <c r="Y194" s="39"/>
      <c r="Z194" s="39"/>
      <c r="AA194" s="39"/>
      <c r="AB194" s="39"/>
      <c r="AC194" s="39"/>
      <c r="AD194" s="39"/>
      <c r="AE194" s="39"/>
      <c r="AF194" s="39"/>
      <c r="AG194" s="39"/>
      <c r="AH194" s="38"/>
      <c r="AI194" s="38"/>
      <c r="AJ194" s="38"/>
      <c r="AK194" s="38"/>
      <c r="AL194" s="38"/>
    </row>
    <row r="195" spans="1:38" ht="72" customHeight="1">
      <c r="A195" s="13"/>
      <c r="B195" s="74" t="s">
        <v>56</v>
      </c>
      <c r="C195" s="21" t="s">
        <v>289</v>
      </c>
      <c r="D195" s="22"/>
      <c r="E195" s="459"/>
      <c r="F195" s="459"/>
      <c r="G195" s="461"/>
      <c r="H195" s="38"/>
      <c r="I195" s="38"/>
      <c r="J195" s="38"/>
      <c r="K195" s="39"/>
      <c r="L195" s="39"/>
      <c r="M195" s="38"/>
      <c r="N195" s="33"/>
      <c r="O195" s="34">
        <v>14</v>
      </c>
      <c r="P195" s="50" t="str">
        <f>C208</f>
        <v>To fly the aircraft</v>
      </c>
      <c r="Q195" s="47" t="str">
        <f>H215</f>
        <v>Unserviceable aircraft</v>
      </c>
      <c r="R195" s="53" t="str">
        <f t="shared" ref="R195:U195" si="226">I215</f>
        <v>Wrong object</v>
      </c>
      <c r="S195" s="142" t="str">
        <f t="shared" si="226"/>
        <v>Aircraft incorrectly declared unserviceable</v>
      </c>
      <c r="T195" s="72" t="str">
        <f t="shared" si="226"/>
        <v>High</v>
      </c>
      <c r="U195" s="73" t="str">
        <f t="shared" si="226"/>
        <v>Large</v>
      </c>
      <c r="V195" s="50" t="s">
        <v>290</v>
      </c>
      <c r="W195" s="32" t="s">
        <v>244</v>
      </c>
      <c r="X195" s="32">
        <f t="shared" ref="X195" si="227">IF($T195="High",3,0)</f>
        <v>3</v>
      </c>
      <c r="Y195" s="32">
        <f t="shared" ref="Y195" si="228">IF($T195="Medium",2,0)</f>
        <v>0</v>
      </c>
      <c r="Z195" s="32">
        <f t="shared" ref="Z195" si="229">IF($T195="Low",1,0)</f>
        <v>0</v>
      </c>
      <c r="AA195" s="32">
        <f t="shared" ref="AA195" si="230">IF($U195="large",3,0)</f>
        <v>3</v>
      </c>
      <c r="AB195" s="32">
        <f t="shared" ref="AB195" si="231">IF($U195="Medium",2,0)</f>
        <v>0</v>
      </c>
      <c r="AC195" s="32">
        <f t="shared" ref="AC195" si="232">IF($U195="Low",1,0)</f>
        <v>0</v>
      </c>
      <c r="AD195" s="32">
        <f t="shared" ref="AD195" si="233">(X195+Y195+Z195)*(AA195+AB195+AC195)</f>
        <v>9</v>
      </c>
      <c r="AE195" s="51">
        <f t="shared" ref="AE195" si="234">IF($W195="INCREASE",3,0)</f>
        <v>0</v>
      </c>
      <c r="AF195" s="51">
        <f t="shared" ref="AF195" si="235">IF($W195="NO CHANGE",2,0)</f>
        <v>0</v>
      </c>
      <c r="AG195" s="51">
        <f t="shared" ref="AG195" si="236">IF($W195="DECREASE",1,0)</f>
        <v>1</v>
      </c>
      <c r="AH195" s="51">
        <f t="shared" ref="AH195" si="237">AD195*(AE195+AF195+AG195)</f>
        <v>9</v>
      </c>
      <c r="AI195" s="50" t="s">
        <v>291</v>
      </c>
      <c r="AJ195" s="38"/>
      <c r="AK195" s="22"/>
      <c r="AL195" s="22"/>
    </row>
    <row r="196" spans="1:38" ht="75.599999999999994">
      <c r="A196" s="13"/>
      <c r="B196" s="463" t="s">
        <v>65</v>
      </c>
      <c r="C196" s="21" t="s">
        <v>134</v>
      </c>
      <c r="D196" s="22"/>
      <c r="E196" s="459"/>
      <c r="F196" s="459"/>
      <c r="G196" s="461"/>
      <c r="H196" s="22" t="str">
        <f>C196</f>
        <v>Closed engineering workcard</v>
      </c>
      <c r="I196" s="51" t="s">
        <v>72</v>
      </c>
      <c r="J196" s="61" t="s">
        <v>292</v>
      </c>
      <c r="K196" s="32" t="s">
        <v>69</v>
      </c>
      <c r="L196" s="32" t="s">
        <v>58</v>
      </c>
      <c r="M196" s="22"/>
      <c r="N196" s="33"/>
      <c r="O196" s="118"/>
      <c r="P196" s="145"/>
      <c r="Q196" s="146"/>
      <c r="R196" s="147"/>
      <c r="S196" s="60"/>
      <c r="T196" s="59"/>
      <c r="U196" s="59"/>
      <c r="V196" s="145"/>
      <c r="W196" s="59"/>
      <c r="X196" s="59"/>
      <c r="Y196" s="59"/>
      <c r="Z196" s="59"/>
      <c r="AA196" s="59"/>
      <c r="AB196" s="59"/>
      <c r="AC196" s="59"/>
      <c r="AD196" s="59"/>
      <c r="AE196" s="59"/>
      <c r="AF196" s="59"/>
      <c r="AG196" s="59"/>
      <c r="AH196" s="52"/>
      <c r="AI196" s="52"/>
      <c r="AJ196" s="35" t="s">
        <v>293</v>
      </c>
      <c r="AK196" s="22"/>
      <c r="AL196" s="22"/>
    </row>
    <row r="197" spans="1:38" ht="75.599999999999994">
      <c r="A197" s="13"/>
      <c r="B197" s="463"/>
      <c r="C197" s="21" t="s">
        <v>294</v>
      </c>
      <c r="D197" s="22"/>
      <c r="E197" s="459"/>
      <c r="F197" s="459"/>
      <c r="G197" s="461"/>
      <c r="H197" s="22" t="str">
        <f>C197</f>
        <v>Serviceable aircraft</v>
      </c>
      <c r="I197" s="51" t="s">
        <v>72</v>
      </c>
      <c r="J197" s="61" t="s">
        <v>295</v>
      </c>
      <c r="K197" s="32" t="s">
        <v>69</v>
      </c>
      <c r="L197" s="32" t="s">
        <v>58</v>
      </c>
      <c r="M197" s="22"/>
      <c r="N197" s="33"/>
      <c r="O197" s="120"/>
      <c r="P197" s="185"/>
      <c r="Q197" s="186"/>
      <c r="R197" s="187"/>
      <c r="S197" s="188"/>
      <c r="T197" s="123"/>
      <c r="U197" s="123"/>
      <c r="V197" s="185"/>
      <c r="W197" s="123"/>
      <c r="X197" s="123"/>
      <c r="Y197" s="123"/>
      <c r="Z197" s="123"/>
      <c r="AA197" s="123"/>
      <c r="AB197" s="123"/>
      <c r="AC197" s="123"/>
      <c r="AD197" s="123"/>
      <c r="AE197" s="123"/>
      <c r="AF197" s="123"/>
      <c r="AG197" s="123"/>
      <c r="AH197" s="125"/>
      <c r="AI197" s="125"/>
      <c r="AJ197" s="35" t="s">
        <v>296</v>
      </c>
      <c r="AK197" s="22"/>
      <c r="AL197" s="22"/>
    </row>
    <row r="198" spans="1:38" ht="75">
      <c r="A198" s="13"/>
      <c r="B198" s="463"/>
      <c r="C198" s="21" t="s">
        <v>297</v>
      </c>
      <c r="D198" s="22"/>
      <c r="E198" s="459"/>
      <c r="F198" s="459"/>
      <c r="G198" s="461"/>
      <c r="H198" s="22" t="str">
        <f>C198</f>
        <v>Updated electronic aircraft log book</v>
      </c>
      <c r="I198" s="51" t="s">
        <v>107</v>
      </c>
      <c r="J198" s="139" t="s">
        <v>298</v>
      </c>
      <c r="K198" s="32" t="s">
        <v>69</v>
      </c>
      <c r="L198" s="32" t="s">
        <v>58</v>
      </c>
      <c r="M198" s="22"/>
      <c r="N198" s="33"/>
      <c r="O198" s="120"/>
      <c r="P198" s="185"/>
      <c r="Q198" s="186"/>
      <c r="R198" s="187"/>
      <c r="S198" s="188"/>
      <c r="T198" s="123"/>
      <c r="U198" s="123"/>
      <c r="V198" s="185"/>
      <c r="W198" s="123"/>
      <c r="X198" s="123"/>
      <c r="Y198" s="123"/>
      <c r="Z198" s="123"/>
      <c r="AA198" s="123"/>
      <c r="AB198" s="123"/>
      <c r="AC198" s="123"/>
      <c r="AD198" s="123"/>
      <c r="AE198" s="123"/>
      <c r="AF198" s="123"/>
      <c r="AG198" s="123"/>
      <c r="AH198" s="125"/>
      <c r="AI198" s="125"/>
      <c r="AJ198" s="35" t="s">
        <v>296</v>
      </c>
      <c r="AK198" s="22"/>
      <c r="AL198" s="22"/>
    </row>
    <row r="199" spans="1:38">
      <c r="A199" s="13"/>
      <c r="B199" s="74" t="s">
        <v>75</v>
      </c>
      <c r="C199" s="161" t="s">
        <v>90</v>
      </c>
      <c r="D199" s="22"/>
      <c r="E199" s="459"/>
      <c r="F199" s="459"/>
      <c r="G199" s="461"/>
      <c r="H199" s="38"/>
      <c r="I199" s="38"/>
      <c r="J199" s="38"/>
      <c r="K199" s="39"/>
      <c r="L199" s="39"/>
      <c r="M199" s="38"/>
      <c r="N199" s="33"/>
      <c r="O199" s="126"/>
      <c r="P199" s="149"/>
      <c r="Q199" s="150"/>
      <c r="R199" s="151"/>
      <c r="S199" s="66"/>
      <c r="T199" s="65"/>
      <c r="U199" s="65"/>
      <c r="V199" s="149"/>
      <c r="W199" s="65"/>
      <c r="X199" s="65"/>
      <c r="Y199" s="65"/>
      <c r="Z199" s="65"/>
      <c r="AA199" s="65"/>
      <c r="AB199" s="65"/>
      <c r="AC199" s="65"/>
      <c r="AD199" s="65"/>
      <c r="AE199" s="65"/>
      <c r="AF199" s="65"/>
      <c r="AG199" s="65"/>
      <c r="AH199" s="54"/>
      <c r="AI199" s="54"/>
      <c r="AJ199" s="131"/>
      <c r="AK199" s="22"/>
      <c r="AL199" s="22"/>
    </row>
    <row r="200" spans="1:38" ht="96.6" customHeight="1" thickBot="1">
      <c r="A200" s="13"/>
      <c r="B200" s="463" t="s">
        <v>82</v>
      </c>
      <c r="C200" s="21" t="s">
        <v>299</v>
      </c>
      <c r="D200" s="22"/>
      <c r="E200" s="459"/>
      <c r="F200" s="459"/>
      <c r="G200" s="461"/>
      <c r="H200" s="38"/>
      <c r="I200" s="38"/>
      <c r="J200" s="38"/>
      <c r="K200" s="39"/>
      <c r="L200" s="39"/>
      <c r="M200" s="38"/>
      <c r="N200" s="33"/>
      <c r="O200" s="34">
        <v>31</v>
      </c>
      <c r="P200" s="50" t="str">
        <f>C451</f>
        <v>To be 'qualified' to work on aircraft</v>
      </c>
      <c r="Q200" s="47" t="str">
        <f>H455</f>
        <v>Engineers</v>
      </c>
      <c r="R200" s="53" t="str">
        <f t="shared" ref="R200:U200" si="238">I455</f>
        <v>Wrong object</v>
      </c>
      <c r="S200" s="47" t="str">
        <f t="shared" si="238"/>
        <v>Incorrect engineer trade or qualification assessment</v>
      </c>
      <c r="T200" s="115" t="str">
        <f t="shared" si="238"/>
        <v>Low</v>
      </c>
      <c r="U200" s="73" t="str">
        <f t="shared" si="238"/>
        <v>Large</v>
      </c>
      <c r="V200" s="50" t="s">
        <v>300</v>
      </c>
      <c r="W200" s="194" t="s">
        <v>60</v>
      </c>
      <c r="X200" s="32">
        <f t="shared" ref="X200:X201" si="239">IF($T200="High",3,0)</f>
        <v>0</v>
      </c>
      <c r="Y200" s="32">
        <f t="shared" ref="Y200:Y201" si="240">IF($T200="Medium",2,0)</f>
        <v>0</v>
      </c>
      <c r="Z200" s="32">
        <f t="shared" ref="Z200:Z201" si="241">IF($T200="Low",1,0)</f>
        <v>1</v>
      </c>
      <c r="AA200" s="32">
        <f t="shared" ref="AA200:AA201" si="242">IF($U200="large",3,0)</f>
        <v>3</v>
      </c>
      <c r="AB200" s="32">
        <f t="shared" ref="AB200:AB201" si="243">IF($U200="Medium",2,0)</f>
        <v>0</v>
      </c>
      <c r="AC200" s="32">
        <f t="shared" ref="AC200:AC201" si="244">IF($U200="Low",1,0)</f>
        <v>0</v>
      </c>
      <c r="AD200" s="32">
        <f t="shared" ref="AD200:AD201" si="245">(X200+Y200+Z200)*(AA200+AB200+AC200)</f>
        <v>3</v>
      </c>
      <c r="AE200" s="51">
        <f t="shared" ref="AE200:AE201" si="246">IF($W200="INCREASE",3,0)</f>
        <v>3</v>
      </c>
      <c r="AF200" s="51">
        <f t="shared" ref="AF200:AF201" si="247">IF($W200="NO CHANGE",2,0)</f>
        <v>0</v>
      </c>
      <c r="AG200" s="51">
        <f t="shared" ref="AG200:AG201" si="248">IF($W200="DECREASE",1,0)</f>
        <v>0</v>
      </c>
      <c r="AH200" s="51">
        <f t="shared" ref="AH200:AH201" si="249">AD200*(AE200+AF200+AG200)</f>
        <v>9</v>
      </c>
      <c r="AI200" s="50" t="s">
        <v>301</v>
      </c>
      <c r="AJ200" s="195"/>
      <c r="AK200" s="22"/>
      <c r="AL200" s="22"/>
    </row>
    <row r="201" spans="1:38" ht="97.9" customHeight="1" thickTop="1" thickBot="1">
      <c r="A201" s="13"/>
      <c r="B201" s="463"/>
      <c r="C201" s="21" t="s">
        <v>302</v>
      </c>
      <c r="D201" s="22"/>
      <c r="E201" s="459"/>
      <c r="F201" s="459"/>
      <c r="G201" s="461"/>
      <c r="H201" s="38"/>
      <c r="I201" s="38"/>
      <c r="J201" s="38"/>
      <c r="K201" s="39"/>
      <c r="L201" s="39"/>
      <c r="M201" s="38"/>
      <c r="N201" s="33"/>
      <c r="O201" s="34">
        <v>32</v>
      </c>
      <c r="P201" s="50" t="str">
        <f>C464</f>
        <v>To provide AMM</v>
      </c>
      <c r="Q201" s="47" t="str">
        <f>H468</f>
        <v>AMM</v>
      </c>
      <c r="R201" s="53" t="str">
        <f t="shared" ref="R201:U201" si="250">I468</f>
        <v>Wrong object</v>
      </c>
      <c r="S201" s="47" t="str">
        <f t="shared" si="250"/>
        <v>Incorrect AMM or AMM amendment state in use</v>
      </c>
      <c r="T201" s="115" t="str">
        <f t="shared" si="250"/>
        <v>Low</v>
      </c>
      <c r="U201" s="73" t="str">
        <f t="shared" si="250"/>
        <v>Large</v>
      </c>
      <c r="V201" s="159" t="s">
        <v>303</v>
      </c>
      <c r="W201" s="144" t="s">
        <v>104</v>
      </c>
      <c r="X201" s="32">
        <f t="shared" si="239"/>
        <v>0</v>
      </c>
      <c r="Y201" s="32">
        <f t="shared" si="240"/>
        <v>0</v>
      </c>
      <c r="Z201" s="32">
        <f t="shared" si="241"/>
        <v>1</v>
      </c>
      <c r="AA201" s="32">
        <f t="shared" si="242"/>
        <v>3</v>
      </c>
      <c r="AB201" s="32">
        <f t="shared" si="243"/>
        <v>0</v>
      </c>
      <c r="AC201" s="32">
        <f t="shared" si="244"/>
        <v>0</v>
      </c>
      <c r="AD201" s="32">
        <f t="shared" si="245"/>
        <v>3</v>
      </c>
      <c r="AE201" s="51">
        <f t="shared" si="246"/>
        <v>0</v>
      </c>
      <c r="AF201" s="51">
        <f t="shared" si="247"/>
        <v>2</v>
      </c>
      <c r="AG201" s="51">
        <f t="shared" si="248"/>
        <v>0</v>
      </c>
      <c r="AH201" s="51">
        <f t="shared" si="249"/>
        <v>6</v>
      </c>
      <c r="AI201" s="50" t="s">
        <v>304</v>
      </c>
      <c r="AJ201" s="195"/>
      <c r="AK201" s="22"/>
      <c r="AL201" s="22"/>
    </row>
    <row r="202" spans="1:38" ht="23.45" thickTop="1">
      <c r="A202" s="13"/>
      <c r="B202" s="74" t="s">
        <v>89</v>
      </c>
      <c r="C202" s="161" t="s">
        <v>90</v>
      </c>
      <c r="D202" s="22"/>
      <c r="E202" s="459"/>
      <c r="F202" s="459"/>
      <c r="G202" s="461"/>
      <c r="H202" s="76"/>
      <c r="I202" s="76"/>
      <c r="J202" s="76"/>
      <c r="K202" s="77"/>
      <c r="L202" s="77"/>
      <c r="M202" s="76"/>
      <c r="N202" s="76"/>
      <c r="O202" s="78"/>
      <c r="P202" s="79"/>
      <c r="Q202" s="80"/>
      <c r="R202" s="81"/>
      <c r="S202" s="79"/>
      <c r="T202" s="81"/>
      <c r="U202" s="81"/>
      <c r="V202" s="79"/>
      <c r="W202" s="90"/>
      <c r="X202" s="81"/>
      <c r="Y202" s="81"/>
      <c r="Z202" s="81"/>
      <c r="AA202" s="81"/>
      <c r="AB202" s="81"/>
      <c r="AC202" s="81"/>
      <c r="AD202" s="81"/>
      <c r="AE202" s="81"/>
      <c r="AF202" s="81"/>
      <c r="AG202" s="81"/>
      <c r="AH202" s="79"/>
      <c r="AI202" s="79"/>
      <c r="AJ202" s="125"/>
      <c r="AK202" s="22"/>
      <c r="AL202" s="22"/>
    </row>
    <row r="203" spans="1:38">
      <c r="A203" s="13"/>
      <c r="B203" s="84" t="s">
        <v>91</v>
      </c>
      <c r="C203" s="162" t="s">
        <v>90</v>
      </c>
      <c r="D203" s="86"/>
      <c r="E203" s="459"/>
      <c r="F203" s="459"/>
      <c r="G203" s="461"/>
      <c r="H203" s="79"/>
      <c r="I203" s="79"/>
      <c r="J203" s="79"/>
      <c r="K203" s="81"/>
      <c r="L203" s="81"/>
      <c r="M203" s="79"/>
      <c r="N203" s="79"/>
      <c r="O203" s="87"/>
      <c r="P203" s="88"/>
      <c r="Q203" s="89"/>
      <c r="R203" s="90"/>
      <c r="S203" s="88"/>
      <c r="T203" s="90"/>
      <c r="U203" s="90"/>
      <c r="V203" s="88"/>
      <c r="W203" s="90"/>
      <c r="X203" s="90"/>
      <c r="Y203" s="90"/>
      <c r="Z203" s="90"/>
      <c r="AA203" s="90"/>
      <c r="AB203" s="90"/>
      <c r="AC203" s="90"/>
      <c r="AD203" s="90"/>
      <c r="AE203" s="90"/>
      <c r="AF203" s="90"/>
      <c r="AG203" s="90"/>
      <c r="AH203" s="177"/>
      <c r="AI203" s="177"/>
      <c r="AJ203" s="54"/>
      <c r="AK203" s="86"/>
      <c r="AL203" s="86"/>
    </row>
    <row r="204" spans="1:38">
      <c r="A204" s="92"/>
      <c r="B204" s="45"/>
      <c r="C204" s="45"/>
      <c r="D204" s="45"/>
      <c r="E204" s="44"/>
      <c r="F204" s="93"/>
      <c r="G204" s="163"/>
      <c r="H204" s="45"/>
      <c r="I204" s="45"/>
      <c r="J204" s="45"/>
      <c r="K204" s="44"/>
      <c r="L204" s="44"/>
      <c r="M204" s="45"/>
      <c r="N204" s="45"/>
      <c r="O204" s="44"/>
      <c r="P204" s="42"/>
      <c r="Q204" s="43"/>
      <c r="R204" s="44"/>
      <c r="S204" s="45"/>
      <c r="T204" s="44"/>
      <c r="U204" s="44"/>
      <c r="V204" s="45"/>
      <c r="W204" s="44"/>
      <c r="X204" s="44"/>
      <c r="Y204" s="44"/>
      <c r="Z204" s="44"/>
      <c r="AA204" s="44"/>
      <c r="AB204" s="44"/>
      <c r="AC204" s="44"/>
      <c r="AD204" s="44"/>
      <c r="AE204" s="44"/>
      <c r="AF204" s="44"/>
      <c r="AG204" s="44"/>
      <c r="AH204" s="45"/>
      <c r="AI204" s="45"/>
      <c r="AJ204" s="45"/>
      <c r="AK204" s="45"/>
      <c r="AL204" s="46"/>
    </row>
    <row r="205" spans="1:38" ht="23.45" thickBot="1">
      <c r="A205" s="95"/>
      <c r="B205" s="94"/>
      <c r="C205" s="94"/>
      <c r="D205" s="94"/>
      <c r="E205" s="96"/>
      <c r="F205" s="97"/>
      <c r="G205" s="164"/>
      <c r="H205" s="94"/>
      <c r="I205" s="94"/>
      <c r="J205" s="94"/>
      <c r="K205" s="96"/>
      <c r="L205" s="96"/>
      <c r="M205" s="94"/>
      <c r="N205" s="94"/>
      <c r="O205" s="96"/>
      <c r="P205" s="98"/>
      <c r="Q205" s="99"/>
      <c r="R205" s="96"/>
      <c r="S205" s="94"/>
      <c r="T205" s="96"/>
      <c r="U205" s="96"/>
      <c r="V205" s="94"/>
      <c r="W205" s="96"/>
      <c r="X205" s="96"/>
      <c r="Y205" s="96"/>
      <c r="Z205" s="96"/>
      <c r="AA205" s="96"/>
      <c r="AB205" s="96"/>
      <c r="AC205" s="96"/>
      <c r="AD205" s="96"/>
      <c r="AE205" s="96"/>
      <c r="AF205" s="96"/>
      <c r="AG205" s="96"/>
      <c r="AH205" s="94"/>
      <c r="AI205" s="94"/>
      <c r="AJ205" s="94"/>
      <c r="AK205" s="94"/>
      <c r="AL205" s="94"/>
    </row>
    <row r="206" spans="1:38" ht="23.45" thickBot="1">
      <c r="A206" s="12">
        <v>14</v>
      </c>
      <c r="B206" s="481" t="s">
        <v>5</v>
      </c>
      <c r="C206" s="482"/>
      <c r="D206" s="134" t="s">
        <v>6</v>
      </c>
      <c r="E206" s="134"/>
      <c r="F206" s="134"/>
      <c r="G206" s="134"/>
      <c r="H206" s="134"/>
      <c r="I206" s="134"/>
      <c r="J206" s="134"/>
      <c r="K206" s="134"/>
      <c r="L206" s="134"/>
      <c r="M206" s="482" t="s">
        <v>7</v>
      </c>
      <c r="N206" s="482"/>
      <c r="O206" s="482"/>
      <c r="P206" s="482"/>
      <c r="Q206" s="482"/>
      <c r="R206" s="482"/>
      <c r="S206" s="482"/>
      <c r="T206" s="482"/>
      <c r="U206" s="482"/>
      <c r="V206" s="482"/>
      <c r="W206" s="482"/>
      <c r="X206" s="482"/>
      <c r="Y206" s="482"/>
      <c r="Z206" s="482"/>
      <c r="AA206" s="482"/>
      <c r="AB206" s="482"/>
      <c r="AC206" s="482"/>
      <c r="AD206" s="482"/>
      <c r="AE206" s="482"/>
      <c r="AF206" s="482"/>
      <c r="AG206" s="482"/>
      <c r="AH206" s="482"/>
      <c r="AI206" s="483" t="s">
        <v>8</v>
      </c>
      <c r="AJ206" s="483"/>
    </row>
    <row r="207" spans="1:38" s="14" customFormat="1" ht="32.450000000000003" customHeight="1">
      <c r="A207" s="13"/>
      <c r="D207" s="15"/>
      <c r="E207" s="16" t="s">
        <v>9</v>
      </c>
      <c r="F207" s="466" t="s">
        <v>10</v>
      </c>
      <c r="G207" s="466" t="s">
        <v>11</v>
      </c>
      <c r="H207" s="475" t="s">
        <v>12</v>
      </c>
      <c r="I207" s="477" t="s">
        <v>13</v>
      </c>
      <c r="J207" s="479" t="s">
        <v>14</v>
      </c>
      <c r="K207" s="470" t="s">
        <v>15</v>
      </c>
      <c r="L207" s="470" t="s">
        <v>16</v>
      </c>
      <c r="M207" s="15" t="s">
        <v>17</v>
      </c>
      <c r="N207" s="17" t="s">
        <v>18</v>
      </c>
      <c r="O207" s="472" t="s">
        <v>19</v>
      </c>
      <c r="P207" s="473"/>
      <c r="Q207" s="474"/>
      <c r="R207" s="466" t="s">
        <v>92</v>
      </c>
      <c r="S207" s="466" t="s">
        <v>93</v>
      </c>
      <c r="T207" s="466" t="s">
        <v>22</v>
      </c>
      <c r="U207" s="466" t="s">
        <v>23</v>
      </c>
      <c r="V207" s="464" t="s">
        <v>24</v>
      </c>
      <c r="W207" s="466" t="s">
        <v>94</v>
      </c>
      <c r="X207" s="467" t="s">
        <v>26</v>
      </c>
      <c r="Y207" s="468"/>
      <c r="Z207" s="469"/>
      <c r="AA207" s="467" t="s">
        <v>27</v>
      </c>
      <c r="AB207" s="468"/>
      <c r="AC207" s="469"/>
      <c r="AD207" s="18" t="s">
        <v>95</v>
      </c>
      <c r="AE207" s="467" t="s">
        <v>29</v>
      </c>
      <c r="AF207" s="468"/>
      <c r="AG207" s="469"/>
      <c r="AH207" s="466" t="s">
        <v>30</v>
      </c>
      <c r="AI207" s="456" t="s">
        <v>31</v>
      </c>
      <c r="AJ207" s="456" t="s">
        <v>32</v>
      </c>
      <c r="AK207" s="19" t="s">
        <v>33</v>
      </c>
    </row>
    <row r="208" spans="1:38" ht="30" customHeight="1">
      <c r="A208" s="13"/>
      <c r="B208" s="20" t="s">
        <v>34</v>
      </c>
      <c r="C208" s="21" t="s">
        <v>305</v>
      </c>
      <c r="D208" s="22"/>
      <c r="E208" s="23" t="s">
        <v>36</v>
      </c>
      <c r="F208" s="457"/>
      <c r="G208" s="457"/>
      <c r="H208" s="476"/>
      <c r="I208" s="478"/>
      <c r="J208" s="480"/>
      <c r="K208" s="471"/>
      <c r="L208" s="471"/>
      <c r="M208" s="24"/>
      <c r="N208" s="25"/>
      <c r="O208" s="104" t="s">
        <v>37</v>
      </c>
      <c r="P208" s="29" t="s">
        <v>38</v>
      </c>
      <c r="Q208" s="105" t="s">
        <v>17</v>
      </c>
      <c r="R208" s="457"/>
      <c r="S208" s="457"/>
      <c r="T208" s="457"/>
      <c r="U208" s="457"/>
      <c r="V208" s="465"/>
      <c r="W208" s="457"/>
      <c r="X208" s="29" t="s">
        <v>39</v>
      </c>
      <c r="Y208" s="29" t="s">
        <v>40</v>
      </c>
      <c r="Z208" s="29" t="s">
        <v>41</v>
      </c>
      <c r="AA208" s="29" t="s">
        <v>39</v>
      </c>
      <c r="AB208" s="29" t="s">
        <v>40</v>
      </c>
      <c r="AC208" s="29" t="s">
        <v>41</v>
      </c>
      <c r="AD208" s="29" t="s">
        <v>42</v>
      </c>
      <c r="AE208" s="29" t="s">
        <v>43</v>
      </c>
      <c r="AF208" s="29" t="s">
        <v>44</v>
      </c>
      <c r="AG208" s="29" t="s">
        <v>45</v>
      </c>
      <c r="AH208" s="457"/>
      <c r="AI208" s="457"/>
      <c r="AJ208" s="457"/>
      <c r="AK208" s="7" t="s">
        <v>46</v>
      </c>
    </row>
    <row r="209" spans="1:38" ht="39.6" customHeight="1">
      <c r="A209" s="13"/>
      <c r="B209" s="30" t="s">
        <v>47</v>
      </c>
      <c r="C209" s="31" t="s">
        <v>306</v>
      </c>
      <c r="D209" s="22"/>
      <c r="E209" s="458" t="s">
        <v>307</v>
      </c>
      <c r="F209" s="458" t="s">
        <v>308</v>
      </c>
      <c r="G209" s="460" t="s">
        <v>309</v>
      </c>
      <c r="H209" s="22"/>
      <c r="I209" s="22"/>
      <c r="J209" s="22"/>
      <c r="K209" s="32"/>
      <c r="L209" s="32"/>
      <c r="M209" s="22"/>
      <c r="N209" s="33"/>
      <c r="O209" s="34"/>
      <c r="P209" s="35"/>
      <c r="Q209" s="36"/>
      <c r="R209" s="32"/>
      <c r="S209" s="22"/>
      <c r="T209" s="32"/>
      <c r="U209" s="32"/>
      <c r="V209" s="22"/>
      <c r="W209" s="32"/>
      <c r="X209" s="32"/>
      <c r="Y209" s="32"/>
      <c r="Z209" s="32"/>
      <c r="AA209" s="32"/>
      <c r="AB209" s="32"/>
      <c r="AC209" s="32"/>
      <c r="AD209" s="32"/>
      <c r="AE209" s="32"/>
      <c r="AF209" s="32"/>
      <c r="AG209" s="32"/>
      <c r="AH209" s="22"/>
      <c r="AI209" s="22"/>
      <c r="AJ209" s="22"/>
      <c r="AK209" s="22"/>
      <c r="AL209" s="22"/>
    </row>
    <row r="210" spans="1:38">
      <c r="A210" s="13"/>
      <c r="B210" s="20" t="s">
        <v>54</v>
      </c>
      <c r="C210" s="37" t="s">
        <v>55</v>
      </c>
      <c r="D210" s="22"/>
      <c r="E210" s="459"/>
      <c r="F210" s="459"/>
      <c r="G210" s="461"/>
      <c r="H210" s="38"/>
      <c r="I210" s="38"/>
      <c r="J210" s="38"/>
      <c r="K210" s="39"/>
      <c r="L210" s="39"/>
      <c r="M210" s="38"/>
      <c r="N210" s="40"/>
      <c r="O210" s="112"/>
      <c r="P210" s="113"/>
      <c r="Q210" s="114"/>
      <c r="R210" s="39"/>
      <c r="S210" s="38"/>
      <c r="T210" s="39"/>
      <c r="U210" s="39"/>
      <c r="V210" s="38"/>
      <c r="W210" s="39"/>
      <c r="X210" s="39"/>
      <c r="Y210" s="39"/>
      <c r="Z210" s="39"/>
      <c r="AA210" s="39"/>
      <c r="AB210" s="39"/>
      <c r="AC210" s="39"/>
      <c r="AD210" s="39"/>
      <c r="AE210" s="39"/>
      <c r="AF210" s="39"/>
      <c r="AG210" s="39"/>
      <c r="AH210" s="38"/>
      <c r="AI210" s="38"/>
      <c r="AJ210" s="38"/>
      <c r="AK210" s="38"/>
      <c r="AL210" s="38"/>
    </row>
    <row r="211" spans="1:38" ht="91.9" customHeight="1">
      <c r="A211" s="13"/>
      <c r="B211" s="463" t="s">
        <v>56</v>
      </c>
      <c r="C211" s="21" t="s">
        <v>310</v>
      </c>
      <c r="D211" s="22"/>
      <c r="E211" s="459"/>
      <c r="F211" s="459"/>
      <c r="G211" s="461"/>
      <c r="H211" s="38"/>
      <c r="I211" s="38"/>
      <c r="J211" s="38"/>
      <c r="K211" s="39"/>
      <c r="L211" s="39"/>
      <c r="M211" s="38"/>
      <c r="N211" s="33"/>
      <c r="O211" s="34">
        <v>3</v>
      </c>
      <c r="P211" s="50" t="str">
        <f>C42</f>
        <v>To understand engineering terminology</v>
      </c>
      <c r="Q211" s="47" t="str">
        <f>H50</f>
        <v>Aircrew content with engineering terminology</v>
      </c>
      <c r="R211" s="53" t="str">
        <f>I50</f>
        <v>Timing/duration</v>
      </c>
      <c r="S211" s="47" t="str">
        <f>J50</f>
        <v>Too early and wrong assessment made</v>
      </c>
      <c r="T211" s="72" t="str">
        <f>K50</f>
        <v>High</v>
      </c>
      <c r="U211" s="73" t="str">
        <f>L50</f>
        <v>Large</v>
      </c>
      <c r="V211" s="50" t="s">
        <v>311</v>
      </c>
      <c r="W211" s="32" t="s">
        <v>104</v>
      </c>
      <c r="X211" s="32">
        <f t="shared" ref="X211:X213" si="251">IF($T211="High",3,0)</f>
        <v>3</v>
      </c>
      <c r="Y211" s="32">
        <f t="shared" ref="Y211:Y213" si="252">IF($T211="Medium",2,0)</f>
        <v>0</v>
      </c>
      <c r="Z211" s="32">
        <f t="shared" ref="Z211:Z213" si="253">IF($T211="Low",1,0)</f>
        <v>0</v>
      </c>
      <c r="AA211" s="32">
        <f t="shared" ref="AA211:AA213" si="254">IF($U211="large",3,0)</f>
        <v>3</v>
      </c>
      <c r="AB211" s="32">
        <f t="shared" ref="AB211:AB213" si="255">IF($U211="Medium",2,0)</f>
        <v>0</v>
      </c>
      <c r="AC211" s="32">
        <f t="shared" ref="AC211:AC213" si="256">IF($U211="Low",1,0)</f>
        <v>0</v>
      </c>
      <c r="AD211" s="32">
        <f t="shared" ref="AD211:AD213" si="257">(X211+Y211+Z211)*(AA211+AB211+AC211)</f>
        <v>9</v>
      </c>
      <c r="AE211" s="51">
        <f t="shared" ref="AE211:AE213" si="258">IF($W211="INCREASE",3,0)</f>
        <v>0</v>
      </c>
      <c r="AF211" s="51">
        <f t="shared" ref="AF211:AF213" si="259">IF($W211="NO CHANGE",2,0)</f>
        <v>2</v>
      </c>
      <c r="AG211" s="51">
        <f t="shared" ref="AG211:AG213" si="260">IF($W211="DECREASE",1,0)</f>
        <v>0</v>
      </c>
      <c r="AH211" s="51">
        <f t="shared" ref="AH211:AH213" si="261">AD211*(AE211+AF211+AG211)</f>
        <v>18</v>
      </c>
      <c r="AI211" s="50" t="s">
        <v>312</v>
      </c>
      <c r="AJ211" s="38"/>
      <c r="AK211" s="22"/>
      <c r="AL211" s="22"/>
    </row>
    <row r="212" spans="1:38" ht="100.9" customHeight="1">
      <c r="A212" s="13"/>
      <c r="B212" s="463"/>
      <c r="C212" s="21" t="s">
        <v>279</v>
      </c>
      <c r="D212" s="22"/>
      <c r="E212" s="459"/>
      <c r="F212" s="459"/>
      <c r="G212" s="461"/>
      <c r="H212" s="38"/>
      <c r="I212" s="38"/>
      <c r="J212" s="38"/>
      <c r="K212" s="39"/>
      <c r="L212" s="39"/>
      <c r="M212" s="38"/>
      <c r="N212" s="33"/>
      <c r="O212" s="34">
        <v>12</v>
      </c>
      <c r="P212" s="50" t="str">
        <f>C178</f>
        <v>To read aircraft log book</v>
      </c>
      <c r="Q212" s="47" t="str">
        <f>H183</f>
        <v>Signed aircraft log book</v>
      </c>
      <c r="R212" s="53" t="str">
        <f>I183</f>
        <v>Wrong object</v>
      </c>
      <c r="S212" s="47" t="str">
        <f>J183</f>
        <v>Signed the incorrect aircraft log book</v>
      </c>
      <c r="T212" s="72" t="str">
        <f>K183</f>
        <v>High</v>
      </c>
      <c r="U212" s="73" t="str">
        <f>L183</f>
        <v>Large</v>
      </c>
      <c r="V212" s="50" t="s">
        <v>313</v>
      </c>
      <c r="W212" s="32" t="s">
        <v>104</v>
      </c>
      <c r="X212" s="32">
        <f t="shared" si="251"/>
        <v>3</v>
      </c>
      <c r="Y212" s="32">
        <f t="shared" si="252"/>
        <v>0</v>
      </c>
      <c r="Z212" s="32">
        <f t="shared" si="253"/>
        <v>0</v>
      </c>
      <c r="AA212" s="32">
        <f t="shared" si="254"/>
        <v>3</v>
      </c>
      <c r="AB212" s="32">
        <f t="shared" si="255"/>
        <v>0</v>
      </c>
      <c r="AC212" s="32">
        <f t="shared" si="256"/>
        <v>0</v>
      </c>
      <c r="AD212" s="32">
        <f t="shared" si="257"/>
        <v>9</v>
      </c>
      <c r="AE212" s="51">
        <f t="shared" si="258"/>
        <v>0</v>
      </c>
      <c r="AF212" s="51">
        <f t="shared" si="259"/>
        <v>2</v>
      </c>
      <c r="AG212" s="51">
        <f t="shared" si="260"/>
        <v>0</v>
      </c>
      <c r="AH212" s="51">
        <f t="shared" si="261"/>
        <v>18</v>
      </c>
      <c r="AI212" s="152" t="s">
        <v>314</v>
      </c>
      <c r="AJ212" s="38"/>
      <c r="AK212" s="22"/>
      <c r="AL212" s="22"/>
    </row>
    <row r="213" spans="1:38" ht="87" customHeight="1">
      <c r="A213" s="13"/>
      <c r="B213" s="463"/>
      <c r="C213" s="21" t="s">
        <v>156</v>
      </c>
      <c r="D213" s="22"/>
      <c r="E213" s="459"/>
      <c r="F213" s="459"/>
      <c r="G213" s="461"/>
      <c r="H213" s="38"/>
      <c r="I213" s="38"/>
      <c r="J213" s="38"/>
      <c r="K213" s="39"/>
      <c r="L213" s="39"/>
      <c r="M213" s="38"/>
      <c r="N213" s="33"/>
      <c r="O213" s="34">
        <v>4</v>
      </c>
      <c r="P213" s="50" t="str">
        <f>C59</f>
        <v>To explain engineer's terminology</v>
      </c>
      <c r="Q213" s="47" t="str">
        <f>H63</f>
        <v>More knowledgeable aircrew</v>
      </c>
      <c r="R213" s="53" t="str">
        <f>I63</f>
        <v>Timing/duration</v>
      </c>
      <c r="S213" s="47" t="str">
        <f>J63</f>
        <v>Too early - assessment of aircrew knowledge made too early</v>
      </c>
      <c r="T213" s="72" t="str">
        <f>K63</f>
        <v>High</v>
      </c>
      <c r="U213" s="73" t="str">
        <f>L63</f>
        <v>Large</v>
      </c>
      <c r="V213" s="50" t="s">
        <v>315</v>
      </c>
      <c r="W213" s="32" t="s">
        <v>104</v>
      </c>
      <c r="X213" s="32">
        <f t="shared" si="251"/>
        <v>3</v>
      </c>
      <c r="Y213" s="32">
        <f t="shared" si="252"/>
        <v>0</v>
      </c>
      <c r="Z213" s="32">
        <f t="shared" si="253"/>
        <v>0</v>
      </c>
      <c r="AA213" s="32">
        <f t="shared" si="254"/>
        <v>3</v>
      </c>
      <c r="AB213" s="32">
        <f t="shared" si="255"/>
        <v>0</v>
      </c>
      <c r="AC213" s="32">
        <f t="shared" si="256"/>
        <v>0</v>
      </c>
      <c r="AD213" s="32">
        <f t="shared" si="257"/>
        <v>9</v>
      </c>
      <c r="AE213" s="51">
        <f t="shared" si="258"/>
        <v>0</v>
      </c>
      <c r="AF213" s="51">
        <f t="shared" si="259"/>
        <v>2</v>
      </c>
      <c r="AG213" s="51">
        <f t="shared" si="260"/>
        <v>0</v>
      </c>
      <c r="AH213" s="51">
        <f t="shared" si="261"/>
        <v>18</v>
      </c>
      <c r="AI213" s="50" t="s">
        <v>316</v>
      </c>
      <c r="AJ213" s="38"/>
      <c r="AK213" s="22"/>
      <c r="AL213" s="22"/>
    </row>
    <row r="214" spans="1:38" ht="52.9" customHeight="1">
      <c r="A214" s="13"/>
      <c r="B214" s="463" t="s">
        <v>65</v>
      </c>
      <c r="C214" s="21" t="s">
        <v>189</v>
      </c>
      <c r="D214" s="22"/>
      <c r="E214" s="459"/>
      <c r="F214" s="459"/>
      <c r="G214" s="461"/>
      <c r="H214" s="22" t="str">
        <f>C214</f>
        <v>Aircrew requiring Q&amp;E test</v>
      </c>
      <c r="I214" s="51" t="s">
        <v>67</v>
      </c>
      <c r="J214" s="61" t="s">
        <v>317</v>
      </c>
      <c r="K214" s="32" t="s">
        <v>69</v>
      </c>
      <c r="L214" s="32" t="s">
        <v>58</v>
      </c>
      <c r="M214" s="22"/>
      <c r="N214" s="33"/>
      <c r="O214" s="118"/>
      <c r="P214" s="145"/>
      <c r="Q214" s="146"/>
      <c r="R214" s="147"/>
      <c r="S214" s="60"/>
      <c r="T214" s="59"/>
      <c r="U214" s="59"/>
      <c r="V214" s="119"/>
      <c r="W214" s="59"/>
      <c r="X214" s="59"/>
      <c r="Y214" s="59"/>
      <c r="Z214" s="59"/>
      <c r="AA214" s="59"/>
      <c r="AB214" s="59"/>
      <c r="AC214" s="59"/>
      <c r="AD214" s="59"/>
      <c r="AE214" s="59"/>
      <c r="AF214" s="59"/>
      <c r="AG214" s="59"/>
      <c r="AH214" s="119"/>
      <c r="AI214" s="119"/>
      <c r="AJ214" s="35" t="s">
        <v>318</v>
      </c>
      <c r="AK214" s="22"/>
      <c r="AL214" s="22"/>
    </row>
    <row r="215" spans="1:38" ht="48" customHeight="1">
      <c r="A215" s="13"/>
      <c r="B215" s="463"/>
      <c r="C215" s="21" t="s">
        <v>289</v>
      </c>
      <c r="D215" s="22"/>
      <c r="E215" s="459"/>
      <c r="F215" s="459"/>
      <c r="G215" s="461"/>
      <c r="H215" s="22" t="str">
        <f>C215</f>
        <v>Unserviceable aircraft</v>
      </c>
      <c r="I215" s="196" t="s">
        <v>107</v>
      </c>
      <c r="J215" s="197" t="s">
        <v>319</v>
      </c>
      <c r="K215" s="32" t="s">
        <v>69</v>
      </c>
      <c r="L215" s="32" t="s">
        <v>58</v>
      </c>
      <c r="M215" s="22"/>
      <c r="N215" s="33"/>
      <c r="O215" s="126"/>
      <c r="P215" s="149"/>
      <c r="Q215" s="150"/>
      <c r="R215" s="151"/>
      <c r="S215" s="66"/>
      <c r="T215" s="65"/>
      <c r="U215" s="65"/>
      <c r="V215" s="127"/>
      <c r="W215" s="65"/>
      <c r="X215" s="65"/>
      <c r="Y215" s="65"/>
      <c r="Z215" s="65"/>
      <c r="AA215" s="65"/>
      <c r="AB215" s="65"/>
      <c r="AC215" s="65"/>
      <c r="AD215" s="65"/>
      <c r="AE215" s="65"/>
      <c r="AF215" s="65"/>
      <c r="AG215" s="65"/>
      <c r="AH215" s="127"/>
      <c r="AI215" s="54"/>
      <c r="AJ215" s="116" t="s">
        <v>320</v>
      </c>
      <c r="AK215" s="22"/>
      <c r="AL215" s="22"/>
    </row>
    <row r="216" spans="1:38" ht="105">
      <c r="A216" s="13"/>
      <c r="B216" s="74" t="s">
        <v>75</v>
      </c>
      <c r="C216" s="21" t="s">
        <v>276</v>
      </c>
      <c r="D216" s="22"/>
      <c r="E216" s="459"/>
      <c r="F216" s="459"/>
      <c r="G216" s="461"/>
      <c r="H216" s="38"/>
      <c r="I216" s="38"/>
      <c r="J216" s="198"/>
      <c r="K216" s="39"/>
      <c r="L216" s="39"/>
      <c r="M216" s="38"/>
      <c r="N216" s="33"/>
      <c r="O216" s="34">
        <v>12</v>
      </c>
      <c r="P216" s="50" t="str">
        <f>C178</f>
        <v>To read aircraft log book</v>
      </c>
      <c r="Q216" s="47" t="str">
        <f>H182</f>
        <v>Read aircraft log book</v>
      </c>
      <c r="R216" s="53" t="str">
        <f>I182</f>
        <v>Wrong object</v>
      </c>
      <c r="S216" s="47" t="str">
        <f>J182</f>
        <v>Read the incorrect aircraft log book</v>
      </c>
      <c r="T216" s="72" t="str">
        <f>K182</f>
        <v>High</v>
      </c>
      <c r="U216" s="73" t="str">
        <f>L182</f>
        <v>Large</v>
      </c>
      <c r="V216" s="50" t="s">
        <v>321</v>
      </c>
      <c r="W216" s="32" t="s">
        <v>104</v>
      </c>
      <c r="X216" s="32">
        <f t="shared" ref="X216:X217" si="262">IF($T216="High",3,0)</f>
        <v>3</v>
      </c>
      <c r="Y216" s="32">
        <f t="shared" ref="Y216:Y217" si="263">IF($T216="Medium",2,0)</f>
        <v>0</v>
      </c>
      <c r="Z216" s="32">
        <f t="shared" ref="Z216:Z217" si="264">IF($T216="Low",1,0)</f>
        <v>0</v>
      </c>
      <c r="AA216" s="32">
        <f t="shared" ref="AA216:AA217" si="265">IF($U216="large",3,0)</f>
        <v>3</v>
      </c>
      <c r="AB216" s="32">
        <f t="shared" ref="AB216:AB217" si="266">IF($U216="Medium",2,0)</f>
        <v>0</v>
      </c>
      <c r="AC216" s="32">
        <f t="shared" ref="AC216:AC217" si="267">IF($U216="Low",1,0)</f>
        <v>0</v>
      </c>
      <c r="AD216" s="32">
        <f t="shared" ref="AD216:AD217" si="268">(X216+Y216+Z216)*(AA216+AB216+AC216)</f>
        <v>9</v>
      </c>
      <c r="AE216" s="51">
        <f t="shared" ref="AE216:AE217" si="269">IF($W216="INCREASE",3,0)</f>
        <v>0</v>
      </c>
      <c r="AF216" s="51">
        <f t="shared" ref="AF216:AF217" si="270">IF($W216="NO CHANGE",2,0)</f>
        <v>2</v>
      </c>
      <c r="AG216" s="51">
        <f t="shared" ref="AG216:AG217" si="271">IF($W216="DECREASE",1,0)</f>
        <v>0</v>
      </c>
      <c r="AH216" s="51">
        <f t="shared" ref="AH216:AH217" si="272">AD216*(AE216+AF216+AG216)</f>
        <v>18</v>
      </c>
      <c r="AI216" s="50" t="s">
        <v>322</v>
      </c>
      <c r="AJ216" s="131"/>
      <c r="AK216" s="22"/>
      <c r="AL216" s="22"/>
    </row>
    <row r="217" spans="1:38" ht="110.45" customHeight="1">
      <c r="A217" s="13"/>
      <c r="B217" s="74" t="s">
        <v>82</v>
      </c>
      <c r="C217" s="21" t="s">
        <v>294</v>
      </c>
      <c r="D217" s="22"/>
      <c r="E217" s="459"/>
      <c r="F217" s="459"/>
      <c r="G217" s="461"/>
      <c r="H217" s="38"/>
      <c r="I217" s="38"/>
      <c r="J217" s="38"/>
      <c r="K217" s="39"/>
      <c r="L217" s="39"/>
      <c r="M217" s="38"/>
      <c r="N217" s="33"/>
      <c r="O217" s="34" t="s">
        <v>323</v>
      </c>
      <c r="P217" s="50" t="str">
        <f>C418</f>
        <v>To conduct aircraft fault diagnostics as per AMM</v>
      </c>
      <c r="Q217" s="47" t="str">
        <f>H424</f>
        <v>Serviceable aircraft</v>
      </c>
      <c r="R217" s="53" t="str">
        <f t="shared" ref="R217:U217" si="273">I424</f>
        <v>Timing/duration</v>
      </c>
      <c r="S217" s="47" t="str">
        <f t="shared" si="273"/>
        <v>Too early - aircraft declared serviceable before all maintenance complete</v>
      </c>
      <c r="T217" s="115" t="str">
        <f t="shared" si="273"/>
        <v>Low</v>
      </c>
      <c r="U217" s="73" t="str">
        <f t="shared" si="273"/>
        <v>Large</v>
      </c>
      <c r="V217" s="50" t="s">
        <v>324</v>
      </c>
      <c r="W217" s="32" t="s">
        <v>60</v>
      </c>
      <c r="X217" s="32">
        <f t="shared" si="262"/>
        <v>0</v>
      </c>
      <c r="Y217" s="32">
        <f t="shared" si="263"/>
        <v>0</v>
      </c>
      <c r="Z217" s="32">
        <f t="shared" si="264"/>
        <v>1</v>
      </c>
      <c r="AA217" s="32">
        <f t="shared" si="265"/>
        <v>3</v>
      </c>
      <c r="AB217" s="32">
        <f t="shared" si="266"/>
        <v>0</v>
      </c>
      <c r="AC217" s="32">
        <f t="shared" si="267"/>
        <v>0</v>
      </c>
      <c r="AD217" s="32">
        <f t="shared" si="268"/>
        <v>3</v>
      </c>
      <c r="AE217" s="51">
        <f t="shared" si="269"/>
        <v>3</v>
      </c>
      <c r="AF217" s="51">
        <f t="shared" si="270"/>
        <v>0</v>
      </c>
      <c r="AG217" s="51">
        <f t="shared" si="271"/>
        <v>0</v>
      </c>
      <c r="AH217" s="51">
        <f t="shared" si="272"/>
        <v>9</v>
      </c>
      <c r="AI217" s="50" t="s">
        <v>325</v>
      </c>
      <c r="AJ217" s="195"/>
      <c r="AK217" s="22"/>
      <c r="AL217" s="22"/>
    </row>
    <row r="218" spans="1:38">
      <c r="A218" s="13"/>
      <c r="B218" s="74" t="s">
        <v>89</v>
      </c>
      <c r="C218" s="161" t="s">
        <v>90</v>
      </c>
      <c r="D218" s="22"/>
      <c r="E218" s="459"/>
      <c r="F218" s="459"/>
      <c r="G218" s="461"/>
      <c r="H218" s="76"/>
      <c r="I218" s="76"/>
      <c r="J218" s="76"/>
      <c r="K218" s="77"/>
      <c r="L218" s="77"/>
      <c r="M218" s="76"/>
      <c r="N218" s="76"/>
      <c r="O218" s="78"/>
      <c r="P218" s="79"/>
      <c r="Q218" s="80"/>
      <c r="R218" s="81"/>
      <c r="S218" s="79"/>
      <c r="T218" s="81"/>
      <c r="U218" s="81"/>
      <c r="V218" s="79"/>
      <c r="W218" s="81"/>
      <c r="X218" s="81"/>
      <c r="Y218" s="81"/>
      <c r="Z218" s="81"/>
      <c r="AA218" s="81"/>
      <c r="AB218" s="81"/>
      <c r="AC218" s="81"/>
      <c r="AD218" s="81"/>
      <c r="AE218" s="81"/>
      <c r="AF218" s="81"/>
      <c r="AG218" s="81"/>
      <c r="AH218" s="79"/>
      <c r="AI218" s="79"/>
      <c r="AJ218" s="125"/>
      <c r="AK218" s="22"/>
      <c r="AL218" s="22"/>
    </row>
    <row r="219" spans="1:38">
      <c r="A219" s="13"/>
      <c r="B219" s="84" t="s">
        <v>91</v>
      </c>
      <c r="C219" s="162" t="s">
        <v>90</v>
      </c>
      <c r="D219" s="86"/>
      <c r="E219" s="459"/>
      <c r="F219" s="459"/>
      <c r="G219" s="461"/>
      <c r="H219" s="79"/>
      <c r="I219" s="79"/>
      <c r="J219" s="79"/>
      <c r="K219" s="81"/>
      <c r="L219" s="81"/>
      <c r="M219" s="79"/>
      <c r="N219" s="79"/>
      <c r="O219" s="87"/>
      <c r="P219" s="88"/>
      <c r="Q219" s="89"/>
      <c r="R219" s="90"/>
      <c r="S219" s="88"/>
      <c r="T219" s="90"/>
      <c r="U219" s="90"/>
      <c r="V219" s="88"/>
      <c r="W219" s="90"/>
      <c r="X219" s="90"/>
      <c r="Y219" s="90"/>
      <c r="Z219" s="90"/>
      <c r="AA219" s="90"/>
      <c r="AB219" s="90"/>
      <c r="AC219" s="90"/>
      <c r="AD219" s="90"/>
      <c r="AE219" s="90"/>
      <c r="AF219" s="90"/>
      <c r="AG219" s="90"/>
      <c r="AH219" s="177"/>
      <c r="AI219" s="177"/>
      <c r="AJ219" s="54"/>
      <c r="AK219" s="86"/>
      <c r="AL219" s="86"/>
    </row>
    <row r="220" spans="1:38">
      <c r="A220" s="92"/>
      <c r="B220" s="45"/>
      <c r="C220" s="45"/>
      <c r="D220" s="45"/>
      <c r="E220" s="44"/>
      <c r="F220" s="93"/>
      <c r="G220" s="93"/>
      <c r="H220" s="45"/>
      <c r="I220" s="45"/>
      <c r="J220" s="45"/>
      <c r="K220" s="44"/>
      <c r="L220" s="44"/>
      <c r="M220" s="45"/>
      <c r="N220" s="45"/>
      <c r="O220" s="44"/>
      <c r="P220" s="42"/>
      <c r="Q220" s="43"/>
      <c r="R220" s="44"/>
      <c r="S220" s="45"/>
      <c r="T220" s="44"/>
      <c r="U220" s="44"/>
      <c r="V220" s="45"/>
      <c r="W220" s="44"/>
      <c r="X220" s="44"/>
      <c r="Y220" s="44"/>
      <c r="Z220" s="44"/>
      <c r="AA220" s="44"/>
      <c r="AB220" s="44"/>
      <c r="AC220" s="44"/>
      <c r="AD220" s="44"/>
      <c r="AE220" s="44"/>
      <c r="AF220" s="44"/>
      <c r="AG220" s="44"/>
      <c r="AH220" s="45"/>
      <c r="AI220" s="45"/>
      <c r="AJ220" s="45"/>
      <c r="AK220" s="45"/>
      <c r="AL220" s="46"/>
    </row>
    <row r="221" spans="1:38" ht="23.45" thickBot="1">
      <c r="A221" s="95"/>
      <c r="B221" s="94"/>
      <c r="C221" s="94"/>
      <c r="D221" s="94"/>
      <c r="E221" s="96"/>
      <c r="F221" s="97"/>
      <c r="G221" s="97"/>
      <c r="H221" s="94"/>
      <c r="I221" s="94"/>
      <c r="J221" s="94"/>
      <c r="K221" s="96"/>
      <c r="L221" s="96"/>
      <c r="M221" s="94"/>
      <c r="N221" s="94"/>
      <c r="O221" s="96"/>
      <c r="P221" s="98"/>
      <c r="Q221" s="99"/>
      <c r="R221" s="96"/>
      <c r="S221" s="94"/>
      <c r="T221" s="96"/>
      <c r="U221" s="96"/>
      <c r="V221" s="94"/>
      <c r="W221" s="96"/>
      <c r="X221" s="96"/>
      <c r="Y221" s="96"/>
      <c r="Z221" s="96"/>
      <c r="AA221" s="96"/>
      <c r="AB221" s="96"/>
      <c r="AC221" s="96"/>
      <c r="AD221" s="96"/>
      <c r="AE221" s="96"/>
      <c r="AF221" s="96"/>
      <c r="AG221" s="96"/>
      <c r="AH221" s="94"/>
      <c r="AI221" s="94"/>
      <c r="AJ221" s="94"/>
      <c r="AK221" s="94"/>
      <c r="AL221" s="94"/>
    </row>
    <row r="222" spans="1:38" ht="23.45" thickBot="1">
      <c r="A222" s="12">
        <v>15</v>
      </c>
      <c r="B222" s="481" t="s">
        <v>5</v>
      </c>
      <c r="C222" s="482"/>
      <c r="D222" s="134" t="s">
        <v>6</v>
      </c>
      <c r="E222" s="134"/>
      <c r="F222" s="134"/>
      <c r="G222" s="134"/>
      <c r="H222" s="134"/>
      <c r="I222" s="134"/>
      <c r="J222" s="134"/>
      <c r="K222" s="134"/>
      <c r="L222" s="134"/>
      <c r="M222" s="482" t="s">
        <v>7</v>
      </c>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3" t="s">
        <v>8</v>
      </c>
      <c r="AJ222" s="483"/>
    </row>
    <row r="223" spans="1:38" s="14" customFormat="1" ht="32.450000000000003" customHeight="1">
      <c r="A223" s="13"/>
      <c r="D223" s="15"/>
      <c r="E223" s="16" t="s">
        <v>9</v>
      </c>
      <c r="F223" s="466" t="s">
        <v>10</v>
      </c>
      <c r="G223" s="466" t="s">
        <v>11</v>
      </c>
      <c r="H223" s="475" t="s">
        <v>12</v>
      </c>
      <c r="I223" s="477" t="s">
        <v>13</v>
      </c>
      <c r="J223" s="479" t="s">
        <v>14</v>
      </c>
      <c r="K223" s="470" t="s">
        <v>15</v>
      </c>
      <c r="L223" s="470" t="s">
        <v>16</v>
      </c>
      <c r="M223" s="15" t="s">
        <v>17</v>
      </c>
      <c r="N223" s="17" t="s">
        <v>18</v>
      </c>
      <c r="O223" s="472" t="s">
        <v>19</v>
      </c>
      <c r="P223" s="473"/>
      <c r="Q223" s="474"/>
      <c r="R223" s="466" t="s">
        <v>92</v>
      </c>
      <c r="S223" s="466" t="s">
        <v>93</v>
      </c>
      <c r="T223" s="466" t="s">
        <v>22</v>
      </c>
      <c r="U223" s="466" t="s">
        <v>23</v>
      </c>
      <c r="V223" s="464" t="s">
        <v>24</v>
      </c>
      <c r="W223" s="466" t="s">
        <v>94</v>
      </c>
      <c r="X223" s="467" t="s">
        <v>26</v>
      </c>
      <c r="Y223" s="468"/>
      <c r="Z223" s="469"/>
      <c r="AA223" s="467" t="s">
        <v>27</v>
      </c>
      <c r="AB223" s="468"/>
      <c r="AC223" s="469"/>
      <c r="AD223" s="18" t="s">
        <v>95</v>
      </c>
      <c r="AE223" s="467" t="s">
        <v>29</v>
      </c>
      <c r="AF223" s="468"/>
      <c r="AG223" s="469"/>
      <c r="AH223" s="466" t="s">
        <v>30</v>
      </c>
      <c r="AI223" s="456" t="s">
        <v>31</v>
      </c>
      <c r="AJ223" s="456" t="s">
        <v>32</v>
      </c>
      <c r="AK223" s="19" t="s">
        <v>33</v>
      </c>
    </row>
    <row r="224" spans="1:38" ht="30" customHeight="1">
      <c r="A224" s="13"/>
      <c r="B224" s="20" t="s">
        <v>34</v>
      </c>
      <c r="C224" s="21" t="s">
        <v>326</v>
      </c>
      <c r="D224" s="22"/>
      <c r="E224" s="23" t="s">
        <v>36</v>
      </c>
      <c r="F224" s="457"/>
      <c r="G224" s="457"/>
      <c r="H224" s="476"/>
      <c r="I224" s="478"/>
      <c r="J224" s="480"/>
      <c r="K224" s="471"/>
      <c r="L224" s="471"/>
      <c r="M224" s="24"/>
      <c r="N224" s="25"/>
      <c r="O224" s="104" t="s">
        <v>37</v>
      </c>
      <c r="P224" s="29" t="s">
        <v>38</v>
      </c>
      <c r="Q224" s="105" t="s">
        <v>17</v>
      </c>
      <c r="R224" s="457"/>
      <c r="S224" s="457"/>
      <c r="T224" s="457"/>
      <c r="U224" s="457"/>
      <c r="V224" s="465"/>
      <c r="W224" s="457"/>
      <c r="X224" s="29" t="s">
        <v>39</v>
      </c>
      <c r="Y224" s="29" t="s">
        <v>40</v>
      </c>
      <c r="Z224" s="29" t="s">
        <v>41</v>
      </c>
      <c r="AA224" s="29" t="s">
        <v>39</v>
      </c>
      <c r="AB224" s="29" t="s">
        <v>40</v>
      </c>
      <c r="AC224" s="29" t="s">
        <v>41</v>
      </c>
      <c r="AD224" s="29" t="s">
        <v>42</v>
      </c>
      <c r="AE224" s="29" t="s">
        <v>43</v>
      </c>
      <c r="AF224" s="29" t="s">
        <v>44</v>
      </c>
      <c r="AG224" s="29" t="s">
        <v>45</v>
      </c>
      <c r="AH224" s="457"/>
      <c r="AI224" s="457"/>
      <c r="AJ224" s="457"/>
      <c r="AK224" s="7" t="s">
        <v>46</v>
      </c>
    </row>
    <row r="225" spans="1:38" ht="30" customHeight="1">
      <c r="A225" s="13"/>
      <c r="B225" s="30" t="s">
        <v>47</v>
      </c>
      <c r="C225" s="106" t="s">
        <v>327</v>
      </c>
      <c r="D225" s="22"/>
      <c r="E225" s="458" t="s">
        <v>328</v>
      </c>
      <c r="F225" s="458" t="s">
        <v>170</v>
      </c>
      <c r="G225" s="460" t="s">
        <v>329</v>
      </c>
      <c r="H225" s="22"/>
      <c r="I225" s="22"/>
      <c r="J225" s="22"/>
      <c r="K225" s="32"/>
      <c r="L225" s="32"/>
      <c r="M225" s="22"/>
      <c r="N225" s="33"/>
      <c r="O225" s="34"/>
      <c r="P225" s="35"/>
      <c r="Q225" s="36"/>
      <c r="R225" s="32"/>
      <c r="S225" s="22"/>
      <c r="T225" s="32"/>
      <c r="U225" s="32"/>
      <c r="V225" s="22"/>
      <c r="W225" s="32"/>
      <c r="X225" s="32"/>
      <c r="Y225" s="32"/>
      <c r="Z225" s="32"/>
      <c r="AA225" s="32"/>
      <c r="AB225" s="32"/>
      <c r="AC225" s="32"/>
      <c r="AD225" s="32"/>
      <c r="AJ225" s="22"/>
      <c r="AK225" s="22"/>
      <c r="AL225" s="22"/>
    </row>
    <row r="226" spans="1:38">
      <c r="A226" s="13"/>
      <c r="B226" s="20" t="s">
        <v>54</v>
      </c>
      <c r="C226" s="37" t="s">
        <v>55</v>
      </c>
      <c r="D226" s="22"/>
      <c r="E226" s="459"/>
      <c r="F226" s="459"/>
      <c r="G226" s="461"/>
      <c r="H226" s="38"/>
      <c r="I226" s="38"/>
      <c r="J226" s="38"/>
      <c r="K226" s="39"/>
      <c r="L226" s="39"/>
      <c r="M226" s="38"/>
      <c r="N226" s="40"/>
      <c r="O226" s="112"/>
      <c r="P226" s="113"/>
      <c r="Q226" s="114"/>
      <c r="R226" s="39"/>
      <c r="S226" s="38"/>
      <c r="T226" s="39"/>
      <c r="U226" s="39"/>
      <c r="V226" s="38"/>
      <c r="W226" s="39"/>
      <c r="X226" s="39"/>
      <c r="Y226" s="39"/>
      <c r="Z226" s="39"/>
      <c r="AA226" s="39"/>
      <c r="AB226" s="39"/>
      <c r="AC226" s="39"/>
      <c r="AD226" s="39"/>
      <c r="AE226" s="39"/>
      <c r="AF226" s="39"/>
      <c r="AG226" s="39"/>
      <c r="AH226" s="38"/>
      <c r="AI226" s="38"/>
      <c r="AJ226" s="131"/>
      <c r="AK226" s="38"/>
      <c r="AL226" s="38"/>
    </row>
    <row r="227" spans="1:38" ht="45">
      <c r="A227" s="13"/>
      <c r="B227" s="463" t="s">
        <v>56</v>
      </c>
      <c r="C227" s="21" t="s">
        <v>330</v>
      </c>
      <c r="D227" s="22"/>
      <c r="E227" s="459"/>
      <c r="F227" s="459"/>
      <c r="G227" s="461"/>
      <c r="H227" s="38"/>
      <c r="I227" s="38"/>
      <c r="J227" s="38"/>
      <c r="K227" s="39"/>
      <c r="L227" s="39"/>
      <c r="M227" s="38"/>
      <c r="N227" s="33"/>
      <c r="O227" s="34">
        <v>38</v>
      </c>
      <c r="P227" s="50" t="str">
        <f>C542</f>
        <v>To inform PSED team</v>
      </c>
      <c r="Q227" s="47" t="str">
        <f>H549</f>
        <v>Request for backup qualified and experienced engineers</v>
      </c>
      <c r="R227" s="53" t="str">
        <f t="shared" ref="R227:U228" si="274">I549</f>
        <v>Timing/duration</v>
      </c>
      <c r="S227" s="47" t="str">
        <f t="shared" si="274"/>
        <v>Too late - request made too late to be of benefit</v>
      </c>
      <c r="T227" s="72" t="str">
        <f t="shared" si="274"/>
        <v>High</v>
      </c>
      <c r="U227" s="73" t="str">
        <f t="shared" si="274"/>
        <v>Large</v>
      </c>
      <c r="V227" s="191" t="s">
        <v>331</v>
      </c>
      <c r="W227" s="32" t="s">
        <v>244</v>
      </c>
      <c r="X227" s="32">
        <f t="shared" ref="X227:X228" si="275">IF($T227="High",3,0)</f>
        <v>3</v>
      </c>
      <c r="Y227" s="32">
        <f t="shared" ref="Y227:Y228" si="276">IF($T227="Medium",2,0)</f>
        <v>0</v>
      </c>
      <c r="Z227" s="32">
        <f t="shared" ref="Z227:Z228" si="277">IF($T227="Low",1,0)</f>
        <v>0</v>
      </c>
      <c r="AA227" s="32">
        <f t="shared" ref="AA227:AA228" si="278">IF($U227="large",3,0)</f>
        <v>3</v>
      </c>
      <c r="AB227" s="32">
        <f t="shared" ref="AB227:AB228" si="279">IF($U227="Medium",2,0)</f>
        <v>0</v>
      </c>
      <c r="AC227" s="32">
        <f t="shared" ref="AC227:AC228" si="280">IF($U227="Low",1,0)</f>
        <v>0</v>
      </c>
      <c r="AD227" s="32">
        <f t="shared" ref="AD227:AD228" si="281">(X227+Y227+Z227)*(AA227+AB227+AC227)</f>
        <v>9</v>
      </c>
      <c r="AE227" s="51">
        <f t="shared" ref="AE227:AE228" si="282">IF($W227="INCREASE",3,0)</f>
        <v>0</v>
      </c>
      <c r="AF227" s="51">
        <f t="shared" ref="AF227:AF228" si="283">IF($W227="NO CHANGE",2,0)</f>
        <v>0</v>
      </c>
      <c r="AG227" s="51">
        <f t="shared" ref="AG227:AG228" si="284">IF($W227="DECREASE",1,0)</f>
        <v>1</v>
      </c>
      <c r="AH227" s="51">
        <f t="shared" ref="AH227:AH228" si="285">AD227*(AE227+AF227+AG227)</f>
        <v>9</v>
      </c>
      <c r="AI227" s="116" t="s">
        <v>332</v>
      </c>
      <c r="AJ227" s="195"/>
      <c r="AK227" s="22"/>
      <c r="AL227" s="22"/>
    </row>
    <row r="228" spans="1:38" ht="45">
      <c r="A228" s="13"/>
      <c r="B228" s="463"/>
      <c r="C228" s="21" t="s">
        <v>333</v>
      </c>
      <c r="D228" s="22"/>
      <c r="E228" s="459"/>
      <c r="F228" s="459"/>
      <c r="G228" s="461"/>
      <c r="H228" s="38"/>
      <c r="I228" s="38"/>
      <c r="J228" s="38"/>
      <c r="K228" s="39"/>
      <c r="L228" s="39"/>
      <c r="M228" s="38"/>
      <c r="N228" s="33"/>
      <c r="O228" s="34">
        <v>38</v>
      </c>
      <c r="P228" s="50" t="str">
        <f>C542</f>
        <v>To inform PSED team</v>
      </c>
      <c r="Q228" s="47" t="str">
        <f>H550</f>
        <v>Request for backup qualified and experienced aircrew</v>
      </c>
      <c r="R228" s="53" t="str">
        <f t="shared" si="274"/>
        <v>Timing/duration</v>
      </c>
      <c r="S228" s="47" t="str">
        <f>J550</f>
        <v>Too late - request made too late to be of benefit</v>
      </c>
      <c r="T228" s="72" t="str">
        <f t="shared" si="274"/>
        <v>High</v>
      </c>
      <c r="U228" s="73" t="str">
        <f t="shared" si="274"/>
        <v>Large</v>
      </c>
      <c r="V228" s="191"/>
      <c r="W228" s="32" t="s">
        <v>244</v>
      </c>
      <c r="X228" s="32">
        <f t="shared" si="275"/>
        <v>3</v>
      </c>
      <c r="Y228" s="32">
        <f t="shared" si="276"/>
        <v>0</v>
      </c>
      <c r="Z228" s="32">
        <f t="shared" si="277"/>
        <v>0</v>
      </c>
      <c r="AA228" s="32">
        <f t="shared" si="278"/>
        <v>3</v>
      </c>
      <c r="AB228" s="32">
        <f t="shared" si="279"/>
        <v>0</v>
      </c>
      <c r="AC228" s="32">
        <f t="shared" si="280"/>
        <v>0</v>
      </c>
      <c r="AD228" s="32">
        <f t="shared" si="281"/>
        <v>9</v>
      </c>
      <c r="AE228" s="51">
        <f t="shared" si="282"/>
        <v>0</v>
      </c>
      <c r="AF228" s="51">
        <f t="shared" si="283"/>
        <v>0</v>
      </c>
      <c r="AG228" s="51">
        <f t="shared" si="284"/>
        <v>1</v>
      </c>
      <c r="AH228" s="51">
        <f t="shared" si="285"/>
        <v>9</v>
      </c>
      <c r="AI228" s="116" t="s">
        <v>332</v>
      </c>
      <c r="AJ228" s="199"/>
      <c r="AK228" s="22"/>
      <c r="AL228" s="22"/>
    </row>
    <row r="229" spans="1:38" ht="38.450000000000003" customHeight="1">
      <c r="A229" s="13"/>
      <c r="B229" s="463" t="s">
        <v>65</v>
      </c>
      <c r="C229" s="21" t="s">
        <v>57</v>
      </c>
      <c r="D229" s="22"/>
      <c r="E229" s="459"/>
      <c r="F229" s="459"/>
      <c r="G229" s="461"/>
      <c r="H229" s="22" t="str">
        <f>C229</f>
        <v>Backup qualified and experienced engineers</v>
      </c>
      <c r="I229" s="51" t="s">
        <v>107</v>
      </c>
      <c r="J229" s="55" t="s">
        <v>334</v>
      </c>
      <c r="K229" s="32" t="s">
        <v>53</v>
      </c>
      <c r="L229" s="32" t="s">
        <v>58</v>
      </c>
      <c r="M229" s="22"/>
      <c r="N229" s="33"/>
      <c r="O229" s="118"/>
      <c r="P229" s="57"/>
      <c r="Q229" s="58"/>
      <c r="R229" s="59"/>
      <c r="S229" s="119"/>
      <c r="T229" s="59"/>
      <c r="U229" s="59"/>
      <c r="V229" s="119"/>
      <c r="W229" s="59"/>
      <c r="X229" s="59"/>
      <c r="Y229" s="59"/>
      <c r="Z229" s="59"/>
      <c r="AA229" s="59"/>
      <c r="AB229" s="59"/>
      <c r="AC229" s="59"/>
      <c r="AD229" s="59"/>
      <c r="AE229" s="59"/>
      <c r="AF229" s="59"/>
      <c r="AG229" s="59"/>
      <c r="AH229" s="119"/>
      <c r="AI229" s="52"/>
      <c r="AJ229" s="50" t="s">
        <v>335</v>
      </c>
      <c r="AK229" s="22"/>
      <c r="AL229" s="22"/>
    </row>
    <row r="230" spans="1:38" ht="38.450000000000003" customHeight="1">
      <c r="A230" s="13"/>
      <c r="B230" s="463"/>
      <c r="C230" s="21" t="s">
        <v>62</v>
      </c>
      <c r="D230" s="22"/>
      <c r="E230" s="459"/>
      <c r="F230" s="459"/>
      <c r="G230" s="461"/>
      <c r="H230" s="22" t="str">
        <f>C230</f>
        <v>Backup of qualified and experienced aircrew</v>
      </c>
      <c r="I230" s="51" t="s">
        <v>107</v>
      </c>
      <c r="J230" s="55" t="s">
        <v>334</v>
      </c>
      <c r="K230" s="32" t="s">
        <v>53</v>
      </c>
      <c r="L230" s="32" t="s">
        <v>58</v>
      </c>
      <c r="M230" s="22"/>
      <c r="N230" s="33"/>
      <c r="O230" s="120"/>
      <c r="P230" s="121"/>
      <c r="Q230" s="122"/>
      <c r="R230" s="123"/>
      <c r="S230" s="124"/>
      <c r="T230" s="123"/>
      <c r="U230" s="123"/>
      <c r="V230" s="124"/>
      <c r="W230" s="123"/>
      <c r="X230" s="123"/>
      <c r="Y230" s="123"/>
      <c r="Z230" s="123"/>
      <c r="AA230" s="123"/>
      <c r="AB230" s="123"/>
      <c r="AC230" s="123"/>
      <c r="AD230" s="123"/>
      <c r="AE230" s="123"/>
      <c r="AF230" s="123"/>
      <c r="AG230" s="123"/>
      <c r="AH230" s="124"/>
      <c r="AI230" s="125"/>
      <c r="AJ230" s="50" t="s">
        <v>336</v>
      </c>
      <c r="AK230" s="22"/>
      <c r="AL230" s="22"/>
    </row>
    <row r="231" spans="1:38">
      <c r="A231" s="13"/>
      <c r="B231" s="74" t="s">
        <v>75</v>
      </c>
      <c r="C231" s="161" t="s">
        <v>90</v>
      </c>
      <c r="D231" s="22"/>
      <c r="E231" s="459"/>
      <c r="F231" s="459"/>
      <c r="G231" s="461"/>
      <c r="H231" s="76"/>
      <c r="I231" s="76"/>
      <c r="J231" s="76"/>
      <c r="K231" s="77"/>
      <c r="L231" s="77"/>
      <c r="M231" s="76"/>
      <c r="N231" s="76"/>
      <c r="O231" s="87"/>
      <c r="P231" s="88"/>
      <c r="Q231" s="89"/>
      <c r="R231" s="90"/>
      <c r="S231" s="88"/>
      <c r="T231" s="90"/>
      <c r="U231" s="90"/>
      <c r="V231" s="88"/>
      <c r="W231" s="90"/>
      <c r="X231" s="90"/>
      <c r="Y231" s="90"/>
      <c r="Z231" s="90"/>
      <c r="AA231" s="90"/>
      <c r="AB231" s="90"/>
      <c r="AC231" s="90"/>
      <c r="AD231" s="90"/>
      <c r="AE231" s="90"/>
      <c r="AF231" s="90"/>
      <c r="AG231" s="90"/>
      <c r="AH231" s="88"/>
      <c r="AI231" s="88"/>
      <c r="AJ231" s="52"/>
      <c r="AK231" s="22"/>
      <c r="AL231" s="22"/>
    </row>
    <row r="232" spans="1:38">
      <c r="A232" s="13"/>
      <c r="B232" s="74" t="s">
        <v>82</v>
      </c>
      <c r="C232" s="161" t="s">
        <v>90</v>
      </c>
      <c r="D232" s="22"/>
      <c r="E232" s="459"/>
      <c r="F232" s="459"/>
      <c r="G232" s="461"/>
      <c r="H232" s="76"/>
      <c r="I232" s="76"/>
      <c r="J232" s="76"/>
      <c r="K232" s="77"/>
      <c r="L232" s="77"/>
      <c r="M232" s="76"/>
      <c r="N232" s="76"/>
      <c r="O232" s="87"/>
      <c r="P232" s="88"/>
      <c r="Q232" s="89"/>
      <c r="R232" s="90"/>
      <c r="S232" s="88"/>
      <c r="T232" s="90"/>
      <c r="U232" s="90"/>
      <c r="V232" s="88"/>
      <c r="W232" s="90"/>
      <c r="X232" s="90"/>
      <c r="Y232" s="90"/>
      <c r="Z232" s="90"/>
      <c r="AA232" s="90"/>
      <c r="AB232" s="90"/>
      <c r="AC232" s="90"/>
      <c r="AD232" s="90"/>
      <c r="AE232" s="90"/>
      <c r="AF232" s="90"/>
      <c r="AG232" s="90"/>
      <c r="AH232" s="88"/>
      <c r="AI232" s="88"/>
      <c r="AJ232" s="125"/>
      <c r="AK232" s="22"/>
      <c r="AL232" s="22"/>
    </row>
    <row r="233" spans="1:38">
      <c r="A233" s="13"/>
      <c r="B233" s="74" t="s">
        <v>89</v>
      </c>
      <c r="C233" s="161" t="s">
        <v>90</v>
      </c>
      <c r="D233" s="22"/>
      <c r="E233" s="459"/>
      <c r="F233" s="459"/>
      <c r="G233" s="461"/>
      <c r="H233" s="76"/>
      <c r="I233" s="76"/>
      <c r="J233" s="76"/>
      <c r="K233" s="77"/>
      <c r="L233" s="77"/>
      <c r="M233" s="76"/>
      <c r="N233" s="76"/>
      <c r="O233" s="87"/>
      <c r="P233" s="88"/>
      <c r="Q233" s="89"/>
      <c r="R233" s="90"/>
      <c r="S233" s="88"/>
      <c r="T233" s="90"/>
      <c r="U233" s="90"/>
      <c r="V233" s="88"/>
      <c r="W233" s="90"/>
      <c r="X233" s="90"/>
      <c r="Y233" s="90"/>
      <c r="Z233" s="90"/>
      <c r="AA233" s="90"/>
      <c r="AB233" s="90"/>
      <c r="AC233" s="90"/>
      <c r="AD233" s="90"/>
      <c r="AE233" s="90"/>
      <c r="AF233" s="90"/>
      <c r="AG233" s="90"/>
      <c r="AH233" s="88"/>
      <c r="AI233" s="88"/>
      <c r="AJ233" s="125"/>
      <c r="AK233" s="22"/>
      <c r="AL233" s="22"/>
    </row>
    <row r="234" spans="1:38">
      <c r="A234" s="13"/>
      <c r="B234" s="74" t="s">
        <v>91</v>
      </c>
      <c r="C234" s="161" t="s">
        <v>90</v>
      </c>
      <c r="D234" s="22"/>
      <c r="E234" s="491"/>
      <c r="F234" s="491"/>
      <c r="G234" s="492"/>
      <c r="H234" s="76"/>
      <c r="I234" s="76"/>
      <c r="J234" s="76"/>
      <c r="K234" s="77"/>
      <c r="L234" s="77"/>
      <c r="M234" s="76"/>
      <c r="N234" s="76"/>
      <c r="O234" s="132"/>
      <c r="P234" s="177"/>
      <c r="Q234" s="200"/>
      <c r="R234" s="133"/>
      <c r="S234" s="177"/>
      <c r="T234" s="133"/>
      <c r="U234" s="133"/>
      <c r="V234" s="177"/>
      <c r="W234" s="133"/>
      <c r="X234" s="133"/>
      <c r="Y234" s="133"/>
      <c r="Z234" s="133"/>
      <c r="AA234" s="133"/>
      <c r="AB234" s="133"/>
      <c r="AC234" s="133"/>
      <c r="AD234" s="133"/>
      <c r="AE234" s="133"/>
      <c r="AF234" s="133"/>
      <c r="AG234" s="133"/>
      <c r="AH234" s="177"/>
      <c r="AI234" s="177"/>
      <c r="AJ234" s="54"/>
      <c r="AK234" s="22"/>
      <c r="AL234" s="22"/>
    </row>
    <row r="235" spans="1:38">
      <c r="A235" s="13"/>
      <c r="B235" s="124"/>
      <c r="C235" s="124"/>
      <c r="D235" s="131"/>
      <c r="E235" s="131"/>
      <c r="F235" s="201"/>
      <c r="G235" s="202"/>
      <c r="H235" s="131"/>
      <c r="I235" s="131"/>
      <c r="J235" s="131"/>
      <c r="K235" s="141"/>
      <c r="L235" s="141"/>
      <c r="M235" s="131"/>
      <c r="N235" s="118"/>
      <c r="O235" s="203"/>
      <c r="P235" s="204"/>
      <c r="Q235" s="205"/>
      <c r="R235" s="141"/>
      <c r="S235" s="131"/>
      <c r="T235" s="141"/>
      <c r="U235" s="141"/>
      <c r="V235" s="131"/>
      <c r="W235" s="141"/>
      <c r="X235" s="141"/>
      <c r="Y235" s="141"/>
      <c r="Z235" s="141"/>
      <c r="AA235" s="141"/>
      <c r="AB235" s="141"/>
      <c r="AC235" s="141"/>
      <c r="AD235" s="141"/>
      <c r="AE235" s="141"/>
      <c r="AF235" s="141"/>
      <c r="AG235" s="141"/>
      <c r="AH235" s="131"/>
      <c r="AI235" s="131"/>
      <c r="AJ235" s="131"/>
      <c r="AK235" s="131"/>
      <c r="AL235" s="131"/>
    </row>
    <row r="236" spans="1:38" ht="23.45" thickBot="1">
      <c r="A236" s="95"/>
      <c r="B236" s="94"/>
      <c r="C236" s="94"/>
      <c r="D236" s="94"/>
      <c r="E236" s="94"/>
      <c r="F236" s="97"/>
      <c r="G236" s="164"/>
      <c r="H236" s="94"/>
      <c r="I236" s="94"/>
      <c r="J236" s="94"/>
      <c r="K236" s="96"/>
      <c r="L236" s="96"/>
      <c r="M236" s="94"/>
      <c r="N236" s="94"/>
      <c r="O236" s="96"/>
      <c r="P236" s="98"/>
      <c r="Q236" s="99"/>
      <c r="R236" s="96"/>
      <c r="S236" s="94"/>
      <c r="T236" s="96"/>
      <c r="U236" s="96"/>
      <c r="V236" s="94"/>
      <c r="W236" s="96"/>
      <c r="X236" s="96"/>
      <c r="Y236" s="96"/>
      <c r="Z236" s="96"/>
      <c r="AA236" s="96"/>
      <c r="AB236" s="96"/>
      <c r="AC236" s="96"/>
      <c r="AD236" s="96"/>
      <c r="AE236" s="96"/>
      <c r="AF236" s="96"/>
      <c r="AG236" s="96"/>
      <c r="AH236" s="94"/>
      <c r="AI236" s="94"/>
      <c r="AJ236" s="94"/>
      <c r="AK236" s="94"/>
      <c r="AL236" s="94"/>
    </row>
    <row r="237" spans="1:38" ht="23.45" thickBot="1">
      <c r="A237" s="12">
        <v>16</v>
      </c>
      <c r="B237" s="481" t="s">
        <v>5</v>
      </c>
      <c r="C237" s="482"/>
      <c r="D237" s="134" t="s">
        <v>6</v>
      </c>
      <c r="E237" s="134"/>
      <c r="F237" s="134"/>
      <c r="G237" s="134"/>
      <c r="H237" s="134"/>
      <c r="I237" s="134"/>
      <c r="J237" s="134"/>
      <c r="K237" s="134"/>
      <c r="L237" s="134"/>
      <c r="M237" s="482" t="s">
        <v>7</v>
      </c>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3" t="s">
        <v>8</v>
      </c>
      <c r="AJ237" s="483"/>
    </row>
    <row r="238" spans="1:38" s="14" customFormat="1" ht="32.450000000000003" customHeight="1">
      <c r="A238" s="13"/>
      <c r="D238" s="15"/>
      <c r="E238" s="16" t="s">
        <v>9</v>
      </c>
      <c r="F238" s="466" t="s">
        <v>10</v>
      </c>
      <c r="G238" s="466" t="s">
        <v>11</v>
      </c>
      <c r="H238" s="475" t="s">
        <v>12</v>
      </c>
      <c r="I238" s="477" t="s">
        <v>13</v>
      </c>
      <c r="J238" s="479" t="s">
        <v>14</v>
      </c>
      <c r="K238" s="470" t="s">
        <v>15</v>
      </c>
      <c r="L238" s="470" t="s">
        <v>16</v>
      </c>
      <c r="M238" s="15" t="s">
        <v>17</v>
      </c>
      <c r="N238" s="17" t="s">
        <v>18</v>
      </c>
      <c r="O238" s="472" t="s">
        <v>19</v>
      </c>
      <c r="P238" s="473"/>
      <c r="Q238" s="474"/>
      <c r="R238" s="466" t="s">
        <v>92</v>
      </c>
      <c r="S238" s="466" t="s">
        <v>93</v>
      </c>
      <c r="T238" s="466" t="s">
        <v>22</v>
      </c>
      <c r="U238" s="466" t="s">
        <v>23</v>
      </c>
      <c r="V238" s="464" t="s">
        <v>24</v>
      </c>
      <c r="W238" s="466" t="s">
        <v>94</v>
      </c>
      <c r="X238" s="467" t="s">
        <v>26</v>
      </c>
      <c r="Y238" s="468"/>
      <c r="Z238" s="469"/>
      <c r="AA238" s="467" t="s">
        <v>27</v>
      </c>
      <c r="AB238" s="468"/>
      <c r="AC238" s="469"/>
      <c r="AD238" s="18" t="s">
        <v>95</v>
      </c>
      <c r="AE238" s="467" t="s">
        <v>29</v>
      </c>
      <c r="AF238" s="468"/>
      <c r="AG238" s="469"/>
      <c r="AH238" s="466" t="s">
        <v>30</v>
      </c>
      <c r="AI238" s="456" t="s">
        <v>31</v>
      </c>
      <c r="AJ238" s="456" t="s">
        <v>32</v>
      </c>
      <c r="AK238" s="19" t="s">
        <v>33</v>
      </c>
    </row>
    <row r="239" spans="1:38" ht="30" customHeight="1">
      <c r="A239" s="13"/>
      <c r="B239" s="20" t="s">
        <v>34</v>
      </c>
      <c r="C239" s="184" t="s">
        <v>337</v>
      </c>
      <c r="D239" s="22"/>
      <c r="E239" s="70" t="s">
        <v>97</v>
      </c>
      <c r="F239" s="457"/>
      <c r="G239" s="457"/>
      <c r="H239" s="476"/>
      <c r="I239" s="478"/>
      <c r="J239" s="480"/>
      <c r="K239" s="471"/>
      <c r="L239" s="471"/>
      <c r="M239" s="24"/>
      <c r="N239" s="25"/>
      <c r="O239" s="104" t="s">
        <v>37</v>
      </c>
      <c r="P239" s="29" t="s">
        <v>38</v>
      </c>
      <c r="Q239" s="105" t="s">
        <v>17</v>
      </c>
      <c r="R239" s="457"/>
      <c r="S239" s="457"/>
      <c r="T239" s="457"/>
      <c r="U239" s="457"/>
      <c r="V239" s="465"/>
      <c r="W239" s="457"/>
      <c r="X239" s="29" t="s">
        <v>39</v>
      </c>
      <c r="Y239" s="29" t="s">
        <v>40</v>
      </c>
      <c r="Z239" s="29" t="s">
        <v>41</v>
      </c>
      <c r="AA239" s="29" t="s">
        <v>39</v>
      </c>
      <c r="AB239" s="29" t="s">
        <v>40</v>
      </c>
      <c r="AC239" s="29" t="s">
        <v>41</v>
      </c>
      <c r="AD239" s="29" t="s">
        <v>42</v>
      </c>
      <c r="AE239" s="29" t="s">
        <v>43</v>
      </c>
      <c r="AF239" s="29" t="s">
        <v>44</v>
      </c>
      <c r="AG239" s="29" t="s">
        <v>45</v>
      </c>
      <c r="AH239" s="457"/>
      <c r="AI239" s="457"/>
      <c r="AJ239" s="457"/>
      <c r="AK239" s="7" t="s">
        <v>46</v>
      </c>
    </row>
    <row r="240" spans="1:38" ht="30" customHeight="1">
      <c r="A240" s="13"/>
      <c r="B240" s="30" t="s">
        <v>47</v>
      </c>
      <c r="C240" s="106" t="s">
        <v>338</v>
      </c>
      <c r="D240" s="33"/>
      <c r="E240" s="458" t="s">
        <v>339</v>
      </c>
      <c r="F240" s="489" t="s">
        <v>340</v>
      </c>
      <c r="G240" s="460" t="s">
        <v>341</v>
      </c>
      <c r="H240" s="22"/>
      <c r="I240" s="22"/>
      <c r="J240" s="22"/>
      <c r="K240" s="32"/>
      <c r="L240" s="32"/>
      <c r="M240" s="22"/>
      <c r="N240" s="33"/>
      <c r="O240" s="34"/>
      <c r="P240" s="35"/>
      <c r="Q240" s="36"/>
      <c r="R240" s="32"/>
      <c r="S240" s="22"/>
      <c r="T240" s="32"/>
      <c r="U240" s="32"/>
      <c r="V240" s="22"/>
      <c r="W240" s="32"/>
      <c r="X240" s="32"/>
      <c r="Y240" s="32"/>
      <c r="Z240" s="32"/>
      <c r="AA240" s="32"/>
      <c r="AB240" s="32"/>
      <c r="AC240" s="32"/>
      <c r="AD240" s="32"/>
      <c r="AE240" s="32"/>
      <c r="AF240" s="32"/>
      <c r="AG240" s="32"/>
      <c r="AH240" s="22"/>
      <c r="AI240" s="22"/>
      <c r="AJ240" s="22"/>
      <c r="AK240" s="22"/>
      <c r="AL240" s="22"/>
    </row>
    <row r="241" spans="1:38">
      <c r="A241" s="13"/>
      <c r="B241" s="20" t="s">
        <v>54</v>
      </c>
      <c r="C241" s="37" t="s">
        <v>55</v>
      </c>
      <c r="D241" s="22"/>
      <c r="E241" s="459"/>
      <c r="F241" s="490"/>
      <c r="G241" s="461"/>
      <c r="H241" s="38"/>
      <c r="I241" s="38"/>
      <c r="J241" s="38"/>
      <c r="K241" s="39"/>
      <c r="L241" s="39"/>
      <c r="M241" s="38"/>
      <c r="N241" s="40"/>
      <c r="O241" s="112"/>
      <c r="P241" s="113"/>
      <c r="Q241" s="114"/>
      <c r="R241" s="39"/>
      <c r="S241" s="38"/>
      <c r="T241" s="39"/>
      <c r="U241" s="39"/>
      <c r="V241" s="38"/>
      <c r="W241" s="39"/>
      <c r="X241" s="39"/>
      <c r="Y241" s="39"/>
      <c r="Z241" s="39"/>
      <c r="AA241" s="39"/>
      <c r="AB241" s="39"/>
      <c r="AC241" s="39"/>
      <c r="AD241" s="39"/>
      <c r="AE241" s="39"/>
      <c r="AF241" s="39"/>
      <c r="AG241" s="39"/>
      <c r="AH241" s="38"/>
      <c r="AI241" s="38"/>
      <c r="AJ241" s="38"/>
      <c r="AK241" s="38"/>
      <c r="AL241" s="38"/>
    </row>
    <row r="242" spans="1:38" ht="84" customHeight="1">
      <c r="A242" s="13"/>
      <c r="B242" s="206" t="s">
        <v>342</v>
      </c>
      <c r="C242" s="184" t="s">
        <v>343</v>
      </c>
      <c r="D242" s="22"/>
      <c r="E242" s="459"/>
      <c r="F242" s="490"/>
      <c r="G242" s="461"/>
      <c r="H242" s="38"/>
      <c r="I242" s="38"/>
      <c r="J242" s="38"/>
      <c r="K242" s="39"/>
      <c r="L242" s="39"/>
      <c r="M242" s="38"/>
      <c r="N242" s="33"/>
      <c r="O242" s="34">
        <v>13</v>
      </c>
      <c r="P242" s="50" t="str">
        <f>C192</f>
        <v>To complete maintenance</v>
      </c>
      <c r="Q242" s="47" t="str">
        <f>H198</f>
        <v>Updated electronic aircraft log book</v>
      </c>
      <c r="R242" s="53" t="str">
        <f>I198</f>
        <v>Wrong object</v>
      </c>
      <c r="S242" s="47" t="str">
        <f>J198</f>
        <v>Wrong aircraft log book updated</v>
      </c>
      <c r="T242" s="72" t="str">
        <f>K198</f>
        <v>High</v>
      </c>
      <c r="U242" s="73" t="str">
        <f>L198</f>
        <v>Large</v>
      </c>
      <c r="V242" s="50" t="s">
        <v>344</v>
      </c>
      <c r="W242" s="32" t="s">
        <v>104</v>
      </c>
      <c r="X242" s="32">
        <f t="shared" ref="X242" si="286">IF($T242="High",3,0)</f>
        <v>3</v>
      </c>
      <c r="Y242" s="32">
        <f t="shared" ref="Y242" si="287">IF($T242="Medium",2,0)</f>
        <v>0</v>
      </c>
      <c r="Z242" s="32">
        <f t="shared" ref="Z242" si="288">IF($T242="Low",1,0)</f>
        <v>0</v>
      </c>
      <c r="AA242" s="32">
        <f t="shared" ref="AA242" si="289">IF($U242="large",3,0)</f>
        <v>3</v>
      </c>
      <c r="AB242" s="32">
        <f t="shared" ref="AB242" si="290">IF($U242="Medium",2,0)</f>
        <v>0</v>
      </c>
      <c r="AC242" s="32">
        <f t="shared" ref="AC242" si="291">IF($U242="Low",1,0)</f>
        <v>0</v>
      </c>
      <c r="AD242" s="32">
        <f t="shared" ref="AD242" si="292">(X242+Y242+Z242)*(AA242+AB242+AC242)</f>
        <v>9</v>
      </c>
      <c r="AE242" s="51">
        <f t="shared" ref="AE242" si="293">IF($W242="INCREASE",3,0)</f>
        <v>0</v>
      </c>
      <c r="AF242" s="51">
        <f t="shared" ref="AF242" si="294">IF($W242="NO CHANGE",2,0)</f>
        <v>2</v>
      </c>
      <c r="AG242" s="51">
        <f t="shared" ref="AG242" si="295">IF($W242="DECREASE",1,0)</f>
        <v>0</v>
      </c>
      <c r="AH242" s="51">
        <f t="shared" ref="AH242" si="296">AD242*(AE242+AF242+AG242)</f>
        <v>18</v>
      </c>
      <c r="AI242" s="50" t="s">
        <v>345</v>
      </c>
      <c r="AJ242" s="38"/>
      <c r="AK242" s="22"/>
      <c r="AL242" s="22"/>
    </row>
    <row r="243" spans="1:38" ht="60">
      <c r="A243" s="13"/>
      <c r="B243" s="74" t="s">
        <v>65</v>
      </c>
      <c r="C243" s="184" t="s">
        <v>163</v>
      </c>
      <c r="D243" s="22"/>
      <c r="E243" s="459"/>
      <c r="F243" s="490"/>
      <c r="G243" s="461"/>
      <c r="H243" s="50" t="str">
        <f>C243</f>
        <v>Electronic link to searchable aircraft maintenance database</v>
      </c>
      <c r="I243" s="51" t="s">
        <v>67</v>
      </c>
      <c r="J243" s="207" t="s">
        <v>346</v>
      </c>
      <c r="K243" s="32" t="s">
        <v>53</v>
      </c>
      <c r="L243" s="32" t="s">
        <v>58</v>
      </c>
      <c r="M243" s="22"/>
      <c r="N243" s="33"/>
      <c r="O243" s="118"/>
      <c r="P243" s="57"/>
      <c r="Q243" s="58"/>
      <c r="R243" s="59"/>
      <c r="S243" s="119"/>
      <c r="T243" s="59"/>
      <c r="U243" s="59"/>
      <c r="V243" s="119"/>
      <c r="W243" s="59"/>
      <c r="X243" s="59"/>
      <c r="Y243" s="59"/>
      <c r="Z243" s="59"/>
      <c r="AA243" s="59"/>
      <c r="AB243" s="59"/>
      <c r="AC243" s="59"/>
      <c r="AD243" s="59"/>
      <c r="AE243" s="59"/>
      <c r="AF243" s="59"/>
      <c r="AG243" s="59"/>
      <c r="AH243" s="52"/>
      <c r="AI243" s="52"/>
      <c r="AJ243" s="50" t="s">
        <v>347</v>
      </c>
      <c r="AK243" s="22"/>
      <c r="AL243" s="22"/>
    </row>
    <row r="244" spans="1:38">
      <c r="A244" s="13"/>
      <c r="B244" s="74" t="s">
        <v>75</v>
      </c>
      <c r="C244" s="161" t="s">
        <v>90</v>
      </c>
      <c r="D244" s="22"/>
      <c r="E244" s="459"/>
      <c r="F244" s="490"/>
      <c r="G244" s="461"/>
      <c r="H244" s="76"/>
      <c r="I244" s="76"/>
      <c r="J244" s="76"/>
      <c r="K244" s="77"/>
      <c r="L244" s="77"/>
      <c r="M244" s="76"/>
      <c r="N244" s="76"/>
      <c r="O244" s="87"/>
      <c r="P244" s="88"/>
      <c r="Q244" s="89"/>
      <c r="R244" s="90"/>
      <c r="S244" s="88"/>
      <c r="T244" s="90"/>
      <c r="U244" s="90"/>
      <c r="V244" s="88"/>
      <c r="W244" s="90"/>
      <c r="X244" s="90"/>
      <c r="Y244" s="90"/>
      <c r="Z244" s="90"/>
      <c r="AA244" s="90"/>
      <c r="AB244" s="90"/>
      <c r="AC244" s="90"/>
      <c r="AD244" s="90"/>
      <c r="AE244" s="90"/>
      <c r="AF244" s="90"/>
      <c r="AG244" s="90"/>
      <c r="AH244" s="91"/>
      <c r="AI244" s="91"/>
      <c r="AJ244" s="131"/>
      <c r="AK244" s="22"/>
      <c r="AL244" s="22"/>
    </row>
    <row r="245" spans="1:38">
      <c r="A245" s="13"/>
      <c r="B245" s="74" t="s">
        <v>82</v>
      </c>
      <c r="C245" s="161" t="s">
        <v>90</v>
      </c>
      <c r="D245" s="22"/>
      <c r="E245" s="459"/>
      <c r="F245" s="490"/>
      <c r="G245" s="461"/>
      <c r="H245" s="76"/>
      <c r="I245" s="76"/>
      <c r="J245" s="76"/>
      <c r="K245" s="77"/>
      <c r="L245" s="77"/>
      <c r="M245" s="76"/>
      <c r="N245" s="76"/>
      <c r="O245" s="87"/>
      <c r="P245" s="88"/>
      <c r="Q245" s="89"/>
      <c r="R245" s="90"/>
      <c r="S245" s="88"/>
      <c r="T245" s="90"/>
      <c r="U245" s="90"/>
      <c r="V245" s="88"/>
      <c r="W245" s="90"/>
      <c r="X245" s="90"/>
      <c r="Y245" s="90"/>
      <c r="Z245" s="90"/>
      <c r="AA245" s="90"/>
      <c r="AB245" s="90"/>
      <c r="AC245" s="90"/>
      <c r="AD245" s="90"/>
      <c r="AE245" s="90"/>
      <c r="AF245" s="90"/>
      <c r="AG245" s="90"/>
      <c r="AH245" s="91"/>
      <c r="AI245" s="91"/>
      <c r="AJ245" s="195"/>
      <c r="AK245" s="22"/>
      <c r="AL245" s="22"/>
    </row>
    <row r="246" spans="1:38">
      <c r="A246" s="13"/>
      <c r="B246" s="74" t="s">
        <v>89</v>
      </c>
      <c r="C246" s="161" t="s">
        <v>90</v>
      </c>
      <c r="D246" s="22"/>
      <c r="E246" s="459"/>
      <c r="F246" s="490"/>
      <c r="G246" s="461"/>
      <c r="H246" s="76"/>
      <c r="I246" s="76"/>
      <c r="J246" s="76"/>
      <c r="K246" s="77"/>
      <c r="L246" s="77"/>
      <c r="M246" s="76"/>
      <c r="N246" s="76"/>
      <c r="O246" s="87"/>
      <c r="P246" s="88"/>
      <c r="Q246" s="89"/>
      <c r="R246" s="90"/>
      <c r="S246" s="88"/>
      <c r="T246" s="90"/>
      <c r="U246" s="90"/>
      <c r="V246" s="88"/>
      <c r="W246" s="90"/>
      <c r="X246" s="90"/>
      <c r="Y246" s="90"/>
      <c r="Z246" s="90"/>
      <c r="AA246" s="90"/>
      <c r="AB246" s="90"/>
      <c r="AC246" s="90"/>
      <c r="AD246" s="90"/>
      <c r="AE246" s="90"/>
      <c r="AF246" s="90"/>
      <c r="AG246" s="90"/>
      <c r="AH246" s="91"/>
      <c r="AI246" s="91"/>
      <c r="AJ246" s="195"/>
      <c r="AK246" s="22"/>
      <c r="AL246" s="22"/>
    </row>
    <row r="247" spans="1:38">
      <c r="A247" s="13"/>
      <c r="B247" s="84" t="s">
        <v>91</v>
      </c>
      <c r="C247" s="162" t="s">
        <v>90</v>
      </c>
      <c r="D247" s="86"/>
      <c r="E247" s="459"/>
      <c r="F247" s="490"/>
      <c r="G247" s="461"/>
      <c r="H247" s="79"/>
      <c r="I247" s="79"/>
      <c r="J247" s="79"/>
      <c r="K247" s="81"/>
      <c r="L247" s="81"/>
      <c r="M247" s="79"/>
      <c r="N247" s="79"/>
      <c r="O247" s="87"/>
      <c r="P247" s="88"/>
      <c r="Q247" s="89"/>
      <c r="R247" s="90"/>
      <c r="S247" s="88"/>
      <c r="T247" s="90"/>
      <c r="U247" s="90"/>
      <c r="V247" s="88"/>
      <c r="W247" s="90"/>
      <c r="X247" s="90"/>
      <c r="Y247" s="90"/>
      <c r="Z247" s="90"/>
      <c r="AA247" s="90"/>
      <c r="AB247" s="90"/>
      <c r="AC247" s="90"/>
      <c r="AD247" s="90"/>
      <c r="AE247" s="90"/>
      <c r="AF247" s="90"/>
      <c r="AG247" s="90"/>
      <c r="AH247" s="91"/>
      <c r="AI247" s="91"/>
      <c r="AJ247" s="199"/>
      <c r="AK247" s="86"/>
      <c r="AL247" s="86"/>
    </row>
    <row r="248" spans="1:38">
      <c r="A248" s="92"/>
      <c r="B248" s="45"/>
      <c r="C248" s="45"/>
      <c r="D248" s="45"/>
      <c r="E248" s="44"/>
      <c r="F248" s="93"/>
      <c r="G248" s="163"/>
      <c r="H248" s="45"/>
      <c r="I248" s="45"/>
      <c r="J248" s="45"/>
      <c r="K248" s="44"/>
      <c r="L248" s="44"/>
      <c r="M248" s="45"/>
      <c r="N248" s="45"/>
      <c r="O248" s="44"/>
      <c r="P248" s="42"/>
      <c r="Q248" s="43"/>
      <c r="R248" s="44"/>
      <c r="S248" s="45"/>
      <c r="T248" s="44"/>
      <c r="U248" s="44"/>
      <c r="V248" s="45"/>
      <c r="W248" s="44"/>
      <c r="X248" s="44"/>
      <c r="Y248" s="44"/>
      <c r="Z248" s="44"/>
      <c r="AA248" s="44"/>
      <c r="AB248" s="44"/>
      <c r="AC248" s="44"/>
      <c r="AD248" s="44"/>
      <c r="AE248" s="44"/>
      <c r="AF248" s="44"/>
      <c r="AG248" s="44"/>
      <c r="AH248" s="45"/>
      <c r="AI248" s="45"/>
      <c r="AJ248" s="45"/>
      <c r="AK248" s="45"/>
      <c r="AL248" s="46"/>
    </row>
    <row r="249" spans="1:38" ht="23.45" thickBot="1">
      <c r="A249" s="95"/>
      <c r="B249" s="94"/>
      <c r="C249" s="94"/>
      <c r="D249" s="94"/>
      <c r="E249" s="96"/>
      <c r="F249" s="97"/>
      <c r="G249" s="164"/>
      <c r="H249" s="94"/>
      <c r="I249" s="94"/>
      <c r="J249" s="94"/>
      <c r="K249" s="96"/>
      <c r="L249" s="96"/>
      <c r="M249" s="94"/>
      <c r="N249" s="94"/>
      <c r="O249" s="96"/>
      <c r="P249" s="98"/>
      <c r="Q249" s="99"/>
      <c r="R249" s="96"/>
      <c r="S249" s="94"/>
      <c r="T249" s="96"/>
      <c r="U249" s="96"/>
      <c r="V249" s="94"/>
      <c r="W249" s="96"/>
      <c r="X249" s="96"/>
      <c r="Y249" s="96"/>
      <c r="Z249" s="96"/>
      <c r="AA249" s="96"/>
      <c r="AB249" s="96"/>
      <c r="AC249" s="96"/>
      <c r="AD249" s="96"/>
      <c r="AE249" s="96"/>
      <c r="AF249" s="96"/>
      <c r="AG249" s="96"/>
      <c r="AH249" s="94"/>
      <c r="AI249" s="94"/>
      <c r="AJ249" s="94"/>
      <c r="AK249" s="94"/>
      <c r="AL249" s="94"/>
    </row>
    <row r="250" spans="1:38" ht="23.45" thickBot="1">
      <c r="A250" s="12">
        <v>17</v>
      </c>
      <c r="B250" s="481" t="s">
        <v>5</v>
      </c>
      <c r="C250" s="482"/>
      <c r="D250" s="134" t="s">
        <v>6</v>
      </c>
      <c r="E250" s="134"/>
      <c r="F250" s="134"/>
      <c r="G250" s="134"/>
      <c r="H250" s="134"/>
      <c r="I250" s="134"/>
      <c r="J250" s="134"/>
      <c r="K250" s="134"/>
      <c r="L250" s="134"/>
      <c r="M250" s="482" t="s">
        <v>7</v>
      </c>
      <c r="N250" s="482"/>
      <c r="O250" s="482"/>
      <c r="P250" s="482"/>
      <c r="Q250" s="482"/>
      <c r="R250" s="482"/>
      <c r="S250" s="482"/>
      <c r="T250" s="482"/>
      <c r="U250" s="482"/>
      <c r="V250" s="482"/>
      <c r="W250" s="482"/>
      <c r="X250" s="482"/>
      <c r="Y250" s="482"/>
      <c r="Z250" s="482"/>
      <c r="AA250" s="482"/>
      <c r="AB250" s="482"/>
      <c r="AC250" s="482"/>
      <c r="AD250" s="482"/>
      <c r="AE250" s="482"/>
      <c r="AF250" s="482"/>
      <c r="AG250" s="482"/>
      <c r="AH250" s="482"/>
      <c r="AI250" s="483" t="s">
        <v>8</v>
      </c>
      <c r="AJ250" s="483"/>
    </row>
    <row r="251" spans="1:38" s="14" customFormat="1" ht="32.450000000000003" customHeight="1">
      <c r="A251" s="13"/>
      <c r="D251" s="15"/>
      <c r="E251" s="16" t="s">
        <v>9</v>
      </c>
      <c r="F251" s="466" t="s">
        <v>10</v>
      </c>
      <c r="G251" s="466" t="s">
        <v>11</v>
      </c>
      <c r="H251" s="475" t="s">
        <v>12</v>
      </c>
      <c r="I251" s="477" t="s">
        <v>13</v>
      </c>
      <c r="J251" s="479" t="s">
        <v>14</v>
      </c>
      <c r="K251" s="470" t="s">
        <v>15</v>
      </c>
      <c r="L251" s="470" t="s">
        <v>16</v>
      </c>
      <c r="M251" s="15" t="s">
        <v>17</v>
      </c>
      <c r="N251" s="17" t="s">
        <v>18</v>
      </c>
      <c r="O251" s="472" t="s">
        <v>19</v>
      </c>
      <c r="P251" s="473"/>
      <c r="Q251" s="474"/>
      <c r="R251" s="466" t="s">
        <v>92</v>
      </c>
      <c r="S251" s="466" t="s">
        <v>93</v>
      </c>
      <c r="T251" s="466" t="s">
        <v>22</v>
      </c>
      <c r="U251" s="466" t="s">
        <v>23</v>
      </c>
      <c r="V251" s="464" t="s">
        <v>24</v>
      </c>
      <c r="W251" s="466" t="s">
        <v>94</v>
      </c>
      <c r="X251" s="467" t="s">
        <v>26</v>
      </c>
      <c r="Y251" s="468"/>
      <c r="Z251" s="469"/>
      <c r="AA251" s="467" t="s">
        <v>27</v>
      </c>
      <c r="AB251" s="468"/>
      <c r="AC251" s="469"/>
      <c r="AD251" s="18" t="s">
        <v>95</v>
      </c>
      <c r="AE251" s="467" t="s">
        <v>29</v>
      </c>
      <c r="AF251" s="468"/>
      <c r="AG251" s="469"/>
      <c r="AH251" s="466" t="s">
        <v>30</v>
      </c>
      <c r="AI251" s="456" t="s">
        <v>31</v>
      </c>
      <c r="AJ251" s="456" t="s">
        <v>32</v>
      </c>
      <c r="AK251" s="19" t="s">
        <v>33</v>
      </c>
    </row>
    <row r="252" spans="1:38" ht="30" customHeight="1">
      <c r="A252" s="13"/>
      <c r="B252" s="20" t="s">
        <v>34</v>
      </c>
      <c r="C252" s="21" t="s">
        <v>348</v>
      </c>
      <c r="D252" s="22"/>
      <c r="E252" s="155" t="s">
        <v>167</v>
      </c>
      <c r="F252" s="457"/>
      <c r="G252" s="457"/>
      <c r="H252" s="476"/>
      <c r="I252" s="478"/>
      <c r="J252" s="480"/>
      <c r="K252" s="471"/>
      <c r="L252" s="471"/>
      <c r="M252" s="24"/>
      <c r="N252" s="25"/>
      <c r="O252" s="104" t="s">
        <v>37</v>
      </c>
      <c r="P252" s="29" t="s">
        <v>38</v>
      </c>
      <c r="Q252" s="105" t="s">
        <v>17</v>
      </c>
      <c r="R252" s="457"/>
      <c r="S252" s="457"/>
      <c r="T252" s="457"/>
      <c r="U252" s="457"/>
      <c r="V252" s="465"/>
      <c r="W252" s="457"/>
      <c r="X252" s="29" t="s">
        <v>39</v>
      </c>
      <c r="Y252" s="29" t="s">
        <v>40</v>
      </c>
      <c r="Z252" s="29" t="s">
        <v>41</v>
      </c>
      <c r="AA252" s="29" t="s">
        <v>39</v>
      </c>
      <c r="AB252" s="29" t="s">
        <v>40</v>
      </c>
      <c r="AC252" s="29" t="s">
        <v>41</v>
      </c>
      <c r="AD252" s="29" t="s">
        <v>42</v>
      </c>
      <c r="AE252" s="29" t="s">
        <v>43</v>
      </c>
      <c r="AF252" s="29" t="s">
        <v>44</v>
      </c>
      <c r="AG252" s="29" t="s">
        <v>45</v>
      </c>
      <c r="AH252" s="457"/>
      <c r="AI252" s="457"/>
      <c r="AJ252" s="457"/>
      <c r="AK252" s="7" t="s">
        <v>46</v>
      </c>
    </row>
    <row r="253" spans="1:38" ht="30" customHeight="1">
      <c r="A253" s="13"/>
      <c r="B253" s="30" t="s">
        <v>47</v>
      </c>
      <c r="C253" s="31" t="s">
        <v>349</v>
      </c>
      <c r="D253" s="22"/>
      <c r="E253" s="458" t="s">
        <v>350</v>
      </c>
      <c r="F253" s="489" t="s">
        <v>351</v>
      </c>
      <c r="G253" s="460" t="s">
        <v>341</v>
      </c>
      <c r="H253" s="22"/>
      <c r="I253" s="22"/>
      <c r="J253" s="22"/>
      <c r="K253" s="32"/>
      <c r="L253" s="32"/>
      <c r="M253" s="22"/>
      <c r="N253" s="33"/>
      <c r="O253" s="34"/>
      <c r="P253" s="35"/>
      <c r="Q253" s="36"/>
      <c r="R253" s="32"/>
      <c r="S253" s="22"/>
      <c r="T253" s="32"/>
      <c r="U253" s="32"/>
      <c r="V253" s="22"/>
      <c r="W253" s="32"/>
      <c r="X253" s="32"/>
      <c r="Y253" s="32"/>
      <c r="Z253" s="32"/>
      <c r="AA253" s="32"/>
      <c r="AB253" s="32"/>
      <c r="AC253" s="32"/>
      <c r="AD253" s="32"/>
      <c r="AJ253" s="22"/>
      <c r="AK253" s="22"/>
      <c r="AL253" s="22"/>
    </row>
    <row r="254" spans="1:38">
      <c r="A254" s="13"/>
      <c r="B254" s="20" t="s">
        <v>54</v>
      </c>
      <c r="C254" s="37" t="s">
        <v>55</v>
      </c>
      <c r="D254" s="22"/>
      <c r="E254" s="459"/>
      <c r="F254" s="490"/>
      <c r="G254" s="461"/>
      <c r="H254" s="38"/>
      <c r="I254" s="38"/>
      <c r="J254" s="38"/>
      <c r="K254" s="39"/>
      <c r="L254" s="39"/>
      <c r="M254" s="38"/>
      <c r="N254" s="40"/>
      <c r="O254" s="208"/>
      <c r="P254" s="59"/>
      <c r="Q254" s="59"/>
      <c r="R254" s="59"/>
      <c r="S254" s="59"/>
      <c r="T254" s="59"/>
      <c r="U254" s="59"/>
      <c r="V254" s="119"/>
      <c r="W254" s="182"/>
      <c r="X254" s="209"/>
      <c r="Y254" s="39"/>
      <c r="Z254" s="39"/>
      <c r="AA254" s="39"/>
      <c r="AB254" s="39"/>
      <c r="AC254" s="39"/>
      <c r="AD254" s="39"/>
      <c r="AE254" s="39"/>
      <c r="AF254" s="39"/>
      <c r="AG254" s="41"/>
      <c r="AH254" s="131"/>
      <c r="AI254" s="131"/>
      <c r="AJ254" s="131"/>
      <c r="AK254" s="38"/>
      <c r="AL254" s="38"/>
    </row>
    <row r="255" spans="1:38">
      <c r="A255" s="13"/>
      <c r="B255" s="210" t="s">
        <v>342</v>
      </c>
      <c r="C255" s="161" t="s">
        <v>90</v>
      </c>
      <c r="D255" s="22"/>
      <c r="E255" s="459"/>
      <c r="F255" s="490"/>
      <c r="G255" s="461"/>
      <c r="H255" s="38"/>
      <c r="I255" s="38"/>
      <c r="J255" s="38"/>
      <c r="K255" s="39"/>
      <c r="L255" s="39"/>
      <c r="M255" s="38"/>
      <c r="N255" s="33"/>
      <c r="O255" s="211"/>
      <c r="P255" s="123"/>
      <c r="Q255" s="123"/>
      <c r="R255" s="123"/>
      <c r="S255" s="123"/>
      <c r="T255" s="123"/>
      <c r="U255" s="123"/>
      <c r="V255" s="123"/>
      <c r="W255" s="212"/>
      <c r="X255" s="213"/>
      <c r="Y255" s="32"/>
      <c r="Z255" s="32"/>
      <c r="AA255" s="32"/>
      <c r="AB255" s="32"/>
      <c r="AC255" s="32"/>
      <c r="AD255" s="32"/>
      <c r="AH255" s="195"/>
      <c r="AI255" s="195"/>
      <c r="AJ255" s="199"/>
      <c r="AK255" s="22"/>
      <c r="AL255" s="22"/>
    </row>
    <row r="256" spans="1:38" ht="45">
      <c r="A256" s="13"/>
      <c r="B256" s="74" t="s">
        <v>65</v>
      </c>
      <c r="C256" s="21" t="s">
        <v>200</v>
      </c>
      <c r="D256" s="22"/>
      <c r="E256" s="459"/>
      <c r="F256" s="490"/>
      <c r="G256" s="461"/>
      <c r="H256" s="22" t="str">
        <f>C256</f>
        <v>Functioning SQEP test tool</v>
      </c>
      <c r="I256" s="51" t="s">
        <v>72</v>
      </c>
      <c r="J256" s="35" t="s">
        <v>352</v>
      </c>
      <c r="K256" s="32" t="s">
        <v>53</v>
      </c>
      <c r="L256" s="32" t="s">
        <v>58</v>
      </c>
      <c r="M256" s="22"/>
      <c r="N256" s="33"/>
      <c r="O256" s="211"/>
      <c r="P256" s="123"/>
      <c r="Q256" s="123"/>
      <c r="R256" s="123"/>
      <c r="S256" s="123"/>
      <c r="T256" s="123"/>
      <c r="U256" s="123"/>
      <c r="V256" s="124"/>
      <c r="W256" s="212"/>
      <c r="X256" s="44"/>
      <c r="Y256" s="44"/>
      <c r="Z256" s="44"/>
      <c r="AA256" s="44"/>
      <c r="AB256" s="44"/>
      <c r="AC256" s="44"/>
      <c r="AD256" s="44"/>
      <c r="AE256" s="44"/>
      <c r="AF256" s="44"/>
      <c r="AG256" s="44"/>
      <c r="AH256" s="195"/>
      <c r="AI256" s="195"/>
      <c r="AJ256" s="35" t="s">
        <v>353</v>
      </c>
      <c r="AK256" s="22"/>
      <c r="AL256" s="22"/>
    </row>
    <row r="257" spans="1:38">
      <c r="A257" s="13"/>
      <c r="B257" s="74" t="s">
        <v>75</v>
      </c>
      <c r="C257" s="161" t="s">
        <v>90</v>
      </c>
      <c r="D257" s="22"/>
      <c r="E257" s="459"/>
      <c r="F257" s="490"/>
      <c r="G257" s="461"/>
      <c r="H257" s="38"/>
      <c r="I257" s="38"/>
      <c r="J257" s="38"/>
      <c r="K257" s="39"/>
      <c r="L257" s="39"/>
      <c r="M257" s="38"/>
      <c r="N257" s="33"/>
      <c r="O257" s="211"/>
      <c r="P257" s="123"/>
      <c r="Q257" s="123"/>
      <c r="R257" s="123"/>
      <c r="S257" s="123"/>
      <c r="T257" s="123"/>
      <c r="U257" s="123"/>
      <c r="V257" s="123"/>
      <c r="W257" s="212"/>
      <c r="X257" s="44"/>
      <c r="Y257" s="44"/>
      <c r="Z257" s="44"/>
      <c r="AA257" s="44"/>
      <c r="AB257" s="44"/>
      <c r="AC257" s="44"/>
      <c r="AD257" s="44"/>
      <c r="AE257" s="44"/>
      <c r="AF257" s="44"/>
      <c r="AG257" s="44"/>
      <c r="AH257" s="195"/>
      <c r="AI257" s="195"/>
      <c r="AJ257" s="131"/>
      <c r="AK257" s="22"/>
      <c r="AL257" s="22"/>
    </row>
    <row r="258" spans="1:38">
      <c r="A258" s="13"/>
      <c r="B258" s="74" t="s">
        <v>82</v>
      </c>
      <c r="C258" s="161" t="s">
        <v>90</v>
      </c>
      <c r="D258" s="22"/>
      <c r="E258" s="459"/>
      <c r="F258" s="490"/>
      <c r="G258" s="461"/>
      <c r="H258" s="76"/>
      <c r="I258" s="76"/>
      <c r="J258" s="76"/>
      <c r="K258" s="77"/>
      <c r="L258" s="77"/>
      <c r="M258" s="76"/>
      <c r="N258" s="76"/>
      <c r="O258" s="211"/>
      <c r="P258" s="123"/>
      <c r="Q258" s="123"/>
      <c r="R258" s="123"/>
      <c r="S258" s="123"/>
      <c r="T258" s="123"/>
      <c r="U258" s="90"/>
      <c r="V258" s="88"/>
      <c r="W258" s="214"/>
      <c r="X258" s="44"/>
      <c r="Y258" s="44"/>
      <c r="Z258" s="44"/>
      <c r="AA258" s="44"/>
      <c r="AB258" s="44"/>
      <c r="AC258" s="44"/>
      <c r="AD258" s="44"/>
      <c r="AE258" s="44"/>
      <c r="AF258" s="44"/>
      <c r="AG258" s="44"/>
      <c r="AH258" s="195"/>
      <c r="AI258" s="195"/>
      <c r="AJ258" s="195"/>
      <c r="AK258" s="22"/>
      <c r="AL258" s="22"/>
    </row>
    <row r="259" spans="1:38">
      <c r="A259" s="13"/>
      <c r="B259" s="74" t="s">
        <v>89</v>
      </c>
      <c r="C259" s="161" t="s">
        <v>90</v>
      </c>
      <c r="D259" s="22"/>
      <c r="E259" s="459"/>
      <c r="F259" s="490"/>
      <c r="G259" s="461"/>
      <c r="H259" s="76"/>
      <c r="I259" s="76"/>
      <c r="J259" s="76"/>
      <c r="K259" s="77"/>
      <c r="L259" s="77"/>
      <c r="M259" s="76"/>
      <c r="N259" s="76"/>
      <c r="O259" s="211"/>
      <c r="P259" s="123"/>
      <c r="Q259" s="123"/>
      <c r="R259" s="123"/>
      <c r="S259" s="123"/>
      <c r="T259" s="123"/>
      <c r="U259" s="90"/>
      <c r="V259" s="88"/>
      <c r="W259" s="214"/>
      <c r="X259" s="44"/>
      <c r="Y259" s="44"/>
      <c r="Z259" s="44"/>
      <c r="AA259" s="44"/>
      <c r="AB259" s="44"/>
      <c r="AC259" s="44"/>
      <c r="AD259" s="44"/>
      <c r="AE259" s="44"/>
      <c r="AF259" s="44"/>
      <c r="AG259" s="44"/>
      <c r="AH259" s="195"/>
      <c r="AI259" s="195"/>
      <c r="AJ259" s="195"/>
      <c r="AK259" s="22"/>
      <c r="AL259" s="22"/>
    </row>
    <row r="260" spans="1:38">
      <c r="A260" s="13"/>
      <c r="B260" s="84" t="s">
        <v>91</v>
      </c>
      <c r="C260" s="162" t="s">
        <v>90</v>
      </c>
      <c r="D260" s="86"/>
      <c r="E260" s="459"/>
      <c r="F260" s="490"/>
      <c r="G260" s="461"/>
      <c r="H260" s="131"/>
      <c r="I260" s="131"/>
      <c r="J260" s="131"/>
      <c r="K260" s="141"/>
      <c r="L260" s="141"/>
      <c r="M260" s="131"/>
      <c r="N260" s="172"/>
      <c r="O260" s="215"/>
      <c r="P260" s="65"/>
      <c r="Q260" s="65"/>
      <c r="R260" s="65"/>
      <c r="S260" s="65"/>
      <c r="T260" s="65"/>
      <c r="U260" s="65"/>
      <c r="V260" s="65"/>
      <c r="W260" s="216"/>
      <c r="X260" s="44"/>
      <c r="Y260" s="44"/>
      <c r="Z260" s="44"/>
      <c r="AA260" s="44"/>
      <c r="AB260" s="44"/>
      <c r="AC260" s="44"/>
      <c r="AD260" s="44"/>
      <c r="AE260" s="44"/>
      <c r="AF260" s="44"/>
      <c r="AG260" s="44"/>
      <c r="AH260" s="199"/>
      <c r="AI260" s="199"/>
      <c r="AJ260" s="199"/>
      <c r="AK260" s="86"/>
      <c r="AL260" s="86"/>
    </row>
    <row r="261" spans="1:38">
      <c r="A261" s="92"/>
      <c r="B261" s="45"/>
      <c r="C261" s="45"/>
      <c r="D261" s="45"/>
      <c r="E261" s="44"/>
      <c r="F261" s="93"/>
      <c r="G261" s="163"/>
      <c r="H261" s="45"/>
      <c r="I261" s="45"/>
      <c r="J261" s="45"/>
      <c r="K261" s="44"/>
      <c r="L261" s="44"/>
      <c r="M261" s="45"/>
      <c r="N261" s="45"/>
      <c r="O261" s="44"/>
      <c r="P261" s="42"/>
      <c r="Q261" s="43"/>
      <c r="R261" s="44"/>
      <c r="S261" s="45"/>
      <c r="T261" s="44"/>
      <c r="U261" s="44"/>
      <c r="V261" s="45"/>
      <c r="W261" s="44"/>
      <c r="X261" s="44"/>
      <c r="Y261" s="44"/>
      <c r="Z261" s="44"/>
      <c r="AA261" s="44"/>
      <c r="AB261" s="44"/>
      <c r="AC261" s="44"/>
      <c r="AD261" s="44"/>
      <c r="AE261" s="44"/>
      <c r="AF261" s="44"/>
      <c r="AG261" s="44"/>
      <c r="AH261" s="45"/>
      <c r="AI261" s="45"/>
      <c r="AJ261" s="45"/>
      <c r="AK261" s="45"/>
      <c r="AL261" s="46"/>
    </row>
    <row r="262" spans="1:38" ht="23.45" thickBot="1">
      <c r="A262" s="95"/>
      <c r="B262" s="94"/>
      <c r="C262" s="94"/>
      <c r="D262" s="94"/>
      <c r="E262" s="96"/>
      <c r="F262" s="97"/>
      <c r="G262" s="164"/>
      <c r="H262" s="94"/>
      <c r="I262" s="94"/>
      <c r="J262" s="94"/>
      <c r="K262" s="96"/>
      <c r="L262" s="96"/>
      <c r="M262" s="94"/>
      <c r="N262" s="94"/>
      <c r="O262" s="96"/>
      <c r="P262" s="98"/>
      <c r="Q262" s="99"/>
      <c r="R262" s="96"/>
      <c r="S262" s="94"/>
      <c r="T262" s="96"/>
      <c r="U262" s="96"/>
      <c r="V262" s="94"/>
      <c r="W262" s="96"/>
      <c r="X262" s="96"/>
      <c r="Y262" s="96"/>
      <c r="Z262" s="96"/>
      <c r="AA262" s="96"/>
      <c r="AB262" s="96"/>
      <c r="AC262" s="96"/>
      <c r="AD262" s="96"/>
      <c r="AE262" s="96"/>
      <c r="AF262" s="96"/>
      <c r="AG262" s="96"/>
      <c r="AH262" s="94"/>
      <c r="AI262" s="94"/>
      <c r="AJ262" s="94"/>
      <c r="AK262" s="94"/>
      <c r="AL262" s="94"/>
    </row>
    <row r="263" spans="1:38" ht="23.45" thickBot="1">
      <c r="A263" s="12">
        <v>18</v>
      </c>
      <c r="B263" s="481" t="s">
        <v>5</v>
      </c>
      <c r="C263" s="482"/>
      <c r="D263" s="134" t="s">
        <v>6</v>
      </c>
      <c r="E263" s="134"/>
      <c r="F263" s="134"/>
      <c r="G263" s="134"/>
      <c r="H263" s="134"/>
      <c r="I263" s="134"/>
      <c r="J263" s="134"/>
      <c r="K263" s="134"/>
      <c r="L263" s="134"/>
      <c r="M263" s="482" t="s">
        <v>7</v>
      </c>
      <c r="N263" s="482"/>
      <c r="O263" s="482"/>
      <c r="P263" s="482"/>
      <c r="Q263" s="482"/>
      <c r="R263" s="482"/>
      <c r="S263" s="482"/>
      <c r="T263" s="482"/>
      <c r="U263" s="482"/>
      <c r="V263" s="482"/>
      <c r="W263" s="482"/>
      <c r="X263" s="482"/>
      <c r="Y263" s="482"/>
      <c r="Z263" s="482"/>
      <c r="AA263" s="482"/>
      <c r="AB263" s="482"/>
      <c r="AC263" s="482"/>
      <c r="AD263" s="482"/>
      <c r="AE263" s="482"/>
      <c r="AF263" s="482"/>
      <c r="AG263" s="482"/>
      <c r="AH263" s="482"/>
      <c r="AI263" s="483" t="s">
        <v>8</v>
      </c>
      <c r="AJ263" s="483"/>
    </row>
    <row r="264" spans="1:38" s="14" customFormat="1" ht="32.450000000000003" customHeight="1">
      <c r="A264" s="13"/>
      <c r="D264" s="15"/>
      <c r="E264" s="16" t="s">
        <v>9</v>
      </c>
      <c r="F264" s="466" t="s">
        <v>10</v>
      </c>
      <c r="G264" s="466" t="s">
        <v>11</v>
      </c>
      <c r="H264" s="475" t="s">
        <v>12</v>
      </c>
      <c r="I264" s="477" t="s">
        <v>13</v>
      </c>
      <c r="J264" s="479" t="s">
        <v>14</v>
      </c>
      <c r="K264" s="470" t="s">
        <v>15</v>
      </c>
      <c r="L264" s="470" t="s">
        <v>16</v>
      </c>
      <c r="M264" s="15" t="s">
        <v>17</v>
      </c>
      <c r="N264" s="17" t="s">
        <v>18</v>
      </c>
      <c r="O264" s="472" t="s">
        <v>19</v>
      </c>
      <c r="P264" s="473"/>
      <c r="Q264" s="474"/>
      <c r="R264" s="466" t="s">
        <v>92</v>
      </c>
      <c r="S264" s="466" t="s">
        <v>93</v>
      </c>
      <c r="T264" s="466" t="s">
        <v>22</v>
      </c>
      <c r="U264" s="466" t="s">
        <v>23</v>
      </c>
      <c r="V264" s="464" t="s">
        <v>24</v>
      </c>
      <c r="W264" s="466" t="s">
        <v>94</v>
      </c>
      <c r="X264" s="467" t="s">
        <v>26</v>
      </c>
      <c r="Y264" s="468"/>
      <c r="Z264" s="469"/>
      <c r="AA264" s="467" t="s">
        <v>27</v>
      </c>
      <c r="AB264" s="468"/>
      <c r="AC264" s="469"/>
      <c r="AD264" s="18" t="s">
        <v>95</v>
      </c>
      <c r="AE264" s="467" t="s">
        <v>29</v>
      </c>
      <c r="AF264" s="468"/>
      <c r="AG264" s="469"/>
      <c r="AH264" s="466" t="s">
        <v>30</v>
      </c>
      <c r="AI264" s="456" t="s">
        <v>31</v>
      </c>
      <c r="AJ264" s="456" t="s">
        <v>32</v>
      </c>
      <c r="AK264" s="19" t="s">
        <v>33</v>
      </c>
    </row>
    <row r="265" spans="1:38" ht="30" customHeight="1">
      <c r="A265" s="13"/>
      <c r="B265" s="20" t="s">
        <v>34</v>
      </c>
      <c r="C265" s="21" t="s">
        <v>354</v>
      </c>
      <c r="D265" s="22"/>
      <c r="E265" s="155" t="s">
        <v>167</v>
      </c>
      <c r="F265" s="457"/>
      <c r="G265" s="457"/>
      <c r="H265" s="476"/>
      <c r="I265" s="478"/>
      <c r="J265" s="480"/>
      <c r="K265" s="471"/>
      <c r="L265" s="471"/>
      <c r="M265" s="24"/>
      <c r="N265" s="25"/>
      <c r="O265" s="104" t="s">
        <v>37</v>
      </c>
      <c r="P265" s="29" t="s">
        <v>38</v>
      </c>
      <c r="Q265" s="105" t="s">
        <v>17</v>
      </c>
      <c r="R265" s="457"/>
      <c r="S265" s="457"/>
      <c r="T265" s="457"/>
      <c r="U265" s="457"/>
      <c r="V265" s="465"/>
      <c r="W265" s="457"/>
      <c r="X265" s="29" t="s">
        <v>39</v>
      </c>
      <c r="Y265" s="29" t="s">
        <v>40</v>
      </c>
      <c r="Z265" s="29" t="s">
        <v>41</v>
      </c>
      <c r="AA265" s="29" t="s">
        <v>39</v>
      </c>
      <c r="AB265" s="29" t="s">
        <v>40</v>
      </c>
      <c r="AC265" s="29" t="s">
        <v>41</v>
      </c>
      <c r="AD265" s="29" t="s">
        <v>42</v>
      </c>
      <c r="AE265" s="29" t="s">
        <v>43</v>
      </c>
      <c r="AF265" s="29" t="s">
        <v>44</v>
      </c>
      <c r="AG265" s="29" t="s">
        <v>45</v>
      </c>
      <c r="AH265" s="457"/>
      <c r="AI265" s="457"/>
      <c r="AJ265" s="457"/>
      <c r="AK265" s="7" t="s">
        <v>46</v>
      </c>
    </row>
    <row r="266" spans="1:38" ht="15" customHeight="1">
      <c r="A266" s="13"/>
      <c r="B266" s="74" t="s">
        <v>47</v>
      </c>
      <c r="C266" s="21" t="s">
        <v>355</v>
      </c>
      <c r="D266" s="22"/>
      <c r="E266" s="458" t="s">
        <v>356</v>
      </c>
      <c r="F266" s="489" t="s">
        <v>357</v>
      </c>
      <c r="G266" s="460" t="s">
        <v>358</v>
      </c>
      <c r="H266" s="22"/>
      <c r="I266" s="22"/>
      <c r="J266" s="22"/>
      <c r="K266" s="32"/>
      <c r="L266" s="32"/>
      <c r="M266" s="22"/>
      <c r="N266" s="33"/>
      <c r="O266" s="34"/>
      <c r="P266" s="35"/>
      <c r="Q266" s="36"/>
      <c r="R266" s="32"/>
      <c r="S266" s="22"/>
      <c r="T266" s="32"/>
      <c r="U266" s="32"/>
      <c r="V266" s="22"/>
      <c r="W266" s="32"/>
      <c r="X266" s="32"/>
      <c r="Y266" s="32"/>
      <c r="Z266" s="32"/>
      <c r="AA266" s="32"/>
      <c r="AB266" s="32"/>
      <c r="AC266" s="32"/>
      <c r="AD266" s="32"/>
      <c r="AJ266" s="22"/>
      <c r="AK266" s="22"/>
      <c r="AL266" s="22"/>
    </row>
    <row r="267" spans="1:38">
      <c r="A267" s="13"/>
      <c r="B267" s="20" t="s">
        <v>54</v>
      </c>
      <c r="C267" s="37" t="s">
        <v>55</v>
      </c>
      <c r="D267" s="22"/>
      <c r="E267" s="459"/>
      <c r="F267" s="490"/>
      <c r="G267" s="461"/>
      <c r="H267" s="38"/>
      <c r="I267" s="38"/>
      <c r="J267" s="38"/>
      <c r="K267" s="39"/>
      <c r="L267" s="39"/>
      <c r="M267" s="38"/>
      <c r="N267" s="40"/>
      <c r="O267" s="56"/>
      <c r="P267" s="57"/>
      <c r="Q267" s="58"/>
      <c r="R267" s="59"/>
      <c r="S267" s="119"/>
      <c r="T267" s="59"/>
      <c r="U267" s="59"/>
      <c r="V267" s="119"/>
      <c r="W267" s="59"/>
      <c r="X267" s="59"/>
      <c r="Y267" s="59"/>
      <c r="Z267" s="59"/>
      <c r="AA267" s="59"/>
      <c r="AB267" s="59"/>
      <c r="AC267" s="59"/>
      <c r="AD267" s="59"/>
      <c r="AE267" s="59"/>
      <c r="AF267" s="59"/>
      <c r="AG267" s="59"/>
      <c r="AH267" s="52"/>
      <c r="AI267" s="131"/>
      <c r="AJ267" s="131"/>
      <c r="AK267" s="22"/>
      <c r="AL267" s="22"/>
    </row>
    <row r="268" spans="1:38">
      <c r="A268" s="13"/>
      <c r="B268" s="74" t="s">
        <v>56</v>
      </c>
      <c r="C268" s="161" t="s">
        <v>90</v>
      </c>
      <c r="D268" s="22"/>
      <c r="E268" s="459"/>
      <c r="F268" s="490"/>
      <c r="G268" s="461"/>
      <c r="H268" s="38"/>
      <c r="I268" s="38"/>
      <c r="J268" s="38"/>
      <c r="K268" s="39"/>
      <c r="L268" s="39"/>
      <c r="M268" s="38"/>
      <c r="N268" s="33"/>
      <c r="O268" s="120"/>
      <c r="P268" s="121"/>
      <c r="Q268" s="122"/>
      <c r="R268" s="123"/>
      <c r="S268" s="124"/>
      <c r="T268" s="123"/>
      <c r="U268" s="123"/>
      <c r="V268" s="124"/>
      <c r="W268" s="123"/>
      <c r="X268" s="123"/>
      <c r="Y268" s="123"/>
      <c r="Z268" s="123"/>
      <c r="AA268" s="123"/>
      <c r="AB268" s="123"/>
      <c r="AC268" s="123"/>
      <c r="AD268" s="123"/>
      <c r="AE268" s="123"/>
      <c r="AF268" s="123"/>
      <c r="AG268" s="123"/>
      <c r="AH268" s="125"/>
      <c r="AI268" s="195"/>
      <c r="AJ268" s="199"/>
      <c r="AK268" s="22"/>
      <c r="AL268" s="22"/>
    </row>
    <row r="269" spans="1:38" ht="57" customHeight="1">
      <c r="A269" s="13"/>
      <c r="B269" s="74" t="s">
        <v>65</v>
      </c>
      <c r="C269" s="31" t="s">
        <v>137</v>
      </c>
      <c r="D269" s="22"/>
      <c r="E269" s="459"/>
      <c r="F269" s="490"/>
      <c r="G269" s="461"/>
      <c r="H269" s="22" t="str">
        <f>C269</f>
        <v>Flight qualified aircrew</v>
      </c>
      <c r="I269" s="51" t="s">
        <v>107</v>
      </c>
      <c r="J269" s="165" t="s">
        <v>359</v>
      </c>
      <c r="K269" s="32" t="s">
        <v>53</v>
      </c>
      <c r="L269" s="32" t="s">
        <v>58</v>
      </c>
      <c r="M269" s="22"/>
      <c r="N269" s="33"/>
      <c r="O269" s="120"/>
      <c r="P269" s="121"/>
      <c r="Q269" s="122"/>
      <c r="R269" s="123"/>
      <c r="S269" s="124"/>
      <c r="T269" s="123"/>
      <c r="U269" s="123"/>
      <c r="V269" s="124"/>
      <c r="W269" s="123"/>
      <c r="X269" s="123"/>
      <c r="Y269" s="123"/>
      <c r="Z269" s="123"/>
      <c r="AA269" s="123"/>
      <c r="AB269" s="123"/>
      <c r="AC269" s="123"/>
      <c r="AD269" s="123"/>
      <c r="AE269" s="123"/>
      <c r="AF269" s="123"/>
      <c r="AG269" s="123"/>
      <c r="AH269" s="125"/>
      <c r="AI269" s="195"/>
      <c r="AJ269" s="50" t="s">
        <v>360</v>
      </c>
      <c r="AK269" s="22"/>
      <c r="AL269" s="22"/>
    </row>
    <row r="270" spans="1:38" ht="15.6" customHeight="1">
      <c r="A270" s="13"/>
      <c r="B270" s="74" t="s">
        <v>75</v>
      </c>
      <c r="C270" s="161" t="s">
        <v>90</v>
      </c>
      <c r="D270" s="22"/>
      <c r="E270" s="459"/>
      <c r="F270" s="490"/>
      <c r="G270" s="461"/>
      <c r="H270" s="76"/>
      <c r="I270" s="76"/>
      <c r="J270" s="217"/>
      <c r="K270" s="77"/>
      <c r="L270" s="77"/>
      <c r="M270" s="76"/>
      <c r="N270" s="76"/>
      <c r="O270" s="87"/>
      <c r="P270" s="88"/>
      <c r="Q270" s="89"/>
      <c r="R270" s="90"/>
      <c r="S270" s="88"/>
      <c r="T270" s="90"/>
      <c r="U270" s="90"/>
      <c r="V270" s="88"/>
      <c r="W270" s="90"/>
      <c r="X270" s="90"/>
      <c r="Y270" s="90"/>
      <c r="Z270" s="90"/>
      <c r="AA270" s="90"/>
      <c r="AB270" s="90"/>
      <c r="AC270" s="90"/>
      <c r="AD270" s="90"/>
      <c r="AE270" s="90"/>
      <c r="AF270" s="90"/>
      <c r="AG270" s="90"/>
      <c r="AH270" s="91"/>
      <c r="AI270" s="91"/>
      <c r="AJ270" s="131"/>
      <c r="AK270" s="22"/>
      <c r="AL270" s="22"/>
    </row>
    <row r="271" spans="1:38">
      <c r="A271" s="13"/>
      <c r="B271" s="74" t="s">
        <v>82</v>
      </c>
      <c r="C271" s="161" t="s">
        <v>90</v>
      </c>
      <c r="D271" s="22"/>
      <c r="E271" s="459"/>
      <c r="F271" s="490"/>
      <c r="G271" s="461"/>
      <c r="H271" s="76"/>
      <c r="I271" s="76"/>
      <c r="J271" s="76"/>
      <c r="K271" s="77"/>
      <c r="L271" s="77"/>
      <c r="M271" s="76"/>
      <c r="N271" s="76"/>
      <c r="O271" s="87"/>
      <c r="P271" s="88"/>
      <c r="Q271" s="89"/>
      <c r="R271" s="90"/>
      <c r="S271" s="88"/>
      <c r="T271" s="90"/>
      <c r="U271" s="90"/>
      <c r="V271" s="88"/>
      <c r="W271" s="90"/>
      <c r="X271" s="90"/>
      <c r="Y271" s="90"/>
      <c r="Z271" s="90"/>
      <c r="AA271" s="90"/>
      <c r="AB271" s="90"/>
      <c r="AC271" s="90"/>
      <c r="AD271" s="90"/>
      <c r="AE271" s="90"/>
      <c r="AF271" s="90"/>
      <c r="AG271" s="90"/>
      <c r="AH271" s="91"/>
      <c r="AI271" s="91"/>
      <c r="AJ271" s="195"/>
      <c r="AK271" s="22"/>
      <c r="AL271" s="22"/>
    </row>
    <row r="272" spans="1:38">
      <c r="A272" s="13"/>
      <c r="B272" s="74" t="s">
        <v>89</v>
      </c>
      <c r="C272" s="161" t="s">
        <v>90</v>
      </c>
      <c r="D272" s="22"/>
      <c r="E272" s="459"/>
      <c r="F272" s="490"/>
      <c r="G272" s="461"/>
      <c r="H272" s="76"/>
      <c r="I272" s="76"/>
      <c r="J272" s="76"/>
      <c r="K272" s="77"/>
      <c r="L272" s="77"/>
      <c r="M272" s="76"/>
      <c r="N272" s="76"/>
      <c r="O272" s="87"/>
      <c r="P272" s="88"/>
      <c r="Q272" s="89"/>
      <c r="R272" s="90"/>
      <c r="S272" s="88"/>
      <c r="T272" s="90"/>
      <c r="U272" s="90"/>
      <c r="V272" s="88"/>
      <c r="W272" s="90"/>
      <c r="X272" s="90"/>
      <c r="Y272" s="90"/>
      <c r="Z272" s="90"/>
      <c r="AA272" s="90"/>
      <c r="AB272" s="90"/>
      <c r="AC272" s="90"/>
      <c r="AD272" s="90"/>
      <c r="AE272" s="90"/>
      <c r="AF272" s="90"/>
      <c r="AG272" s="90"/>
      <c r="AH272" s="91"/>
      <c r="AI272" s="91"/>
      <c r="AJ272" s="195"/>
      <c r="AK272" s="22"/>
      <c r="AL272" s="22"/>
    </row>
    <row r="273" spans="1:38">
      <c r="A273" s="13"/>
      <c r="B273" s="84" t="s">
        <v>91</v>
      </c>
      <c r="C273" s="162" t="s">
        <v>90</v>
      </c>
      <c r="D273" s="86"/>
      <c r="E273" s="459"/>
      <c r="F273" s="490"/>
      <c r="G273" s="461"/>
      <c r="H273" s="79"/>
      <c r="I273" s="79"/>
      <c r="J273" s="79"/>
      <c r="K273" s="81"/>
      <c r="L273" s="81"/>
      <c r="M273" s="79"/>
      <c r="N273" s="79"/>
      <c r="O273" s="87"/>
      <c r="P273" s="88"/>
      <c r="Q273" s="89"/>
      <c r="R273" s="90"/>
      <c r="S273" s="88"/>
      <c r="T273" s="90"/>
      <c r="U273" s="90"/>
      <c r="V273" s="88"/>
      <c r="W273" s="90"/>
      <c r="X273" s="90"/>
      <c r="Y273" s="90"/>
      <c r="Z273" s="90"/>
      <c r="AA273" s="90"/>
      <c r="AB273" s="90"/>
      <c r="AC273" s="90"/>
      <c r="AD273" s="90"/>
      <c r="AE273" s="90"/>
      <c r="AF273" s="90"/>
      <c r="AG273" s="90"/>
      <c r="AH273" s="91"/>
      <c r="AI273" s="91"/>
      <c r="AJ273" s="199"/>
      <c r="AK273" s="86"/>
      <c r="AL273" s="86"/>
    </row>
    <row r="274" spans="1:38">
      <c r="A274" s="92"/>
      <c r="B274" s="45"/>
      <c r="C274" s="45"/>
      <c r="D274" s="45"/>
      <c r="E274" s="44"/>
      <c r="F274" s="93"/>
      <c r="G274" s="163"/>
      <c r="H274" s="45"/>
      <c r="I274" s="45"/>
      <c r="J274" s="45"/>
      <c r="K274" s="44"/>
      <c r="L274" s="44"/>
      <c r="M274" s="45"/>
      <c r="N274" s="45"/>
      <c r="O274" s="44"/>
      <c r="P274" s="42"/>
      <c r="Q274" s="43"/>
      <c r="R274" s="44"/>
      <c r="S274" s="45"/>
      <c r="T274" s="44"/>
      <c r="U274" s="44"/>
      <c r="V274" s="45"/>
      <c r="W274" s="44"/>
      <c r="X274" s="44"/>
      <c r="Y274" s="44"/>
      <c r="Z274" s="44"/>
      <c r="AA274" s="44"/>
      <c r="AB274" s="44"/>
      <c r="AC274" s="44"/>
      <c r="AD274" s="44"/>
      <c r="AE274" s="44"/>
      <c r="AF274" s="44"/>
      <c r="AG274" s="44"/>
      <c r="AH274" s="45"/>
      <c r="AI274" s="45"/>
      <c r="AJ274" s="45"/>
      <c r="AK274" s="45"/>
      <c r="AL274" s="46"/>
    </row>
    <row r="275" spans="1:38" ht="23.45" thickBot="1">
      <c r="A275" s="95"/>
      <c r="B275" s="94"/>
      <c r="C275" s="94"/>
      <c r="D275" s="94"/>
      <c r="E275" s="96"/>
      <c r="F275" s="97"/>
      <c r="G275" s="164"/>
      <c r="H275" s="94"/>
      <c r="I275" s="94"/>
      <c r="J275" s="94"/>
      <c r="K275" s="96"/>
      <c r="L275" s="96"/>
      <c r="M275" s="94"/>
      <c r="N275" s="94"/>
      <c r="O275" s="96"/>
      <c r="P275" s="98"/>
      <c r="Q275" s="99"/>
      <c r="R275" s="96"/>
      <c r="S275" s="94"/>
      <c r="T275" s="96"/>
      <c r="U275" s="96"/>
      <c r="V275" s="94"/>
      <c r="W275" s="96"/>
      <c r="X275" s="96"/>
      <c r="Y275" s="96"/>
      <c r="Z275" s="96"/>
      <c r="AA275" s="96"/>
      <c r="AB275" s="96"/>
      <c r="AC275" s="96"/>
      <c r="AD275" s="96"/>
      <c r="AE275" s="96"/>
      <c r="AF275" s="96"/>
      <c r="AG275" s="96"/>
      <c r="AH275" s="94"/>
      <c r="AI275" s="94"/>
      <c r="AJ275" s="94"/>
      <c r="AK275" s="94"/>
      <c r="AL275" s="94"/>
    </row>
    <row r="276" spans="1:38" ht="23.45" thickBot="1">
      <c r="A276" s="12">
        <v>19</v>
      </c>
      <c r="B276" s="481" t="s">
        <v>5</v>
      </c>
      <c r="C276" s="482"/>
      <c r="D276" s="134" t="s">
        <v>6</v>
      </c>
      <c r="E276" s="134"/>
      <c r="F276" s="134"/>
      <c r="G276" s="134"/>
      <c r="H276" s="134"/>
      <c r="I276" s="134"/>
      <c r="J276" s="134"/>
      <c r="K276" s="134"/>
      <c r="L276" s="134"/>
      <c r="M276" s="482" t="s">
        <v>7</v>
      </c>
      <c r="N276" s="482"/>
      <c r="O276" s="482"/>
      <c r="P276" s="482"/>
      <c r="Q276" s="482"/>
      <c r="R276" s="482"/>
      <c r="S276" s="482"/>
      <c r="T276" s="482"/>
      <c r="U276" s="482"/>
      <c r="V276" s="482"/>
      <c r="W276" s="482"/>
      <c r="X276" s="482"/>
      <c r="Y276" s="482"/>
      <c r="Z276" s="482"/>
      <c r="AA276" s="482"/>
      <c r="AB276" s="482"/>
      <c r="AC276" s="482"/>
      <c r="AD276" s="482"/>
      <c r="AE276" s="482"/>
      <c r="AF276" s="482"/>
      <c r="AG276" s="482"/>
      <c r="AH276" s="482"/>
      <c r="AI276" s="483" t="s">
        <v>8</v>
      </c>
      <c r="AJ276" s="483"/>
    </row>
    <row r="277" spans="1:38" s="14" customFormat="1" ht="32.450000000000003" customHeight="1">
      <c r="A277" s="13"/>
      <c r="D277" s="15"/>
      <c r="E277" s="16" t="s">
        <v>9</v>
      </c>
      <c r="F277" s="466" t="s">
        <v>10</v>
      </c>
      <c r="G277" s="466" t="s">
        <v>11</v>
      </c>
      <c r="H277" s="475" t="s">
        <v>12</v>
      </c>
      <c r="I277" s="477" t="s">
        <v>13</v>
      </c>
      <c r="J277" s="479" t="s">
        <v>14</v>
      </c>
      <c r="K277" s="470" t="s">
        <v>15</v>
      </c>
      <c r="L277" s="470" t="s">
        <v>16</v>
      </c>
      <c r="M277" s="15" t="s">
        <v>17</v>
      </c>
      <c r="N277" s="17" t="s">
        <v>18</v>
      </c>
      <c r="O277" s="472" t="s">
        <v>19</v>
      </c>
      <c r="P277" s="473"/>
      <c r="Q277" s="474"/>
      <c r="R277" s="466" t="s">
        <v>92</v>
      </c>
      <c r="S277" s="466" t="s">
        <v>93</v>
      </c>
      <c r="T277" s="466" t="s">
        <v>22</v>
      </c>
      <c r="U277" s="466" t="s">
        <v>23</v>
      </c>
      <c r="V277" s="464" t="s">
        <v>24</v>
      </c>
      <c r="W277" s="487" t="s">
        <v>94</v>
      </c>
      <c r="X277" s="467" t="s">
        <v>26</v>
      </c>
      <c r="Y277" s="468"/>
      <c r="Z277" s="469"/>
      <c r="AA277" s="467" t="s">
        <v>27</v>
      </c>
      <c r="AB277" s="468"/>
      <c r="AC277" s="469"/>
      <c r="AD277" s="18" t="s">
        <v>95</v>
      </c>
      <c r="AE277" s="467" t="s">
        <v>29</v>
      </c>
      <c r="AF277" s="468"/>
      <c r="AG277" s="469"/>
      <c r="AH277" s="466" t="s">
        <v>30</v>
      </c>
      <c r="AI277" s="456" t="s">
        <v>31</v>
      </c>
      <c r="AJ277" s="456" t="s">
        <v>32</v>
      </c>
      <c r="AK277" s="19" t="s">
        <v>33</v>
      </c>
    </row>
    <row r="278" spans="1:38" ht="30" customHeight="1">
      <c r="A278" s="13"/>
      <c r="B278" s="20" t="s">
        <v>34</v>
      </c>
      <c r="C278" s="21" t="s">
        <v>361</v>
      </c>
      <c r="D278" s="22"/>
      <c r="E278" s="155" t="s">
        <v>167</v>
      </c>
      <c r="F278" s="457"/>
      <c r="G278" s="457"/>
      <c r="H278" s="476"/>
      <c r="I278" s="478"/>
      <c r="J278" s="480"/>
      <c r="K278" s="471"/>
      <c r="L278" s="471"/>
      <c r="M278" s="24"/>
      <c r="N278" s="25"/>
      <c r="O278" s="104" t="s">
        <v>37</v>
      </c>
      <c r="P278" s="29" t="s">
        <v>38</v>
      </c>
      <c r="Q278" s="105" t="s">
        <v>17</v>
      </c>
      <c r="R278" s="457"/>
      <c r="S278" s="457"/>
      <c r="T278" s="457"/>
      <c r="U278" s="457"/>
      <c r="V278" s="465"/>
      <c r="W278" s="488"/>
      <c r="X278" s="29" t="s">
        <v>39</v>
      </c>
      <c r="Y278" s="29" t="s">
        <v>40</v>
      </c>
      <c r="Z278" s="29" t="s">
        <v>41</v>
      </c>
      <c r="AA278" s="29" t="s">
        <v>39</v>
      </c>
      <c r="AB278" s="29" t="s">
        <v>40</v>
      </c>
      <c r="AC278" s="29" t="s">
        <v>41</v>
      </c>
      <c r="AD278" s="29" t="s">
        <v>42</v>
      </c>
      <c r="AE278" s="29" t="s">
        <v>43</v>
      </c>
      <c r="AF278" s="29" t="s">
        <v>44</v>
      </c>
      <c r="AG278" s="29" t="s">
        <v>45</v>
      </c>
      <c r="AH278" s="457"/>
      <c r="AI278" s="457"/>
      <c r="AJ278" s="457"/>
      <c r="AK278" s="7" t="s">
        <v>46</v>
      </c>
    </row>
    <row r="279" spans="1:38" ht="15" customHeight="1">
      <c r="A279" s="13"/>
      <c r="B279" s="74" t="s">
        <v>47</v>
      </c>
      <c r="C279" s="184" t="s">
        <v>362</v>
      </c>
      <c r="D279" s="22"/>
      <c r="E279" s="458" t="s">
        <v>363</v>
      </c>
      <c r="F279" s="458" t="s">
        <v>364</v>
      </c>
      <c r="G279" s="460" t="s">
        <v>365</v>
      </c>
      <c r="H279" s="22"/>
      <c r="I279" s="22"/>
      <c r="J279" s="22"/>
      <c r="K279" s="32"/>
      <c r="L279" s="32"/>
      <c r="M279" s="22"/>
      <c r="N279" s="33"/>
      <c r="O279" s="34"/>
      <c r="P279" s="35"/>
      <c r="Q279" s="36"/>
      <c r="R279" s="32"/>
      <c r="S279" s="22"/>
      <c r="T279" s="32"/>
      <c r="U279" s="32"/>
      <c r="V279" s="22"/>
      <c r="W279" s="32"/>
      <c r="X279" s="32"/>
      <c r="Y279" s="32"/>
      <c r="Z279" s="32"/>
      <c r="AA279" s="32"/>
      <c r="AB279" s="32"/>
      <c r="AC279" s="32"/>
      <c r="AD279" s="32"/>
      <c r="AE279" s="32"/>
      <c r="AF279" s="32"/>
      <c r="AG279" s="32"/>
      <c r="AH279" s="22"/>
      <c r="AI279" s="22"/>
      <c r="AJ279" s="22"/>
      <c r="AK279" s="22"/>
      <c r="AL279" s="22"/>
    </row>
    <row r="280" spans="1:38">
      <c r="A280" s="13"/>
      <c r="B280" s="20" t="s">
        <v>54</v>
      </c>
      <c r="C280" s="37" t="s">
        <v>55</v>
      </c>
      <c r="D280" s="22"/>
      <c r="E280" s="459"/>
      <c r="F280" s="459"/>
      <c r="G280" s="461"/>
      <c r="H280" s="38"/>
      <c r="I280" s="38"/>
      <c r="J280" s="38"/>
      <c r="K280" s="39"/>
      <c r="L280" s="39"/>
      <c r="M280" s="38"/>
      <c r="N280" s="40"/>
      <c r="O280" s="112"/>
      <c r="P280" s="113"/>
      <c r="Q280" s="114"/>
      <c r="R280" s="39"/>
      <c r="S280" s="38"/>
      <c r="T280" s="39"/>
      <c r="U280" s="39"/>
      <c r="V280" s="38"/>
      <c r="W280" s="39"/>
      <c r="X280" s="39"/>
      <c r="Y280" s="39"/>
      <c r="Z280" s="39"/>
      <c r="AA280" s="39"/>
      <c r="AB280" s="39"/>
      <c r="AC280" s="39"/>
      <c r="AD280" s="39"/>
      <c r="AE280" s="39"/>
      <c r="AF280" s="39"/>
      <c r="AG280" s="39"/>
      <c r="AH280" s="38"/>
      <c r="AI280" s="38"/>
      <c r="AJ280" s="38"/>
      <c r="AK280" s="38"/>
      <c r="AL280" s="38"/>
    </row>
    <row r="281" spans="1:38">
      <c r="A281" s="13"/>
      <c r="B281" s="74" t="s">
        <v>56</v>
      </c>
      <c r="C281" s="161" t="s">
        <v>90</v>
      </c>
      <c r="D281" s="22"/>
      <c r="E281" s="459"/>
      <c r="F281" s="459"/>
      <c r="G281" s="461"/>
      <c r="H281" s="38"/>
      <c r="I281" s="38"/>
      <c r="J281" s="38"/>
      <c r="K281" s="39"/>
      <c r="L281" s="39"/>
      <c r="M281" s="38"/>
      <c r="N281" s="33"/>
      <c r="O281" s="118"/>
      <c r="P281" s="57"/>
      <c r="Q281" s="58"/>
      <c r="R281" s="59"/>
      <c r="S281" s="119"/>
      <c r="T281" s="59"/>
      <c r="U281" s="59"/>
      <c r="V281" s="119"/>
      <c r="W281" s="59"/>
      <c r="X281" s="59"/>
      <c r="Y281" s="59"/>
      <c r="Z281" s="59"/>
      <c r="AA281" s="59"/>
      <c r="AB281" s="59"/>
      <c r="AC281" s="59"/>
      <c r="AD281" s="59"/>
      <c r="AE281" s="59"/>
      <c r="AF281" s="59"/>
      <c r="AG281" s="59"/>
      <c r="AH281" s="52"/>
      <c r="AI281" s="52"/>
      <c r="AJ281" s="38"/>
      <c r="AK281" s="22"/>
      <c r="AL281" s="22"/>
    </row>
    <row r="282" spans="1:38" ht="51" customHeight="1">
      <c r="A282" s="13"/>
      <c r="B282" s="74" t="s">
        <v>65</v>
      </c>
      <c r="C282" s="21" t="s">
        <v>117</v>
      </c>
      <c r="D282" s="22"/>
      <c r="E282" s="459"/>
      <c r="F282" s="459"/>
      <c r="G282" s="461"/>
      <c r="H282" s="22" t="str">
        <f>C282</f>
        <v>Trainers</v>
      </c>
      <c r="I282" s="51" t="s">
        <v>107</v>
      </c>
      <c r="J282" s="165" t="s">
        <v>366</v>
      </c>
      <c r="K282" s="32" t="s">
        <v>53</v>
      </c>
      <c r="L282" s="32" t="s">
        <v>58</v>
      </c>
      <c r="M282" s="22"/>
      <c r="N282" s="33"/>
      <c r="O282" s="120"/>
      <c r="P282" s="121"/>
      <c r="Q282" s="122"/>
      <c r="R282" s="123"/>
      <c r="S282" s="124"/>
      <c r="T282" s="123"/>
      <c r="U282" s="123"/>
      <c r="V282" s="124"/>
      <c r="W282" s="123"/>
      <c r="X282" s="123"/>
      <c r="Y282" s="123"/>
      <c r="Z282" s="123"/>
      <c r="AA282" s="123"/>
      <c r="AB282" s="123"/>
      <c r="AC282" s="123"/>
      <c r="AD282" s="123"/>
      <c r="AE282" s="123"/>
      <c r="AF282" s="123"/>
      <c r="AG282" s="123"/>
      <c r="AH282" s="125"/>
      <c r="AI282" s="125"/>
      <c r="AJ282" s="50" t="s">
        <v>367</v>
      </c>
      <c r="AK282" s="22"/>
      <c r="AL282" s="22"/>
    </row>
    <row r="283" spans="1:38">
      <c r="A283" s="13"/>
      <c r="B283" s="74" t="s">
        <v>75</v>
      </c>
      <c r="C283" s="161" t="s">
        <v>90</v>
      </c>
      <c r="D283" s="22"/>
      <c r="E283" s="459"/>
      <c r="F283" s="459"/>
      <c r="G283" s="461"/>
      <c r="H283" s="38"/>
      <c r="I283" s="38"/>
      <c r="J283" s="38"/>
      <c r="K283" s="39"/>
      <c r="L283" s="39"/>
      <c r="M283" s="38"/>
      <c r="N283" s="33"/>
      <c r="O283" s="126"/>
      <c r="P283" s="63"/>
      <c r="Q283" s="64"/>
      <c r="R283" s="65"/>
      <c r="S283" s="127"/>
      <c r="T283" s="65"/>
      <c r="U283" s="65"/>
      <c r="V283" s="127"/>
      <c r="W283" s="65"/>
      <c r="X283" s="65"/>
      <c r="Y283" s="65"/>
      <c r="Z283" s="65"/>
      <c r="AA283" s="65"/>
      <c r="AB283" s="65"/>
      <c r="AC283" s="65"/>
      <c r="AD283" s="65"/>
      <c r="AE283" s="65"/>
      <c r="AF283" s="65"/>
      <c r="AG283" s="65"/>
      <c r="AH283" s="54"/>
      <c r="AI283" s="54"/>
      <c r="AJ283" s="131"/>
      <c r="AK283" s="22"/>
      <c r="AL283" s="22"/>
    </row>
    <row r="284" spans="1:38" ht="94.9" customHeight="1">
      <c r="A284" s="13"/>
      <c r="B284" s="463" t="s">
        <v>82</v>
      </c>
      <c r="C284" s="21" t="s">
        <v>123</v>
      </c>
      <c r="D284" s="22"/>
      <c r="E284" s="459"/>
      <c r="F284" s="459"/>
      <c r="G284" s="461"/>
      <c r="H284" s="38"/>
      <c r="I284" s="38"/>
      <c r="J284" s="38"/>
      <c r="K284" s="39"/>
      <c r="L284" s="39"/>
      <c r="M284" s="38"/>
      <c r="N284" s="33"/>
      <c r="O284" s="34">
        <v>23</v>
      </c>
      <c r="P284" s="50" t="str">
        <f>C332</f>
        <v>To be a functioning NFF/Airworthiness group</v>
      </c>
      <c r="Q284" s="47" t="str">
        <f>H341</f>
        <v>Training documents</v>
      </c>
      <c r="R284" s="53" t="str">
        <f t="shared" ref="R284:U285" si="297">I341</f>
        <v>Wrong object</v>
      </c>
      <c r="S284" s="47" t="str">
        <f t="shared" si="297"/>
        <v>Incorrect training documents issued</v>
      </c>
      <c r="T284" s="115" t="str">
        <f t="shared" si="297"/>
        <v>Low</v>
      </c>
      <c r="U284" s="73" t="str">
        <f t="shared" si="297"/>
        <v>Large</v>
      </c>
      <c r="V284" s="50" t="s">
        <v>368</v>
      </c>
      <c r="W284" s="32" t="s">
        <v>104</v>
      </c>
      <c r="X284" s="32">
        <f t="shared" ref="X284:X285" si="298">IF($T284="High",3,0)</f>
        <v>0</v>
      </c>
      <c r="Y284" s="32">
        <f t="shared" ref="Y284:Y285" si="299">IF($T284="Medium",2,0)</f>
        <v>0</v>
      </c>
      <c r="Z284" s="32">
        <f t="shared" ref="Z284:Z285" si="300">IF($T284="Low",1,0)</f>
        <v>1</v>
      </c>
      <c r="AA284" s="32">
        <f t="shared" ref="AA284:AA285" si="301">IF($U284="large",3,0)</f>
        <v>3</v>
      </c>
      <c r="AB284" s="32">
        <f t="shared" ref="AB284:AB285" si="302">IF($U284="Medium",2,0)</f>
        <v>0</v>
      </c>
      <c r="AC284" s="32">
        <f t="shared" ref="AC284:AC285" si="303">IF($U284="Low",1,0)</f>
        <v>0</v>
      </c>
      <c r="AD284" s="32">
        <f t="shared" ref="AD284:AD285" si="304">(X284+Y284+Z284)*(AA284+AB284+AC284)</f>
        <v>3</v>
      </c>
      <c r="AE284" s="51">
        <f t="shared" ref="AE284:AE285" si="305">IF($W284="INCREASE",3,0)</f>
        <v>0</v>
      </c>
      <c r="AF284" s="51">
        <f t="shared" ref="AF284:AF285" si="306">IF($W284="NO CHANGE",2,0)</f>
        <v>2</v>
      </c>
      <c r="AG284" s="51">
        <f t="shared" ref="AG284:AG285" si="307">IF($W284="DECREASE",1,0)</f>
        <v>0</v>
      </c>
      <c r="AH284" s="51">
        <f t="shared" ref="AH284:AH285" si="308">AD284*(AE284+AF284+AG284)</f>
        <v>6</v>
      </c>
      <c r="AI284" s="50" t="s">
        <v>125</v>
      </c>
      <c r="AJ284" s="195"/>
      <c r="AK284" s="22"/>
      <c r="AL284" s="22"/>
    </row>
    <row r="285" spans="1:38" ht="111" customHeight="1">
      <c r="A285" s="13"/>
      <c r="B285" s="463"/>
      <c r="C285" s="21" t="s">
        <v>369</v>
      </c>
      <c r="D285" s="22"/>
      <c r="E285" s="459"/>
      <c r="F285" s="459"/>
      <c r="G285" s="461"/>
      <c r="H285" s="38"/>
      <c r="I285" s="38"/>
      <c r="J285" s="38"/>
      <c r="K285" s="39"/>
      <c r="L285" s="39"/>
      <c r="M285" s="38"/>
      <c r="N285" s="33"/>
      <c r="O285" s="34">
        <v>23</v>
      </c>
      <c r="P285" s="50" t="str">
        <f>C332</f>
        <v>To be a functioning NFF/Airworthiness group</v>
      </c>
      <c r="Q285" s="47" t="str">
        <f>H342</f>
        <v>Training update specification</v>
      </c>
      <c r="R285" s="53" t="str">
        <f t="shared" si="297"/>
        <v>Timing/duration</v>
      </c>
      <c r="S285" s="47" t="str">
        <f t="shared" si="297"/>
        <v>Too late - issued too late in the process to be implemented</v>
      </c>
      <c r="T285" s="115" t="str">
        <f t="shared" si="297"/>
        <v>Low</v>
      </c>
      <c r="U285" s="73" t="str">
        <f t="shared" si="297"/>
        <v>Large</v>
      </c>
      <c r="V285" s="50" t="s">
        <v>370</v>
      </c>
      <c r="W285" s="32" t="s">
        <v>60</v>
      </c>
      <c r="X285" s="32">
        <f t="shared" si="298"/>
        <v>0</v>
      </c>
      <c r="Y285" s="32">
        <f t="shared" si="299"/>
        <v>0</v>
      </c>
      <c r="Z285" s="32">
        <f t="shared" si="300"/>
        <v>1</v>
      </c>
      <c r="AA285" s="32">
        <f t="shared" si="301"/>
        <v>3</v>
      </c>
      <c r="AB285" s="32">
        <f t="shared" si="302"/>
        <v>0</v>
      </c>
      <c r="AC285" s="32">
        <f t="shared" si="303"/>
        <v>0</v>
      </c>
      <c r="AD285" s="32">
        <f t="shared" si="304"/>
        <v>3</v>
      </c>
      <c r="AE285" s="51">
        <f t="shared" si="305"/>
        <v>3</v>
      </c>
      <c r="AF285" s="51">
        <f t="shared" si="306"/>
        <v>0</v>
      </c>
      <c r="AG285" s="51">
        <f t="shared" si="307"/>
        <v>0</v>
      </c>
      <c r="AH285" s="51">
        <f t="shared" si="308"/>
        <v>9</v>
      </c>
      <c r="AI285" s="50" t="s">
        <v>371</v>
      </c>
      <c r="AJ285" s="195"/>
      <c r="AK285" s="22"/>
      <c r="AL285" s="22"/>
    </row>
    <row r="286" spans="1:38">
      <c r="A286" s="13"/>
      <c r="B286" s="74" t="s">
        <v>89</v>
      </c>
      <c r="C286" s="161" t="s">
        <v>90</v>
      </c>
      <c r="D286" s="22"/>
      <c r="E286" s="459"/>
      <c r="F286" s="459"/>
      <c r="G286" s="461"/>
      <c r="H286" s="76"/>
      <c r="I286" s="76"/>
      <c r="J286" s="76"/>
      <c r="K286" s="77"/>
      <c r="L286" s="77"/>
      <c r="M286" s="76"/>
      <c r="N286" s="76"/>
      <c r="O286" s="78"/>
      <c r="P286" s="79"/>
      <c r="Q286" s="80"/>
      <c r="R286" s="81"/>
      <c r="S286" s="79"/>
      <c r="T286" s="81"/>
      <c r="U286" s="81"/>
      <c r="V286" s="79"/>
      <c r="W286" s="81"/>
      <c r="X286" s="81"/>
      <c r="Y286" s="81"/>
      <c r="Z286" s="81"/>
      <c r="AA286" s="81"/>
      <c r="AB286" s="81"/>
      <c r="AC286" s="81"/>
      <c r="AD286" s="81"/>
      <c r="AE286" s="81"/>
      <c r="AF286" s="81"/>
      <c r="AG286" s="81"/>
      <c r="AH286" s="82"/>
      <c r="AI286" s="82"/>
      <c r="AJ286" s="195"/>
      <c r="AK286" s="22"/>
      <c r="AL286" s="22"/>
    </row>
    <row r="287" spans="1:38">
      <c r="A287" s="13"/>
      <c r="B287" s="84" t="s">
        <v>91</v>
      </c>
      <c r="C287" s="162" t="s">
        <v>90</v>
      </c>
      <c r="D287" s="86"/>
      <c r="E287" s="459"/>
      <c r="F287" s="459"/>
      <c r="G287" s="461"/>
      <c r="H287" s="79"/>
      <c r="I287" s="79"/>
      <c r="J287" s="79"/>
      <c r="K287" s="81"/>
      <c r="L287" s="81"/>
      <c r="M287" s="79"/>
      <c r="N287" s="79"/>
      <c r="O287" s="87"/>
      <c r="P287" s="88"/>
      <c r="Q287" s="89"/>
      <c r="R287" s="90"/>
      <c r="S287" s="88"/>
      <c r="T287" s="90"/>
      <c r="U287" s="90"/>
      <c r="V287" s="88"/>
      <c r="W287" s="90"/>
      <c r="X287" s="90"/>
      <c r="Y287" s="90"/>
      <c r="Z287" s="90"/>
      <c r="AA287" s="90"/>
      <c r="AB287" s="90"/>
      <c r="AC287" s="90"/>
      <c r="AD287" s="90"/>
      <c r="AE287" s="90"/>
      <c r="AF287" s="90"/>
      <c r="AG287" s="90"/>
      <c r="AH287" s="91"/>
      <c r="AI287" s="91"/>
      <c r="AJ287" s="199"/>
      <c r="AK287" s="86"/>
      <c r="AL287" s="86"/>
    </row>
    <row r="288" spans="1:38">
      <c r="A288" s="92"/>
      <c r="B288" s="45"/>
      <c r="C288" s="45"/>
      <c r="D288" s="45"/>
      <c r="E288" s="44"/>
      <c r="F288" s="93"/>
      <c r="G288" s="163"/>
      <c r="H288" s="45"/>
      <c r="I288" s="45"/>
      <c r="J288" s="45"/>
      <c r="K288" s="44"/>
      <c r="L288" s="44"/>
      <c r="M288" s="45"/>
      <c r="N288" s="45"/>
      <c r="O288" s="44"/>
      <c r="P288" s="42"/>
      <c r="Q288" s="43"/>
      <c r="R288" s="44"/>
      <c r="S288" s="45"/>
      <c r="T288" s="44"/>
      <c r="U288" s="44"/>
      <c r="V288" s="45"/>
      <c r="W288" s="44"/>
      <c r="X288" s="44"/>
      <c r="Y288" s="44"/>
      <c r="Z288" s="44"/>
      <c r="AA288" s="44"/>
      <c r="AB288" s="44"/>
      <c r="AC288" s="44"/>
      <c r="AD288" s="44"/>
      <c r="AE288" s="44"/>
      <c r="AF288" s="44"/>
      <c r="AG288" s="44"/>
      <c r="AH288" s="45"/>
      <c r="AI288" s="45"/>
      <c r="AJ288" s="45"/>
      <c r="AK288" s="45"/>
      <c r="AL288" s="46"/>
    </row>
    <row r="289" spans="1:38" ht="23.45" thickBot="1">
      <c r="A289" s="95"/>
      <c r="B289" s="94"/>
      <c r="C289" s="94"/>
      <c r="D289" s="94"/>
      <c r="E289" s="96"/>
      <c r="F289" s="97"/>
      <c r="G289" s="164"/>
      <c r="H289" s="94"/>
      <c r="I289" s="94"/>
      <c r="J289" s="94"/>
      <c r="K289" s="96"/>
      <c r="L289" s="96"/>
      <c r="M289" s="94"/>
      <c r="N289" s="94"/>
      <c r="O289" s="96"/>
      <c r="P289" s="98"/>
      <c r="Q289" s="99"/>
      <c r="R289" s="96"/>
      <c r="S289" s="94"/>
      <c r="T289" s="96"/>
      <c r="U289" s="96"/>
      <c r="V289" s="94"/>
      <c r="W289" s="96"/>
      <c r="X289" s="96"/>
      <c r="Y289" s="96"/>
      <c r="Z289" s="96"/>
      <c r="AA289" s="96"/>
      <c r="AB289" s="96"/>
      <c r="AC289" s="96"/>
      <c r="AD289" s="96"/>
      <c r="AE289" s="96"/>
      <c r="AF289" s="96"/>
      <c r="AG289" s="96"/>
      <c r="AH289" s="94"/>
      <c r="AI289" s="94"/>
      <c r="AJ289" s="94"/>
      <c r="AK289" s="94"/>
      <c r="AL289" s="94"/>
    </row>
    <row r="290" spans="1:38" ht="23.45" thickBot="1">
      <c r="A290" s="12">
        <v>20</v>
      </c>
      <c r="B290" s="481" t="s">
        <v>5</v>
      </c>
      <c r="C290" s="482"/>
      <c r="D290" s="134" t="s">
        <v>6</v>
      </c>
      <c r="E290" s="134"/>
      <c r="F290" s="134"/>
      <c r="G290" s="134"/>
      <c r="H290" s="134"/>
      <c r="I290" s="134"/>
      <c r="J290" s="134"/>
      <c r="K290" s="134"/>
      <c r="L290" s="134"/>
      <c r="M290" s="482" t="s">
        <v>7</v>
      </c>
      <c r="N290" s="482"/>
      <c r="O290" s="482"/>
      <c r="P290" s="482"/>
      <c r="Q290" s="482"/>
      <c r="R290" s="482"/>
      <c r="S290" s="482"/>
      <c r="T290" s="482"/>
      <c r="U290" s="482"/>
      <c r="V290" s="482"/>
      <c r="W290" s="482"/>
      <c r="X290" s="482"/>
      <c r="Y290" s="482"/>
      <c r="Z290" s="482"/>
      <c r="AA290" s="482"/>
      <c r="AB290" s="482"/>
      <c r="AC290" s="482"/>
      <c r="AD290" s="482"/>
      <c r="AE290" s="482"/>
      <c r="AF290" s="482"/>
      <c r="AG290" s="482"/>
      <c r="AH290" s="482"/>
      <c r="AI290" s="483" t="s">
        <v>8</v>
      </c>
      <c r="AJ290" s="483"/>
    </row>
    <row r="291" spans="1:38" s="14" customFormat="1" ht="32.450000000000003" customHeight="1">
      <c r="A291" s="13"/>
      <c r="D291" s="15"/>
      <c r="E291" s="16" t="s">
        <v>9</v>
      </c>
      <c r="F291" s="466" t="s">
        <v>10</v>
      </c>
      <c r="G291" s="466" t="s">
        <v>11</v>
      </c>
      <c r="H291" s="475" t="s">
        <v>12</v>
      </c>
      <c r="I291" s="477" t="s">
        <v>13</v>
      </c>
      <c r="J291" s="479" t="s">
        <v>14</v>
      </c>
      <c r="K291" s="470" t="s">
        <v>15</v>
      </c>
      <c r="L291" s="470" t="s">
        <v>16</v>
      </c>
      <c r="M291" s="15" t="s">
        <v>17</v>
      </c>
      <c r="N291" s="17" t="s">
        <v>18</v>
      </c>
      <c r="O291" s="472" t="s">
        <v>19</v>
      </c>
      <c r="P291" s="473"/>
      <c r="Q291" s="474"/>
      <c r="R291" s="466" t="s">
        <v>92</v>
      </c>
      <c r="S291" s="466" t="s">
        <v>93</v>
      </c>
      <c r="T291" s="466" t="s">
        <v>22</v>
      </c>
      <c r="U291" s="466" t="s">
        <v>23</v>
      </c>
      <c r="V291" s="464" t="s">
        <v>24</v>
      </c>
      <c r="W291" s="466" t="s">
        <v>94</v>
      </c>
      <c r="X291" s="467" t="s">
        <v>26</v>
      </c>
      <c r="Y291" s="468"/>
      <c r="Z291" s="469"/>
      <c r="AA291" s="467" t="s">
        <v>27</v>
      </c>
      <c r="AB291" s="468"/>
      <c r="AC291" s="469"/>
      <c r="AD291" s="18" t="s">
        <v>95</v>
      </c>
      <c r="AE291" s="467" t="s">
        <v>29</v>
      </c>
      <c r="AF291" s="468"/>
      <c r="AG291" s="469"/>
      <c r="AH291" s="466" t="s">
        <v>30</v>
      </c>
      <c r="AI291" s="456" t="s">
        <v>31</v>
      </c>
      <c r="AJ291" s="456" t="s">
        <v>32</v>
      </c>
      <c r="AK291" s="19" t="s">
        <v>33</v>
      </c>
    </row>
    <row r="292" spans="1:38" ht="30" customHeight="1">
      <c r="A292" s="13"/>
      <c r="B292" s="20" t="s">
        <v>34</v>
      </c>
      <c r="C292" s="21" t="s">
        <v>372</v>
      </c>
      <c r="D292" s="22"/>
      <c r="E292" s="155" t="s">
        <v>167</v>
      </c>
      <c r="F292" s="457"/>
      <c r="G292" s="457"/>
      <c r="H292" s="476"/>
      <c r="I292" s="478"/>
      <c r="J292" s="480"/>
      <c r="K292" s="471"/>
      <c r="L292" s="471"/>
      <c r="M292" s="24"/>
      <c r="N292" s="25"/>
      <c r="O292" s="104" t="s">
        <v>37</v>
      </c>
      <c r="P292" s="29" t="s">
        <v>38</v>
      </c>
      <c r="Q292" s="105" t="s">
        <v>17</v>
      </c>
      <c r="R292" s="457"/>
      <c r="S292" s="457"/>
      <c r="T292" s="457"/>
      <c r="U292" s="457"/>
      <c r="V292" s="465"/>
      <c r="W292" s="457"/>
      <c r="X292" s="29" t="s">
        <v>39</v>
      </c>
      <c r="Y292" s="29" t="s">
        <v>40</v>
      </c>
      <c r="Z292" s="29" t="s">
        <v>41</v>
      </c>
      <c r="AA292" s="29" t="s">
        <v>39</v>
      </c>
      <c r="AB292" s="29" t="s">
        <v>40</v>
      </c>
      <c r="AC292" s="29" t="s">
        <v>41</v>
      </c>
      <c r="AD292" s="29" t="s">
        <v>42</v>
      </c>
      <c r="AE292" s="29" t="s">
        <v>43</v>
      </c>
      <c r="AF292" s="29" t="s">
        <v>44</v>
      </c>
      <c r="AG292" s="29" t="s">
        <v>45</v>
      </c>
      <c r="AH292" s="457"/>
      <c r="AI292" s="457"/>
      <c r="AJ292" s="457"/>
      <c r="AK292" s="7" t="s">
        <v>46</v>
      </c>
    </row>
    <row r="293" spans="1:38" ht="15" customHeight="1">
      <c r="A293" s="13"/>
      <c r="B293" s="74" t="s">
        <v>47</v>
      </c>
      <c r="C293" s="21" t="s">
        <v>373</v>
      </c>
      <c r="D293" s="22"/>
      <c r="E293" s="458" t="s">
        <v>374</v>
      </c>
      <c r="F293" s="458" t="s">
        <v>375</v>
      </c>
      <c r="G293" s="460" t="s">
        <v>376</v>
      </c>
      <c r="H293" s="22"/>
      <c r="I293" s="22"/>
      <c r="J293" s="22"/>
      <c r="K293" s="32"/>
      <c r="L293" s="32"/>
      <c r="M293" s="22"/>
      <c r="N293" s="33"/>
      <c r="O293" s="34"/>
      <c r="P293" s="35"/>
      <c r="Q293" s="36"/>
      <c r="R293" s="32"/>
      <c r="S293" s="22"/>
      <c r="T293" s="32"/>
      <c r="U293" s="32"/>
      <c r="V293" s="22"/>
      <c r="W293" s="32"/>
      <c r="X293" s="32"/>
      <c r="Y293" s="32"/>
      <c r="Z293" s="32"/>
      <c r="AA293" s="32"/>
      <c r="AB293" s="32"/>
      <c r="AC293" s="32"/>
      <c r="AD293" s="32"/>
      <c r="AE293" s="32"/>
      <c r="AF293" s="32"/>
      <c r="AG293" s="32"/>
      <c r="AH293" s="22"/>
      <c r="AI293" s="22"/>
      <c r="AJ293" s="22"/>
      <c r="AK293" s="22"/>
      <c r="AL293" s="22"/>
    </row>
    <row r="294" spans="1:38">
      <c r="A294" s="13"/>
      <c r="B294" s="20" t="s">
        <v>54</v>
      </c>
      <c r="C294" s="37" t="s">
        <v>55</v>
      </c>
      <c r="D294" s="22"/>
      <c r="E294" s="459"/>
      <c r="F294" s="459"/>
      <c r="G294" s="461"/>
      <c r="H294" s="38"/>
      <c r="I294" s="38"/>
      <c r="J294" s="38"/>
      <c r="K294" s="39"/>
      <c r="L294" s="39"/>
      <c r="M294" s="38"/>
      <c r="N294" s="40"/>
      <c r="O294" s="56"/>
      <c r="P294" s="57"/>
      <c r="Q294" s="58"/>
      <c r="R294" s="59"/>
      <c r="S294" s="119"/>
      <c r="T294" s="59"/>
      <c r="U294" s="59"/>
      <c r="V294" s="119"/>
      <c r="W294" s="59"/>
      <c r="X294" s="59"/>
      <c r="Y294" s="59"/>
      <c r="Z294" s="59"/>
      <c r="AA294" s="59"/>
      <c r="AB294" s="59"/>
      <c r="AC294" s="59"/>
      <c r="AD294" s="59"/>
      <c r="AE294" s="59"/>
      <c r="AF294" s="59"/>
      <c r="AG294" s="59"/>
      <c r="AH294" s="52"/>
      <c r="AI294" s="52"/>
      <c r="AJ294" s="131"/>
      <c r="AK294" s="52"/>
      <c r="AL294" s="52"/>
    </row>
    <row r="295" spans="1:38">
      <c r="A295" s="13"/>
      <c r="B295" s="74" t="s">
        <v>56</v>
      </c>
      <c r="C295" s="161" t="s">
        <v>90</v>
      </c>
      <c r="D295" s="22"/>
      <c r="E295" s="459"/>
      <c r="F295" s="459"/>
      <c r="G295" s="461"/>
      <c r="H295" s="38"/>
      <c r="I295" s="38"/>
      <c r="J295" s="38"/>
      <c r="K295" s="39"/>
      <c r="L295" s="39"/>
      <c r="M295" s="38"/>
      <c r="N295" s="33"/>
      <c r="O295" s="120"/>
      <c r="P295" s="121"/>
      <c r="Q295" s="122"/>
      <c r="R295" s="123"/>
      <c r="S295" s="124"/>
      <c r="T295" s="123"/>
      <c r="U295" s="123"/>
      <c r="V295" s="124"/>
      <c r="W295" s="123"/>
      <c r="X295" s="123"/>
      <c r="Y295" s="123"/>
      <c r="Z295" s="123"/>
      <c r="AA295" s="123"/>
      <c r="AB295" s="123"/>
      <c r="AC295" s="123"/>
      <c r="AD295" s="123"/>
      <c r="AE295" s="123"/>
      <c r="AF295" s="123"/>
      <c r="AG295" s="123"/>
      <c r="AH295" s="125"/>
      <c r="AI295" s="125"/>
      <c r="AJ295" s="199"/>
      <c r="AK295" s="22"/>
      <c r="AL295" s="22"/>
    </row>
    <row r="296" spans="1:38" ht="60.6">
      <c r="A296" s="13"/>
      <c r="B296" s="74" t="s">
        <v>65</v>
      </c>
      <c r="C296" s="21" t="s">
        <v>120</v>
      </c>
      <c r="D296" s="22"/>
      <c r="E296" s="459"/>
      <c r="F296" s="459"/>
      <c r="G296" s="461"/>
      <c r="H296" s="22" t="str">
        <f>C296</f>
        <v>Training equipment</v>
      </c>
      <c r="I296" s="51" t="s">
        <v>107</v>
      </c>
      <c r="J296" s="176" t="s">
        <v>377</v>
      </c>
      <c r="K296" s="32" t="s">
        <v>53</v>
      </c>
      <c r="L296" s="32" t="s">
        <v>58</v>
      </c>
      <c r="M296" s="22"/>
      <c r="N296" s="33"/>
      <c r="O296" s="120"/>
      <c r="P296" s="121"/>
      <c r="Q296" s="122"/>
      <c r="R296" s="123"/>
      <c r="S296" s="124"/>
      <c r="T296" s="123"/>
      <c r="U296" s="123"/>
      <c r="V296" s="124"/>
      <c r="W296" s="123"/>
      <c r="X296" s="123"/>
      <c r="Y296" s="123"/>
      <c r="Z296" s="123"/>
      <c r="AA296" s="123"/>
      <c r="AB296" s="123"/>
      <c r="AC296" s="123"/>
      <c r="AD296" s="123"/>
      <c r="AE296" s="123"/>
      <c r="AF296" s="123"/>
      <c r="AG296" s="123"/>
      <c r="AH296" s="125"/>
      <c r="AI296" s="125"/>
      <c r="AJ296" s="35" t="s">
        <v>378</v>
      </c>
      <c r="AK296" s="22"/>
      <c r="AL296" s="22"/>
    </row>
    <row r="297" spans="1:38">
      <c r="A297" s="13"/>
      <c r="B297" s="74" t="s">
        <v>75</v>
      </c>
      <c r="C297" s="161" t="s">
        <v>90</v>
      </c>
      <c r="D297" s="22"/>
      <c r="E297" s="459"/>
      <c r="F297" s="459"/>
      <c r="G297" s="461"/>
      <c r="H297" s="76"/>
      <c r="I297" s="76"/>
      <c r="J297" s="76"/>
      <c r="K297" s="77"/>
      <c r="L297" s="77"/>
      <c r="M297" s="76"/>
      <c r="N297" s="76"/>
      <c r="O297" s="87"/>
      <c r="P297" s="88"/>
      <c r="Q297" s="89"/>
      <c r="R297" s="90"/>
      <c r="S297" s="88"/>
      <c r="T297" s="90"/>
      <c r="U297" s="90"/>
      <c r="V297" s="88"/>
      <c r="W297" s="90"/>
      <c r="X297" s="90"/>
      <c r="Y297" s="90"/>
      <c r="Z297" s="90"/>
      <c r="AA297" s="90"/>
      <c r="AB297" s="90"/>
      <c r="AC297" s="90"/>
      <c r="AD297" s="90"/>
      <c r="AE297" s="90"/>
      <c r="AF297" s="90"/>
      <c r="AG297" s="90"/>
      <c r="AH297" s="91"/>
      <c r="AI297" s="91"/>
      <c r="AJ297" s="131"/>
      <c r="AK297" s="22"/>
      <c r="AL297" s="22"/>
    </row>
    <row r="298" spans="1:38">
      <c r="A298" s="13"/>
      <c r="B298" s="74" t="s">
        <v>82</v>
      </c>
      <c r="C298" s="161" t="s">
        <v>90</v>
      </c>
      <c r="D298" s="22"/>
      <c r="E298" s="459"/>
      <c r="F298" s="459"/>
      <c r="G298" s="461"/>
      <c r="H298" s="76"/>
      <c r="I298" s="76"/>
      <c r="J298" s="76"/>
      <c r="K298" s="77"/>
      <c r="L298" s="77"/>
      <c r="M298" s="76"/>
      <c r="N298" s="76"/>
      <c r="O298" s="87"/>
      <c r="P298" s="88"/>
      <c r="Q298" s="89"/>
      <c r="R298" s="90"/>
      <c r="S298" s="88"/>
      <c r="T298" s="90"/>
      <c r="U298" s="90"/>
      <c r="V298" s="88"/>
      <c r="W298" s="90"/>
      <c r="X298" s="90"/>
      <c r="Y298" s="90"/>
      <c r="Z298" s="90"/>
      <c r="AA298" s="90"/>
      <c r="AB298" s="90"/>
      <c r="AC298" s="90"/>
      <c r="AD298" s="90"/>
      <c r="AE298" s="90"/>
      <c r="AF298" s="90"/>
      <c r="AG298" s="90"/>
      <c r="AH298" s="91"/>
      <c r="AI298" s="91"/>
      <c r="AJ298" s="195"/>
      <c r="AK298" s="22"/>
      <c r="AL298" s="22"/>
    </row>
    <row r="299" spans="1:38">
      <c r="A299" s="13"/>
      <c r="B299" s="74" t="s">
        <v>89</v>
      </c>
      <c r="C299" s="161" t="s">
        <v>90</v>
      </c>
      <c r="D299" s="22"/>
      <c r="E299" s="459"/>
      <c r="F299" s="459"/>
      <c r="G299" s="461"/>
      <c r="H299" s="76"/>
      <c r="I299" s="76"/>
      <c r="J299" s="76"/>
      <c r="K299" s="77"/>
      <c r="L299" s="77"/>
      <c r="M299" s="76"/>
      <c r="N299" s="76"/>
      <c r="O299" s="87"/>
      <c r="P299" s="88"/>
      <c r="Q299" s="89"/>
      <c r="R299" s="90"/>
      <c r="S299" s="88"/>
      <c r="T299" s="90"/>
      <c r="U299" s="90"/>
      <c r="V299" s="88"/>
      <c r="W299" s="90"/>
      <c r="X299" s="90"/>
      <c r="Y299" s="90"/>
      <c r="Z299" s="90"/>
      <c r="AA299" s="90"/>
      <c r="AB299" s="90"/>
      <c r="AC299" s="90"/>
      <c r="AD299" s="90"/>
      <c r="AE299" s="90"/>
      <c r="AF299" s="90"/>
      <c r="AG299" s="90"/>
      <c r="AH299" s="91"/>
      <c r="AI299" s="91"/>
      <c r="AJ299" s="195"/>
      <c r="AK299" s="22"/>
      <c r="AL299" s="22"/>
    </row>
    <row r="300" spans="1:38">
      <c r="A300" s="13"/>
      <c r="B300" s="84" t="s">
        <v>91</v>
      </c>
      <c r="C300" s="162" t="s">
        <v>90</v>
      </c>
      <c r="D300" s="86"/>
      <c r="E300" s="459"/>
      <c r="F300" s="459"/>
      <c r="G300" s="461"/>
      <c r="H300" s="79"/>
      <c r="I300" s="79"/>
      <c r="J300" s="79"/>
      <c r="K300" s="81"/>
      <c r="L300" s="81"/>
      <c r="M300" s="79"/>
      <c r="N300" s="79"/>
      <c r="O300" s="87"/>
      <c r="P300" s="88"/>
      <c r="Q300" s="89"/>
      <c r="R300" s="90"/>
      <c r="S300" s="88"/>
      <c r="T300" s="90"/>
      <c r="U300" s="90"/>
      <c r="V300" s="88"/>
      <c r="W300" s="90"/>
      <c r="X300" s="90"/>
      <c r="Y300" s="90"/>
      <c r="Z300" s="90"/>
      <c r="AA300" s="90"/>
      <c r="AB300" s="90"/>
      <c r="AC300" s="90"/>
      <c r="AD300" s="90"/>
      <c r="AE300" s="90"/>
      <c r="AF300" s="90"/>
      <c r="AG300" s="90"/>
      <c r="AH300" s="91"/>
      <c r="AI300" s="91"/>
      <c r="AJ300" s="199"/>
      <c r="AK300" s="86"/>
      <c r="AL300" s="86"/>
    </row>
    <row r="301" spans="1:38">
      <c r="A301" s="92"/>
      <c r="B301" s="45"/>
      <c r="C301" s="45"/>
      <c r="D301" s="45"/>
      <c r="E301" s="44"/>
      <c r="F301" s="93"/>
      <c r="G301" s="163"/>
      <c r="H301" s="45"/>
      <c r="I301" s="45"/>
      <c r="J301" s="45"/>
      <c r="K301" s="44"/>
      <c r="L301" s="44"/>
      <c r="M301" s="45"/>
      <c r="N301" s="45"/>
      <c r="O301" s="44"/>
      <c r="P301" s="42"/>
      <c r="Q301" s="43"/>
      <c r="R301" s="44"/>
      <c r="S301" s="45"/>
      <c r="T301" s="44"/>
      <c r="U301" s="44"/>
      <c r="V301" s="45"/>
      <c r="W301" s="44"/>
      <c r="X301" s="44"/>
      <c r="Y301" s="44"/>
      <c r="Z301" s="44"/>
      <c r="AA301" s="44"/>
      <c r="AB301" s="44"/>
      <c r="AC301" s="44"/>
      <c r="AD301" s="44"/>
      <c r="AE301" s="44"/>
      <c r="AF301" s="44"/>
      <c r="AG301" s="44"/>
      <c r="AH301" s="45"/>
      <c r="AI301" s="45"/>
      <c r="AJ301" s="45"/>
      <c r="AK301" s="45"/>
      <c r="AL301" s="46"/>
    </row>
    <row r="302" spans="1:38" ht="23.45" thickBot="1">
      <c r="A302" s="95"/>
      <c r="B302" s="94"/>
      <c r="C302" s="94"/>
      <c r="D302" s="94"/>
      <c r="E302" s="96"/>
      <c r="F302" s="97"/>
      <c r="G302" s="164"/>
      <c r="H302" s="94"/>
      <c r="I302" s="94"/>
      <c r="J302" s="94"/>
      <c r="K302" s="96"/>
      <c r="L302" s="96"/>
      <c r="M302" s="94"/>
      <c r="N302" s="94"/>
      <c r="O302" s="96"/>
      <c r="P302" s="98"/>
      <c r="Q302" s="99"/>
      <c r="R302" s="96"/>
      <c r="S302" s="94"/>
      <c r="T302" s="96"/>
      <c r="U302" s="96"/>
      <c r="V302" s="94"/>
      <c r="W302" s="96"/>
      <c r="X302" s="96"/>
      <c r="Y302" s="96"/>
      <c r="Z302" s="96"/>
      <c r="AA302" s="96"/>
      <c r="AB302" s="96"/>
      <c r="AC302" s="96"/>
      <c r="AD302" s="96"/>
      <c r="AE302" s="96"/>
      <c r="AF302" s="96"/>
      <c r="AG302" s="96"/>
      <c r="AH302" s="94"/>
      <c r="AI302" s="94"/>
      <c r="AJ302" s="94"/>
      <c r="AK302" s="94"/>
      <c r="AL302" s="94"/>
    </row>
    <row r="303" spans="1:38" ht="23.45" thickBot="1">
      <c r="A303" s="12">
        <v>21</v>
      </c>
      <c r="B303" s="481" t="s">
        <v>5</v>
      </c>
      <c r="C303" s="482"/>
      <c r="D303" s="134" t="s">
        <v>6</v>
      </c>
      <c r="E303" s="134"/>
      <c r="F303" s="134"/>
      <c r="G303" s="134"/>
      <c r="H303" s="134"/>
      <c r="I303" s="134"/>
      <c r="J303" s="134"/>
      <c r="K303" s="134"/>
      <c r="L303" s="134"/>
      <c r="M303" s="482" t="s">
        <v>7</v>
      </c>
      <c r="N303" s="482"/>
      <c r="O303" s="482"/>
      <c r="P303" s="482"/>
      <c r="Q303" s="482"/>
      <c r="R303" s="482"/>
      <c r="S303" s="482"/>
      <c r="T303" s="482"/>
      <c r="U303" s="482"/>
      <c r="V303" s="482"/>
      <c r="W303" s="482"/>
      <c r="X303" s="482"/>
      <c r="Y303" s="482"/>
      <c r="Z303" s="482"/>
      <c r="AA303" s="482"/>
      <c r="AB303" s="482"/>
      <c r="AC303" s="482"/>
      <c r="AD303" s="482"/>
      <c r="AE303" s="482"/>
      <c r="AF303" s="482"/>
      <c r="AG303" s="482"/>
      <c r="AH303" s="482"/>
      <c r="AI303" s="483" t="s">
        <v>8</v>
      </c>
      <c r="AJ303" s="483"/>
    </row>
    <row r="304" spans="1:38" s="14" customFormat="1" ht="32.450000000000003" customHeight="1">
      <c r="A304" s="13"/>
      <c r="D304" s="15"/>
      <c r="E304" s="16" t="s">
        <v>9</v>
      </c>
      <c r="F304" s="466" t="s">
        <v>10</v>
      </c>
      <c r="G304" s="466" t="s">
        <v>11</v>
      </c>
      <c r="H304" s="475" t="s">
        <v>12</v>
      </c>
      <c r="I304" s="477" t="s">
        <v>13</v>
      </c>
      <c r="J304" s="479" t="s">
        <v>14</v>
      </c>
      <c r="K304" s="470" t="s">
        <v>15</v>
      </c>
      <c r="L304" s="470" t="s">
        <v>16</v>
      </c>
      <c r="M304" s="15" t="s">
        <v>17</v>
      </c>
      <c r="N304" s="17" t="s">
        <v>18</v>
      </c>
      <c r="O304" s="472" t="s">
        <v>19</v>
      </c>
      <c r="P304" s="473"/>
      <c r="Q304" s="474"/>
      <c r="R304" s="466" t="s">
        <v>92</v>
      </c>
      <c r="S304" s="466" t="s">
        <v>93</v>
      </c>
      <c r="T304" s="466" t="s">
        <v>22</v>
      </c>
      <c r="U304" s="466" t="s">
        <v>23</v>
      </c>
      <c r="V304" s="464" t="s">
        <v>24</v>
      </c>
      <c r="W304" s="466" t="s">
        <v>94</v>
      </c>
      <c r="X304" s="467" t="s">
        <v>26</v>
      </c>
      <c r="Y304" s="468"/>
      <c r="Z304" s="469"/>
      <c r="AA304" s="467" t="s">
        <v>27</v>
      </c>
      <c r="AB304" s="468"/>
      <c r="AC304" s="469"/>
      <c r="AD304" s="18" t="s">
        <v>95</v>
      </c>
      <c r="AE304" s="467" t="s">
        <v>29</v>
      </c>
      <c r="AF304" s="468"/>
      <c r="AG304" s="469"/>
      <c r="AH304" s="466" t="s">
        <v>30</v>
      </c>
      <c r="AI304" s="456" t="s">
        <v>31</v>
      </c>
      <c r="AJ304" s="456" t="s">
        <v>32</v>
      </c>
      <c r="AK304" s="19" t="s">
        <v>33</v>
      </c>
    </row>
    <row r="305" spans="1:38" ht="30" customHeight="1">
      <c r="A305" s="13"/>
      <c r="B305" s="20" t="s">
        <v>34</v>
      </c>
      <c r="C305" s="218" t="s">
        <v>379</v>
      </c>
      <c r="D305" s="102"/>
      <c r="E305" s="219" t="s">
        <v>167</v>
      </c>
      <c r="F305" s="457"/>
      <c r="G305" s="457"/>
      <c r="H305" s="476"/>
      <c r="I305" s="478"/>
      <c r="J305" s="480"/>
      <c r="K305" s="471"/>
      <c r="L305" s="471"/>
      <c r="M305" s="24"/>
      <c r="N305" s="25"/>
      <c r="O305" s="104" t="s">
        <v>37</v>
      </c>
      <c r="P305" s="29" t="s">
        <v>38</v>
      </c>
      <c r="Q305" s="105" t="s">
        <v>17</v>
      </c>
      <c r="R305" s="457"/>
      <c r="S305" s="457"/>
      <c r="T305" s="457"/>
      <c r="U305" s="457"/>
      <c r="V305" s="465"/>
      <c r="W305" s="457"/>
      <c r="X305" s="29" t="s">
        <v>39</v>
      </c>
      <c r="Y305" s="29" t="s">
        <v>40</v>
      </c>
      <c r="Z305" s="29" t="s">
        <v>41</v>
      </c>
      <c r="AA305" s="29" t="s">
        <v>39</v>
      </c>
      <c r="AB305" s="29" t="s">
        <v>40</v>
      </c>
      <c r="AC305" s="29" t="s">
        <v>41</v>
      </c>
      <c r="AD305" s="29" t="s">
        <v>42</v>
      </c>
      <c r="AE305" s="29" t="s">
        <v>43</v>
      </c>
      <c r="AF305" s="29" t="s">
        <v>44</v>
      </c>
      <c r="AG305" s="29" t="s">
        <v>45</v>
      </c>
      <c r="AH305" s="457"/>
      <c r="AI305" s="457"/>
      <c r="AJ305" s="457"/>
      <c r="AK305" s="7" t="s">
        <v>46</v>
      </c>
    </row>
    <row r="306" spans="1:38" ht="40.9" customHeight="1">
      <c r="A306" s="13"/>
      <c r="B306" s="30" t="s">
        <v>47</v>
      </c>
      <c r="C306" s="31" t="s">
        <v>380</v>
      </c>
      <c r="D306" s="22"/>
      <c r="E306" s="458" t="s">
        <v>381</v>
      </c>
      <c r="F306" s="458" t="s">
        <v>382</v>
      </c>
      <c r="G306" s="460" t="s">
        <v>383</v>
      </c>
      <c r="H306" s="22"/>
      <c r="I306" s="22"/>
      <c r="J306" s="22"/>
      <c r="K306" s="32"/>
      <c r="L306" s="32"/>
      <c r="M306" s="22"/>
      <c r="N306" s="33"/>
      <c r="O306" s="34"/>
      <c r="P306" s="35"/>
      <c r="Q306" s="36"/>
      <c r="R306" s="32"/>
      <c r="S306" s="22"/>
      <c r="T306" s="32"/>
      <c r="U306" s="32"/>
      <c r="V306" s="22"/>
      <c r="W306" s="32"/>
      <c r="X306" s="32"/>
      <c r="Y306" s="32"/>
      <c r="Z306" s="32"/>
      <c r="AA306" s="32"/>
      <c r="AB306" s="32"/>
      <c r="AC306" s="32"/>
      <c r="AD306" s="32"/>
      <c r="AE306" s="32"/>
      <c r="AF306" s="32"/>
      <c r="AG306" s="32"/>
      <c r="AH306" s="22"/>
      <c r="AI306" s="22"/>
      <c r="AJ306" s="22"/>
      <c r="AK306" s="22"/>
      <c r="AL306" s="22"/>
    </row>
    <row r="307" spans="1:38">
      <c r="A307" s="13"/>
      <c r="B307" s="20" t="s">
        <v>54</v>
      </c>
      <c r="C307" s="37" t="s">
        <v>55</v>
      </c>
      <c r="D307" s="22"/>
      <c r="E307" s="459"/>
      <c r="F307" s="459"/>
      <c r="G307" s="461"/>
      <c r="H307" s="38"/>
      <c r="I307" s="38"/>
      <c r="J307" s="38"/>
      <c r="K307" s="39"/>
      <c r="L307" s="39"/>
      <c r="M307" s="38"/>
      <c r="N307" s="40"/>
      <c r="O307" s="112"/>
      <c r="P307" s="113"/>
      <c r="Q307" s="114"/>
      <c r="R307" s="39"/>
      <c r="S307" s="38"/>
      <c r="T307" s="39"/>
      <c r="U307" s="39"/>
      <c r="V307" s="38"/>
      <c r="W307" s="39"/>
      <c r="X307" s="39"/>
      <c r="Y307" s="39"/>
      <c r="Z307" s="39"/>
      <c r="AA307" s="39"/>
      <c r="AB307" s="39"/>
      <c r="AC307" s="39"/>
      <c r="AD307" s="39"/>
      <c r="AE307" s="39"/>
      <c r="AF307" s="39"/>
      <c r="AG307" s="39"/>
      <c r="AH307" s="38"/>
      <c r="AI307" s="38"/>
      <c r="AJ307" s="38"/>
      <c r="AK307" s="38"/>
      <c r="AL307" s="38"/>
    </row>
    <row r="308" spans="1:38">
      <c r="A308" s="13"/>
      <c r="B308" s="74" t="s">
        <v>56</v>
      </c>
      <c r="C308" s="161" t="s">
        <v>90</v>
      </c>
      <c r="D308" s="22"/>
      <c r="E308" s="459"/>
      <c r="F308" s="459"/>
      <c r="G308" s="461"/>
      <c r="H308" s="38"/>
      <c r="I308" s="38"/>
      <c r="J308" s="38"/>
      <c r="K308" s="39"/>
      <c r="L308" s="39"/>
      <c r="M308" s="38"/>
      <c r="N308" s="33"/>
      <c r="O308" s="118"/>
      <c r="P308" s="57"/>
      <c r="Q308" s="58"/>
      <c r="R308" s="59"/>
      <c r="S308" s="119"/>
      <c r="T308" s="59"/>
      <c r="U308" s="59"/>
      <c r="V308" s="119"/>
      <c r="W308" s="59"/>
      <c r="X308" s="59"/>
      <c r="Y308" s="59"/>
      <c r="Z308" s="59"/>
      <c r="AA308" s="59"/>
      <c r="AB308" s="59"/>
      <c r="AC308" s="59"/>
      <c r="AD308" s="59"/>
      <c r="AE308" s="59"/>
      <c r="AF308" s="59"/>
      <c r="AG308" s="59"/>
      <c r="AH308" s="52"/>
      <c r="AI308" s="52"/>
      <c r="AJ308" s="38"/>
      <c r="AK308" s="22"/>
      <c r="AL308" s="22"/>
    </row>
    <row r="309" spans="1:38" ht="37.15" customHeight="1">
      <c r="A309" s="13"/>
      <c r="B309" s="74" t="s">
        <v>65</v>
      </c>
      <c r="C309" s="21" t="s">
        <v>384</v>
      </c>
      <c r="D309" s="22"/>
      <c r="E309" s="459"/>
      <c r="F309" s="459"/>
      <c r="G309" s="461"/>
      <c r="H309" s="22" t="str">
        <f>C309</f>
        <v>Created PSED proforma</v>
      </c>
      <c r="I309" s="51" t="s">
        <v>107</v>
      </c>
      <c r="J309" s="176" t="s">
        <v>385</v>
      </c>
      <c r="K309" s="32" t="s">
        <v>53</v>
      </c>
      <c r="L309" s="32" t="s">
        <v>58</v>
      </c>
      <c r="M309" s="22"/>
      <c r="N309" s="33"/>
      <c r="O309" s="120"/>
      <c r="P309" s="121"/>
      <c r="Q309" s="122"/>
      <c r="R309" s="123"/>
      <c r="S309" s="124"/>
      <c r="T309" s="123"/>
      <c r="U309" s="123"/>
      <c r="V309" s="124"/>
      <c r="W309" s="123"/>
      <c r="X309" s="123"/>
      <c r="Y309" s="123"/>
      <c r="Z309" s="123"/>
      <c r="AA309" s="123"/>
      <c r="AB309" s="123"/>
      <c r="AC309" s="123"/>
      <c r="AD309" s="123"/>
      <c r="AE309" s="123"/>
      <c r="AF309" s="123"/>
      <c r="AG309" s="123"/>
      <c r="AH309" s="125"/>
      <c r="AI309" s="125"/>
      <c r="AJ309" s="50" t="s">
        <v>386</v>
      </c>
      <c r="AK309" s="22"/>
      <c r="AL309" s="22"/>
    </row>
    <row r="310" spans="1:38">
      <c r="A310" s="13"/>
      <c r="B310" s="74" t="s">
        <v>75</v>
      </c>
      <c r="C310" s="161" t="s">
        <v>90</v>
      </c>
      <c r="D310" s="22"/>
      <c r="E310" s="459"/>
      <c r="F310" s="459"/>
      <c r="G310" s="461"/>
      <c r="H310" s="76"/>
      <c r="I310" s="76"/>
      <c r="J310" s="76"/>
      <c r="K310" s="77"/>
      <c r="L310" s="77"/>
      <c r="M310" s="76"/>
      <c r="N310" s="76"/>
      <c r="O310" s="87"/>
      <c r="P310" s="88"/>
      <c r="Q310" s="89"/>
      <c r="R310" s="90"/>
      <c r="S310" s="88"/>
      <c r="T310" s="90"/>
      <c r="U310" s="90"/>
      <c r="V310" s="88"/>
      <c r="W310" s="90"/>
      <c r="X310" s="90"/>
      <c r="Y310" s="90"/>
      <c r="Z310" s="90"/>
      <c r="AA310" s="90"/>
      <c r="AB310" s="90"/>
      <c r="AC310" s="90"/>
      <c r="AD310" s="90"/>
      <c r="AE310" s="90"/>
      <c r="AF310" s="90"/>
      <c r="AG310" s="90"/>
      <c r="AH310" s="91"/>
      <c r="AI310" s="91"/>
      <c r="AJ310" s="163"/>
      <c r="AK310" s="22"/>
      <c r="AL310" s="22"/>
    </row>
    <row r="311" spans="1:38">
      <c r="A311" s="13"/>
      <c r="B311" s="74" t="s">
        <v>82</v>
      </c>
      <c r="C311" s="161" t="s">
        <v>90</v>
      </c>
      <c r="D311" s="22"/>
      <c r="E311" s="459"/>
      <c r="F311" s="459"/>
      <c r="G311" s="461"/>
      <c r="H311" s="76"/>
      <c r="I311" s="76"/>
      <c r="J311" s="76"/>
      <c r="K311" s="77"/>
      <c r="L311" s="77"/>
      <c r="M311" s="76"/>
      <c r="N311" s="76"/>
      <c r="O311" s="87"/>
      <c r="P311" s="88"/>
      <c r="Q311" s="89"/>
      <c r="R311" s="90"/>
      <c r="S311" s="88"/>
      <c r="T311" s="90"/>
      <c r="U311" s="90"/>
      <c r="V311" s="88"/>
      <c r="W311" s="90"/>
      <c r="X311" s="90"/>
      <c r="Y311" s="90"/>
      <c r="Z311" s="90"/>
      <c r="AA311" s="90"/>
      <c r="AB311" s="90"/>
      <c r="AC311" s="90"/>
      <c r="AD311" s="90"/>
      <c r="AE311" s="90"/>
      <c r="AF311" s="90"/>
      <c r="AG311" s="90"/>
      <c r="AH311" s="91"/>
      <c r="AI311" s="91"/>
      <c r="AJ311" s="45"/>
      <c r="AK311" s="22"/>
      <c r="AL311" s="22"/>
    </row>
    <row r="312" spans="1:38">
      <c r="A312" s="13"/>
      <c r="B312" s="74" t="s">
        <v>89</v>
      </c>
      <c r="C312" s="161" t="s">
        <v>90</v>
      </c>
      <c r="D312" s="22"/>
      <c r="E312" s="459"/>
      <c r="F312" s="459"/>
      <c r="G312" s="461"/>
      <c r="H312" s="76"/>
      <c r="I312" s="76"/>
      <c r="J312" s="76"/>
      <c r="K312" s="77"/>
      <c r="L312" s="77"/>
      <c r="M312" s="76"/>
      <c r="N312" s="76"/>
      <c r="O312" s="87"/>
      <c r="P312" s="88"/>
      <c r="Q312" s="89"/>
      <c r="R312" s="90"/>
      <c r="S312" s="88"/>
      <c r="T312" s="90"/>
      <c r="U312" s="90"/>
      <c r="V312" s="88"/>
      <c r="W312" s="90"/>
      <c r="X312" s="90"/>
      <c r="Y312" s="90"/>
      <c r="Z312" s="90"/>
      <c r="AA312" s="90"/>
      <c r="AB312" s="90"/>
      <c r="AC312" s="90"/>
      <c r="AD312" s="90"/>
      <c r="AE312" s="90"/>
      <c r="AF312" s="90"/>
      <c r="AG312" s="90"/>
      <c r="AH312" s="91"/>
      <c r="AI312" s="91"/>
      <c r="AJ312" s="45"/>
      <c r="AK312" s="22"/>
      <c r="AL312" s="22"/>
    </row>
    <row r="313" spans="1:38">
      <c r="A313" s="13"/>
      <c r="B313" s="84" t="s">
        <v>91</v>
      </c>
      <c r="C313" s="162" t="s">
        <v>90</v>
      </c>
      <c r="D313" s="86"/>
      <c r="E313" s="459"/>
      <c r="F313" s="459"/>
      <c r="G313" s="461"/>
      <c r="H313" s="79"/>
      <c r="I313" s="79"/>
      <c r="J313" s="79"/>
      <c r="K313" s="81"/>
      <c r="L313" s="81"/>
      <c r="M313" s="79"/>
      <c r="N313" s="79"/>
      <c r="O313" s="87"/>
      <c r="P313" s="88"/>
      <c r="Q313" s="89"/>
      <c r="R313" s="90"/>
      <c r="S313" s="88"/>
      <c r="T313" s="90"/>
      <c r="U313" s="90"/>
      <c r="V313" s="88"/>
      <c r="W313" s="90"/>
      <c r="X313" s="90"/>
      <c r="Y313" s="90"/>
      <c r="Z313" s="90"/>
      <c r="AA313" s="90"/>
      <c r="AB313" s="90"/>
      <c r="AC313" s="90"/>
      <c r="AD313" s="90"/>
      <c r="AE313" s="90"/>
      <c r="AF313" s="90"/>
      <c r="AG313" s="90"/>
      <c r="AH313" s="91"/>
      <c r="AI313" s="91"/>
      <c r="AJ313" s="45"/>
      <c r="AK313" s="86"/>
      <c r="AL313" s="86"/>
    </row>
    <row r="314" spans="1:38">
      <c r="A314" s="92"/>
      <c r="B314" s="45"/>
      <c r="C314" s="45"/>
      <c r="D314" s="45"/>
      <c r="E314" s="44"/>
      <c r="F314" s="93"/>
      <c r="G314" s="163"/>
      <c r="H314" s="45"/>
      <c r="I314" s="45"/>
      <c r="J314" s="45"/>
      <c r="K314" s="44"/>
      <c r="L314" s="44"/>
      <c r="M314" s="45"/>
      <c r="N314" s="45"/>
      <c r="O314" s="44"/>
      <c r="P314" s="42"/>
      <c r="Q314" s="43"/>
      <c r="R314" s="44"/>
      <c r="S314" s="45"/>
      <c r="T314" s="44"/>
      <c r="U314" s="44"/>
      <c r="V314" s="45"/>
      <c r="W314" s="44"/>
      <c r="X314" s="44"/>
      <c r="Y314" s="44"/>
      <c r="Z314" s="44"/>
      <c r="AA314" s="44"/>
      <c r="AB314" s="44"/>
      <c r="AC314" s="44"/>
      <c r="AD314" s="44"/>
      <c r="AE314" s="44"/>
      <c r="AF314" s="44"/>
      <c r="AG314" s="44"/>
      <c r="AH314" s="45"/>
      <c r="AI314" s="45"/>
      <c r="AJ314" s="45"/>
      <c r="AK314" s="45"/>
      <c r="AL314" s="46"/>
    </row>
    <row r="315" spans="1:38" ht="23.45" thickBot="1">
      <c r="A315" s="95"/>
      <c r="B315" s="94"/>
      <c r="C315" s="94"/>
      <c r="D315" s="94"/>
      <c r="E315" s="96"/>
      <c r="F315" s="97"/>
      <c r="G315" s="164"/>
      <c r="H315" s="94"/>
      <c r="I315" s="94"/>
      <c r="J315" s="94"/>
      <c r="K315" s="96"/>
      <c r="L315" s="96"/>
      <c r="M315" s="94"/>
      <c r="N315" s="94"/>
      <c r="O315" s="96"/>
      <c r="P315" s="98"/>
      <c r="Q315" s="99"/>
      <c r="R315" s="96"/>
      <c r="S315" s="94"/>
      <c r="T315" s="96"/>
      <c r="U315" s="96"/>
      <c r="V315" s="94"/>
      <c r="W315" s="96"/>
      <c r="X315" s="96"/>
      <c r="Y315" s="96"/>
      <c r="Z315" s="96"/>
      <c r="AA315" s="96"/>
      <c r="AB315" s="96"/>
      <c r="AC315" s="96"/>
      <c r="AD315" s="96"/>
      <c r="AE315" s="96"/>
      <c r="AF315" s="96"/>
      <c r="AG315" s="96"/>
      <c r="AH315" s="94"/>
      <c r="AI315" s="94"/>
      <c r="AJ315" s="94"/>
      <c r="AK315" s="94"/>
      <c r="AL315" s="94"/>
    </row>
    <row r="316" spans="1:38" ht="23.45" thickBot="1">
      <c r="A316" s="12">
        <v>22</v>
      </c>
      <c r="B316" s="481" t="s">
        <v>5</v>
      </c>
      <c r="C316" s="482"/>
      <c r="D316" s="134" t="s">
        <v>6</v>
      </c>
      <c r="E316" s="134"/>
      <c r="F316" s="134"/>
      <c r="G316" s="134"/>
      <c r="H316" s="134"/>
      <c r="I316" s="134"/>
      <c r="J316" s="134"/>
      <c r="K316" s="134"/>
      <c r="L316" s="134"/>
      <c r="M316" s="482" t="s">
        <v>7</v>
      </c>
      <c r="N316" s="482"/>
      <c r="O316" s="482"/>
      <c r="P316" s="482"/>
      <c r="Q316" s="482"/>
      <c r="R316" s="482"/>
      <c r="S316" s="482"/>
      <c r="T316" s="482"/>
      <c r="U316" s="482"/>
      <c r="V316" s="482"/>
      <c r="W316" s="482"/>
      <c r="X316" s="482"/>
      <c r="Y316" s="482"/>
      <c r="Z316" s="482"/>
      <c r="AA316" s="482"/>
      <c r="AB316" s="482"/>
      <c r="AC316" s="482"/>
      <c r="AD316" s="482"/>
      <c r="AE316" s="482"/>
      <c r="AF316" s="482"/>
      <c r="AG316" s="482"/>
      <c r="AH316" s="482"/>
      <c r="AI316" s="483" t="s">
        <v>8</v>
      </c>
      <c r="AJ316" s="483"/>
    </row>
    <row r="317" spans="1:38" s="14" customFormat="1" ht="32.450000000000003" customHeight="1">
      <c r="A317" s="13"/>
      <c r="D317" s="15"/>
      <c r="E317" s="16" t="s">
        <v>9</v>
      </c>
      <c r="F317" s="466" t="s">
        <v>10</v>
      </c>
      <c r="G317" s="466" t="s">
        <v>11</v>
      </c>
      <c r="H317" s="475" t="s">
        <v>12</v>
      </c>
      <c r="I317" s="477" t="s">
        <v>13</v>
      </c>
      <c r="J317" s="479" t="s">
        <v>14</v>
      </c>
      <c r="K317" s="470" t="s">
        <v>15</v>
      </c>
      <c r="L317" s="470" t="s">
        <v>16</v>
      </c>
      <c r="M317" s="15" t="s">
        <v>17</v>
      </c>
      <c r="N317" s="17" t="s">
        <v>18</v>
      </c>
      <c r="O317" s="472" t="s">
        <v>19</v>
      </c>
      <c r="P317" s="473"/>
      <c r="Q317" s="474"/>
      <c r="R317" s="466" t="s">
        <v>92</v>
      </c>
      <c r="S317" s="466" t="s">
        <v>93</v>
      </c>
      <c r="T317" s="466" t="s">
        <v>22</v>
      </c>
      <c r="U317" s="466" t="s">
        <v>23</v>
      </c>
      <c r="V317" s="464" t="s">
        <v>24</v>
      </c>
      <c r="W317" s="466" t="s">
        <v>94</v>
      </c>
      <c r="X317" s="467" t="s">
        <v>26</v>
      </c>
      <c r="Y317" s="468"/>
      <c r="Z317" s="469"/>
      <c r="AA317" s="467" t="s">
        <v>27</v>
      </c>
      <c r="AB317" s="468"/>
      <c r="AC317" s="469"/>
      <c r="AD317" s="18" t="s">
        <v>95</v>
      </c>
      <c r="AE317" s="467" t="s">
        <v>29</v>
      </c>
      <c r="AF317" s="468"/>
      <c r="AG317" s="469"/>
      <c r="AH317" s="466" t="s">
        <v>30</v>
      </c>
      <c r="AI317" s="456" t="s">
        <v>31</v>
      </c>
      <c r="AJ317" s="456" t="s">
        <v>32</v>
      </c>
      <c r="AK317" s="19" t="s">
        <v>33</v>
      </c>
    </row>
    <row r="318" spans="1:38" ht="30" customHeight="1">
      <c r="A318" s="13"/>
      <c r="B318" s="20" t="s">
        <v>34</v>
      </c>
      <c r="C318" s="21" t="s">
        <v>387</v>
      </c>
      <c r="D318" s="22"/>
      <c r="E318" s="155" t="s">
        <v>167</v>
      </c>
      <c r="F318" s="457"/>
      <c r="G318" s="457"/>
      <c r="H318" s="476"/>
      <c r="I318" s="478"/>
      <c r="J318" s="480"/>
      <c r="K318" s="471"/>
      <c r="L318" s="471"/>
      <c r="M318" s="24"/>
      <c r="N318" s="25"/>
      <c r="O318" s="104" t="s">
        <v>37</v>
      </c>
      <c r="P318" s="29" t="s">
        <v>38</v>
      </c>
      <c r="Q318" s="105" t="s">
        <v>17</v>
      </c>
      <c r="R318" s="457"/>
      <c r="S318" s="457"/>
      <c r="T318" s="457"/>
      <c r="U318" s="457"/>
      <c r="V318" s="465"/>
      <c r="W318" s="457"/>
      <c r="X318" s="29" t="s">
        <v>39</v>
      </c>
      <c r="Y318" s="29" t="s">
        <v>40</v>
      </c>
      <c r="Z318" s="29" t="s">
        <v>41</v>
      </c>
      <c r="AA318" s="29" t="s">
        <v>39</v>
      </c>
      <c r="AB318" s="29" t="s">
        <v>40</v>
      </c>
      <c r="AC318" s="29" t="s">
        <v>41</v>
      </c>
      <c r="AD318" s="29" t="s">
        <v>42</v>
      </c>
      <c r="AE318" s="29" t="s">
        <v>43</v>
      </c>
      <c r="AF318" s="29" t="s">
        <v>44</v>
      </c>
      <c r="AG318" s="29" t="s">
        <v>45</v>
      </c>
      <c r="AH318" s="457"/>
      <c r="AI318" s="457"/>
      <c r="AJ318" s="457"/>
      <c r="AK318" s="7" t="s">
        <v>46</v>
      </c>
    </row>
    <row r="319" spans="1:38" ht="15" customHeight="1">
      <c r="A319" s="13"/>
      <c r="B319" s="74" t="s">
        <v>47</v>
      </c>
      <c r="C319" s="21" t="s">
        <v>388</v>
      </c>
      <c r="D319" s="22"/>
      <c r="E319" s="458" t="s">
        <v>389</v>
      </c>
      <c r="F319" s="458" t="s">
        <v>390</v>
      </c>
      <c r="G319" s="460" t="s">
        <v>391</v>
      </c>
      <c r="H319" s="22"/>
      <c r="I319" s="22"/>
      <c r="J319" s="22"/>
      <c r="K319" s="32"/>
      <c r="L319" s="32"/>
      <c r="M319" s="22"/>
      <c r="N319" s="33"/>
      <c r="O319" s="34"/>
      <c r="P319" s="35"/>
      <c r="Q319" s="36"/>
      <c r="R319" s="32"/>
      <c r="S319" s="22"/>
      <c r="T319" s="32"/>
      <c r="U319" s="32"/>
      <c r="V319" s="22"/>
      <c r="W319" s="32"/>
      <c r="X319" s="32"/>
      <c r="Y319" s="32"/>
      <c r="Z319" s="32"/>
      <c r="AA319" s="32"/>
      <c r="AB319" s="32"/>
      <c r="AC319" s="32"/>
      <c r="AD319" s="32"/>
      <c r="AJ319" s="22"/>
      <c r="AK319" s="22"/>
      <c r="AL319" s="22"/>
    </row>
    <row r="320" spans="1:38">
      <c r="A320" s="13"/>
      <c r="B320" s="20" t="s">
        <v>54</v>
      </c>
      <c r="C320" s="37" t="s">
        <v>55</v>
      </c>
      <c r="D320" s="22"/>
      <c r="E320" s="459"/>
      <c r="F320" s="459"/>
      <c r="G320" s="461"/>
      <c r="H320" s="38"/>
      <c r="I320" s="38"/>
      <c r="J320" s="38"/>
      <c r="K320" s="39"/>
      <c r="L320" s="39"/>
      <c r="M320" s="38"/>
      <c r="N320" s="40"/>
      <c r="O320" s="112"/>
      <c r="P320" s="113"/>
      <c r="Q320" s="114"/>
      <c r="R320" s="39"/>
      <c r="S320" s="38"/>
      <c r="T320" s="39"/>
      <c r="U320" s="39"/>
      <c r="V320" s="38"/>
      <c r="W320" s="39"/>
      <c r="X320" s="39"/>
      <c r="Y320" s="39"/>
      <c r="Z320" s="39"/>
      <c r="AA320" s="39"/>
      <c r="AB320" s="39"/>
      <c r="AC320" s="39"/>
      <c r="AD320" s="39"/>
      <c r="AE320" s="39"/>
      <c r="AF320" s="39"/>
      <c r="AG320" s="39"/>
      <c r="AH320" s="38"/>
      <c r="AI320" s="38"/>
      <c r="AJ320" s="38"/>
      <c r="AK320" s="38"/>
      <c r="AL320" s="38"/>
    </row>
    <row r="321" spans="1:38" ht="160.15" customHeight="1">
      <c r="A321" s="13"/>
      <c r="B321" s="74" t="s">
        <v>56</v>
      </c>
      <c r="C321" s="21" t="s">
        <v>384</v>
      </c>
      <c r="D321" s="22"/>
      <c r="E321" s="459"/>
      <c r="F321" s="459"/>
      <c r="G321" s="461"/>
      <c r="H321" s="38"/>
      <c r="I321" s="38"/>
      <c r="J321" s="38"/>
      <c r="K321" s="39"/>
      <c r="L321" s="39"/>
      <c r="M321" s="38"/>
      <c r="N321" s="33"/>
      <c r="O321" s="34">
        <v>21</v>
      </c>
      <c r="P321" s="50" t="str">
        <f>C332</f>
        <v>To be a functioning NFF/Airworthiness group</v>
      </c>
      <c r="Q321" s="47" t="str">
        <f>H309</f>
        <v>Created PSED proforma</v>
      </c>
      <c r="R321" s="53" t="str">
        <f>I309</f>
        <v>Wrong object</v>
      </c>
      <c r="S321" s="47" t="str">
        <f>J309</f>
        <v>Incorrect/incomplete PSED proforma created</v>
      </c>
      <c r="T321" s="115" t="str">
        <f>K309</f>
        <v>Low</v>
      </c>
      <c r="U321" s="73" t="str">
        <f>L309</f>
        <v>Large</v>
      </c>
      <c r="V321" s="50" t="s">
        <v>392</v>
      </c>
      <c r="W321" s="32" t="s">
        <v>104</v>
      </c>
      <c r="X321" s="32">
        <f t="shared" ref="X321" si="309">IF($T321="High",3,0)</f>
        <v>0</v>
      </c>
      <c r="Y321" s="32">
        <f t="shared" ref="Y321" si="310">IF($T321="Medium",2,0)</f>
        <v>0</v>
      </c>
      <c r="Z321" s="32">
        <f t="shared" ref="Z321" si="311">IF($T321="Low",1,0)</f>
        <v>1</v>
      </c>
      <c r="AA321" s="32">
        <f t="shared" ref="AA321" si="312">IF($U321="large",3,0)</f>
        <v>3</v>
      </c>
      <c r="AB321" s="32">
        <f t="shared" ref="AB321" si="313">IF($U321="Medium",2,0)</f>
        <v>0</v>
      </c>
      <c r="AC321" s="32">
        <f t="shared" ref="AC321" si="314">IF($U321="Low",1,0)</f>
        <v>0</v>
      </c>
      <c r="AD321" s="32">
        <f t="shared" ref="AD321" si="315">(X321+Y321+Z321)*(AA321+AB321+AC321)</f>
        <v>3</v>
      </c>
      <c r="AE321" s="51">
        <f t="shared" ref="AE321" si="316">IF($W321="INCREASE",3,0)</f>
        <v>0</v>
      </c>
      <c r="AF321" s="51">
        <f t="shared" ref="AF321" si="317">IF($W321="NO CHANGE",2,0)</f>
        <v>2</v>
      </c>
      <c r="AG321" s="51">
        <f t="shared" ref="AG321" si="318">IF($W321="DECREASE",1,0)</f>
        <v>0</v>
      </c>
      <c r="AH321" s="51">
        <f t="shared" ref="AH321" si="319">AD321*(AE321+AF321+AG321)</f>
        <v>6</v>
      </c>
      <c r="AI321" s="152" t="s">
        <v>393</v>
      </c>
      <c r="AJ321" s="38"/>
      <c r="AK321" s="22"/>
      <c r="AL321" s="22"/>
    </row>
    <row r="322" spans="1:38" ht="51" customHeight="1">
      <c r="A322" s="13"/>
      <c r="B322" s="463" t="s">
        <v>65</v>
      </c>
      <c r="C322" s="21" t="s">
        <v>394</v>
      </c>
      <c r="D322" s="22"/>
      <c r="E322" s="459"/>
      <c r="F322" s="459"/>
      <c r="G322" s="461"/>
      <c r="H322" s="22" t="str">
        <f>C322</f>
        <v>Provided PSED proforma</v>
      </c>
      <c r="I322" s="51" t="s">
        <v>107</v>
      </c>
      <c r="J322" s="61" t="s">
        <v>395</v>
      </c>
      <c r="K322" s="32" t="s">
        <v>53</v>
      </c>
      <c r="L322" s="32" t="s">
        <v>58</v>
      </c>
      <c r="M322" s="22"/>
      <c r="N322" s="33"/>
      <c r="O322" s="118"/>
      <c r="P322" s="57"/>
      <c r="Q322" s="58"/>
      <c r="R322" s="59"/>
      <c r="S322" s="119"/>
      <c r="T322" s="59"/>
      <c r="U322" s="59"/>
      <c r="V322" s="119"/>
      <c r="W322" s="59"/>
      <c r="X322" s="59"/>
      <c r="Y322" s="59"/>
      <c r="Z322" s="59"/>
      <c r="AA322" s="59"/>
      <c r="AB322" s="59"/>
      <c r="AC322" s="59"/>
      <c r="AD322" s="59"/>
      <c r="AE322" s="59"/>
      <c r="AF322" s="59"/>
      <c r="AG322" s="59"/>
      <c r="AH322" s="52"/>
      <c r="AI322" s="52"/>
      <c r="AJ322" s="50" t="s">
        <v>396</v>
      </c>
      <c r="AK322" s="22"/>
      <c r="AL322" s="22"/>
    </row>
    <row r="323" spans="1:38" ht="42" customHeight="1">
      <c r="A323" s="13"/>
      <c r="B323" s="463"/>
      <c r="C323" s="21" t="s">
        <v>86</v>
      </c>
      <c r="D323" s="22"/>
      <c r="E323" s="459"/>
      <c r="F323" s="459"/>
      <c r="G323" s="461"/>
      <c r="H323" s="22" t="str">
        <f>C323</f>
        <v>PSED proforma</v>
      </c>
      <c r="I323" s="51" t="s">
        <v>72</v>
      </c>
      <c r="J323" s="61" t="s">
        <v>397</v>
      </c>
      <c r="K323" s="32" t="s">
        <v>53</v>
      </c>
      <c r="L323" s="32" t="s">
        <v>58</v>
      </c>
      <c r="M323" s="22"/>
      <c r="N323" s="33"/>
      <c r="O323" s="120"/>
      <c r="P323" s="121"/>
      <c r="Q323" s="122"/>
      <c r="R323" s="123"/>
      <c r="S323" s="124"/>
      <c r="T323" s="123"/>
      <c r="U323" s="123"/>
      <c r="V323" s="124"/>
      <c r="W323" s="123"/>
      <c r="X323" s="123"/>
      <c r="Y323" s="123"/>
      <c r="Z323" s="123"/>
      <c r="AA323" s="123"/>
      <c r="AB323" s="123"/>
      <c r="AC323" s="123"/>
      <c r="AD323" s="123"/>
      <c r="AE323" s="123"/>
      <c r="AF323" s="123"/>
      <c r="AG323" s="123"/>
      <c r="AH323" s="125"/>
      <c r="AI323" s="125"/>
      <c r="AJ323" s="50" t="s">
        <v>398</v>
      </c>
      <c r="AK323" s="22"/>
      <c r="AL323" s="22"/>
    </row>
    <row r="324" spans="1:38">
      <c r="A324" s="13"/>
      <c r="B324" s="74" t="s">
        <v>75</v>
      </c>
      <c r="C324" s="161" t="s">
        <v>90</v>
      </c>
      <c r="D324" s="22"/>
      <c r="E324" s="459"/>
      <c r="F324" s="459"/>
      <c r="G324" s="461"/>
      <c r="H324" s="76"/>
      <c r="I324" s="76"/>
      <c r="J324" s="76"/>
      <c r="K324" s="77"/>
      <c r="L324" s="77"/>
      <c r="M324" s="76"/>
      <c r="N324" s="76"/>
      <c r="O324" s="87"/>
      <c r="P324" s="88"/>
      <c r="Q324" s="89"/>
      <c r="R324" s="90"/>
      <c r="S324" s="88"/>
      <c r="T324" s="90"/>
      <c r="U324" s="90"/>
      <c r="V324" s="88"/>
      <c r="W324" s="90"/>
      <c r="X324" s="90"/>
      <c r="Y324" s="90"/>
      <c r="Z324" s="90"/>
      <c r="AA324" s="90"/>
      <c r="AB324" s="90"/>
      <c r="AC324" s="90"/>
      <c r="AD324" s="90"/>
      <c r="AE324" s="90"/>
      <c r="AF324" s="90"/>
      <c r="AG324" s="90"/>
      <c r="AH324" s="91"/>
      <c r="AI324" s="91"/>
      <c r="AJ324" s="45"/>
      <c r="AK324" s="22"/>
      <c r="AL324" s="22"/>
    </row>
    <row r="325" spans="1:38">
      <c r="A325" s="13"/>
      <c r="B325" s="74" t="s">
        <v>82</v>
      </c>
      <c r="C325" s="161" t="s">
        <v>90</v>
      </c>
      <c r="D325" s="22"/>
      <c r="E325" s="459"/>
      <c r="F325" s="459"/>
      <c r="G325" s="461"/>
      <c r="H325" s="76"/>
      <c r="I325" s="76"/>
      <c r="J325" s="76"/>
      <c r="K325" s="77"/>
      <c r="L325" s="77"/>
      <c r="M325" s="76"/>
      <c r="N325" s="76"/>
      <c r="O325" s="87"/>
      <c r="P325" s="88"/>
      <c r="Q325" s="89"/>
      <c r="R325" s="90"/>
      <c r="S325" s="88"/>
      <c r="T325" s="90"/>
      <c r="U325" s="90"/>
      <c r="V325" s="88"/>
      <c r="W325" s="90"/>
      <c r="X325" s="90"/>
      <c r="Y325" s="90"/>
      <c r="Z325" s="90"/>
      <c r="AA325" s="90"/>
      <c r="AB325" s="90"/>
      <c r="AC325" s="90"/>
      <c r="AD325" s="90"/>
      <c r="AE325" s="90"/>
      <c r="AF325" s="90"/>
      <c r="AG325" s="90"/>
      <c r="AH325" s="91"/>
      <c r="AI325" s="91"/>
      <c r="AJ325" s="45"/>
      <c r="AK325" s="22"/>
      <c r="AL325" s="22"/>
    </row>
    <row r="326" spans="1:38">
      <c r="A326" s="13"/>
      <c r="B326" s="74" t="s">
        <v>89</v>
      </c>
      <c r="C326" s="161" t="s">
        <v>90</v>
      </c>
      <c r="D326" s="22"/>
      <c r="E326" s="459"/>
      <c r="F326" s="459"/>
      <c r="G326" s="461"/>
      <c r="H326" s="76"/>
      <c r="I326" s="76"/>
      <c r="J326" s="76"/>
      <c r="K326" s="77"/>
      <c r="L326" s="77"/>
      <c r="M326" s="76"/>
      <c r="N326" s="76"/>
      <c r="O326" s="87"/>
      <c r="P326" s="88"/>
      <c r="Q326" s="89"/>
      <c r="R326" s="90"/>
      <c r="S326" s="88"/>
      <c r="T326" s="90"/>
      <c r="U326" s="90"/>
      <c r="V326" s="88"/>
      <c r="W326" s="90"/>
      <c r="X326" s="90"/>
      <c r="Y326" s="90"/>
      <c r="Z326" s="90"/>
      <c r="AA326" s="90"/>
      <c r="AB326" s="90"/>
      <c r="AC326" s="90"/>
      <c r="AD326" s="90"/>
      <c r="AE326" s="90"/>
      <c r="AF326" s="90"/>
      <c r="AG326" s="90"/>
      <c r="AH326" s="91"/>
      <c r="AI326" s="91"/>
      <c r="AJ326" s="45"/>
      <c r="AK326" s="22"/>
      <c r="AL326" s="22"/>
    </row>
    <row r="327" spans="1:38">
      <c r="A327" s="13"/>
      <c r="B327" s="84" t="s">
        <v>91</v>
      </c>
      <c r="C327" s="162" t="s">
        <v>90</v>
      </c>
      <c r="D327" s="86"/>
      <c r="E327" s="459"/>
      <c r="F327" s="459"/>
      <c r="G327" s="461"/>
      <c r="H327" s="79"/>
      <c r="I327" s="79"/>
      <c r="J327" s="79"/>
      <c r="K327" s="81"/>
      <c r="L327" s="81"/>
      <c r="M327" s="79"/>
      <c r="N327" s="79"/>
      <c r="O327" s="87"/>
      <c r="P327" s="88"/>
      <c r="Q327" s="89"/>
      <c r="R327" s="90"/>
      <c r="S327" s="88"/>
      <c r="T327" s="90"/>
      <c r="U327" s="90"/>
      <c r="V327" s="88"/>
      <c r="W327" s="90"/>
      <c r="X327" s="90"/>
      <c r="Y327" s="90"/>
      <c r="Z327" s="90"/>
      <c r="AA327" s="90"/>
      <c r="AB327" s="90"/>
      <c r="AC327" s="90"/>
      <c r="AD327" s="90"/>
      <c r="AE327" s="90"/>
      <c r="AF327" s="90"/>
      <c r="AG327" s="90"/>
      <c r="AH327" s="91"/>
      <c r="AI327" s="91"/>
      <c r="AJ327" s="45"/>
      <c r="AK327" s="86"/>
      <c r="AL327" s="86"/>
    </row>
    <row r="328" spans="1:38">
      <c r="A328" s="92"/>
      <c r="B328" s="45"/>
      <c r="C328" s="45"/>
      <c r="D328" s="45"/>
      <c r="E328" s="44"/>
      <c r="F328" s="93"/>
      <c r="G328" s="163"/>
      <c r="H328" s="45"/>
      <c r="I328" s="45"/>
      <c r="J328" s="45"/>
      <c r="K328" s="44"/>
      <c r="L328" s="44"/>
      <c r="M328" s="45"/>
      <c r="N328" s="45"/>
      <c r="O328" s="44"/>
      <c r="P328" s="42"/>
      <c r="Q328" s="43"/>
      <c r="R328" s="44"/>
      <c r="S328" s="45"/>
      <c r="T328" s="44"/>
      <c r="U328" s="44"/>
      <c r="V328" s="45"/>
      <c r="W328" s="44"/>
      <c r="X328" s="44"/>
      <c r="Y328" s="44"/>
      <c r="Z328" s="44"/>
      <c r="AA328" s="44"/>
      <c r="AB328" s="44"/>
      <c r="AC328" s="44"/>
      <c r="AD328" s="44"/>
      <c r="AE328" s="44"/>
      <c r="AF328" s="44"/>
      <c r="AG328" s="44"/>
      <c r="AH328" s="45"/>
      <c r="AI328" s="45"/>
      <c r="AJ328" s="45"/>
      <c r="AK328" s="45"/>
      <c r="AL328" s="46"/>
    </row>
    <row r="329" spans="1:38" ht="23.45" thickBot="1">
      <c r="B329" s="94"/>
      <c r="C329" s="94"/>
      <c r="D329" s="94"/>
      <c r="E329" s="96"/>
      <c r="F329" s="97"/>
      <c r="G329" s="164"/>
      <c r="H329" s="94"/>
      <c r="I329" s="94"/>
      <c r="J329" s="94"/>
      <c r="K329" s="96"/>
      <c r="L329" s="96"/>
      <c r="M329" s="94"/>
      <c r="N329" s="94"/>
      <c r="O329" s="96"/>
      <c r="P329" s="98"/>
      <c r="Q329" s="99"/>
      <c r="R329" s="96"/>
      <c r="S329" s="94"/>
      <c r="T329" s="96"/>
      <c r="U329" s="96"/>
      <c r="V329" s="94"/>
      <c r="W329" s="96"/>
      <c r="X329" s="96"/>
      <c r="Y329" s="96"/>
      <c r="Z329" s="96"/>
      <c r="AA329" s="96"/>
      <c r="AB329" s="96"/>
      <c r="AC329" s="96"/>
      <c r="AD329" s="96"/>
      <c r="AE329" s="96"/>
      <c r="AF329" s="96"/>
      <c r="AG329" s="96"/>
      <c r="AH329" s="94"/>
      <c r="AI329" s="94"/>
      <c r="AJ329" s="94"/>
      <c r="AK329" s="94"/>
      <c r="AL329" s="94"/>
    </row>
    <row r="330" spans="1:38" ht="23.45" thickBot="1">
      <c r="A330" s="12">
        <v>23</v>
      </c>
      <c r="B330" s="481" t="s">
        <v>5</v>
      </c>
      <c r="C330" s="482"/>
      <c r="D330" s="134" t="s">
        <v>6</v>
      </c>
      <c r="E330" s="134"/>
      <c r="F330" s="134"/>
      <c r="G330" s="134"/>
      <c r="H330" s="134"/>
      <c r="I330" s="134"/>
      <c r="J330" s="134"/>
      <c r="K330" s="134"/>
      <c r="L330" s="134"/>
      <c r="M330" s="482" t="s">
        <v>7</v>
      </c>
      <c r="N330" s="482"/>
      <c r="O330" s="482"/>
      <c r="P330" s="482"/>
      <c r="Q330" s="482"/>
      <c r="R330" s="482"/>
      <c r="S330" s="482"/>
      <c r="T330" s="482"/>
      <c r="U330" s="482"/>
      <c r="V330" s="482"/>
      <c r="W330" s="482"/>
      <c r="X330" s="482"/>
      <c r="Y330" s="482"/>
      <c r="Z330" s="482"/>
      <c r="AA330" s="482"/>
      <c r="AB330" s="482"/>
      <c r="AC330" s="482"/>
      <c r="AD330" s="482"/>
      <c r="AE330" s="482"/>
      <c r="AF330" s="482"/>
      <c r="AG330" s="482"/>
      <c r="AH330" s="482"/>
      <c r="AI330" s="483" t="s">
        <v>8</v>
      </c>
      <c r="AJ330" s="483"/>
    </row>
    <row r="331" spans="1:38" s="14" customFormat="1" ht="32.450000000000003" customHeight="1">
      <c r="A331" s="13"/>
      <c r="D331" s="15"/>
      <c r="E331" s="16" t="s">
        <v>9</v>
      </c>
      <c r="F331" s="466" t="s">
        <v>10</v>
      </c>
      <c r="G331" s="466" t="s">
        <v>11</v>
      </c>
      <c r="H331" s="475" t="s">
        <v>12</v>
      </c>
      <c r="I331" s="477" t="s">
        <v>13</v>
      </c>
      <c r="J331" s="479" t="s">
        <v>14</v>
      </c>
      <c r="K331" s="470" t="s">
        <v>15</v>
      </c>
      <c r="L331" s="470" t="s">
        <v>16</v>
      </c>
      <c r="M331" s="15" t="s">
        <v>17</v>
      </c>
      <c r="N331" s="17" t="s">
        <v>18</v>
      </c>
      <c r="O331" s="472" t="s">
        <v>19</v>
      </c>
      <c r="P331" s="473"/>
      <c r="Q331" s="474"/>
      <c r="R331" s="466" t="s">
        <v>92</v>
      </c>
      <c r="S331" s="466" t="s">
        <v>93</v>
      </c>
      <c r="T331" s="466" t="s">
        <v>22</v>
      </c>
      <c r="U331" s="466" t="s">
        <v>23</v>
      </c>
      <c r="V331" s="464" t="s">
        <v>24</v>
      </c>
      <c r="W331" s="466" t="s">
        <v>94</v>
      </c>
      <c r="X331" s="467" t="s">
        <v>26</v>
      </c>
      <c r="Y331" s="468"/>
      <c r="Z331" s="469"/>
      <c r="AA331" s="467" t="s">
        <v>27</v>
      </c>
      <c r="AB331" s="468"/>
      <c r="AC331" s="469"/>
      <c r="AD331" s="18" t="s">
        <v>95</v>
      </c>
      <c r="AE331" s="467" t="s">
        <v>29</v>
      </c>
      <c r="AF331" s="468"/>
      <c r="AG331" s="469"/>
      <c r="AH331" s="466" t="s">
        <v>30</v>
      </c>
      <c r="AI331" s="456" t="s">
        <v>31</v>
      </c>
      <c r="AJ331" s="456" t="s">
        <v>32</v>
      </c>
      <c r="AK331" s="19" t="s">
        <v>33</v>
      </c>
    </row>
    <row r="332" spans="1:38" ht="30" customHeight="1">
      <c r="A332" s="13"/>
      <c r="B332" s="20" t="s">
        <v>34</v>
      </c>
      <c r="C332" s="21" t="s">
        <v>399</v>
      </c>
      <c r="D332" s="22"/>
      <c r="E332" s="155" t="s">
        <v>167</v>
      </c>
      <c r="F332" s="457"/>
      <c r="G332" s="457"/>
      <c r="H332" s="476"/>
      <c r="I332" s="478"/>
      <c r="J332" s="480"/>
      <c r="K332" s="471"/>
      <c r="L332" s="471"/>
      <c r="M332" s="24"/>
      <c r="N332" s="25"/>
      <c r="O332" s="104" t="s">
        <v>37</v>
      </c>
      <c r="P332" s="29" t="s">
        <v>38</v>
      </c>
      <c r="Q332" s="105" t="s">
        <v>17</v>
      </c>
      <c r="R332" s="457"/>
      <c r="S332" s="457"/>
      <c r="T332" s="457"/>
      <c r="U332" s="457"/>
      <c r="V332" s="465"/>
      <c r="W332" s="457"/>
      <c r="X332" s="29" t="s">
        <v>39</v>
      </c>
      <c r="Y332" s="29" t="s">
        <v>40</v>
      </c>
      <c r="Z332" s="29" t="s">
        <v>41</v>
      </c>
      <c r="AA332" s="29" t="s">
        <v>39</v>
      </c>
      <c r="AB332" s="29" t="s">
        <v>40</v>
      </c>
      <c r="AC332" s="29" t="s">
        <v>41</v>
      </c>
      <c r="AD332" s="29" t="s">
        <v>42</v>
      </c>
      <c r="AE332" s="29" t="s">
        <v>43</v>
      </c>
      <c r="AF332" s="29" t="s">
        <v>44</v>
      </c>
      <c r="AG332" s="29" t="s">
        <v>45</v>
      </c>
      <c r="AH332" s="457"/>
      <c r="AI332" s="457"/>
      <c r="AJ332" s="457"/>
      <c r="AK332" s="7" t="s">
        <v>46</v>
      </c>
    </row>
    <row r="333" spans="1:38" ht="30" customHeight="1">
      <c r="A333" s="13"/>
      <c r="B333" s="30" t="s">
        <v>47</v>
      </c>
      <c r="C333" s="31" t="s">
        <v>400</v>
      </c>
      <c r="D333" s="22"/>
      <c r="E333" s="458" t="s">
        <v>401</v>
      </c>
      <c r="F333" s="458" t="s">
        <v>402</v>
      </c>
      <c r="G333" s="460" t="s">
        <v>403</v>
      </c>
      <c r="H333" s="22"/>
      <c r="I333" s="22"/>
      <c r="J333" s="22"/>
      <c r="K333" s="32"/>
      <c r="L333" s="32"/>
      <c r="M333" s="22"/>
      <c r="N333" s="33"/>
      <c r="O333" s="34"/>
      <c r="P333" s="35"/>
      <c r="Q333" s="36"/>
      <c r="R333" s="32"/>
      <c r="S333" s="22"/>
      <c r="T333" s="32"/>
      <c r="U333" s="32"/>
      <c r="V333" s="22"/>
      <c r="W333" s="32"/>
      <c r="X333" s="32"/>
      <c r="Y333" s="32"/>
      <c r="Z333" s="32"/>
      <c r="AA333" s="32"/>
      <c r="AB333" s="32"/>
      <c r="AC333" s="32"/>
      <c r="AD333" s="32"/>
      <c r="AJ333" s="22"/>
      <c r="AK333" s="22"/>
      <c r="AL333" s="22"/>
    </row>
    <row r="334" spans="1:38">
      <c r="A334" s="13"/>
      <c r="B334" s="20" t="s">
        <v>54</v>
      </c>
      <c r="C334" s="37" t="s">
        <v>55</v>
      </c>
      <c r="D334" s="22"/>
      <c r="E334" s="459"/>
      <c r="F334" s="459"/>
      <c r="G334" s="461"/>
      <c r="H334" s="38"/>
      <c r="I334" s="38"/>
      <c r="J334" s="38"/>
      <c r="K334" s="39"/>
      <c r="L334" s="39"/>
      <c r="M334" s="38"/>
      <c r="N334" s="40"/>
      <c r="O334" s="112"/>
      <c r="P334" s="113"/>
      <c r="Q334" s="114"/>
      <c r="R334" s="39"/>
      <c r="S334" s="38"/>
      <c r="T334" s="39"/>
      <c r="U334" s="39"/>
      <c r="V334" s="38"/>
      <c r="W334" s="39"/>
      <c r="X334" s="39"/>
      <c r="Y334" s="39"/>
      <c r="Z334" s="39"/>
      <c r="AA334" s="39"/>
      <c r="AB334" s="39"/>
      <c r="AC334" s="39"/>
      <c r="AD334" s="39"/>
      <c r="AE334" s="39"/>
      <c r="AF334" s="39"/>
      <c r="AG334" s="39"/>
      <c r="AH334" s="38"/>
      <c r="AI334" s="38"/>
      <c r="AJ334" s="38"/>
      <c r="AK334" s="38"/>
      <c r="AL334" s="38"/>
    </row>
    <row r="335" spans="1:38" ht="111" customHeight="1">
      <c r="A335" s="13"/>
      <c r="B335" s="463" t="s">
        <v>56</v>
      </c>
      <c r="C335" s="184" t="s">
        <v>404</v>
      </c>
      <c r="D335" s="22"/>
      <c r="E335" s="459"/>
      <c r="F335" s="459"/>
      <c r="G335" s="461"/>
      <c r="H335" s="38"/>
      <c r="I335" s="38"/>
      <c r="J335" s="38"/>
      <c r="K335" s="39"/>
      <c r="L335" s="39"/>
      <c r="M335" s="38"/>
      <c r="N335" s="33"/>
      <c r="O335" s="34">
        <v>10</v>
      </c>
      <c r="P335" s="50" t="str">
        <f>C152</f>
        <v>To analyse NFF assessment</v>
      </c>
      <c r="Q335" s="47" t="str">
        <f>H156</f>
        <v>Report for NFF/A working group</v>
      </c>
      <c r="R335" s="53" t="str">
        <f>I156</f>
        <v>Wrong object</v>
      </c>
      <c r="S335" s="47" t="str">
        <f>J156</f>
        <v>Incomplete/incorrect report produced</v>
      </c>
      <c r="T335" s="72" t="str">
        <f>K156</f>
        <v>High</v>
      </c>
      <c r="U335" s="73" t="str">
        <f>L156</f>
        <v>Large</v>
      </c>
      <c r="V335" s="50" t="s">
        <v>405</v>
      </c>
      <c r="W335" s="32" t="s">
        <v>104</v>
      </c>
      <c r="X335" s="32">
        <f t="shared" ref="X335:X340" si="320">IF($T335="High",3,0)</f>
        <v>3</v>
      </c>
      <c r="Y335" s="32">
        <f t="shared" ref="Y335:Y340" si="321">IF($T335="Medium",2,0)</f>
        <v>0</v>
      </c>
      <c r="Z335" s="32">
        <f t="shared" ref="Z335:Z340" si="322">IF($T335="Low",1,0)</f>
        <v>0</v>
      </c>
      <c r="AA335" s="32">
        <f t="shared" ref="AA335:AA340" si="323">IF($U335="large",3,0)</f>
        <v>3</v>
      </c>
      <c r="AB335" s="32">
        <f t="shared" ref="AB335:AB340" si="324">IF($U335="Medium",2,0)</f>
        <v>0</v>
      </c>
      <c r="AC335" s="32">
        <f t="shared" ref="AC335:AC340" si="325">IF($U335="Low",1,0)</f>
        <v>0</v>
      </c>
      <c r="AD335" s="32">
        <f t="shared" ref="AD335:AD340" si="326">(X335+Y335+Z335)*(AA335+AB335+AC335)</f>
        <v>9</v>
      </c>
      <c r="AE335" s="51">
        <f t="shared" ref="AE335:AE340" si="327">IF($W335="INCREASE",3,0)</f>
        <v>0</v>
      </c>
      <c r="AF335" s="51">
        <f t="shared" ref="AF335:AF340" si="328">IF($W335="NO CHANGE",2,0)</f>
        <v>2</v>
      </c>
      <c r="AG335" s="51">
        <f t="shared" ref="AG335:AG340" si="329">IF($W335="DECREASE",1,0)</f>
        <v>0</v>
      </c>
      <c r="AH335" s="51">
        <f t="shared" ref="AH335:AH340" si="330">AD335*(AE335+AF335+AG335)</f>
        <v>18</v>
      </c>
      <c r="AI335" s="50" t="s">
        <v>406</v>
      </c>
      <c r="AJ335" s="38"/>
      <c r="AK335" s="22"/>
      <c r="AL335" s="22"/>
    </row>
    <row r="336" spans="1:38" ht="112.9" customHeight="1">
      <c r="A336" s="13"/>
      <c r="B336" s="463"/>
      <c r="C336" s="21" t="s">
        <v>71</v>
      </c>
      <c r="D336" s="22"/>
      <c r="E336" s="459"/>
      <c r="F336" s="459"/>
      <c r="G336" s="461"/>
      <c r="H336" s="38"/>
      <c r="I336" s="38"/>
      <c r="J336" s="38"/>
      <c r="K336" s="39"/>
      <c r="L336" s="39"/>
      <c r="M336" s="38"/>
      <c r="N336" s="33"/>
      <c r="O336" s="156" t="s">
        <v>407</v>
      </c>
      <c r="P336" s="50" t="str">
        <f>C5</f>
        <v>To conduct PSED</v>
      </c>
      <c r="Q336" s="47" t="str">
        <f>H11</f>
        <v>NFF/Airworthiness assessment</v>
      </c>
      <c r="R336" s="53" t="str">
        <f>I11</f>
        <v>Timing/duration</v>
      </c>
      <c r="S336" s="47" t="str">
        <f>J11</f>
        <v>Too early - output incomplete or inaccurate.</v>
      </c>
      <c r="T336" s="72" t="str">
        <f>K11</f>
        <v>High</v>
      </c>
      <c r="U336" s="73" t="str">
        <f>L11</f>
        <v>Large</v>
      </c>
      <c r="V336" s="50" t="s">
        <v>408</v>
      </c>
      <c r="W336" s="32" t="s">
        <v>104</v>
      </c>
      <c r="X336" s="32">
        <f t="shared" si="320"/>
        <v>3</v>
      </c>
      <c r="Y336" s="32">
        <f t="shared" si="321"/>
        <v>0</v>
      </c>
      <c r="Z336" s="32">
        <f t="shared" si="322"/>
        <v>0</v>
      </c>
      <c r="AA336" s="32">
        <f t="shared" si="323"/>
        <v>3</v>
      </c>
      <c r="AB336" s="32">
        <f t="shared" si="324"/>
        <v>0</v>
      </c>
      <c r="AC336" s="32">
        <f t="shared" si="325"/>
        <v>0</v>
      </c>
      <c r="AD336" s="32">
        <f t="shared" si="326"/>
        <v>9</v>
      </c>
      <c r="AE336" s="51">
        <f t="shared" si="327"/>
        <v>0</v>
      </c>
      <c r="AF336" s="51">
        <f t="shared" si="328"/>
        <v>2</v>
      </c>
      <c r="AG336" s="51">
        <f t="shared" si="329"/>
        <v>0</v>
      </c>
      <c r="AH336" s="51">
        <f t="shared" si="330"/>
        <v>18</v>
      </c>
      <c r="AI336" s="50" t="s">
        <v>409</v>
      </c>
      <c r="AJ336" s="38"/>
      <c r="AK336" s="22"/>
      <c r="AL336" s="22"/>
    </row>
    <row r="337" spans="1:38" ht="181.9" customHeight="1">
      <c r="A337" s="13"/>
      <c r="B337" s="463"/>
      <c r="C337" s="21" t="s">
        <v>115</v>
      </c>
      <c r="D337" s="22"/>
      <c r="E337" s="459"/>
      <c r="F337" s="459"/>
      <c r="G337" s="461"/>
      <c r="H337" s="38"/>
      <c r="I337" s="38"/>
      <c r="J337" s="38"/>
      <c r="K337" s="39"/>
      <c r="L337" s="39"/>
      <c r="M337" s="38"/>
      <c r="N337" s="33"/>
      <c r="O337" s="34">
        <v>2</v>
      </c>
      <c r="P337" s="50" t="str">
        <f>C24</f>
        <v>To complete training</v>
      </c>
      <c r="Q337" s="47" t="str">
        <f>H31</f>
        <v>Report of trained aircrew</v>
      </c>
      <c r="R337" s="53" t="str">
        <f>I31</f>
        <v>Wrong object</v>
      </c>
      <c r="S337" s="47" t="str">
        <f>J31</f>
        <v>Incorrect report published</v>
      </c>
      <c r="T337" s="115" t="str">
        <f>K31</f>
        <v>Low</v>
      </c>
      <c r="U337" s="73" t="str">
        <f>L31</f>
        <v>Large</v>
      </c>
      <c r="V337" s="50" t="s">
        <v>410</v>
      </c>
      <c r="W337" s="32" t="s">
        <v>104</v>
      </c>
      <c r="X337" s="32">
        <f t="shared" si="320"/>
        <v>0</v>
      </c>
      <c r="Y337" s="32">
        <f t="shared" si="321"/>
        <v>0</v>
      </c>
      <c r="Z337" s="32">
        <f t="shared" si="322"/>
        <v>1</v>
      </c>
      <c r="AA337" s="32">
        <f t="shared" si="323"/>
        <v>3</v>
      </c>
      <c r="AB337" s="32">
        <f t="shared" si="324"/>
        <v>0</v>
      </c>
      <c r="AC337" s="32">
        <f t="shared" si="325"/>
        <v>0</v>
      </c>
      <c r="AD337" s="32">
        <f t="shared" si="326"/>
        <v>3</v>
      </c>
      <c r="AE337" s="51">
        <f t="shared" si="327"/>
        <v>0</v>
      </c>
      <c r="AF337" s="51">
        <f t="shared" si="328"/>
        <v>2</v>
      </c>
      <c r="AG337" s="51">
        <f t="shared" si="329"/>
        <v>0</v>
      </c>
      <c r="AH337" s="51">
        <f t="shared" si="330"/>
        <v>6</v>
      </c>
      <c r="AI337" s="152" t="s">
        <v>411</v>
      </c>
      <c r="AJ337" s="38"/>
      <c r="AK337" s="22"/>
      <c r="AL337" s="22"/>
    </row>
    <row r="338" spans="1:38" ht="178.15" customHeight="1">
      <c r="A338" s="13"/>
      <c r="B338" s="463"/>
      <c r="C338" s="21" t="s">
        <v>112</v>
      </c>
      <c r="D338" s="22"/>
      <c r="E338" s="459"/>
      <c r="F338" s="459"/>
      <c r="G338" s="461"/>
      <c r="H338" s="38"/>
      <c r="I338" s="38"/>
      <c r="J338" s="38"/>
      <c r="K338" s="39"/>
      <c r="L338" s="39"/>
      <c r="M338" s="38"/>
      <c r="N338" s="33"/>
      <c r="O338" s="34">
        <v>2</v>
      </c>
      <c r="P338" s="50" t="str">
        <f>C24</f>
        <v>To complete training</v>
      </c>
      <c r="Q338" s="47" t="str">
        <f>H30</f>
        <v>Report of trained engineers</v>
      </c>
      <c r="R338" s="53" t="str">
        <f>I30</f>
        <v>Wrong object</v>
      </c>
      <c r="S338" s="47" t="str">
        <f>J30</f>
        <v>Incorrect report published</v>
      </c>
      <c r="T338" s="115" t="str">
        <f>K30</f>
        <v>Low</v>
      </c>
      <c r="U338" s="73" t="str">
        <f>L30</f>
        <v>Large</v>
      </c>
      <c r="V338" s="50" t="s">
        <v>412</v>
      </c>
      <c r="W338" s="32" t="s">
        <v>104</v>
      </c>
      <c r="X338" s="32">
        <f t="shared" si="320"/>
        <v>0</v>
      </c>
      <c r="Y338" s="32">
        <f t="shared" si="321"/>
        <v>0</v>
      </c>
      <c r="Z338" s="32">
        <f t="shared" si="322"/>
        <v>1</v>
      </c>
      <c r="AA338" s="32">
        <f t="shared" si="323"/>
        <v>3</v>
      </c>
      <c r="AB338" s="32">
        <f t="shared" si="324"/>
        <v>0</v>
      </c>
      <c r="AC338" s="32">
        <f t="shared" si="325"/>
        <v>0</v>
      </c>
      <c r="AD338" s="32">
        <f t="shared" si="326"/>
        <v>3</v>
      </c>
      <c r="AE338" s="51">
        <f t="shared" si="327"/>
        <v>0</v>
      </c>
      <c r="AF338" s="51">
        <f t="shared" si="328"/>
        <v>2</v>
      </c>
      <c r="AG338" s="51">
        <f t="shared" si="329"/>
        <v>0</v>
      </c>
      <c r="AH338" s="51">
        <f t="shared" si="330"/>
        <v>6</v>
      </c>
      <c r="AI338" s="50" t="s">
        <v>411</v>
      </c>
      <c r="AJ338" s="38"/>
      <c r="AK338" s="22"/>
      <c r="AL338" s="22"/>
    </row>
    <row r="339" spans="1:38" ht="145.15" customHeight="1">
      <c r="A339" s="13"/>
      <c r="B339" s="463"/>
      <c r="C339" s="21" t="s">
        <v>236</v>
      </c>
      <c r="D339" s="22"/>
      <c r="E339" s="459"/>
      <c r="F339" s="459"/>
      <c r="G339" s="461"/>
      <c r="H339" s="38"/>
      <c r="I339" s="38"/>
      <c r="J339" s="38"/>
      <c r="K339" s="39"/>
      <c r="L339" s="39"/>
      <c r="M339" s="38"/>
      <c r="N339" s="33"/>
      <c r="O339" s="156" t="s">
        <v>413</v>
      </c>
      <c r="P339" s="50" t="str">
        <f>C135</f>
        <v>To review aircraft history</v>
      </c>
      <c r="Q339" s="47" t="str">
        <f>H140</f>
        <v>NFF fault assessment</v>
      </c>
      <c r="R339" s="53" t="str">
        <f>I140</f>
        <v>Timing/duration</v>
      </c>
      <c r="S339" s="47" t="str">
        <f>J140</f>
        <v xml:space="preserve">Too early - assessment made on incomplete information </v>
      </c>
      <c r="T339" s="72" t="str">
        <f>K140</f>
        <v>High</v>
      </c>
      <c r="U339" s="73" t="str">
        <f>L140</f>
        <v>Large</v>
      </c>
      <c r="V339" s="50" t="s">
        <v>414</v>
      </c>
      <c r="W339" s="32" t="s">
        <v>104</v>
      </c>
      <c r="X339" s="32">
        <f t="shared" si="320"/>
        <v>3</v>
      </c>
      <c r="Y339" s="32">
        <f t="shared" si="321"/>
        <v>0</v>
      </c>
      <c r="Z339" s="32">
        <f t="shared" si="322"/>
        <v>0</v>
      </c>
      <c r="AA339" s="32">
        <f t="shared" si="323"/>
        <v>3</v>
      </c>
      <c r="AB339" s="32">
        <f t="shared" si="324"/>
        <v>0</v>
      </c>
      <c r="AC339" s="32">
        <f t="shared" si="325"/>
        <v>0</v>
      </c>
      <c r="AD339" s="32">
        <f t="shared" si="326"/>
        <v>9</v>
      </c>
      <c r="AE339" s="51">
        <f t="shared" si="327"/>
        <v>0</v>
      </c>
      <c r="AF339" s="51">
        <f t="shared" si="328"/>
        <v>2</v>
      </c>
      <c r="AG339" s="51">
        <f t="shared" si="329"/>
        <v>0</v>
      </c>
      <c r="AH339" s="51">
        <f t="shared" si="330"/>
        <v>18</v>
      </c>
      <c r="AI339" s="50" t="s">
        <v>409</v>
      </c>
      <c r="AJ339" s="38"/>
      <c r="AK339" s="22"/>
      <c r="AL339" s="22"/>
    </row>
    <row r="340" spans="1:38" ht="120">
      <c r="A340" s="13"/>
      <c r="B340" s="463"/>
      <c r="C340" s="21" t="s">
        <v>415</v>
      </c>
      <c r="D340" s="22"/>
      <c r="E340" s="459"/>
      <c r="F340" s="459"/>
      <c r="G340" s="461"/>
      <c r="H340" s="38"/>
      <c r="I340" s="38"/>
      <c r="J340" s="38"/>
      <c r="K340" s="39"/>
      <c r="L340" s="39"/>
      <c r="M340" s="38"/>
      <c r="N340" s="33"/>
      <c r="O340" s="34">
        <v>29</v>
      </c>
      <c r="P340" s="50" t="str">
        <f>C418</f>
        <v>To conduct aircraft fault diagnostics as per AMM</v>
      </c>
      <c r="Q340" s="47" t="str">
        <f>H425</f>
        <v>Report of fault history and maintenance</v>
      </c>
      <c r="R340" s="53" t="str">
        <f t="shared" ref="R340:U340" si="331">I425</f>
        <v>Wrong object</v>
      </c>
      <c r="S340" s="47" t="str">
        <f t="shared" si="331"/>
        <v>Incorrect/incomplete fault history produced</v>
      </c>
      <c r="T340" s="115" t="str">
        <f t="shared" si="331"/>
        <v>Low</v>
      </c>
      <c r="U340" s="73" t="str">
        <f t="shared" si="331"/>
        <v>Large</v>
      </c>
      <c r="V340" s="50" t="s">
        <v>416</v>
      </c>
      <c r="W340" s="32" t="s">
        <v>104</v>
      </c>
      <c r="X340" s="32">
        <f t="shared" si="320"/>
        <v>0</v>
      </c>
      <c r="Y340" s="32">
        <f t="shared" si="321"/>
        <v>0</v>
      </c>
      <c r="Z340" s="32">
        <f t="shared" si="322"/>
        <v>1</v>
      </c>
      <c r="AA340" s="32">
        <f t="shared" si="323"/>
        <v>3</v>
      </c>
      <c r="AB340" s="32">
        <f t="shared" si="324"/>
        <v>0</v>
      </c>
      <c r="AC340" s="32">
        <f t="shared" si="325"/>
        <v>0</v>
      </c>
      <c r="AD340" s="32">
        <f t="shared" si="326"/>
        <v>3</v>
      </c>
      <c r="AE340" s="51">
        <f t="shared" si="327"/>
        <v>0</v>
      </c>
      <c r="AF340" s="51">
        <f t="shared" si="328"/>
        <v>2</v>
      </c>
      <c r="AG340" s="51">
        <f t="shared" si="329"/>
        <v>0</v>
      </c>
      <c r="AH340" s="51">
        <f t="shared" si="330"/>
        <v>6</v>
      </c>
      <c r="AI340" s="50" t="s">
        <v>417</v>
      </c>
      <c r="AJ340" s="38"/>
      <c r="AK340" s="22"/>
      <c r="AL340" s="22"/>
    </row>
    <row r="341" spans="1:38" ht="70.150000000000006" customHeight="1">
      <c r="A341" s="13"/>
      <c r="B341" s="463" t="s">
        <v>65</v>
      </c>
      <c r="C341" s="21" t="s">
        <v>123</v>
      </c>
      <c r="D341" s="22"/>
      <c r="E341" s="459"/>
      <c r="F341" s="459"/>
      <c r="G341" s="461"/>
      <c r="H341" s="22" t="str">
        <f>C341</f>
        <v>Training documents</v>
      </c>
      <c r="I341" s="51" t="s">
        <v>107</v>
      </c>
      <c r="J341" s="160" t="s">
        <v>418</v>
      </c>
      <c r="K341" s="32" t="s">
        <v>53</v>
      </c>
      <c r="L341" s="32" t="s">
        <v>58</v>
      </c>
      <c r="M341" s="22"/>
      <c r="N341" s="33"/>
      <c r="O341" s="118"/>
      <c r="P341" s="57"/>
      <c r="Q341" s="58"/>
      <c r="R341" s="59"/>
      <c r="S341" s="119"/>
      <c r="T341" s="59"/>
      <c r="U341" s="59"/>
      <c r="V341" s="119"/>
      <c r="W341" s="59"/>
      <c r="X341" s="59"/>
      <c r="Y341" s="59"/>
      <c r="Z341" s="59"/>
      <c r="AA341" s="59"/>
      <c r="AB341" s="59"/>
      <c r="AC341" s="59"/>
      <c r="AD341" s="59"/>
      <c r="AE341" s="59"/>
      <c r="AF341" s="59"/>
      <c r="AG341" s="59"/>
      <c r="AH341" s="52"/>
      <c r="AI341" s="52"/>
      <c r="AJ341" s="50" t="s">
        <v>419</v>
      </c>
      <c r="AK341" s="22"/>
      <c r="AL341" s="22"/>
    </row>
    <row r="342" spans="1:38" ht="68.45" customHeight="1">
      <c r="A342" s="13"/>
      <c r="B342" s="463"/>
      <c r="C342" s="21" t="s">
        <v>369</v>
      </c>
      <c r="D342" s="22"/>
      <c r="E342" s="459"/>
      <c r="F342" s="459"/>
      <c r="G342" s="461"/>
      <c r="H342" s="22" t="str">
        <f>C342</f>
        <v>Training update specification</v>
      </c>
      <c r="I342" s="51" t="s">
        <v>72</v>
      </c>
      <c r="J342" s="160" t="s">
        <v>420</v>
      </c>
      <c r="K342" s="32" t="s">
        <v>53</v>
      </c>
      <c r="L342" s="32" t="s">
        <v>58</v>
      </c>
      <c r="M342" s="22"/>
      <c r="N342" s="33"/>
      <c r="O342" s="120"/>
      <c r="P342" s="121"/>
      <c r="Q342" s="122"/>
      <c r="R342" s="123"/>
      <c r="S342" s="124"/>
      <c r="T342" s="123"/>
      <c r="U342" s="123"/>
      <c r="V342" s="124"/>
      <c r="W342" s="123"/>
      <c r="X342" s="123"/>
      <c r="Y342" s="123"/>
      <c r="Z342" s="123"/>
      <c r="AA342" s="123"/>
      <c r="AB342" s="123"/>
      <c r="AC342" s="123"/>
      <c r="AD342" s="123"/>
      <c r="AE342" s="123"/>
      <c r="AF342" s="123"/>
      <c r="AG342" s="123"/>
      <c r="AH342" s="125"/>
      <c r="AI342" s="125"/>
      <c r="AJ342" s="50" t="s">
        <v>419</v>
      </c>
      <c r="AK342" s="22"/>
      <c r="AL342" s="22"/>
    </row>
    <row r="343" spans="1:38" ht="28.9">
      <c r="A343" s="13"/>
      <c r="B343" s="463"/>
      <c r="C343" s="21" t="s">
        <v>421</v>
      </c>
      <c r="D343" s="22"/>
      <c r="E343" s="459"/>
      <c r="F343" s="459"/>
      <c r="G343" s="461"/>
      <c r="H343" s="22" t="str">
        <f>C343</f>
        <v>NFF rates</v>
      </c>
      <c r="I343" s="51" t="s">
        <v>72</v>
      </c>
      <c r="J343" s="160" t="s">
        <v>422</v>
      </c>
      <c r="K343" s="32" t="s">
        <v>53</v>
      </c>
      <c r="L343" s="32" t="s">
        <v>58</v>
      </c>
      <c r="M343" s="22"/>
      <c r="N343" s="33"/>
      <c r="O343" s="120"/>
      <c r="P343" s="121"/>
      <c r="Q343" s="122"/>
      <c r="R343" s="123"/>
      <c r="S343" s="124"/>
      <c r="T343" s="123"/>
      <c r="U343" s="123"/>
      <c r="V343" s="124"/>
      <c r="W343" s="123"/>
      <c r="X343" s="123"/>
      <c r="Y343" s="123"/>
      <c r="Z343" s="123"/>
      <c r="AA343" s="123"/>
      <c r="AB343" s="123"/>
      <c r="AC343" s="123"/>
      <c r="AD343" s="123"/>
      <c r="AE343" s="123"/>
      <c r="AF343" s="123"/>
      <c r="AG343" s="123"/>
      <c r="AH343" s="125"/>
      <c r="AI343" s="125"/>
      <c r="AJ343" s="220" t="s">
        <v>423</v>
      </c>
      <c r="AK343" s="22"/>
      <c r="AL343" s="22"/>
    </row>
    <row r="344" spans="1:38">
      <c r="A344" s="13"/>
      <c r="B344" s="74" t="s">
        <v>75</v>
      </c>
      <c r="C344" s="161" t="s">
        <v>90</v>
      </c>
      <c r="D344" s="22"/>
      <c r="E344" s="459"/>
      <c r="F344" s="459"/>
      <c r="G344" s="461"/>
      <c r="H344" s="76"/>
      <c r="I344" s="76"/>
      <c r="J344" s="76"/>
      <c r="K344" s="77"/>
      <c r="L344" s="77"/>
      <c r="M344" s="76"/>
      <c r="N344" s="76"/>
      <c r="O344" s="87"/>
      <c r="P344" s="88"/>
      <c r="Q344" s="89"/>
      <c r="R344" s="90"/>
      <c r="S344" s="88"/>
      <c r="T344" s="90"/>
      <c r="U344" s="90"/>
      <c r="V344" s="88"/>
      <c r="W344" s="90"/>
      <c r="X344" s="90"/>
      <c r="Y344" s="90"/>
      <c r="Z344" s="90"/>
      <c r="AA344" s="90"/>
      <c r="AB344" s="90"/>
      <c r="AC344" s="90"/>
      <c r="AD344" s="90"/>
      <c r="AE344" s="90"/>
      <c r="AF344" s="90"/>
      <c r="AG344" s="90"/>
      <c r="AH344" s="91"/>
      <c r="AI344" s="91"/>
      <c r="AJ344" s="45"/>
      <c r="AK344" s="22"/>
      <c r="AL344" s="22"/>
    </row>
    <row r="345" spans="1:38">
      <c r="A345" s="13"/>
      <c r="B345" s="74" t="s">
        <v>82</v>
      </c>
      <c r="C345" s="161" t="s">
        <v>90</v>
      </c>
      <c r="D345" s="22"/>
      <c r="E345" s="459"/>
      <c r="F345" s="459"/>
      <c r="G345" s="461"/>
      <c r="H345" s="76"/>
      <c r="I345" s="76"/>
      <c r="J345" s="76"/>
      <c r="K345" s="77"/>
      <c r="L345" s="77"/>
      <c r="M345" s="76"/>
      <c r="N345" s="76"/>
      <c r="O345" s="87"/>
      <c r="P345" s="88"/>
      <c r="Q345" s="89"/>
      <c r="R345" s="90"/>
      <c r="S345" s="88"/>
      <c r="T345" s="90"/>
      <c r="U345" s="90"/>
      <c r="V345" s="88"/>
      <c r="W345" s="90"/>
      <c r="X345" s="90"/>
      <c r="Y345" s="90"/>
      <c r="Z345" s="90"/>
      <c r="AA345" s="90"/>
      <c r="AB345" s="90"/>
      <c r="AC345" s="90"/>
      <c r="AD345" s="90"/>
      <c r="AE345" s="90"/>
      <c r="AF345" s="90"/>
      <c r="AG345" s="90"/>
      <c r="AH345" s="91"/>
      <c r="AI345" s="91"/>
      <c r="AJ345" s="45"/>
      <c r="AK345" s="22"/>
      <c r="AL345" s="22"/>
    </row>
    <row r="346" spans="1:38">
      <c r="A346" s="13"/>
      <c r="B346" s="74" t="s">
        <v>89</v>
      </c>
      <c r="C346" s="161" t="s">
        <v>90</v>
      </c>
      <c r="D346" s="22"/>
      <c r="E346" s="459"/>
      <c r="F346" s="459"/>
      <c r="G346" s="461"/>
      <c r="H346" s="76"/>
      <c r="I346" s="76"/>
      <c r="J346" s="76"/>
      <c r="K346" s="77"/>
      <c r="L346" s="77"/>
      <c r="M346" s="76"/>
      <c r="N346" s="76"/>
      <c r="O346" s="87"/>
      <c r="P346" s="88"/>
      <c r="Q346" s="89"/>
      <c r="R346" s="90"/>
      <c r="S346" s="88"/>
      <c r="T346" s="90"/>
      <c r="U346" s="90"/>
      <c r="V346" s="88"/>
      <c r="W346" s="90"/>
      <c r="X346" s="90"/>
      <c r="Y346" s="90"/>
      <c r="Z346" s="90"/>
      <c r="AA346" s="90"/>
      <c r="AB346" s="90"/>
      <c r="AC346" s="90"/>
      <c r="AD346" s="90"/>
      <c r="AE346" s="90"/>
      <c r="AF346" s="90"/>
      <c r="AG346" s="90"/>
      <c r="AH346" s="91"/>
      <c r="AI346" s="91"/>
      <c r="AJ346" s="45"/>
      <c r="AK346" s="22"/>
      <c r="AL346" s="22"/>
    </row>
    <row r="347" spans="1:38">
      <c r="A347" s="13"/>
      <c r="B347" s="84" t="s">
        <v>91</v>
      </c>
      <c r="C347" s="162" t="s">
        <v>90</v>
      </c>
      <c r="D347" s="86"/>
      <c r="E347" s="459"/>
      <c r="F347" s="459"/>
      <c r="G347" s="461"/>
      <c r="H347" s="79"/>
      <c r="I347" s="79"/>
      <c r="J347" s="79"/>
      <c r="K347" s="81"/>
      <c r="L347" s="81"/>
      <c r="M347" s="79"/>
      <c r="N347" s="79"/>
      <c r="O347" s="87"/>
      <c r="P347" s="88"/>
      <c r="Q347" s="89"/>
      <c r="R347" s="90"/>
      <c r="S347" s="88"/>
      <c r="T347" s="90"/>
      <c r="U347" s="90"/>
      <c r="V347" s="88"/>
      <c r="W347" s="90"/>
      <c r="X347" s="90"/>
      <c r="Y347" s="90"/>
      <c r="Z347" s="90"/>
      <c r="AA347" s="90"/>
      <c r="AB347" s="90"/>
      <c r="AC347" s="90"/>
      <c r="AD347" s="90"/>
      <c r="AE347" s="90"/>
      <c r="AF347" s="90"/>
      <c r="AG347" s="90"/>
      <c r="AH347" s="91"/>
      <c r="AI347" s="91"/>
      <c r="AJ347" s="45"/>
      <c r="AK347" s="22"/>
      <c r="AL347" s="22"/>
    </row>
    <row r="348" spans="1:38">
      <c r="A348" s="92"/>
      <c r="B348" s="45"/>
      <c r="C348" s="45"/>
      <c r="D348" s="45"/>
      <c r="E348" s="44"/>
      <c r="F348" s="93"/>
      <c r="G348" s="163"/>
      <c r="H348" s="45"/>
      <c r="I348" s="45"/>
      <c r="J348" s="45"/>
      <c r="K348" s="44"/>
      <c r="L348" s="44"/>
      <c r="M348" s="45"/>
      <c r="N348" s="45"/>
      <c r="O348" s="44"/>
      <c r="P348" s="42"/>
      <c r="Q348" s="43"/>
      <c r="R348" s="44"/>
      <c r="S348" s="45"/>
      <c r="T348" s="44"/>
      <c r="U348" s="44"/>
      <c r="V348" s="45"/>
      <c r="W348" s="44"/>
      <c r="X348" s="44"/>
      <c r="Y348" s="44"/>
      <c r="Z348" s="44"/>
      <c r="AA348" s="44"/>
      <c r="AB348" s="44"/>
      <c r="AC348" s="44"/>
      <c r="AD348" s="44"/>
      <c r="AE348" s="44"/>
      <c r="AF348" s="44"/>
      <c r="AG348" s="44"/>
      <c r="AH348" s="45"/>
      <c r="AI348" s="45"/>
      <c r="AJ348" s="45"/>
      <c r="AK348" s="45"/>
      <c r="AL348" s="46"/>
    </row>
    <row r="349" spans="1:38" ht="23.45" thickBot="1">
      <c r="A349" s="95"/>
      <c r="B349" s="94"/>
      <c r="C349" s="94"/>
      <c r="D349" s="94"/>
      <c r="E349" s="96"/>
      <c r="F349" s="97"/>
      <c r="G349" s="164"/>
      <c r="H349" s="94"/>
      <c r="I349" s="94"/>
      <c r="J349" s="94"/>
      <c r="K349" s="96"/>
      <c r="L349" s="96"/>
      <c r="M349" s="94"/>
      <c r="N349" s="94"/>
      <c r="O349" s="96"/>
      <c r="P349" s="98"/>
      <c r="Q349" s="99"/>
      <c r="R349" s="96"/>
      <c r="S349" s="94"/>
      <c r="T349" s="96"/>
      <c r="U349" s="96"/>
      <c r="V349" s="94"/>
      <c r="W349" s="96"/>
      <c r="X349" s="96"/>
      <c r="Y349" s="96"/>
      <c r="Z349" s="96"/>
      <c r="AA349" s="96"/>
      <c r="AB349" s="96"/>
      <c r="AC349" s="96"/>
      <c r="AD349" s="96"/>
      <c r="AE349" s="96"/>
      <c r="AF349" s="96"/>
      <c r="AG349" s="96"/>
      <c r="AH349" s="94"/>
      <c r="AI349" s="94"/>
      <c r="AJ349" s="94"/>
      <c r="AK349" s="94"/>
      <c r="AL349" s="94"/>
    </row>
    <row r="350" spans="1:38" ht="23.45" thickBot="1">
      <c r="A350" s="12">
        <v>24</v>
      </c>
      <c r="B350" s="481" t="s">
        <v>5</v>
      </c>
      <c r="C350" s="482"/>
      <c r="D350" s="134" t="s">
        <v>6</v>
      </c>
      <c r="E350" s="134"/>
      <c r="F350" s="134"/>
      <c r="G350" s="134"/>
      <c r="H350" s="134"/>
      <c r="I350" s="134"/>
      <c r="J350" s="134"/>
      <c r="K350" s="134"/>
      <c r="L350" s="134"/>
      <c r="M350" s="482" t="s">
        <v>7</v>
      </c>
      <c r="N350" s="482"/>
      <c r="O350" s="482"/>
      <c r="P350" s="482"/>
      <c r="Q350" s="482"/>
      <c r="R350" s="482"/>
      <c r="S350" s="482"/>
      <c r="T350" s="482"/>
      <c r="U350" s="482"/>
      <c r="V350" s="482"/>
      <c r="W350" s="482"/>
      <c r="X350" s="482"/>
      <c r="Y350" s="482"/>
      <c r="Z350" s="482"/>
      <c r="AA350" s="482"/>
      <c r="AB350" s="482"/>
      <c r="AC350" s="482"/>
      <c r="AD350" s="482"/>
      <c r="AE350" s="482"/>
      <c r="AF350" s="482"/>
      <c r="AG350" s="482"/>
      <c r="AH350" s="482"/>
      <c r="AI350" s="483" t="s">
        <v>8</v>
      </c>
      <c r="AJ350" s="483"/>
    </row>
    <row r="351" spans="1:38" s="14" customFormat="1" ht="32.450000000000003" customHeight="1">
      <c r="A351" s="13"/>
      <c r="D351" s="15"/>
      <c r="E351" s="16" t="s">
        <v>9</v>
      </c>
      <c r="F351" s="466" t="s">
        <v>10</v>
      </c>
      <c r="G351" s="466" t="s">
        <v>11</v>
      </c>
      <c r="H351" s="475" t="s">
        <v>12</v>
      </c>
      <c r="I351" s="477" t="s">
        <v>13</v>
      </c>
      <c r="J351" s="479" t="s">
        <v>14</v>
      </c>
      <c r="K351" s="470" t="s">
        <v>15</v>
      </c>
      <c r="L351" s="470" t="s">
        <v>16</v>
      </c>
      <c r="M351" s="15" t="s">
        <v>17</v>
      </c>
      <c r="N351" s="17" t="s">
        <v>18</v>
      </c>
      <c r="O351" s="472" t="s">
        <v>19</v>
      </c>
      <c r="P351" s="473"/>
      <c r="Q351" s="474"/>
      <c r="R351" s="466" t="s">
        <v>92</v>
      </c>
      <c r="S351" s="466" t="s">
        <v>93</v>
      </c>
      <c r="T351" s="466" t="s">
        <v>22</v>
      </c>
      <c r="U351" s="466" t="s">
        <v>23</v>
      </c>
      <c r="V351" s="464" t="s">
        <v>24</v>
      </c>
      <c r="W351" s="466" t="s">
        <v>94</v>
      </c>
      <c r="X351" s="467" t="s">
        <v>26</v>
      </c>
      <c r="Y351" s="468"/>
      <c r="Z351" s="469"/>
      <c r="AA351" s="467" t="s">
        <v>27</v>
      </c>
      <c r="AB351" s="468"/>
      <c r="AC351" s="469"/>
      <c r="AD351" s="18" t="s">
        <v>95</v>
      </c>
      <c r="AE351" s="467" t="s">
        <v>29</v>
      </c>
      <c r="AF351" s="468"/>
      <c r="AG351" s="469"/>
      <c r="AH351" s="466" t="s">
        <v>30</v>
      </c>
      <c r="AI351" s="456" t="s">
        <v>31</v>
      </c>
      <c r="AJ351" s="456" t="s">
        <v>32</v>
      </c>
      <c r="AK351" s="19" t="s">
        <v>33</v>
      </c>
    </row>
    <row r="352" spans="1:38" ht="30" customHeight="1">
      <c r="A352" s="13"/>
      <c r="B352" s="20" t="s">
        <v>34</v>
      </c>
      <c r="C352" s="218" t="s">
        <v>424</v>
      </c>
      <c r="D352" s="22"/>
      <c r="E352" s="23" t="s">
        <v>36</v>
      </c>
      <c r="F352" s="457"/>
      <c r="G352" s="457"/>
      <c r="H352" s="476"/>
      <c r="I352" s="478"/>
      <c r="J352" s="480"/>
      <c r="K352" s="471"/>
      <c r="L352" s="471"/>
      <c r="M352" s="24"/>
      <c r="N352" s="25"/>
      <c r="O352" s="104" t="s">
        <v>37</v>
      </c>
      <c r="P352" s="29" t="s">
        <v>38</v>
      </c>
      <c r="Q352" s="105" t="s">
        <v>17</v>
      </c>
      <c r="R352" s="457"/>
      <c r="S352" s="457"/>
      <c r="T352" s="457"/>
      <c r="U352" s="457"/>
      <c r="V352" s="465"/>
      <c r="W352" s="457"/>
      <c r="X352" s="29" t="s">
        <v>39</v>
      </c>
      <c r="Y352" s="29" t="s">
        <v>40</v>
      </c>
      <c r="Z352" s="29" t="s">
        <v>41</v>
      </c>
      <c r="AA352" s="29" t="s">
        <v>39</v>
      </c>
      <c r="AB352" s="29" t="s">
        <v>40</v>
      </c>
      <c r="AC352" s="29" t="s">
        <v>41</v>
      </c>
      <c r="AD352" s="29" t="s">
        <v>42</v>
      </c>
      <c r="AE352" s="29" t="s">
        <v>43</v>
      </c>
      <c r="AF352" s="29" t="s">
        <v>44</v>
      </c>
      <c r="AG352" s="29" t="s">
        <v>45</v>
      </c>
      <c r="AH352" s="457"/>
      <c r="AI352" s="457"/>
      <c r="AJ352" s="457"/>
      <c r="AK352" s="7" t="s">
        <v>46</v>
      </c>
    </row>
    <row r="353" spans="1:38" ht="30" customHeight="1">
      <c r="A353" s="13"/>
      <c r="B353" s="30" t="s">
        <v>47</v>
      </c>
      <c r="C353" s="31" t="s">
        <v>425</v>
      </c>
      <c r="D353" s="22"/>
      <c r="E353" s="458" t="s">
        <v>253</v>
      </c>
      <c r="F353" s="458" t="s">
        <v>308</v>
      </c>
      <c r="G353" s="460" t="s">
        <v>426</v>
      </c>
      <c r="H353" s="22"/>
      <c r="I353" s="22"/>
      <c r="J353" s="22"/>
      <c r="K353" s="32"/>
      <c r="L353" s="32"/>
      <c r="M353" s="22"/>
      <c r="N353" s="33"/>
      <c r="O353" s="34"/>
      <c r="P353" s="35"/>
      <c r="Q353" s="36"/>
      <c r="R353" s="32"/>
      <c r="S353" s="22"/>
      <c r="T353" s="32"/>
      <c r="U353" s="32"/>
      <c r="V353" s="22"/>
      <c r="W353" s="32"/>
      <c r="X353" s="32"/>
      <c r="Y353" s="32"/>
      <c r="Z353" s="32"/>
      <c r="AA353" s="32"/>
      <c r="AB353" s="32"/>
      <c r="AC353" s="32"/>
      <c r="AD353" s="32"/>
      <c r="AE353" s="32"/>
      <c r="AF353" s="32"/>
      <c r="AG353" s="32"/>
      <c r="AH353" s="22"/>
      <c r="AI353" s="22"/>
      <c r="AJ353" s="22"/>
      <c r="AK353" s="22"/>
      <c r="AL353" s="22"/>
    </row>
    <row r="354" spans="1:38">
      <c r="A354" s="13"/>
      <c r="B354" s="20" t="s">
        <v>54</v>
      </c>
      <c r="C354" s="37" t="s">
        <v>55</v>
      </c>
      <c r="D354" s="22"/>
      <c r="E354" s="459"/>
      <c r="F354" s="459"/>
      <c r="G354" s="461"/>
      <c r="H354" s="38"/>
      <c r="I354" s="38"/>
      <c r="J354" s="38"/>
      <c r="K354" s="39"/>
      <c r="L354" s="39"/>
      <c r="M354" s="38"/>
      <c r="N354" s="40"/>
      <c r="O354" s="112"/>
      <c r="P354" s="113"/>
      <c r="Q354" s="114"/>
      <c r="R354" s="39"/>
      <c r="S354" s="38"/>
      <c r="T354" s="39"/>
      <c r="U354" s="39"/>
      <c r="V354" s="38"/>
      <c r="W354" s="39"/>
      <c r="X354" s="39"/>
      <c r="Y354" s="39"/>
      <c r="Z354" s="39"/>
      <c r="AA354" s="39"/>
      <c r="AB354" s="39"/>
      <c r="AC354" s="39"/>
      <c r="AD354" s="39"/>
      <c r="AE354" s="39"/>
      <c r="AF354" s="39"/>
      <c r="AG354" s="39"/>
      <c r="AH354" s="38"/>
      <c r="AI354" s="38"/>
      <c r="AJ354" s="38"/>
      <c r="AK354" s="38"/>
      <c r="AL354" s="38"/>
    </row>
    <row r="355" spans="1:38" ht="159.6" customHeight="1">
      <c r="A355" s="13"/>
      <c r="B355" s="74" t="s">
        <v>56</v>
      </c>
      <c r="C355" s="21" t="s">
        <v>238</v>
      </c>
      <c r="D355" s="22"/>
      <c r="E355" s="459"/>
      <c r="F355" s="459"/>
      <c r="G355" s="461"/>
      <c r="H355" s="38"/>
      <c r="I355" s="38"/>
      <c r="J355" s="38"/>
      <c r="K355" s="39"/>
      <c r="L355" s="39"/>
      <c r="M355" s="38"/>
      <c r="N355" s="33"/>
      <c r="O355" s="34">
        <v>9</v>
      </c>
      <c r="P355" s="50" t="str">
        <f>C135</f>
        <v>To review aircraft history</v>
      </c>
      <c r="Q355" s="47" t="str">
        <f>H141</f>
        <v>History of fault description/equipment serial No</v>
      </c>
      <c r="R355" s="53" t="str">
        <f>I141</f>
        <v>Wrong object</v>
      </c>
      <c r="S355" s="47" t="str">
        <f>J141</f>
        <v>History of wrong component or serial No conducted</v>
      </c>
      <c r="T355" s="72" t="str">
        <f>K141</f>
        <v>High</v>
      </c>
      <c r="U355" s="73" t="str">
        <f>L141</f>
        <v>Large</v>
      </c>
      <c r="V355" s="50" t="s">
        <v>427</v>
      </c>
      <c r="W355" s="32" t="s">
        <v>104</v>
      </c>
      <c r="X355" s="32">
        <f t="shared" ref="X355" si="332">IF($T355="High",3,0)</f>
        <v>3</v>
      </c>
      <c r="Y355" s="32">
        <f t="shared" ref="Y355" si="333">IF($T355="Medium",2,0)</f>
        <v>0</v>
      </c>
      <c r="Z355" s="32">
        <f t="shared" ref="Z355" si="334">IF($T355="Low",1,0)</f>
        <v>0</v>
      </c>
      <c r="AA355" s="32">
        <f t="shared" ref="AA355" si="335">IF($U355="large",3,0)</f>
        <v>3</v>
      </c>
      <c r="AB355" s="32">
        <f t="shared" ref="AB355" si="336">IF($U355="Medium",2,0)</f>
        <v>0</v>
      </c>
      <c r="AC355" s="32">
        <f t="shared" ref="AC355" si="337">IF($U355="Low",1,0)</f>
        <v>0</v>
      </c>
      <c r="AD355" s="32">
        <f t="shared" ref="AD355" si="338">(X355+Y355+Z355)*(AA355+AB355+AC355)</f>
        <v>9</v>
      </c>
      <c r="AE355" s="51">
        <f t="shared" ref="AE355" si="339">IF($W355="INCREASE",3,0)</f>
        <v>0</v>
      </c>
      <c r="AF355" s="51">
        <f t="shared" ref="AF355" si="340">IF($W355="NO CHANGE",2,0)</f>
        <v>2</v>
      </c>
      <c r="AG355" s="51">
        <f t="shared" ref="AG355" si="341">IF($W355="DECREASE",1,0)</f>
        <v>0</v>
      </c>
      <c r="AH355" s="51">
        <f t="shared" ref="AH355" si="342">AD355*(AE355+AF355+AG355)</f>
        <v>18</v>
      </c>
      <c r="AI355" s="50" t="s">
        <v>428</v>
      </c>
      <c r="AJ355" s="38"/>
      <c r="AK355" s="22"/>
      <c r="AL355" s="22"/>
    </row>
    <row r="356" spans="1:38" ht="52.9" customHeight="1">
      <c r="A356" s="13"/>
      <c r="B356" s="74" t="s">
        <v>65</v>
      </c>
      <c r="C356" s="184" t="s">
        <v>242</v>
      </c>
      <c r="D356" s="22"/>
      <c r="E356" s="459"/>
      <c r="F356" s="459"/>
      <c r="G356" s="461"/>
      <c r="H356" s="221" t="str">
        <f>C356</f>
        <v>Statement determining if fault has intermittent history</v>
      </c>
      <c r="I356" s="51" t="s">
        <v>72</v>
      </c>
      <c r="J356" s="176" t="s">
        <v>429</v>
      </c>
      <c r="K356" s="32" t="s">
        <v>69</v>
      </c>
      <c r="L356" s="32" t="s">
        <v>58</v>
      </c>
      <c r="M356" s="22"/>
      <c r="N356" s="33"/>
      <c r="O356" s="118"/>
      <c r="P356" s="145"/>
      <c r="Q356" s="146"/>
      <c r="R356" s="147"/>
      <c r="S356" s="60"/>
      <c r="T356" s="59"/>
      <c r="U356" s="59"/>
      <c r="V356" s="145"/>
      <c r="W356" s="59"/>
      <c r="X356" s="59"/>
      <c r="Y356" s="59"/>
      <c r="Z356" s="59"/>
      <c r="AA356" s="59"/>
      <c r="AB356" s="59"/>
      <c r="AC356" s="59"/>
      <c r="AD356" s="59"/>
      <c r="AE356" s="59"/>
      <c r="AF356" s="59"/>
      <c r="AG356" s="59"/>
      <c r="AH356" s="52"/>
      <c r="AI356" s="52"/>
      <c r="AJ356" s="35" t="s">
        <v>430</v>
      </c>
      <c r="AK356" s="22"/>
      <c r="AL356" s="22"/>
    </row>
    <row r="357" spans="1:38">
      <c r="A357" s="13"/>
      <c r="B357" s="74" t="s">
        <v>75</v>
      </c>
      <c r="C357" s="161" t="s">
        <v>90</v>
      </c>
      <c r="D357" s="22"/>
      <c r="E357" s="459"/>
      <c r="F357" s="459"/>
      <c r="G357" s="461"/>
      <c r="H357" s="38"/>
      <c r="I357" s="38"/>
      <c r="J357" s="38"/>
      <c r="K357" s="39"/>
      <c r="L357" s="39"/>
      <c r="M357" s="38"/>
      <c r="N357" s="33"/>
      <c r="O357" s="126"/>
      <c r="P357" s="149"/>
      <c r="Q357" s="150"/>
      <c r="R357" s="151"/>
      <c r="S357" s="66"/>
      <c r="T357" s="65"/>
      <c r="U357" s="65"/>
      <c r="V357" s="149"/>
      <c r="W357" s="65"/>
      <c r="X357" s="65"/>
      <c r="Y357" s="65"/>
      <c r="Z357" s="65"/>
      <c r="AA357" s="65"/>
      <c r="AB357" s="65"/>
      <c r="AC357" s="65"/>
      <c r="AD357" s="65"/>
      <c r="AE357" s="65"/>
      <c r="AF357" s="65"/>
      <c r="AG357" s="65"/>
      <c r="AH357" s="54"/>
      <c r="AI357" s="54"/>
      <c r="AJ357" s="131"/>
      <c r="AK357" s="22"/>
      <c r="AL357" s="22"/>
    </row>
    <row r="358" spans="1:38" ht="149.44999999999999" customHeight="1">
      <c r="A358" s="13"/>
      <c r="B358" s="74" t="s">
        <v>82</v>
      </c>
      <c r="C358" s="21" t="s">
        <v>260</v>
      </c>
      <c r="D358" s="22"/>
      <c r="E358" s="459"/>
      <c r="F358" s="459"/>
      <c r="G358" s="461"/>
      <c r="H358" s="38"/>
      <c r="I358" s="38"/>
      <c r="J358" s="38"/>
      <c r="K358" s="39"/>
      <c r="L358" s="39"/>
      <c r="M358" s="38"/>
      <c r="N358" s="33"/>
      <c r="O358" s="34">
        <v>16</v>
      </c>
      <c r="P358" s="50" t="str">
        <f>C239</f>
        <v>To provide electronic searchable aircraft maintenance database</v>
      </c>
      <c r="Q358" s="47" t="str">
        <f>H243</f>
        <v>Electronic link to searchable aircraft maintenance database</v>
      </c>
      <c r="R358" s="53" t="str">
        <f>I243</f>
        <v>Sequence</v>
      </c>
      <c r="S358" s="47" t="str">
        <f>J243</f>
        <v>Omission or jumping - link not available</v>
      </c>
      <c r="T358" s="115" t="str">
        <f>K243</f>
        <v>Low</v>
      </c>
      <c r="U358" s="73" t="str">
        <f>L243</f>
        <v>Large</v>
      </c>
      <c r="V358" s="50" t="s">
        <v>431</v>
      </c>
      <c r="W358" s="32" t="s">
        <v>104</v>
      </c>
      <c r="X358" s="32">
        <f t="shared" ref="X358" si="343">IF($T358="High",3,0)</f>
        <v>0</v>
      </c>
      <c r="Y358" s="32">
        <f t="shared" ref="Y358" si="344">IF($T358="Medium",2,0)</f>
        <v>0</v>
      </c>
      <c r="Z358" s="32">
        <f t="shared" ref="Z358" si="345">IF($T358="Low",1,0)</f>
        <v>1</v>
      </c>
      <c r="AA358" s="32">
        <f t="shared" ref="AA358" si="346">IF($U358="large",3,0)</f>
        <v>3</v>
      </c>
      <c r="AB358" s="32">
        <f t="shared" ref="AB358" si="347">IF($U358="Medium",2,0)</f>
        <v>0</v>
      </c>
      <c r="AC358" s="32">
        <f t="shared" ref="AC358" si="348">IF($U358="Low",1,0)</f>
        <v>0</v>
      </c>
      <c r="AD358" s="32">
        <f t="shared" ref="AD358" si="349">(X358+Y358+Z358)*(AA358+AB358+AC358)</f>
        <v>3</v>
      </c>
      <c r="AE358" s="51">
        <f t="shared" ref="AE358" si="350">IF($W358="INCREASE",3,0)</f>
        <v>0</v>
      </c>
      <c r="AF358" s="51">
        <f t="shared" ref="AF358" si="351">IF($W358="NO CHANGE",2,0)</f>
        <v>2</v>
      </c>
      <c r="AG358" s="51">
        <f t="shared" ref="AG358" si="352">IF($W358="DECREASE",1,0)</f>
        <v>0</v>
      </c>
      <c r="AH358" s="51">
        <f t="shared" ref="AH358" si="353">AD358*(AE358+AF358+AG358)</f>
        <v>6</v>
      </c>
      <c r="AI358" s="50" t="s">
        <v>165</v>
      </c>
      <c r="AJ358" s="195"/>
      <c r="AK358" s="22"/>
      <c r="AL358" s="22"/>
    </row>
    <row r="359" spans="1:38">
      <c r="A359" s="13"/>
      <c r="B359" s="74" t="s">
        <v>89</v>
      </c>
      <c r="C359" s="161" t="s">
        <v>90</v>
      </c>
      <c r="D359" s="22"/>
      <c r="E359" s="459"/>
      <c r="F359" s="459"/>
      <c r="G359" s="461"/>
      <c r="H359" s="76"/>
      <c r="I359" s="76"/>
      <c r="J359" s="76"/>
      <c r="K359" s="77"/>
      <c r="L359" s="77"/>
      <c r="M359" s="76"/>
      <c r="N359" s="76"/>
      <c r="O359" s="78"/>
      <c r="P359" s="79"/>
      <c r="Q359" s="80"/>
      <c r="R359" s="81"/>
      <c r="S359" s="79"/>
      <c r="T359" s="81"/>
      <c r="U359" s="81"/>
      <c r="V359" s="79"/>
      <c r="W359" s="81"/>
      <c r="X359" s="81"/>
      <c r="Y359" s="81"/>
      <c r="Z359" s="81"/>
      <c r="AA359" s="81"/>
      <c r="AB359" s="81"/>
      <c r="AC359" s="81"/>
      <c r="AD359" s="81"/>
      <c r="AE359" s="81"/>
      <c r="AF359" s="81"/>
      <c r="AG359" s="81"/>
      <c r="AH359" s="82"/>
      <c r="AI359" s="82"/>
      <c r="AJ359" s="195"/>
      <c r="AK359" s="22"/>
      <c r="AL359" s="22"/>
    </row>
    <row r="360" spans="1:38">
      <c r="A360" s="13"/>
      <c r="B360" s="84" t="s">
        <v>91</v>
      </c>
      <c r="C360" s="162" t="s">
        <v>90</v>
      </c>
      <c r="D360" s="86"/>
      <c r="E360" s="459"/>
      <c r="F360" s="459"/>
      <c r="G360" s="461"/>
      <c r="H360" s="79"/>
      <c r="I360" s="79"/>
      <c r="J360" s="79"/>
      <c r="K360" s="81"/>
      <c r="L360" s="81"/>
      <c r="M360" s="79"/>
      <c r="N360" s="79"/>
      <c r="O360" s="87"/>
      <c r="P360" s="88"/>
      <c r="Q360" s="89"/>
      <c r="R360" s="90"/>
      <c r="S360" s="88"/>
      <c r="T360" s="90"/>
      <c r="U360" s="90"/>
      <c r="V360" s="88"/>
      <c r="W360" s="90"/>
      <c r="X360" s="90"/>
      <c r="Y360" s="90"/>
      <c r="Z360" s="90"/>
      <c r="AA360" s="90"/>
      <c r="AB360" s="90"/>
      <c r="AC360" s="90"/>
      <c r="AD360" s="90"/>
      <c r="AE360" s="90"/>
      <c r="AF360" s="90"/>
      <c r="AG360" s="90"/>
      <c r="AH360" s="91"/>
      <c r="AI360" s="91"/>
      <c r="AJ360" s="199"/>
      <c r="AK360" s="22"/>
      <c r="AL360" s="22"/>
    </row>
    <row r="361" spans="1:38">
      <c r="A361" s="92"/>
      <c r="B361" s="45"/>
      <c r="C361" s="45"/>
      <c r="D361" s="45"/>
      <c r="E361" s="44"/>
      <c r="F361" s="93"/>
      <c r="G361" s="163"/>
      <c r="H361" s="45"/>
      <c r="I361" s="45"/>
      <c r="J361" s="45"/>
      <c r="K361" s="44"/>
      <c r="L361" s="44"/>
      <c r="M361" s="45"/>
      <c r="N361" s="45"/>
      <c r="O361" s="44"/>
      <c r="P361" s="42"/>
      <c r="Q361" s="43"/>
      <c r="R361" s="44"/>
      <c r="S361" s="45"/>
      <c r="T361" s="44"/>
      <c r="U361" s="44"/>
      <c r="V361" s="45"/>
      <c r="W361" s="44"/>
      <c r="X361" s="44"/>
      <c r="Y361" s="44"/>
      <c r="Z361" s="44"/>
      <c r="AA361" s="44"/>
      <c r="AB361" s="44"/>
      <c r="AC361" s="44"/>
      <c r="AD361" s="44"/>
      <c r="AE361" s="44"/>
      <c r="AF361" s="44"/>
      <c r="AG361" s="44"/>
      <c r="AH361" s="45"/>
      <c r="AI361" s="45"/>
      <c r="AJ361" s="45"/>
      <c r="AK361" s="45"/>
      <c r="AL361" s="46"/>
    </row>
    <row r="362" spans="1:38" ht="23.45" thickBot="1">
      <c r="A362" s="95"/>
      <c r="B362" s="94"/>
      <c r="C362" s="94"/>
      <c r="D362" s="94"/>
      <c r="E362" s="96"/>
      <c r="F362" s="97"/>
      <c r="G362" s="164"/>
      <c r="H362" s="94"/>
      <c r="I362" s="94"/>
      <c r="J362" s="94"/>
      <c r="K362" s="96"/>
      <c r="L362" s="96"/>
      <c r="M362" s="94"/>
      <c r="N362" s="94"/>
      <c r="O362" s="96"/>
      <c r="P362" s="98"/>
      <c r="Q362" s="99"/>
      <c r="R362" s="96"/>
      <c r="S362" s="94"/>
      <c r="T362" s="96"/>
      <c r="U362" s="96"/>
      <c r="V362" s="94"/>
      <c r="W362" s="96"/>
      <c r="X362" s="96"/>
      <c r="Y362" s="96"/>
      <c r="Z362" s="96"/>
      <c r="AA362" s="96"/>
      <c r="AB362" s="96"/>
      <c r="AC362" s="96"/>
      <c r="AD362" s="96"/>
      <c r="AE362" s="96"/>
      <c r="AF362" s="96"/>
      <c r="AG362" s="96"/>
      <c r="AH362" s="94"/>
      <c r="AI362" s="94"/>
      <c r="AJ362" s="94"/>
      <c r="AK362" s="94"/>
      <c r="AL362" s="94"/>
    </row>
    <row r="363" spans="1:38" ht="23.45" thickBot="1">
      <c r="A363" s="12">
        <v>25</v>
      </c>
      <c r="B363" s="481" t="s">
        <v>5</v>
      </c>
      <c r="C363" s="482"/>
      <c r="D363" s="134" t="s">
        <v>6</v>
      </c>
      <c r="E363" s="134"/>
      <c r="F363" s="134"/>
      <c r="G363" s="134"/>
      <c r="H363" s="134"/>
      <c r="I363" s="134"/>
      <c r="J363" s="134"/>
      <c r="K363" s="134"/>
      <c r="L363" s="134"/>
      <c r="M363" s="482" t="s">
        <v>7</v>
      </c>
      <c r="N363" s="482"/>
      <c r="O363" s="482"/>
      <c r="P363" s="482"/>
      <c r="Q363" s="482"/>
      <c r="R363" s="482"/>
      <c r="S363" s="482"/>
      <c r="T363" s="482"/>
      <c r="U363" s="482"/>
      <c r="V363" s="482"/>
      <c r="W363" s="482"/>
      <c r="X363" s="482"/>
      <c r="Y363" s="482"/>
      <c r="Z363" s="482"/>
      <c r="AA363" s="482"/>
      <c r="AB363" s="482"/>
      <c r="AC363" s="482"/>
      <c r="AD363" s="482"/>
      <c r="AE363" s="482"/>
      <c r="AF363" s="482"/>
      <c r="AG363" s="482"/>
      <c r="AH363" s="482"/>
      <c r="AI363" s="483" t="s">
        <v>8</v>
      </c>
      <c r="AJ363" s="483"/>
    </row>
    <row r="364" spans="1:38" s="14" customFormat="1" ht="32.450000000000003" customHeight="1">
      <c r="A364" s="13"/>
      <c r="D364" s="15"/>
      <c r="E364" s="16" t="s">
        <v>9</v>
      </c>
      <c r="F364" s="466" t="s">
        <v>10</v>
      </c>
      <c r="G364" s="466" t="s">
        <v>11</v>
      </c>
      <c r="H364" s="475" t="s">
        <v>12</v>
      </c>
      <c r="I364" s="477" t="s">
        <v>13</v>
      </c>
      <c r="J364" s="479" t="s">
        <v>14</v>
      </c>
      <c r="K364" s="470" t="s">
        <v>15</v>
      </c>
      <c r="L364" s="470" t="s">
        <v>16</v>
      </c>
      <c r="M364" s="15" t="s">
        <v>17</v>
      </c>
      <c r="N364" s="17" t="s">
        <v>18</v>
      </c>
      <c r="O364" s="472" t="s">
        <v>19</v>
      </c>
      <c r="P364" s="473"/>
      <c r="Q364" s="474"/>
      <c r="R364" s="466" t="s">
        <v>92</v>
      </c>
      <c r="S364" s="466" t="s">
        <v>93</v>
      </c>
      <c r="T364" s="466" t="s">
        <v>22</v>
      </c>
      <c r="U364" s="466" t="s">
        <v>23</v>
      </c>
      <c r="V364" s="464" t="s">
        <v>24</v>
      </c>
      <c r="W364" s="466" t="s">
        <v>94</v>
      </c>
      <c r="X364" s="467" t="s">
        <v>26</v>
      </c>
      <c r="Y364" s="468"/>
      <c r="Z364" s="469"/>
      <c r="AA364" s="467" t="s">
        <v>27</v>
      </c>
      <c r="AB364" s="468"/>
      <c r="AC364" s="469"/>
      <c r="AD364" s="18" t="s">
        <v>95</v>
      </c>
      <c r="AE364" s="467" t="s">
        <v>29</v>
      </c>
      <c r="AF364" s="468"/>
      <c r="AG364" s="469"/>
      <c r="AH364" s="466" t="s">
        <v>30</v>
      </c>
      <c r="AI364" s="456" t="s">
        <v>31</v>
      </c>
      <c r="AJ364" s="456" t="s">
        <v>32</v>
      </c>
      <c r="AK364" s="19" t="s">
        <v>33</v>
      </c>
    </row>
    <row r="365" spans="1:38" ht="30" customHeight="1">
      <c r="A365" s="13"/>
      <c r="B365" s="20" t="s">
        <v>34</v>
      </c>
      <c r="C365" s="184" t="s">
        <v>432</v>
      </c>
      <c r="D365" s="22"/>
      <c r="E365" s="23" t="s">
        <v>36</v>
      </c>
      <c r="F365" s="457"/>
      <c r="G365" s="457"/>
      <c r="H365" s="476"/>
      <c r="I365" s="478"/>
      <c r="J365" s="480"/>
      <c r="K365" s="471"/>
      <c r="L365" s="471"/>
      <c r="M365" s="24"/>
      <c r="N365" s="25"/>
      <c r="O365" s="104" t="s">
        <v>37</v>
      </c>
      <c r="P365" s="29" t="s">
        <v>38</v>
      </c>
      <c r="Q365" s="105" t="s">
        <v>17</v>
      </c>
      <c r="R365" s="457"/>
      <c r="S365" s="457"/>
      <c r="T365" s="457"/>
      <c r="U365" s="457"/>
      <c r="V365" s="465"/>
      <c r="W365" s="457"/>
      <c r="X365" s="29" t="s">
        <v>39</v>
      </c>
      <c r="Y365" s="29" t="s">
        <v>40</v>
      </c>
      <c r="Z365" s="29" t="s">
        <v>41</v>
      </c>
      <c r="AA365" s="29" t="s">
        <v>39</v>
      </c>
      <c r="AB365" s="29" t="s">
        <v>40</v>
      </c>
      <c r="AC365" s="29" t="s">
        <v>41</v>
      </c>
      <c r="AD365" s="29" t="s">
        <v>42</v>
      </c>
      <c r="AE365" s="29" t="s">
        <v>43</v>
      </c>
      <c r="AF365" s="29" t="s">
        <v>44</v>
      </c>
      <c r="AG365" s="29" t="s">
        <v>45</v>
      </c>
      <c r="AH365" s="457"/>
      <c r="AI365" s="457"/>
      <c r="AJ365" s="457"/>
      <c r="AK365" s="7" t="s">
        <v>46</v>
      </c>
    </row>
    <row r="366" spans="1:38" ht="30" customHeight="1">
      <c r="A366" s="13"/>
      <c r="B366" s="30" t="s">
        <v>47</v>
      </c>
      <c r="C366" s="222" t="s">
        <v>433</v>
      </c>
      <c r="D366" s="22"/>
      <c r="E366" s="458" t="s">
        <v>253</v>
      </c>
      <c r="F366" s="458" t="s">
        <v>308</v>
      </c>
      <c r="G366" s="460" t="s">
        <v>426</v>
      </c>
      <c r="H366" s="22"/>
      <c r="I366" s="22"/>
      <c r="J366" s="22"/>
      <c r="K366" s="32"/>
      <c r="L366" s="32"/>
      <c r="M366" s="22"/>
      <c r="N366" s="33"/>
      <c r="O366" s="34"/>
      <c r="P366" s="35"/>
      <c r="Q366" s="36"/>
      <c r="R366" s="32"/>
      <c r="S366" s="22"/>
      <c r="T366" s="32"/>
      <c r="U366" s="32"/>
      <c r="V366" s="22"/>
      <c r="W366" s="32"/>
      <c r="X366" s="32"/>
      <c r="Y366" s="32"/>
      <c r="Z366" s="32"/>
      <c r="AA366" s="32"/>
      <c r="AB366" s="32"/>
      <c r="AC366" s="32"/>
      <c r="AD366" s="32"/>
      <c r="AJ366" s="22"/>
      <c r="AK366" s="22"/>
      <c r="AL366" s="22"/>
    </row>
    <row r="367" spans="1:38">
      <c r="A367" s="13"/>
      <c r="B367" s="20" t="s">
        <v>54</v>
      </c>
      <c r="C367" s="37" t="s">
        <v>55</v>
      </c>
      <c r="D367" s="22"/>
      <c r="E367" s="459"/>
      <c r="F367" s="459"/>
      <c r="G367" s="461"/>
      <c r="H367" s="38"/>
      <c r="I367" s="38"/>
      <c r="J367" s="38"/>
      <c r="K367" s="39"/>
      <c r="L367" s="39"/>
      <c r="M367" s="38"/>
      <c r="N367" s="40"/>
      <c r="O367" s="112"/>
      <c r="P367" s="113"/>
      <c r="Q367" s="114"/>
      <c r="R367" s="39"/>
      <c r="S367" s="38"/>
      <c r="T367" s="39"/>
      <c r="U367" s="39"/>
      <c r="V367" s="38"/>
      <c r="W367" s="39"/>
      <c r="X367" s="39"/>
      <c r="Y367" s="39"/>
      <c r="Z367" s="39"/>
      <c r="AA367" s="39"/>
      <c r="AB367" s="39"/>
      <c r="AC367" s="39"/>
      <c r="AD367" s="39"/>
      <c r="AE367" s="39"/>
      <c r="AF367" s="39"/>
      <c r="AG367" s="39"/>
      <c r="AH367" s="38"/>
      <c r="AI367" s="38"/>
      <c r="AJ367" s="38"/>
      <c r="AK367" s="38"/>
      <c r="AL367" s="38"/>
    </row>
    <row r="368" spans="1:38" ht="225">
      <c r="A368" s="13"/>
      <c r="B368" s="74" t="s">
        <v>56</v>
      </c>
      <c r="C368" s="21" t="s">
        <v>238</v>
      </c>
      <c r="D368" s="22"/>
      <c r="E368" s="459"/>
      <c r="F368" s="459"/>
      <c r="G368" s="461"/>
      <c r="H368" s="38"/>
      <c r="I368" s="38"/>
      <c r="J368" s="38"/>
      <c r="K368" s="39"/>
      <c r="L368" s="39"/>
      <c r="M368" s="38"/>
      <c r="N368" s="33"/>
      <c r="O368" s="34">
        <v>9</v>
      </c>
      <c r="P368" s="50" t="str">
        <f>C135</f>
        <v>To review aircraft history</v>
      </c>
      <c r="Q368" s="47" t="str">
        <f>H141</f>
        <v>History of fault description/equipment serial No</v>
      </c>
      <c r="R368" s="53" t="str">
        <f>I141</f>
        <v>Wrong object</v>
      </c>
      <c r="S368" s="47" t="str">
        <f>J141</f>
        <v>History of wrong component or serial No conducted</v>
      </c>
      <c r="T368" s="72" t="str">
        <f>K141</f>
        <v>High</v>
      </c>
      <c r="U368" s="73" t="str">
        <f>L141</f>
        <v>Large</v>
      </c>
      <c r="V368" s="50" t="s">
        <v>434</v>
      </c>
      <c r="W368" s="32" t="s">
        <v>104</v>
      </c>
      <c r="X368" s="32">
        <f t="shared" ref="X368" si="354">IF($T368="High",3,0)</f>
        <v>3</v>
      </c>
      <c r="Y368" s="32">
        <f t="shared" ref="Y368" si="355">IF($T368="Medium",2,0)</f>
        <v>0</v>
      </c>
      <c r="Z368" s="32">
        <f t="shared" ref="Z368" si="356">IF($T368="Low",1,0)</f>
        <v>0</v>
      </c>
      <c r="AA368" s="32">
        <f t="shared" ref="AA368" si="357">IF($U368="large",3,0)</f>
        <v>3</v>
      </c>
      <c r="AB368" s="32">
        <f t="shared" ref="AB368" si="358">IF($U368="Medium",2,0)</f>
        <v>0</v>
      </c>
      <c r="AC368" s="32">
        <f t="shared" ref="AC368" si="359">IF($U368="Low",1,0)</f>
        <v>0</v>
      </c>
      <c r="AD368" s="32">
        <f t="shared" ref="AD368" si="360">(X368+Y368+Z368)*(AA368+AB368+AC368)</f>
        <v>9</v>
      </c>
      <c r="AE368" s="51">
        <f t="shared" ref="AE368" si="361">IF($W368="INCREASE",3,0)</f>
        <v>0</v>
      </c>
      <c r="AF368" s="51">
        <f t="shared" ref="AF368" si="362">IF($W368="NO CHANGE",2,0)</f>
        <v>2</v>
      </c>
      <c r="AG368" s="51">
        <f t="shared" ref="AG368" si="363">IF($W368="DECREASE",1,0)</f>
        <v>0</v>
      </c>
      <c r="AH368" s="51">
        <f t="shared" ref="AH368" si="364">AD368*(AE368+AF368+AG368)</f>
        <v>18</v>
      </c>
      <c r="AI368" s="50" t="s">
        <v>428</v>
      </c>
      <c r="AJ368" s="38"/>
      <c r="AK368" s="22"/>
      <c r="AL368" s="22"/>
    </row>
    <row r="369" spans="1:38" ht="45.6">
      <c r="A369" s="13"/>
      <c r="B369" s="74" t="s">
        <v>65</v>
      </c>
      <c r="C369" s="184" t="s">
        <v>246</v>
      </c>
      <c r="D369" s="22"/>
      <c r="E369" s="459"/>
      <c r="F369" s="459"/>
      <c r="G369" s="461"/>
      <c r="H369" s="22" t="str">
        <f>C369</f>
        <v>Statement determining if fault occurred before</v>
      </c>
      <c r="I369" s="51" t="s">
        <v>72</v>
      </c>
      <c r="J369" s="176" t="s">
        <v>429</v>
      </c>
      <c r="K369" s="32" t="s">
        <v>69</v>
      </c>
      <c r="L369" s="32" t="s">
        <v>58</v>
      </c>
      <c r="M369" s="22"/>
      <c r="N369" s="33"/>
      <c r="O369" s="118"/>
      <c r="P369" s="57"/>
      <c r="Q369" s="58"/>
      <c r="R369" s="59"/>
      <c r="S369" s="119"/>
      <c r="T369" s="59"/>
      <c r="U369" s="59"/>
      <c r="V369" s="119"/>
      <c r="W369" s="59"/>
      <c r="X369" s="59"/>
      <c r="Y369" s="59"/>
      <c r="Z369" s="59"/>
      <c r="AA369" s="59"/>
      <c r="AB369" s="59"/>
      <c r="AC369" s="59"/>
      <c r="AD369" s="59"/>
      <c r="AE369" s="59"/>
      <c r="AF369" s="59"/>
      <c r="AG369" s="59"/>
      <c r="AH369" s="52"/>
      <c r="AI369" s="52"/>
      <c r="AJ369" s="35" t="s">
        <v>435</v>
      </c>
      <c r="AK369" s="22"/>
      <c r="AL369" s="22"/>
    </row>
    <row r="370" spans="1:38">
      <c r="A370" s="13"/>
      <c r="B370" s="74" t="s">
        <v>75</v>
      </c>
      <c r="C370" s="161" t="s">
        <v>90</v>
      </c>
      <c r="D370" s="22"/>
      <c r="E370" s="459"/>
      <c r="F370" s="459"/>
      <c r="G370" s="461"/>
      <c r="H370" s="76"/>
      <c r="I370" s="76"/>
      <c r="J370" s="76"/>
      <c r="K370" s="77"/>
      <c r="L370" s="77"/>
      <c r="M370" s="76"/>
      <c r="N370" s="76"/>
      <c r="O370" s="120"/>
      <c r="P370" s="88"/>
      <c r="Q370" s="89"/>
      <c r="R370" s="90"/>
      <c r="S370" s="88"/>
      <c r="T370" s="90"/>
      <c r="U370" s="90"/>
      <c r="V370" s="88"/>
      <c r="W370" s="90"/>
      <c r="X370" s="90"/>
      <c r="Y370" s="90"/>
      <c r="Z370" s="90"/>
      <c r="AA370" s="90"/>
      <c r="AB370" s="90"/>
      <c r="AC370" s="90"/>
      <c r="AD370" s="90"/>
      <c r="AE370" s="90"/>
      <c r="AF370" s="90"/>
      <c r="AG370" s="90"/>
      <c r="AH370" s="91"/>
      <c r="AI370" s="91"/>
      <c r="AJ370" s="45"/>
      <c r="AK370" s="22"/>
      <c r="AL370" s="22"/>
    </row>
    <row r="371" spans="1:38">
      <c r="A371" s="13"/>
      <c r="B371" s="74" t="s">
        <v>82</v>
      </c>
      <c r="C371" s="161" t="s">
        <v>90</v>
      </c>
      <c r="D371" s="22"/>
      <c r="E371" s="459"/>
      <c r="F371" s="459"/>
      <c r="G371" s="461"/>
      <c r="H371" s="76"/>
      <c r="I371" s="76"/>
      <c r="J371" s="76"/>
      <c r="K371" s="77"/>
      <c r="L371" s="77"/>
      <c r="M371" s="76"/>
      <c r="N371" s="76"/>
      <c r="O371" s="120"/>
      <c r="P371" s="88"/>
      <c r="Q371" s="89"/>
      <c r="R371" s="90"/>
      <c r="S371" s="88"/>
      <c r="T371" s="90"/>
      <c r="U371" s="90"/>
      <c r="V371" s="88"/>
      <c r="W371" s="90"/>
      <c r="X371" s="90"/>
      <c r="Y371" s="90"/>
      <c r="Z371" s="90"/>
      <c r="AA371" s="90"/>
      <c r="AB371" s="90"/>
      <c r="AC371" s="90"/>
      <c r="AD371" s="90"/>
      <c r="AE371" s="90"/>
      <c r="AF371" s="90"/>
      <c r="AG371" s="90"/>
      <c r="AH371" s="91"/>
      <c r="AI371" s="91"/>
      <c r="AJ371" s="45"/>
      <c r="AK371" s="22"/>
      <c r="AL371" s="22"/>
    </row>
    <row r="372" spans="1:38">
      <c r="A372" s="13"/>
      <c r="B372" s="74" t="s">
        <v>89</v>
      </c>
      <c r="C372" s="161" t="s">
        <v>90</v>
      </c>
      <c r="D372" s="22"/>
      <c r="E372" s="459"/>
      <c r="F372" s="459"/>
      <c r="G372" s="461"/>
      <c r="H372" s="76"/>
      <c r="I372" s="76"/>
      <c r="J372" s="76"/>
      <c r="K372" s="77"/>
      <c r="L372" s="77"/>
      <c r="M372" s="76"/>
      <c r="N372" s="76"/>
      <c r="O372" s="120"/>
      <c r="P372" s="88"/>
      <c r="Q372" s="89"/>
      <c r="R372" s="90"/>
      <c r="S372" s="88"/>
      <c r="T372" s="90"/>
      <c r="U372" s="90"/>
      <c r="V372" s="88"/>
      <c r="W372" s="90"/>
      <c r="X372" s="90"/>
      <c r="Y372" s="90"/>
      <c r="Z372" s="90"/>
      <c r="AA372" s="90"/>
      <c r="AB372" s="90"/>
      <c r="AC372" s="90"/>
      <c r="AD372" s="90"/>
      <c r="AE372" s="90"/>
      <c r="AF372" s="90"/>
      <c r="AG372" s="90"/>
      <c r="AH372" s="91"/>
      <c r="AI372" s="91"/>
      <c r="AJ372" s="45"/>
      <c r="AK372" s="22"/>
      <c r="AL372" s="22"/>
    </row>
    <row r="373" spans="1:38">
      <c r="A373" s="13"/>
      <c r="B373" s="84" t="s">
        <v>91</v>
      </c>
      <c r="C373" s="162" t="s">
        <v>90</v>
      </c>
      <c r="D373" s="86"/>
      <c r="E373" s="459"/>
      <c r="F373" s="459"/>
      <c r="G373" s="461"/>
      <c r="H373" s="79"/>
      <c r="I373" s="79"/>
      <c r="J373" s="79"/>
      <c r="K373" s="81"/>
      <c r="L373" s="81"/>
      <c r="M373" s="79"/>
      <c r="N373" s="79"/>
      <c r="O373" s="120"/>
      <c r="P373" s="88"/>
      <c r="Q373" s="89"/>
      <c r="R373" s="90"/>
      <c r="S373" s="88"/>
      <c r="T373" s="90"/>
      <c r="U373" s="90"/>
      <c r="V373" s="88"/>
      <c r="W373" s="90"/>
      <c r="X373" s="90"/>
      <c r="Y373" s="90"/>
      <c r="Z373" s="90"/>
      <c r="AA373" s="90"/>
      <c r="AB373" s="90"/>
      <c r="AC373" s="90"/>
      <c r="AD373" s="90"/>
      <c r="AE373" s="90"/>
      <c r="AF373" s="90"/>
      <c r="AG373" s="90"/>
      <c r="AH373" s="91"/>
      <c r="AI373" s="91"/>
      <c r="AJ373" s="45"/>
      <c r="AK373" s="22"/>
      <c r="AL373" s="22"/>
    </row>
    <row r="374" spans="1:38">
      <c r="A374" s="92"/>
      <c r="B374" s="45"/>
      <c r="C374" s="45"/>
      <c r="D374" s="45"/>
      <c r="E374" s="44"/>
      <c r="F374" s="93"/>
      <c r="G374" s="163"/>
      <c r="H374" s="45"/>
      <c r="I374" s="45"/>
      <c r="J374" s="45"/>
      <c r="K374" s="44"/>
      <c r="L374" s="44"/>
      <c r="M374" s="45"/>
      <c r="N374" s="45"/>
      <c r="O374" s="44"/>
      <c r="P374" s="42"/>
      <c r="Q374" s="43"/>
      <c r="R374" s="44"/>
      <c r="S374" s="45"/>
      <c r="T374" s="44"/>
      <c r="U374" s="44"/>
      <c r="V374" s="45"/>
      <c r="W374" s="44"/>
      <c r="X374" s="44"/>
      <c r="Y374" s="44"/>
      <c r="Z374" s="44"/>
      <c r="AA374" s="44"/>
      <c r="AB374" s="44"/>
      <c r="AC374" s="44"/>
      <c r="AD374" s="44"/>
      <c r="AE374" s="44"/>
      <c r="AF374" s="44"/>
      <c r="AG374" s="44"/>
      <c r="AH374" s="45"/>
      <c r="AI374" s="45"/>
      <c r="AJ374" s="45"/>
      <c r="AK374" s="45"/>
      <c r="AL374" s="46"/>
    </row>
    <row r="375" spans="1:38" ht="23.45" thickBot="1">
      <c r="A375" s="95"/>
      <c r="B375" s="94"/>
      <c r="C375" s="94"/>
      <c r="D375" s="94"/>
      <c r="E375" s="96"/>
      <c r="F375" s="97"/>
      <c r="G375" s="164"/>
      <c r="H375" s="94"/>
      <c r="I375" s="94"/>
      <c r="J375" s="94"/>
      <c r="K375" s="96"/>
      <c r="L375" s="96"/>
      <c r="M375" s="94"/>
      <c r="N375" s="94"/>
      <c r="O375" s="96"/>
      <c r="P375" s="98"/>
      <c r="Q375" s="99"/>
      <c r="R375" s="96"/>
      <c r="S375" s="94"/>
      <c r="T375" s="96"/>
      <c r="U375" s="96"/>
      <c r="V375" s="94"/>
      <c r="W375" s="96"/>
      <c r="X375" s="96"/>
      <c r="Y375" s="96"/>
      <c r="Z375" s="96"/>
      <c r="AA375" s="96"/>
      <c r="AB375" s="96"/>
      <c r="AC375" s="96"/>
      <c r="AD375" s="96"/>
      <c r="AE375" s="96"/>
      <c r="AF375" s="96"/>
      <c r="AG375" s="96"/>
      <c r="AH375" s="94"/>
      <c r="AI375" s="94"/>
      <c r="AJ375" s="94"/>
      <c r="AK375" s="94"/>
      <c r="AL375" s="94"/>
    </row>
    <row r="376" spans="1:38" ht="23.45" thickBot="1">
      <c r="A376" s="12">
        <v>26</v>
      </c>
      <c r="B376" s="481" t="s">
        <v>5</v>
      </c>
      <c r="C376" s="482"/>
      <c r="D376" s="134" t="s">
        <v>6</v>
      </c>
      <c r="E376" s="134"/>
      <c r="F376" s="134"/>
      <c r="G376" s="134"/>
      <c r="H376" s="134"/>
      <c r="I376" s="134"/>
      <c r="J376" s="134"/>
      <c r="K376" s="134"/>
      <c r="L376" s="134"/>
      <c r="M376" s="482" t="s">
        <v>7</v>
      </c>
      <c r="N376" s="482"/>
      <c r="O376" s="482"/>
      <c r="P376" s="482"/>
      <c r="Q376" s="482"/>
      <c r="R376" s="482"/>
      <c r="S376" s="482"/>
      <c r="T376" s="482"/>
      <c r="U376" s="482"/>
      <c r="V376" s="482"/>
      <c r="W376" s="482"/>
      <c r="X376" s="482"/>
      <c r="Y376" s="482"/>
      <c r="Z376" s="482"/>
      <c r="AA376" s="482"/>
      <c r="AB376" s="482"/>
      <c r="AC376" s="482"/>
      <c r="AD376" s="482"/>
      <c r="AE376" s="482"/>
      <c r="AF376" s="482"/>
      <c r="AG376" s="482"/>
      <c r="AH376" s="482"/>
      <c r="AI376" s="483" t="s">
        <v>8</v>
      </c>
      <c r="AJ376" s="483"/>
    </row>
    <row r="377" spans="1:38" s="14" customFormat="1" ht="32.450000000000003" customHeight="1">
      <c r="A377" s="13"/>
      <c r="D377" s="15"/>
      <c r="E377" s="16" t="s">
        <v>9</v>
      </c>
      <c r="F377" s="466" t="s">
        <v>10</v>
      </c>
      <c r="G377" s="466" t="s">
        <v>11</v>
      </c>
      <c r="H377" s="475" t="s">
        <v>12</v>
      </c>
      <c r="I377" s="477" t="s">
        <v>13</v>
      </c>
      <c r="J377" s="479" t="s">
        <v>14</v>
      </c>
      <c r="K377" s="470" t="s">
        <v>15</v>
      </c>
      <c r="L377" s="470" t="s">
        <v>16</v>
      </c>
      <c r="M377" s="15" t="s">
        <v>17</v>
      </c>
      <c r="N377" s="17" t="s">
        <v>18</v>
      </c>
      <c r="O377" s="472" t="s">
        <v>19</v>
      </c>
      <c r="P377" s="473"/>
      <c r="Q377" s="474"/>
      <c r="R377" s="466" t="s">
        <v>92</v>
      </c>
      <c r="S377" s="466" t="s">
        <v>93</v>
      </c>
      <c r="T377" s="466" t="s">
        <v>22</v>
      </c>
      <c r="U377" s="466" t="s">
        <v>23</v>
      </c>
      <c r="V377" s="464" t="s">
        <v>24</v>
      </c>
      <c r="W377" s="466" t="s">
        <v>94</v>
      </c>
      <c r="X377" s="467" t="s">
        <v>26</v>
      </c>
      <c r="Y377" s="468"/>
      <c r="Z377" s="469"/>
      <c r="AA377" s="467" t="s">
        <v>27</v>
      </c>
      <c r="AB377" s="468"/>
      <c r="AC377" s="469"/>
      <c r="AD377" s="18" t="s">
        <v>95</v>
      </c>
      <c r="AE377" s="467" t="s">
        <v>29</v>
      </c>
      <c r="AF377" s="468"/>
      <c r="AG377" s="469"/>
      <c r="AH377" s="466" t="s">
        <v>30</v>
      </c>
      <c r="AI377" s="456" t="s">
        <v>31</v>
      </c>
      <c r="AJ377" s="456" t="s">
        <v>32</v>
      </c>
      <c r="AK377" s="19" t="s">
        <v>33</v>
      </c>
    </row>
    <row r="378" spans="1:38" ht="30" customHeight="1">
      <c r="A378" s="13"/>
      <c r="B378" s="20" t="s">
        <v>34</v>
      </c>
      <c r="C378" s="21" t="s">
        <v>436</v>
      </c>
      <c r="D378" s="22"/>
      <c r="E378" s="70" t="s">
        <v>97</v>
      </c>
      <c r="F378" s="457"/>
      <c r="G378" s="457"/>
      <c r="H378" s="476"/>
      <c r="I378" s="478"/>
      <c r="J378" s="480"/>
      <c r="K378" s="471"/>
      <c r="L378" s="471"/>
      <c r="M378" s="24"/>
      <c r="N378" s="25"/>
      <c r="O378" s="104" t="s">
        <v>37</v>
      </c>
      <c r="P378" s="29" t="s">
        <v>38</v>
      </c>
      <c r="Q378" s="105" t="s">
        <v>17</v>
      </c>
      <c r="R378" s="457"/>
      <c r="S378" s="457"/>
      <c r="T378" s="457"/>
      <c r="U378" s="457"/>
      <c r="V378" s="465"/>
      <c r="W378" s="457"/>
      <c r="X378" s="29" t="s">
        <v>39</v>
      </c>
      <c r="Y378" s="29" t="s">
        <v>40</v>
      </c>
      <c r="Z378" s="29" t="s">
        <v>41</v>
      </c>
      <c r="AA378" s="29" t="s">
        <v>39</v>
      </c>
      <c r="AB378" s="29" t="s">
        <v>40</v>
      </c>
      <c r="AC378" s="29" t="s">
        <v>41</v>
      </c>
      <c r="AD378" s="29" t="s">
        <v>42</v>
      </c>
      <c r="AE378" s="29" t="s">
        <v>43</v>
      </c>
      <c r="AF378" s="29" t="s">
        <v>44</v>
      </c>
      <c r="AG378" s="29" t="s">
        <v>45</v>
      </c>
      <c r="AH378" s="457"/>
      <c r="AI378" s="457"/>
      <c r="AJ378" s="457"/>
      <c r="AK378" s="7" t="s">
        <v>46</v>
      </c>
    </row>
    <row r="379" spans="1:38" ht="30" customHeight="1">
      <c r="A379" s="13"/>
      <c r="B379" s="30" t="s">
        <v>47</v>
      </c>
      <c r="C379" s="31" t="s">
        <v>437</v>
      </c>
      <c r="D379" s="22"/>
      <c r="E379" s="458" t="s">
        <v>438</v>
      </c>
      <c r="F379" s="458" t="s">
        <v>439</v>
      </c>
      <c r="G379" s="460" t="s">
        <v>440</v>
      </c>
      <c r="H379" s="22"/>
      <c r="I379" s="22"/>
      <c r="J379" s="22"/>
      <c r="K379" s="32"/>
      <c r="L379" s="32"/>
      <c r="M379" s="22"/>
      <c r="N379" s="33"/>
      <c r="O379" s="34"/>
      <c r="P379" s="35"/>
      <c r="Q379" s="36"/>
      <c r="R379" s="32"/>
      <c r="S379" s="22"/>
      <c r="T379" s="32"/>
      <c r="U379" s="32"/>
      <c r="V379" s="22"/>
      <c r="W379" s="32"/>
      <c r="X379" s="32"/>
      <c r="Y379" s="32"/>
      <c r="Z379" s="32"/>
      <c r="AA379" s="32"/>
      <c r="AB379" s="32"/>
      <c r="AC379" s="32"/>
      <c r="AD379" s="32"/>
      <c r="AE379" s="32"/>
      <c r="AF379" s="32"/>
      <c r="AG379" s="32"/>
      <c r="AH379" s="22"/>
      <c r="AI379" s="22"/>
      <c r="AJ379" s="22"/>
      <c r="AK379" s="22"/>
      <c r="AL379" s="22"/>
    </row>
    <row r="380" spans="1:38">
      <c r="A380" s="13"/>
      <c r="B380" s="20" t="s">
        <v>54</v>
      </c>
      <c r="C380" s="37" t="s">
        <v>55</v>
      </c>
      <c r="D380" s="22"/>
      <c r="E380" s="459"/>
      <c r="F380" s="459"/>
      <c r="G380" s="461"/>
      <c r="H380" s="38"/>
      <c r="I380" s="38"/>
      <c r="J380" s="38"/>
      <c r="K380" s="39"/>
      <c r="L380" s="39"/>
      <c r="M380" s="38"/>
      <c r="N380" s="40"/>
      <c r="O380" s="112"/>
      <c r="P380" s="113"/>
      <c r="Q380" s="114"/>
      <c r="R380" s="39"/>
      <c r="S380" s="38"/>
      <c r="T380" s="39"/>
      <c r="U380" s="39"/>
      <c r="V380" s="38"/>
      <c r="W380" s="39"/>
      <c r="X380" s="39"/>
      <c r="Y380" s="39"/>
      <c r="Z380" s="39"/>
      <c r="AA380" s="39"/>
      <c r="AB380" s="39"/>
      <c r="AC380" s="39"/>
      <c r="AD380" s="39"/>
      <c r="AE380" s="39"/>
      <c r="AF380" s="39"/>
      <c r="AG380" s="39"/>
      <c r="AH380" s="38"/>
      <c r="AI380" s="38"/>
      <c r="AJ380" s="38"/>
      <c r="AK380" s="38"/>
      <c r="AL380" s="38"/>
    </row>
    <row r="381" spans="1:38" ht="138" customHeight="1">
      <c r="A381" s="13"/>
      <c r="B381" s="463" t="s">
        <v>56</v>
      </c>
      <c r="C381" s="21" t="s">
        <v>112</v>
      </c>
      <c r="D381" s="22"/>
      <c r="E381" s="459"/>
      <c r="F381" s="459"/>
      <c r="G381" s="461"/>
      <c r="H381" s="38"/>
      <c r="I381" s="38"/>
      <c r="J381" s="38"/>
      <c r="K381" s="39"/>
      <c r="L381" s="39"/>
      <c r="M381" s="38"/>
      <c r="N381" s="33"/>
      <c r="O381" s="34">
        <v>2</v>
      </c>
      <c r="P381" s="50" t="str">
        <f>C24</f>
        <v>To complete training</v>
      </c>
      <c r="Q381" s="47" t="str">
        <f t="shared" ref="Q381:U382" si="365">H30</f>
        <v>Report of trained engineers</v>
      </c>
      <c r="R381" s="53" t="str">
        <f t="shared" si="365"/>
        <v>Wrong object</v>
      </c>
      <c r="S381" s="47" t="str">
        <f t="shared" si="365"/>
        <v>Incorrect report published</v>
      </c>
      <c r="T381" s="115" t="str">
        <f t="shared" si="365"/>
        <v>Low</v>
      </c>
      <c r="U381" s="73" t="str">
        <f t="shared" si="365"/>
        <v>Large</v>
      </c>
      <c r="V381" s="36" t="s">
        <v>441</v>
      </c>
      <c r="W381" s="32" t="s">
        <v>104</v>
      </c>
      <c r="X381" s="32">
        <f t="shared" ref="X381:X382" si="366">IF($T381="High",3,0)</f>
        <v>0</v>
      </c>
      <c r="Y381" s="32">
        <f t="shared" ref="Y381:Y382" si="367">IF($T381="Medium",2,0)</f>
        <v>0</v>
      </c>
      <c r="Z381" s="32">
        <f t="shared" ref="Z381:Z382" si="368">IF($T381="Low",1,0)</f>
        <v>1</v>
      </c>
      <c r="AA381" s="32">
        <f t="shared" ref="AA381:AA382" si="369">IF($U381="large",3,0)</f>
        <v>3</v>
      </c>
      <c r="AB381" s="32">
        <f t="shared" ref="AB381:AB382" si="370">IF($U381="Medium",2,0)</f>
        <v>0</v>
      </c>
      <c r="AC381" s="32">
        <f t="shared" ref="AC381:AC382" si="371">IF($U381="Low",1,0)</f>
        <v>0</v>
      </c>
      <c r="AD381" s="32">
        <f t="shared" ref="AD381:AD382" si="372">(X381+Y381+Z381)*(AA381+AB381+AC381)</f>
        <v>3</v>
      </c>
      <c r="AE381" s="51">
        <f t="shared" ref="AE381:AE382" si="373">IF($W381="INCREASE",3,0)</f>
        <v>0</v>
      </c>
      <c r="AF381" s="51">
        <f t="shared" ref="AF381:AF382" si="374">IF($W381="NO CHANGE",2,0)</f>
        <v>2</v>
      </c>
      <c r="AG381" s="51">
        <f t="shared" ref="AG381:AG382" si="375">IF($W381="DECREASE",1,0)</f>
        <v>0</v>
      </c>
      <c r="AH381" s="51">
        <f t="shared" ref="AH381:AH382" si="376">AD381*(AE381+AF381+AG381)</f>
        <v>6</v>
      </c>
      <c r="AI381" s="50" t="s">
        <v>442</v>
      </c>
      <c r="AJ381" s="38"/>
      <c r="AK381" s="22"/>
      <c r="AL381" s="22"/>
    </row>
    <row r="382" spans="1:38" ht="134.44999999999999" customHeight="1">
      <c r="A382" s="13"/>
      <c r="B382" s="463"/>
      <c r="C382" s="21" t="s">
        <v>115</v>
      </c>
      <c r="D382" s="22"/>
      <c r="E382" s="459"/>
      <c r="F382" s="459"/>
      <c r="G382" s="461"/>
      <c r="H382" s="38"/>
      <c r="I382" s="38"/>
      <c r="J382" s="38"/>
      <c r="K382" s="39"/>
      <c r="L382" s="39"/>
      <c r="M382" s="38"/>
      <c r="N382" s="33"/>
      <c r="O382" s="34">
        <v>2</v>
      </c>
      <c r="P382" s="50" t="str">
        <f>C24</f>
        <v>To complete training</v>
      </c>
      <c r="Q382" s="47" t="str">
        <f t="shared" si="365"/>
        <v>Report of trained aircrew</v>
      </c>
      <c r="R382" s="53" t="str">
        <f t="shared" si="365"/>
        <v>Wrong object</v>
      </c>
      <c r="S382" s="47" t="str">
        <f t="shared" si="365"/>
        <v>Incorrect report published</v>
      </c>
      <c r="T382" s="115" t="str">
        <f t="shared" si="365"/>
        <v>Low</v>
      </c>
      <c r="U382" s="73" t="str">
        <f t="shared" si="365"/>
        <v>Large</v>
      </c>
      <c r="V382" s="36" t="s">
        <v>443</v>
      </c>
      <c r="W382" s="32" t="s">
        <v>104</v>
      </c>
      <c r="X382" s="32">
        <f t="shared" si="366"/>
        <v>0</v>
      </c>
      <c r="Y382" s="32">
        <f t="shared" si="367"/>
        <v>0</v>
      </c>
      <c r="Z382" s="32">
        <f t="shared" si="368"/>
        <v>1</v>
      </c>
      <c r="AA382" s="32">
        <f t="shared" si="369"/>
        <v>3</v>
      </c>
      <c r="AB382" s="32">
        <f t="shared" si="370"/>
        <v>0</v>
      </c>
      <c r="AC382" s="32">
        <f t="shared" si="371"/>
        <v>0</v>
      </c>
      <c r="AD382" s="32">
        <f t="shared" si="372"/>
        <v>3</v>
      </c>
      <c r="AE382" s="51">
        <f t="shared" si="373"/>
        <v>0</v>
      </c>
      <c r="AF382" s="51">
        <f t="shared" si="374"/>
        <v>2</v>
      </c>
      <c r="AG382" s="51">
        <f t="shared" si="375"/>
        <v>0</v>
      </c>
      <c r="AH382" s="51">
        <f t="shared" si="376"/>
        <v>6</v>
      </c>
      <c r="AI382" s="50" t="s">
        <v>444</v>
      </c>
      <c r="AJ382" s="38"/>
      <c r="AK382" s="22"/>
      <c r="AL382" s="22"/>
    </row>
    <row r="383" spans="1:38">
      <c r="A383" s="13"/>
      <c r="B383" s="74" t="s">
        <v>65</v>
      </c>
      <c r="C383" s="161" t="s">
        <v>90</v>
      </c>
      <c r="D383" s="22"/>
      <c r="E383" s="459"/>
      <c r="F383" s="459"/>
      <c r="G383" s="461"/>
      <c r="H383" s="178"/>
      <c r="I383" s="76"/>
      <c r="J383" s="76"/>
      <c r="K383" s="77"/>
      <c r="L383" s="77"/>
      <c r="M383" s="76"/>
      <c r="N383" s="178"/>
      <c r="O383" s="56"/>
      <c r="P383" s="180"/>
      <c r="Q383" s="181"/>
      <c r="R383" s="59"/>
      <c r="S383" s="59"/>
      <c r="T383" s="59"/>
      <c r="U383" s="59"/>
      <c r="V383" s="59"/>
      <c r="W383" s="59"/>
      <c r="X383" s="59"/>
      <c r="Y383" s="59"/>
      <c r="Z383" s="59"/>
      <c r="AA383" s="59"/>
      <c r="AB383" s="59"/>
      <c r="AC383" s="59"/>
      <c r="AD383" s="59"/>
      <c r="AE383" s="59"/>
      <c r="AF383" s="59"/>
      <c r="AG383" s="59"/>
      <c r="AH383" s="182"/>
      <c r="AI383" s="182"/>
      <c r="AJ383" s="38"/>
      <c r="AK383" s="22"/>
      <c r="AL383" s="22"/>
    </row>
    <row r="384" spans="1:38">
      <c r="A384" s="13"/>
      <c r="B384" s="74" t="s">
        <v>75</v>
      </c>
      <c r="C384" s="161" t="s">
        <v>90</v>
      </c>
      <c r="D384" s="22"/>
      <c r="E384" s="459"/>
      <c r="F384" s="459"/>
      <c r="G384" s="461"/>
      <c r="H384" s="76"/>
      <c r="I384" s="76"/>
      <c r="J384" s="76"/>
      <c r="K384" s="77"/>
      <c r="L384" s="77"/>
      <c r="M384" s="76"/>
      <c r="N384" s="76"/>
      <c r="O384" s="223"/>
      <c r="P384" s="88"/>
      <c r="Q384" s="89"/>
      <c r="R384" s="90"/>
      <c r="S384" s="88"/>
      <c r="T384" s="90"/>
      <c r="U384" s="90"/>
      <c r="V384" s="88"/>
      <c r="W384" s="90"/>
      <c r="X384" s="90"/>
      <c r="Y384" s="90"/>
      <c r="Z384" s="90"/>
      <c r="AA384" s="90"/>
      <c r="AB384" s="90"/>
      <c r="AC384" s="90"/>
      <c r="AD384" s="90"/>
      <c r="AE384" s="90"/>
      <c r="AF384" s="90"/>
      <c r="AG384" s="90"/>
      <c r="AH384" s="91"/>
      <c r="AI384" s="91"/>
      <c r="AJ384" s="38"/>
      <c r="AK384" s="22"/>
      <c r="AL384" s="22"/>
    </row>
    <row r="385" spans="1:38">
      <c r="A385" s="13"/>
      <c r="B385" s="74" t="s">
        <v>82</v>
      </c>
      <c r="C385" s="161" t="s">
        <v>90</v>
      </c>
      <c r="D385" s="22"/>
      <c r="E385" s="459"/>
      <c r="F385" s="459"/>
      <c r="G385" s="461"/>
      <c r="H385" s="76"/>
      <c r="I385" s="76"/>
      <c r="J385" s="76"/>
      <c r="K385" s="77"/>
      <c r="L385" s="77"/>
      <c r="M385" s="76"/>
      <c r="N385" s="76"/>
      <c r="O385" s="223"/>
      <c r="P385" s="88"/>
      <c r="Q385" s="89"/>
      <c r="R385" s="90"/>
      <c r="S385" s="88"/>
      <c r="T385" s="90"/>
      <c r="U385" s="90"/>
      <c r="V385" s="88"/>
      <c r="W385" s="90"/>
      <c r="X385" s="90"/>
      <c r="Y385" s="90"/>
      <c r="Z385" s="90"/>
      <c r="AA385" s="90"/>
      <c r="AB385" s="90"/>
      <c r="AC385" s="90"/>
      <c r="AD385" s="90"/>
      <c r="AE385" s="90"/>
      <c r="AF385" s="90"/>
      <c r="AG385" s="90"/>
      <c r="AH385" s="91"/>
      <c r="AI385" s="91"/>
      <c r="AJ385" s="38"/>
      <c r="AK385" s="22"/>
      <c r="AL385" s="22"/>
    </row>
    <row r="386" spans="1:38">
      <c r="A386" s="13"/>
      <c r="B386" s="74" t="s">
        <v>89</v>
      </c>
      <c r="C386" s="161" t="s">
        <v>90</v>
      </c>
      <c r="D386" s="22"/>
      <c r="E386" s="459"/>
      <c r="F386" s="459"/>
      <c r="G386" s="461"/>
      <c r="H386" s="76"/>
      <c r="I386" s="76"/>
      <c r="J386" s="76"/>
      <c r="K386" s="77"/>
      <c r="L386" s="77"/>
      <c r="M386" s="76"/>
      <c r="N386" s="76"/>
      <c r="O386" s="223"/>
      <c r="P386" s="88"/>
      <c r="Q386" s="89"/>
      <c r="R386" s="90"/>
      <c r="S386" s="88"/>
      <c r="T386" s="90"/>
      <c r="U386" s="90"/>
      <c r="V386" s="88"/>
      <c r="W386" s="90"/>
      <c r="X386" s="90"/>
      <c r="Y386" s="90"/>
      <c r="Z386" s="90"/>
      <c r="AA386" s="90"/>
      <c r="AB386" s="90"/>
      <c r="AC386" s="90"/>
      <c r="AD386" s="90"/>
      <c r="AE386" s="90"/>
      <c r="AF386" s="90"/>
      <c r="AG386" s="90"/>
      <c r="AH386" s="91"/>
      <c r="AI386" s="91"/>
      <c r="AJ386" s="38"/>
      <c r="AK386" s="22"/>
      <c r="AL386" s="22"/>
    </row>
    <row r="387" spans="1:38">
      <c r="A387" s="13"/>
      <c r="B387" s="84" t="s">
        <v>91</v>
      </c>
      <c r="C387" s="162" t="s">
        <v>90</v>
      </c>
      <c r="D387" s="86"/>
      <c r="E387" s="459"/>
      <c r="F387" s="459"/>
      <c r="G387" s="461"/>
      <c r="H387" s="131"/>
      <c r="I387" s="131"/>
      <c r="J387" s="131"/>
      <c r="K387" s="141"/>
      <c r="L387" s="141"/>
      <c r="M387" s="131"/>
      <c r="N387" s="172"/>
      <c r="O387" s="224"/>
      <c r="P387" s="177"/>
      <c r="Q387" s="200"/>
      <c r="R387" s="133"/>
      <c r="S387" s="177"/>
      <c r="T387" s="133"/>
      <c r="U387" s="133"/>
      <c r="V387" s="177"/>
      <c r="W387" s="133"/>
      <c r="X387" s="133"/>
      <c r="Y387" s="133"/>
      <c r="Z387" s="133"/>
      <c r="AA387" s="133"/>
      <c r="AB387" s="133"/>
      <c r="AC387" s="133"/>
      <c r="AD387" s="133"/>
      <c r="AE387" s="133"/>
      <c r="AF387" s="133"/>
      <c r="AG387" s="133"/>
      <c r="AH387" s="189"/>
      <c r="AI387" s="189"/>
      <c r="AJ387" s="38"/>
      <c r="AK387" s="22"/>
      <c r="AL387" s="22"/>
    </row>
    <row r="388" spans="1:38">
      <c r="A388" s="92"/>
      <c r="B388" s="45"/>
      <c r="C388" s="45"/>
      <c r="D388" s="45"/>
      <c r="E388" s="44"/>
      <c r="F388" s="93"/>
      <c r="G388" s="163"/>
      <c r="H388" s="45"/>
      <c r="I388" s="45"/>
      <c r="J388" s="45"/>
      <c r="K388" s="44"/>
      <c r="L388" s="44"/>
      <c r="M388" s="45"/>
      <c r="N388" s="45"/>
      <c r="O388" s="44"/>
      <c r="P388" s="42"/>
      <c r="Q388" s="43"/>
      <c r="R388" s="44"/>
      <c r="S388" s="45"/>
      <c r="T388" s="44"/>
      <c r="U388" s="44"/>
      <c r="V388" s="45"/>
      <c r="W388" s="44"/>
      <c r="X388" s="44"/>
      <c r="Y388" s="44"/>
      <c r="Z388" s="44"/>
      <c r="AA388" s="44"/>
      <c r="AB388" s="44"/>
      <c r="AC388" s="44"/>
      <c r="AD388" s="44"/>
      <c r="AE388" s="44"/>
      <c r="AF388" s="44"/>
      <c r="AG388" s="44"/>
      <c r="AH388" s="46"/>
      <c r="AI388" s="46"/>
      <c r="AJ388" s="46"/>
      <c r="AK388" s="46"/>
      <c r="AL388" s="46"/>
    </row>
    <row r="389" spans="1:38" ht="23.45" thickBot="1">
      <c r="D389" s="102"/>
      <c r="E389" s="107"/>
      <c r="F389" s="225"/>
      <c r="G389" s="226"/>
      <c r="H389" s="102"/>
      <c r="I389" s="102"/>
      <c r="J389" s="102"/>
      <c r="K389" s="107"/>
      <c r="L389" s="107"/>
      <c r="M389" s="102"/>
      <c r="N389" s="108"/>
      <c r="O389" s="227"/>
      <c r="P389" s="98"/>
      <c r="Q389" s="99"/>
      <c r="R389" s="96"/>
      <c r="S389" s="94"/>
      <c r="T389" s="96"/>
      <c r="U389" s="96"/>
      <c r="V389" s="94"/>
      <c r="W389" s="96"/>
      <c r="X389" s="96"/>
      <c r="Y389" s="96"/>
      <c r="Z389" s="96"/>
      <c r="AA389" s="96"/>
      <c r="AB389" s="96"/>
      <c r="AC389" s="96"/>
      <c r="AD389" s="96"/>
      <c r="AE389" s="96"/>
      <c r="AF389" s="96"/>
      <c r="AG389" s="96"/>
      <c r="AH389" s="94"/>
      <c r="AI389" s="94"/>
      <c r="AJ389" s="94"/>
      <c r="AK389" s="94"/>
      <c r="AL389" s="94"/>
    </row>
    <row r="390" spans="1:38" ht="23.45" thickBot="1">
      <c r="A390" s="12">
        <v>27</v>
      </c>
      <c r="B390" s="481" t="s">
        <v>5</v>
      </c>
      <c r="C390" s="482"/>
      <c r="D390" s="134" t="s">
        <v>6</v>
      </c>
      <c r="E390" s="134"/>
      <c r="F390" s="134"/>
      <c r="G390" s="134"/>
      <c r="H390" s="134"/>
      <c r="I390" s="134"/>
      <c r="J390" s="134"/>
      <c r="K390" s="134"/>
      <c r="L390" s="134"/>
      <c r="M390" s="482" t="s">
        <v>7</v>
      </c>
      <c r="N390" s="482"/>
      <c r="O390" s="482"/>
      <c r="P390" s="482"/>
      <c r="Q390" s="482"/>
      <c r="R390" s="482"/>
      <c r="S390" s="482"/>
      <c r="T390" s="482"/>
      <c r="U390" s="482"/>
      <c r="V390" s="482"/>
      <c r="W390" s="482"/>
      <c r="X390" s="482"/>
      <c r="Y390" s="482"/>
      <c r="Z390" s="482"/>
      <c r="AA390" s="482"/>
      <c r="AB390" s="482"/>
      <c r="AC390" s="482"/>
      <c r="AD390" s="482"/>
      <c r="AE390" s="482"/>
      <c r="AF390" s="482"/>
      <c r="AG390" s="482"/>
      <c r="AH390" s="482"/>
      <c r="AI390" s="483" t="s">
        <v>8</v>
      </c>
      <c r="AJ390" s="483"/>
    </row>
    <row r="391" spans="1:38" s="14" customFormat="1" ht="32.450000000000003" customHeight="1">
      <c r="A391" s="13"/>
      <c r="D391" s="15"/>
      <c r="E391" s="16" t="s">
        <v>9</v>
      </c>
      <c r="F391" s="466" t="s">
        <v>10</v>
      </c>
      <c r="G391" s="466" t="s">
        <v>11</v>
      </c>
      <c r="H391" s="475" t="s">
        <v>12</v>
      </c>
      <c r="I391" s="477" t="s">
        <v>13</v>
      </c>
      <c r="J391" s="479" t="s">
        <v>14</v>
      </c>
      <c r="K391" s="470" t="s">
        <v>15</v>
      </c>
      <c r="L391" s="470" t="s">
        <v>16</v>
      </c>
      <c r="M391" s="15" t="s">
        <v>17</v>
      </c>
      <c r="N391" s="17" t="s">
        <v>18</v>
      </c>
      <c r="O391" s="472" t="s">
        <v>19</v>
      </c>
      <c r="P391" s="473"/>
      <c r="Q391" s="474"/>
      <c r="R391" s="466" t="s">
        <v>92</v>
      </c>
      <c r="S391" s="466" t="s">
        <v>93</v>
      </c>
      <c r="T391" s="466" t="s">
        <v>22</v>
      </c>
      <c r="U391" s="466" t="s">
        <v>23</v>
      </c>
      <c r="V391" s="464" t="s">
        <v>24</v>
      </c>
      <c r="W391" s="466" t="s">
        <v>94</v>
      </c>
      <c r="X391" s="467" t="s">
        <v>26</v>
      </c>
      <c r="Y391" s="468"/>
      <c r="Z391" s="469"/>
      <c r="AA391" s="467" t="s">
        <v>27</v>
      </c>
      <c r="AB391" s="468"/>
      <c r="AC391" s="469"/>
      <c r="AD391" s="18" t="s">
        <v>95</v>
      </c>
      <c r="AE391" s="467" t="s">
        <v>29</v>
      </c>
      <c r="AF391" s="468"/>
      <c r="AG391" s="469"/>
      <c r="AH391" s="466" t="s">
        <v>30</v>
      </c>
      <c r="AI391" s="456" t="s">
        <v>31</v>
      </c>
      <c r="AJ391" s="456" t="s">
        <v>32</v>
      </c>
      <c r="AK391" s="19" t="s">
        <v>33</v>
      </c>
    </row>
    <row r="392" spans="1:38" ht="30" customHeight="1">
      <c r="A392" s="13"/>
      <c r="B392" s="20" t="s">
        <v>34</v>
      </c>
      <c r="C392" s="21" t="s">
        <v>445</v>
      </c>
      <c r="D392" s="22"/>
      <c r="E392" s="155" t="s">
        <v>167</v>
      </c>
      <c r="F392" s="457"/>
      <c r="G392" s="457"/>
      <c r="H392" s="476"/>
      <c r="I392" s="478"/>
      <c r="J392" s="480"/>
      <c r="K392" s="471"/>
      <c r="L392" s="471"/>
      <c r="M392" s="24"/>
      <c r="N392" s="25"/>
      <c r="O392" s="104" t="s">
        <v>37</v>
      </c>
      <c r="P392" s="29" t="s">
        <v>38</v>
      </c>
      <c r="Q392" s="105" t="s">
        <v>17</v>
      </c>
      <c r="R392" s="457"/>
      <c r="S392" s="457"/>
      <c r="T392" s="457"/>
      <c r="U392" s="457"/>
      <c r="V392" s="465"/>
      <c r="W392" s="457"/>
      <c r="X392" s="29" t="s">
        <v>39</v>
      </c>
      <c r="Y392" s="29" t="s">
        <v>40</v>
      </c>
      <c r="Z392" s="29" t="s">
        <v>41</v>
      </c>
      <c r="AA392" s="29" t="s">
        <v>39</v>
      </c>
      <c r="AB392" s="29" t="s">
        <v>40</v>
      </c>
      <c r="AC392" s="29" t="s">
        <v>41</v>
      </c>
      <c r="AD392" s="29" t="s">
        <v>42</v>
      </c>
      <c r="AE392" s="29" t="s">
        <v>43</v>
      </c>
      <c r="AF392" s="29" t="s">
        <v>44</v>
      </c>
      <c r="AG392" s="29" t="s">
        <v>45</v>
      </c>
      <c r="AH392" s="457"/>
      <c r="AI392" s="457"/>
      <c r="AJ392" s="457"/>
      <c r="AK392" s="7" t="s">
        <v>46</v>
      </c>
    </row>
    <row r="393" spans="1:38" ht="15" customHeight="1">
      <c r="A393" s="13"/>
      <c r="B393" s="74" t="s">
        <v>47</v>
      </c>
      <c r="C393" s="21" t="s">
        <v>446</v>
      </c>
      <c r="D393" s="22"/>
      <c r="E393" s="458" t="s">
        <v>447</v>
      </c>
      <c r="F393" s="458" t="s">
        <v>448</v>
      </c>
      <c r="G393" s="460" t="s">
        <v>449</v>
      </c>
      <c r="H393" s="22"/>
      <c r="I393" s="22"/>
      <c r="J393" s="22"/>
      <c r="K393" s="32"/>
      <c r="L393" s="32"/>
      <c r="M393" s="22"/>
      <c r="N393" s="33"/>
      <c r="O393" s="34"/>
      <c r="P393" s="35"/>
      <c r="Q393" s="36"/>
      <c r="R393" s="32"/>
      <c r="S393" s="22"/>
      <c r="T393" s="32"/>
      <c r="U393" s="32"/>
      <c r="V393" s="22"/>
      <c r="W393" s="32"/>
      <c r="X393" s="32"/>
      <c r="Y393" s="32"/>
      <c r="Z393" s="32"/>
      <c r="AA393" s="32"/>
      <c r="AB393" s="32"/>
      <c r="AC393" s="32"/>
      <c r="AD393" s="32"/>
      <c r="AE393" s="32"/>
      <c r="AF393" s="32"/>
      <c r="AG393" s="32"/>
      <c r="AH393" s="22"/>
      <c r="AJ393" s="22"/>
      <c r="AK393" s="22"/>
      <c r="AL393" s="22"/>
    </row>
    <row r="394" spans="1:38">
      <c r="A394" s="13"/>
      <c r="B394" s="20" t="s">
        <v>54</v>
      </c>
      <c r="C394" s="37" t="s">
        <v>55</v>
      </c>
      <c r="D394" s="22"/>
      <c r="E394" s="459"/>
      <c r="F394" s="459"/>
      <c r="G394" s="461"/>
      <c r="H394" s="38"/>
      <c r="I394" s="38"/>
      <c r="J394" s="38"/>
      <c r="K394" s="39"/>
      <c r="L394" s="39"/>
      <c r="M394" s="38"/>
      <c r="N394" s="40"/>
      <c r="O394" s="112"/>
      <c r="P394" s="113"/>
      <c r="Q394" s="114"/>
      <c r="R394" s="39"/>
      <c r="S394" s="38"/>
      <c r="T394" s="39"/>
      <c r="U394" s="39"/>
      <c r="V394" s="38"/>
      <c r="W394" s="39"/>
      <c r="X394" s="39"/>
      <c r="Y394" s="39"/>
      <c r="Z394" s="39"/>
      <c r="AA394" s="39"/>
      <c r="AB394" s="39"/>
      <c r="AC394" s="39"/>
      <c r="AD394" s="39"/>
      <c r="AE394" s="39"/>
      <c r="AF394" s="39"/>
      <c r="AG394" s="39"/>
      <c r="AH394" s="38"/>
      <c r="AI394" s="38"/>
      <c r="AJ394" s="38"/>
      <c r="AK394" s="38"/>
      <c r="AL394" s="38"/>
    </row>
    <row r="395" spans="1:38" ht="156.6" customHeight="1">
      <c r="A395" s="13"/>
      <c r="B395" s="74" t="s">
        <v>56</v>
      </c>
      <c r="C395" s="21" t="s">
        <v>369</v>
      </c>
      <c r="D395" s="22"/>
      <c r="E395" s="459"/>
      <c r="F395" s="459"/>
      <c r="G395" s="461"/>
      <c r="H395" s="38"/>
      <c r="I395" s="38"/>
      <c r="J395" s="38"/>
      <c r="K395" s="39"/>
      <c r="L395" s="39"/>
      <c r="M395" s="38"/>
      <c r="N395" s="33"/>
      <c r="O395" s="34">
        <v>23</v>
      </c>
      <c r="P395" s="50" t="str">
        <f>C332</f>
        <v>To be a functioning NFF/Airworthiness group</v>
      </c>
      <c r="Q395" s="47" t="str">
        <f>H342</f>
        <v>Training update specification</v>
      </c>
      <c r="R395" s="53" t="str">
        <f>I342</f>
        <v>Timing/duration</v>
      </c>
      <c r="S395" s="47" t="str">
        <f>J342</f>
        <v>Too late - issued too late in the process to be implemented</v>
      </c>
      <c r="T395" s="115" t="str">
        <f>K342</f>
        <v>Low</v>
      </c>
      <c r="U395" s="73" t="str">
        <f>L342</f>
        <v>Large</v>
      </c>
      <c r="V395" s="50" t="s">
        <v>450</v>
      </c>
      <c r="W395" s="32" t="s">
        <v>104</v>
      </c>
      <c r="X395" s="32">
        <f t="shared" ref="X395" si="377">IF($T395="High",3,0)</f>
        <v>0</v>
      </c>
      <c r="Y395" s="32">
        <f t="shared" ref="Y395" si="378">IF($T395="Medium",2,0)</f>
        <v>0</v>
      </c>
      <c r="Z395" s="32">
        <f t="shared" ref="Z395" si="379">IF($T395="Low",1,0)</f>
        <v>1</v>
      </c>
      <c r="AA395" s="32">
        <f t="shared" ref="AA395" si="380">IF($U395="large",3,0)</f>
        <v>3</v>
      </c>
      <c r="AB395" s="32">
        <f t="shared" ref="AB395" si="381">IF($U395="Medium",2,0)</f>
        <v>0</v>
      </c>
      <c r="AC395" s="32">
        <f t="shared" ref="AC395" si="382">IF($U395="Low",1,0)</f>
        <v>0</v>
      </c>
      <c r="AD395" s="32">
        <f t="shared" ref="AD395" si="383">(X395+Y395+Z395)*(AA395+AB395+AC395)</f>
        <v>3</v>
      </c>
      <c r="AE395" s="51">
        <f t="shared" ref="AE395" si="384">IF($W395="INCREASE",3,0)</f>
        <v>0</v>
      </c>
      <c r="AF395" s="51">
        <f t="shared" ref="AF395" si="385">IF($W395="NO CHANGE",2,0)</f>
        <v>2</v>
      </c>
      <c r="AG395" s="51">
        <f t="shared" ref="AG395" si="386">IF($W395="DECREASE",1,0)</f>
        <v>0</v>
      </c>
      <c r="AH395" s="51">
        <f t="shared" ref="AH395" si="387">AD395*(AE395+AF395+AG395)</f>
        <v>6</v>
      </c>
      <c r="AI395" s="152" t="s">
        <v>451</v>
      </c>
      <c r="AJ395" s="38"/>
      <c r="AK395" s="22"/>
      <c r="AL395" s="22"/>
    </row>
    <row r="396" spans="1:38" ht="60">
      <c r="A396" s="13"/>
      <c r="B396" s="74" t="s">
        <v>65</v>
      </c>
      <c r="C396" s="21" t="s">
        <v>126</v>
      </c>
      <c r="D396" s="22"/>
      <c r="E396" s="459"/>
      <c r="F396" s="459"/>
      <c r="G396" s="461"/>
      <c r="H396" s="22" t="str">
        <f>C396</f>
        <v>Updated training documents</v>
      </c>
      <c r="I396" s="51" t="s">
        <v>107</v>
      </c>
      <c r="J396" s="176" t="s">
        <v>452</v>
      </c>
      <c r="K396" s="32" t="s">
        <v>53</v>
      </c>
      <c r="L396" s="32" t="s">
        <v>58</v>
      </c>
      <c r="M396" s="22"/>
      <c r="N396" s="33"/>
      <c r="O396" s="118"/>
      <c r="P396" s="57"/>
      <c r="Q396" s="58"/>
      <c r="R396" s="59"/>
      <c r="S396" s="119"/>
      <c r="T396" s="59"/>
      <c r="U396" s="59"/>
      <c r="V396" s="119"/>
      <c r="W396" s="59"/>
      <c r="X396" s="59"/>
      <c r="Y396" s="59"/>
      <c r="Z396" s="59"/>
      <c r="AA396" s="59"/>
      <c r="AB396" s="59"/>
      <c r="AC396" s="59"/>
      <c r="AD396" s="59"/>
      <c r="AE396" s="59"/>
      <c r="AF396" s="59"/>
      <c r="AG396" s="59"/>
      <c r="AH396" s="52"/>
      <c r="AI396" s="52"/>
      <c r="AJ396" s="50" t="s">
        <v>453</v>
      </c>
      <c r="AK396" s="22"/>
      <c r="AL396" s="22"/>
    </row>
    <row r="397" spans="1:38">
      <c r="A397" s="13"/>
      <c r="B397" s="74" t="s">
        <v>75</v>
      </c>
      <c r="C397" s="161" t="s">
        <v>90</v>
      </c>
      <c r="D397" s="22"/>
      <c r="E397" s="459"/>
      <c r="F397" s="459"/>
      <c r="G397" s="461"/>
      <c r="H397" s="76"/>
      <c r="I397" s="76"/>
      <c r="J397" s="76"/>
      <c r="K397" s="77"/>
      <c r="L397" s="77"/>
      <c r="M397" s="76"/>
      <c r="N397" s="76"/>
      <c r="O397" s="120"/>
      <c r="P397" s="121"/>
      <c r="Q397" s="89"/>
      <c r="R397" s="90"/>
      <c r="S397" s="88"/>
      <c r="T397" s="90"/>
      <c r="U397" s="90"/>
      <c r="V397" s="88"/>
      <c r="W397" s="90"/>
      <c r="X397" s="90"/>
      <c r="Y397" s="90"/>
      <c r="Z397" s="90"/>
      <c r="AA397" s="90"/>
      <c r="AB397" s="90"/>
      <c r="AC397" s="90"/>
      <c r="AD397" s="90"/>
      <c r="AE397" s="90"/>
      <c r="AF397" s="90"/>
      <c r="AG397" s="90"/>
      <c r="AH397" s="91"/>
      <c r="AI397" s="91"/>
      <c r="AJ397" s="91"/>
      <c r="AK397" s="22"/>
      <c r="AL397" s="22"/>
    </row>
    <row r="398" spans="1:38">
      <c r="A398" s="13"/>
      <c r="B398" s="74" t="s">
        <v>82</v>
      </c>
      <c r="C398" s="161" t="s">
        <v>90</v>
      </c>
      <c r="D398" s="22"/>
      <c r="E398" s="459"/>
      <c r="F398" s="459"/>
      <c r="G398" s="461"/>
      <c r="H398" s="76"/>
      <c r="I398" s="76"/>
      <c r="J398" s="76"/>
      <c r="K398" s="77"/>
      <c r="L398" s="77"/>
      <c r="M398" s="76"/>
      <c r="N398" s="76"/>
      <c r="O398" s="120"/>
      <c r="P398" s="121"/>
      <c r="Q398" s="89"/>
      <c r="R398" s="90"/>
      <c r="S398" s="88"/>
      <c r="T398" s="90"/>
      <c r="U398" s="90"/>
      <c r="V398" s="88"/>
      <c r="W398" s="90"/>
      <c r="X398" s="90"/>
      <c r="Y398" s="90"/>
      <c r="Z398" s="90"/>
      <c r="AA398" s="90"/>
      <c r="AB398" s="90"/>
      <c r="AC398" s="90"/>
      <c r="AD398" s="90"/>
      <c r="AE398" s="90"/>
      <c r="AF398" s="90"/>
      <c r="AG398" s="90"/>
      <c r="AH398" s="91"/>
      <c r="AI398" s="91"/>
      <c r="AJ398" s="91"/>
      <c r="AK398" s="22"/>
      <c r="AL398" s="22"/>
    </row>
    <row r="399" spans="1:38" ht="18" customHeight="1">
      <c r="A399" s="13"/>
      <c r="B399" s="74" t="s">
        <v>89</v>
      </c>
      <c r="C399" s="161" t="s">
        <v>90</v>
      </c>
      <c r="D399" s="22"/>
      <c r="E399" s="459"/>
      <c r="F399" s="459"/>
      <c r="G399" s="461"/>
      <c r="H399" s="76"/>
      <c r="I399" s="76"/>
      <c r="J399" s="76"/>
      <c r="K399" s="77"/>
      <c r="L399" s="77"/>
      <c r="M399" s="76"/>
      <c r="N399" s="76"/>
      <c r="O399" s="120"/>
      <c r="P399" s="121"/>
      <c r="Q399" s="89"/>
      <c r="R399" s="90"/>
      <c r="S399" s="88"/>
      <c r="T399" s="90"/>
      <c r="U399" s="90"/>
      <c r="V399" s="88"/>
      <c r="W399" s="90"/>
      <c r="X399" s="90"/>
      <c r="Y399" s="90"/>
      <c r="Z399" s="90"/>
      <c r="AA399" s="90"/>
      <c r="AB399" s="90"/>
      <c r="AC399" s="90"/>
      <c r="AD399" s="90"/>
      <c r="AE399" s="90"/>
      <c r="AF399" s="90"/>
      <c r="AG399" s="90"/>
      <c r="AH399" s="91"/>
      <c r="AI399" s="91"/>
      <c r="AJ399" s="91"/>
      <c r="AK399" s="22"/>
      <c r="AL399" s="22"/>
    </row>
    <row r="400" spans="1:38" ht="28.15" customHeight="1">
      <c r="A400" s="13"/>
      <c r="B400" s="84" t="s">
        <v>91</v>
      </c>
      <c r="C400" s="162" t="s">
        <v>90</v>
      </c>
      <c r="D400" s="86"/>
      <c r="E400" s="459"/>
      <c r="F400" s="459"/>
      <c r="G400" s="461"/>
      <c r="H400" s="79"/>
      <c r="I400" s="79"/>
      <c r="J400" s="79"/>
      <c r="K400" s="81"/>
      <c r="L400" s="81"/>
      <c r="M400" s="79"/>
      <c r="N400" s="79"/>
      <c r="O400" s="120"/>
      <c r="P400" s="121"/>
      <c r="Q400" s="89"/>
      <c r="R400" s="90"/>
      <c r="S400" s="88"/>
      <c r="T400" s="90"/>
      <c r="U400" s="90"/>
      <c r="V400" s="88"/>
      <c r="W400" s="90"/>
      <c r="X400" s="90"/>
      <c r="Y400" s="90"/>
      <c r="Z400" s="90"/>
      <c r="AA400" s="90"/>
      <c r="AB400" s="90"/>
      <c r="AC400" s="90"/>
      <c r="AD400" s="90"/>
      <c r="AE400" s="90"/>
      <c r="AF400" s="90"/>
      <c r="AG400" s="90"/>
      <c r="AH400" s="91"/>
      <c r="AI400" s="91"/>
      <c r="AJ400" s="91"/>
      <c r="AK400" s="22"/>
      <c r="AL400" s="22"/>
    </row>
    <row r="401" spans="1:38">
      <c r="A401" s="92"/>
      <c r="B401" s="45"/>
      <c r="C401" s="45"/>
      <c r="D401" s="45"/>
      <c r="E401" s="44"/>
      <c r="F401" s="93"/>
      <c r="G401" s="163"/>
      <c r="H401" s="45"/>
      <c r="I401" s="45"/>
      <c r="J401" s="45"/>
      <c r="K401" s="44"/>
      <c r="L401" s="44"/>
      <c r="M401" s="45"/>
      <c r="N401" s="45"/>
      <c r="O401" s="44"/>
      <c r="P401" s="42"/>
      <c r="Q401" s="43"/>
      <c r="R401" s="44"/>
      <c r="S401" s="45"/>
      <c r="T401" s="44"/>
      <c r="U401" s="44"/>
      <c r="V401" s="45"/>
      <c r="W401" s="44"/>
      <c r="X401" s="44"/>
      <c r="Y401" s="44"/>
      <c r="Z401" s="44"/>
      <c r="AA401" s="44"/>
      <c r="AB401" s="44"/>
      <c r="AC401" s="44"/>
      <c r="AD401" s="44"/>
      <c r="AE401" s="44"/>
      <c r="AF401" s="44"/>
      <c r="AG401" s="44"/>
      <c r="AH401" s="45"/>
      <c r="AI401" s="45"/>
      <c r="AJ401" s="45"/>
      <c r="AK401" s="45"/>
      <c r="AL401" s="46"/>
    </row>
    <row r="402" spans="1:38" ht="23.45" thickBot="1">
      <c r="B402" s="94"/>
      <c r="C402" s="94"/>
      <c r="D402" s="94"/>
      <c r="E402" s="96"/>
      <c r="F402" s="97"/>
      <c r="G402" s="164"/>
      <c r="H402" s="94"/>
      <c r="I402" s="94"/>
      <c r="J402" s="94"/>
      <c r="K402" s="96"/>
      <c r="L402" s="96"/>
      <c r="M402" s="94"/>
      <c r="N402" s="94"/>
      <c r="O402" s="96"/>
      <c r="P402" s="98"/>
      <c r="Q402" s="99"/>
      <c r="R402" s="96"/>
      <c r="S402" s="94"/>
      <c r="T402" s="96"/>
      <c r="U402" s="96"/>
      <c r="V402" s="94"/>
      <c r="W402" s="96"/>
      <c r="X402" s="96"/>
      <c r="Y402" s="96"/>
      <c r="Z402" s="96"/>
      <c r="AA402" s="96"/>
      <c r="AB402" s="96"/>
      <c r="AC402" s="96"/>
      <c r="AD402" s="96"/>
      <c r="AE402" s="96"/>
      <c r="AF402" s="96"/>
      <c r="AG402" s="96"/>
      <c r="AH402" s="94"/>
      <c r="AI402" s="94"/>
      <c r="AJ402" s="94"/>
      <c r="AK402" s="94"/>
      <c r="AL402" s="94"/>
    </row>
    <row r="403" spans="1:38" ht="23.45" thickBot="1">
      <c r="A403" s="12">
        <v>28</v>
      </c>
      <c r="B403" s="481" t="s">
        <v>5</v>
      </c>
      <c r="C403" s="482"/>
      <c r="D403" s="134" t="s">
        <v>6</v>
      </c>
      <c r="E403" s="134"/>
      <c r="F403" s="134"/>
      <c r="G403" s="134"/>
      <c r="H403" s="134"/>
      <c r="I403" s="134"/>
      <c r="J403" s="134"/>
      <c r="K403" s="134"/>
      <c r="L403" s="134"/>
      <c r="M403" s="482" t="s">
        <v>7</v>
      </c>
      <c r="N403" s="482"/>
      <c r="O403" s="482"/>
      <c r="P403" s="482"/>
      <c r="Q403" s="482"/>
      <c r="R403" s="482"/>
      <c r="S403" s="482"/>
      <c r="T403" s="482"/>
      <c r="U403" s="482"/>
      <c r="V403" s="482"/>
      <c r="W403" s="482"/>
      <c r="X403" s="482"/>
      <c r="Y403" s="482"/>
      <c r="Z403" s="482"/>
      <c r="AA403" s="482"/>
      <c r="AB403" s="482"/>
      <c r="AC403" s="482"/>
      <c r="AD403" s="482"/>
      <c r="AE403" s="482"/>
      <c r="AF403" s="482"/>
      <c r="AG403" s="482"/>
      <c r="AH403" s="482"/>
      <c r="AI403" s="483" t="s">
        <v>8</v>
      </c>
      <c r="AJ403" s="483"/>
    </row>
    <row r="404" spans="1:38" s="14" customFormat="1" ht="32.450000000000003" customHeight="1">
      <c r="A404" s="13"/>
      <c r="D404" s="15"/>
      <c r="E404" s="16" t="s">
        <v>9</v>
      </c>
      <c r="F404" s="466" t="s">
        <v>10</v>
      </c>
      <c r="G404" s="466" t="s">
        <v>11</v>
      </c>
      <c r="H404" s="475" t="s">
        <v>12</v>
      </c>
      <c r="I404" s="477" t="s">
        <v>13</v>
      </c>
      <c r="J404" s="479" t="s">
        <v>14</v>
      </c>
      <c r="K404" s="470" t="s">
        <v>15</v>
      </c>
      <c r="L404" s="470" t="s">
        <v>16</v>
      </c>
      <c r="M404" s="15" t="s">
        <v>17</v>
      </c>
      <c r="N404" s="17" t="s">
        <v>18</v>
      </c>
      <c r="O404" s="472" t="s">
        <v>19</v>
      </c>
      <c r="P404" s="473"/>
      <c r="Q404" s="474"/>
      <c r="R404" s="466" t="s">
        <v>92</v>
      </c>
      <c r="S404" s="466" t="s">
        <v>93</v>
      </c>
      <c r="T404" s="466" t="s">
        <v>22</v>
      </c>
      <c r="U404" s="466" t="s">
        <v>23</v>
      </c>
      <c r="V404" s="464" t="s">
        <v>24</v>
      </c>
      <c r="W404" s="466" t="s">
        <v>94</v>
      </c>
      <c r="X404" s="467" t="s">
        <v>26</v>
      </c>
      <c r="Y404" s="468"/>
      <c r="Z404" s="469"/>
      <c r="AA404" s="467" t="s">
        <v>27</v>
      </c>
      <c r="AB404" s="468"/>
      <c r="AC404" s="469"/>
      <c r="AD404" s="18" t="s">
        <v>95</v>
      </c>
      <c r="AE404" s="467" t="s">
        <v>29</v>
      </c>
      <c r="AF404" s="468"/>
      <c r="AG404" s="469"/>
      <c r="AH404" s="466" t="s">
        <v>30</v>
      </c>
      <c r="AI404" s="456" t="s">
        <v>31</v>
      </c>
      <c r="AJ404" s="456" t="s">
        <v>32</v>
      </c>
      <c r="AK404" s="19" t="s">
        <v>33</v>
      </c>
    </row>
    <row r="405" spans="1:38" ht="30" customHeight="1">
      <c r="A405" s="13"/>
      <c r="B405" s="20" t="s">
        <v>34</v>
      </c>
      <c r="C405" s="21" t="s">
        <v>454</v>
      </c>
      <c r="D405" s="22"/>
      <c r="E405" s="155" t="s">
        <v>167</v>
      </c>
      <c r="F405" s="457"/>
      <c r="G405" s="457"/>
      <c r="H405" s="476"/>
      <c r="I405" s="478"/>
      <c r="J405" s="480"/>
      <c r="K405" s="471"/>
      <c r="L405" s="471"/>
      <c r="M405" s="24"/>
      <c r="N405" s="25"/>
      <c r="O405" s="104" t="s">
        <v>37</v>
      </c>
      <c r="P405" s="29" t="s">
        <v>38</v>
      </c>
      <c r="Q405" s="105" t="s">
        <v>17</v>
      </c>
      <c r="R405" s="457"/>
      <c r="S405" s="457"/>
      <c r="T405" s="457"/>
      <c r="U405" s="457"/>
      <c r="V405" s="465"/>
      <c r="W405" s="457"/>
      <c r="X405" s="29" t="s">
        <v>39</v>
      </c>
      <c r="Y405" s="29" t="s">
        <v>40</v>
      </c>
      <c r="Z405" s="29" t="s">
        <v>41</v>
      </c>
      <c r="AA405" s="29" t="s">
        <v>39</v>
      </c>
      <c r="AB405" s="29" t="s">
        <v>40</v>
      </c>
      <c r="AC405" s="29" t="s">
        <v>41</v>
      </c>
      <c r="AD405" s="29" t="s">
        <v>42</v>
      </c>
      <c r="AE405" s="29" t="s">
        <v>43</v>
      </c>
      <c r="AF405" s="29" t="s">
        <v>44</v>
      </c>
      <c r="AG405" s="29" t="s">
        <v>45</v>
      </c>
      <c r="AH405" s="457"/>
      <c r="AI405" s="457"/>
      <c r="AJ405" s="457"/>
      <c r="AK405" s="7" t="s">
        <v>46</v>
      </c>
    </row>
    <row r="406" spans="1:38" ht="30" customHeight="1">
      <c r="A406" s="13"/>
      <c r="B406" s="30" t="s">
        <v>47</v>
      </c>
      <c r="C406" s="106" t="s">
        <v>455</v>
      </c>
      <c r="D406" s="22"/>
      <c r="E406" s="458" t="s">
        <v>456</v>
      </c>
      <c r="F406" s="458" t="s">
        <v>457</v>
      </c>
      <c r="G406" s="460" t="s">
        <v>449</v>
      </c>
      <c r="H406" s="22"/>
      <c r="I406" s="22"/>
      <c r="J406" s="22"/>
      <c r="K406" s="32"/>
      <c r="L406" s="32"/>
      <c r="M406" s="22"/>
      <c r="N406" s="33"/>
      <c r="O406" s="34"/>
      <c r="P406" s="35"/>
      <c r="Q406" s="36"/>
      <c r="R406" s="32"/>
      <c r="S406" s="22"/>
      <c r="T406" s="32"/>
      <c r="U406" s="32"/>
      <c r="V406" s="22"/>
      <c r="W406" s="32"/>
      <c r="X406" s="32"/>
      <c r="Y406" s="32"/>
      <c r="Z406" s="32"/>
      <c r="AA406" s="32"/>
      <c r="AB406" s="32"/>
      <c r="AC406" s="32"/>
      <c r="AD406" s="32"/>
      <c r="AE406" s="32"/>
      <c r="AF406" s="32"/>
      <c r="AG406" s="32"/>
      <c r="AH406" s="22"/>
      <c r="AI406" s="22"/>
      <c r="AJ406" s="22"/>
      <c r="AK406" s="22"/>
      <c r="AL406" s="22"/>
    </row>
    <row r="407" spans="1:38">
      <c r="A407" s="13"/>
      <c r="B407" s="20" t="s">
        <v>54</v>
      </c>
      <c r="C407" s="37" t="s">
        <v>55</v>
      </c>
      <c r="D407" s="22"/>
      <c r="E407" s="459"/>
      <c r="F407" s="459"/>
      <c r="G407" s="461"/>
      <c r="H407" s="38"/>
      <c r="I407" s="38"/>
      <c r="J407" s="38"/>
      <c r="K407" s="39"/>
      <c r="L407" s="39"/>
      <c r="M407" s="38"/>
      <c r="N407" s="40"/>
      <c r="O407" s="112"/>
      <c r="P407" s="113"/>
      <c r="Q407" s="114"/>
      <c r="R407" s="39"/>
      <c r="S407" s="38"/>
      <c r="T407" s="39"/>
      <c r="U407" s="39"/>
      <c r="V407" s="38"/>
      <c r="W407" s="39"/>
      <c r="X407" s="39"/>
      <c r="Y407" s="39"/>
      <c r="Z407" s="39"/>
      <c r="AA407" s="39"/>
      <c r="AB407" s="39"/>
      <c r="AC407" s="39"/>
      <c r="AD407" s="39"/>
      <c r="AE407" s="39"/>
      <c r="AF407" s="39"/>
      <c r="AG407" s="39"/>
      <c r="AH407" s="38"/>
      <c r="AI407" s="38"/>
      <c r="AJ407" s="38"/>
      <c r="AK407" s="38"/>
      <c r="AL407" s="38"/>
    </row>
    <row r="408" spans="1:38" ht="116.45" customHeight="1">
      <c r="A408" s="13"/>
      <c r="B408" s="74" t="s">
        <v>56</v>
      </c>
      <c r="C408" s="21" t="s">
        <v>421</v>
      </c>
      <c r="D408" s="22"/>
      <c r="E408" s="459"/>
      <c r="F408" s="459"/>
      <c r="G408" s="461"/>
      <c r="H408" s="38"/>
      <c r="I408" s="38"/>
      <c r="J408" s="38"/>
      <c r="K408" s="39"/>
      <c r="L408" s="39"/>
      <c r="M408" s="38"/>
      <c r="N408" s="33"/>
      <c r="O408" s="34">
        <v>23</v>
      </c>
      <c r="P408" s="50" t="str">
        <f>C332</f>
        <v>To be a functioning NFF/Airworthiness group</v>
      </c>
      <c r="Q408" s="47" t="str">
        <f>H343</f>
        <v>NFF rates</v>
      </c>
      <c r="R408" s="53" t="str">
        <f>I343</f>
        <v>Timing/duration</v>
      </c>
      <c r="S408" s="47" t="str">
        <f>J343</f>
        <v>Too late - issued too late in the useful in the process</v>
      </c>
      <c r="T408" s="115" t="str">
        <f>K343</f>
        <v>Low</v>
      </c>
      <c r="U408" s="73" t="str">
        <f>L343</f>
        <v>Large</v>
      </c>
      <c r="V408" s="50" t="s">
        <v>458</v>
      </c>
      <c r="W408" s="32" t="s">
        <v>104</v>
      </c>
      <c r="X408" s="32">
        <f t="shared" ref="X408" si="388">IF($T408="High",3,0)</f>
        <v>0</v>
      </c>
      <c r="Y408" s="32">
        <f t="shared" ref="Y408" si="389">IF($T408="Medium",2,0)</f>
        <v>0</v>
      </c>
      <c r="Z408" s="32">
        <f t="shared" ref="Z408" si="390">IF($T408="Low",1,0)</f>
        <v>1</v>
      </c>
      <c r="AA408" s="32">
        <f t="shared" ref="AA408" si="391">IF($U408="large",3,0)</f>
        <v>3</v>
      </c>
      <c r="AB408" s="32">
        <f t="shared" ref="AB408" si="392">IF($U408="Medium",2,0)</f>
        <v>0</v>
      </c>
      <c r="AC408" s="32">
        <f t="shared" ref="AC408" si="393">IF($U408="Low",1,0)</f>
        <v>0</v>
      </c>
      <c r="AD408" s="32">
        <f t="shared" ref="AD408" si="394">(X408+Y408+Z408)*(AA408+AB408+AC408)</f>
        <v>3</v>
      </c>
      <c r="AE408" s="51">
        <f t="shared" ref="AE408" si="395">IF($W408="INCREASE",3,0)</f>
        <v>0</v>
      </c>
      <c r="AF408" s="51">
        <f t="shared" ref="AF408" si="396">IF($W408="NO CHANGE",2,0)</f>
        <v>2</v>
      </c>
      <c r="AG408" s="51">
        <f t="shared" ref="AG408" si="397">IF($W408="DECREASE",1,0)</f>
        <v>0</v>
      </c>
      <c r="AH408" s="51">
        <f t="shared" ref="AH408" si="398">AD408*(AE408+AF408+AG408)</f>
        <v>6</v>
      </c>
      <c r="AI408" s="50" t="s">
        <v>459</v>
      </c>
      <c r="AJ408" s="38"/>
      <c r="AK408" s="22"/>
      <c r="AL408" s="22"/>
    </row>
    <row r="409" spans="1:38">
      <c r="A409" s="13"/>
      <c r="B409" s="74" t="s">
        <v>65</v>
      </c>
      <c r="C409" s="161" t="s">
        <v>90</v>
      </c>
      <c r="D409" s="22"/>
      <c r="E409" s="459"/>
      <c r="F409" s="459"/>
      <c r="G409" s="461"/>
      <c r="H409" s="22"/>
      <c r="I409" s="51"/>
      <c r="J409" s="51"/>
      <c r="K409" s="32"/>
      <c r="L409" s="32"/>
      <c r="M409" s="22"/>
      <c r="N409" s="33"/>
      <c r="O409" s="118"/>
      <c r="P409" s="57"/>
      <c r="Q409" s="58"/>
      <c r="R409" s="59"/>
      <c r="S409" s="119"/>
      <c r="T409" s="59"/>
      <c r="U409" s="59"/>
      <c r="V409" s="119"/>
      <c r="W409" s="59"/>
      <c r="X409" s="59"/>
      <c r="Y409" s="59"/>
      <c r="Z409" s="59"/>
      <c r="AA409" s="59"/>
      <c r="AB409" s="59"/>
      <c r="AC409" s="59"/>
      <c r="AD409" s="59"/>
      <c r="AE409" s="59"/>
      <c r="AF409" s="59"/>
      <c r="AG409" s="59"/>
      <c r="AH409" s="52"/>
      <c r="AI409" s="52"/>
      <c r="AJ409" s="38"/>
      <c r="AK409" s="22"/>
      <c r="AL409" s="22"/>
    </row>
    <row r="410" spans="1:38">
      <c r="A410" s="13"/>
      <c r="B410" s="74" t="s">
        <v>75</v>
      </c>
      <c r="C410" s="161" t="s">
        <v>90</v>
      </c>
      <c r="D410" s="22"/>
      <c r="E410" s="459"/>
      <c r="F410" s="459"/>
      <c r="G410" s="461"/>
      <c r="H410" s="76"/>
      <c r="I410" s="76"/>
      <c r="J410" s="76"/>
      <c r="K410" s="77"/>
      <c r="L410" s="77"/>
      <c r="M410" s="76"/>
      <c r="N410" s="76"/>
      <c r="O410" s="87"/>
      <c r="P410" s="88"/>
      <c r="Q410" s="89"/>
      <c r="R410" s="90"/>
      <c r="S410" s="88"/>
      <c r="T410" s="90"/>
      <c r="U410" s="90"/>
      <c r="V410" s="88"/>
      <c r="W410" s="90"/>
      <c r="X410" s="90"/>
      <c r="Y410" s="90"/>
      <c r="Z410" s="90"/>
      <c r="AA410" s="90"/>
      <c r="AB410" s="90"/>
      <c r="AC410" s="90"/>
      <c r="AD410" s="90"/>
      <c r="AE410" s="90"/>
      <c r="AF410" s="90"/>
      <c r="AG410" s="90"/>
      <c r="AH410" s="91"/>
      <c r="AI410" s="91"/>
      <c r="AJ410" s="38"/>
      <c r="AK410" s="22"/>
      <c r="AL410" s="22"/>
    </row>
    <row r="411" spans="1:38">
      <c r="A411" s="13"/>
      <c r="B411" s="74" t="s">
        <v>82</v>
      </c>
      <c r="C411" s="161" t="s">
        <v>90</v>
      </c>
      <c r="D411" s="22"/>
      <c r="E411" s="459"/>
      <c r="F411" s="459"/>
      <c r="G411" s="461"/>
      <c r="H411" s="76"/>
      <c r="I411" s="76"/>
      <c r="J411" s="76"/>
      <c r="K411" s="77"/>
      <c r="L411" s="77"/>
      <c r="M411" s="76"/>
      <c r="N411" s="76"/>
      <c r="O411" s="87"/>
      <c r="P411" s="88"/>
      <c r="Q411" s="89"/>
      <c r="R411" s="90"/>
      <c r="S411" s="88"/>
      <c r="T411" s="90"/>
      <c r="U411" s="90"/>
      <c r="V411" s="88"/>
      <c r="W411" s="90"/>
      <c r="X411" s="90"/>
      <c r="Y411" s="90"/>
      <c r="Z411" s="90"/>
      <c r="AA411" s="90"/>
      <c r="AB411" s="90"/>
      <c r="AC411" s="90"/>
      <c r="AD411" s="90"/>
      <c r="AE411" s="90"/>
      <c r="AF411" s="90"/>
      <c r="AG411" s="90"/>
      <c r="AH411" s="91"/>
      <c r="AI411" s="91"/>
      <c r="AJ411" s="38"/>
      <c r="AK411" s="22"/>
      <c r="AL411" s="22"/>
    </row>
    <row r="412" spans="1:38">
      <c r="A412" s="13"/>
      <c r="B412" s="74" t="s">
        <v>89</v>
      </c>
      <c r="C412" s="161" t="s">
        <v>90</v>
      </c>
      <c r="D412" s="22"/>
      <c r="E412" s="459"/>
      <c r="F412" s="459"/>
      <c r="G412" s="461"/>
      <c r="H412" s="76"/>
      <c r="I412" s="76"/>
      <c r="J412" s="76"/>
      <c r="K412" s="77"/>
      <c r="L412" s="77"/>
      <c r="M412" s="76"/>
      <c r="N412" s="76"/>
      <c r="O412" s="87"/>
      <c r="P412" s="88"/>
      <c r="Q412" s="89"/>
      <c r="R412" s="90"/>
      <c r="S412" s="88"/>
      <c r="T412" s="90"/>
      <c r="U412" s="90"/>
      <c r="V412" s="88"/>
      <c r="W412" s="90"/>
      <c r="X412" s="90"/>
      <c r="Y412" s="90"/>
      <c r="Z412" s="90"/>
      <c r="AA412" s="90"/>
      <c r="AB412" s="90"/>
      <c r="AC412" s="90"/>
      <c r="AD412" s="90"/>
      <c r="AE412" s="90"/>
      <c r="AF412" s="90"/>
      <c r="AG412" s="90"/>
      <c r="AH412" s="91"/>
      <c r="AI412" s="91"/>
      <c r="AJ412" s="38"/>
      <c r="AK412" s="22"/>
      <c r="AL412" s="22"/>
    </row>
    <row r="413" spans="1:38">
      <c r="A413" s="13"/>
      <c r="B413" s="84" t="s">
        <v>91</v>
      </c>
      <c r="C413" s="162" t="s">
        <v>90</v>
      </c>
      <c r="D413" s="86"/>
      <c r="E413" s="459"/>
      <c r="F413" s="459"/>
      <c r="G413" s="461"/>
      <c r="H413" s="79"/>
      <c r="I413" s="79"/>
      <c r="J413" s="79"/>
      <c r="K413" s="81"/>
      <c r="L413" s="81"/>
      <c r="M413" s="79"/>
      <c r="N413" s="79"/>
      <c r="O413" s="132"/>
      <c r="P413" s="177"/>
      <c r="Q413" s="200"/>
      <c r="R413" s="133"/>
      <c r="S413" s="177"/>
      <c r="T413" s="133"/>
      <c r="U413" s="133"/>
      <c r="V413" s="177"/>
      <c r="W413" s="133"/>
      <c r="X413" s="133"/>
      <c r="Y413" s="133"/>
      <c r="Z413" s="133"/>
      <c r="AA413" s="133"/>
      <c r="AB413" s="133"/>
      <c r="AC413" s="133"/>
      <c r="AD413" s="133"/>
      <c r="AE413" s="133"/>
      <c r="AF413" s="133"/>
      <c r="AG413" s="133"/>
      <c r="AH413" s="189"/>
      <c r="AI413" s="189"/>
      <c r="AJ413" s="38"/>
      <c r="AK413" s="86"/>
      <c r="AL413" s="86"/>
    </row>
    <row r="414" spans="1:38">
      <c r="A414" s="92"/>
      <c r="B414" s="45"/>
      <c r="C414" s="45"/>
      <c r="D414" s="45"/>
      <c r="E414" s="44"/>
      <c r="F414" s="93"/>
      <c r="G414" s="163"/>
      <c r="H414" s="45"/>
      <c r="I414" s="45"/>
      <c r="J414" s="45"/>
      <c r="K414" s="44"/>
      <c r="L414" s="44"/>
      <c r="M414" s="45"/>
      <c r="N414" s="45"/>
      <c r="O414" s="44"/>
      <c r="P414" s="42"/>
      <c r="Q414" s="43"/>
      <c r="R414" s="44"/>
      <c r="S414" s="45"/>
      <c r="T414" s="44"/>
      <c r="U414" s="44"/>
      <c r="V414" s="45"/>
      <c r="W414" s="44"/>
      <c r="X414" s="44"/>
      <c r="Y414" s="44"/>
      <c r="Z414" s="44"/>
      <c r="AA414" s="44"/>
      <c r="AB414" s="44"/>
      <c r="AC414" s="44"/>
      <c r="AD414" s="44"/>
      <c r="AE414" s="44"/>
      <c r="AF414" s="44"/>
      <c r="AG414" s="44"/>
      <c r="AH414" s="45"/>
      <c r="AI414" s="45"/>
      <c r="AJ414" s="45"/>
      <c r="AK414" s="45"/>
      <c r="AL414" s="46"/>
    </row>
    <row r="415" spans="1:38" ht="23.45" thickBot="1">
      <c r="D415" s="228"/>
      <c r="E415" s="229"/>
      <c r="F415" s="230"/>
      <c r="G415" s="231"/>
      <c r="H415" s="228"/>
      <c r="I415" s="228"/>
      <c r="J415" s="228"/>
      <c r="K415" s="229"/>
      <c r="L415" s="229"/>
      <c r="M415" s="228"/>
      <c r="N415" s="228"/>
      <c r="O415" s="229"/>
      <c r="P415" s="232"/>
      <c r="Q415" s="233"/>
      <c r="R415" s="229"/>
      <c r="S415" s="228"/>
      <c r="T415" s="229"/>
      <c r="U415" s="229"/>
      <c r="V415" s="228"/>
      <c r="W415" s="229"/>
      <c r="X415" s="229"/>
      <c r="Y415" s="229"/>
      <c r="Z415" s="229"/>
      <c r="AA415" s="229"/>
      <c r="AB415" s="229"/>
      <c r="AC415" s="229"/>
      <c r="AD415" s="229"/>
      <c r="AJ415" s="228"/>
      <c r="AK415" s="228"/>
      <c r="AL415" s="228"/>
    </row>
    <row r="416" spans="1:38" ht="23.45" thickBot="1">
      <c r="A416" s="12">
        <v>29</v>
      </c>
      <c r="B416" s="481" t="s">
        <v>5</v>
      </c>
      <c r="C416" s="482"/>
      <c r="D416" s="134" t="s">
        <v>6</v>
      </c>
      <c r="E416" s="134"/>
      <c r="F416" s="134"/>
      <c r="G416" s="134"/>
      <c r="H416" s="134"/>
      <c r="I416" s="134"/>
      <c r="J416" s="134"/>
      <c r="K416" s="134"/>
      <c r="L416" s="134"/>
      <c r="M416" s="482" t="s">
        <v>7</v>
      </c>
      <c r="N416" s="482"/>
      <c r="O416" s="482"/>
      <c r="P416" s="482"/>
      <c r="Q416" s="482"/>
      <c r="R416" s="482"/>
      <c r="S416" s="482"/>
      <c r="T416" s="482"/>
      <c r="U416" s="482"/>
      <c r="V416" s="482"/>
      <c r="W416" s="482"/>
      <c r="X416" s="482"/>
      <c r="Y416" s="482"/>
      <c r="Z416" s="482"/>
      <c r="AA416" s="482"/>
      <c r="AB416" s="482"/>
      <c r="AC416" s="482"/>
      <c r="AD416" s="482"/>
      <c r="AE416" s="482"/>
      <c r="AF416" s="482"/>
      <c r="AG416" s="482"/>
      <c r="AH416" s="482"/>
      <c r="AI416" s="483" t="s">
        <v>8</v>
      </c>
      <c r="AJ416" s="483"/>
    </row>
    <row r="417" spans="1:38" s="14" customFormat="1" ht="32.450000000000003" customHeight="1">
      <c r="A417" s="13"/>
      <c r="D417" s="15"/>
      <c r="E417" s="16" t="s">
        <v>9</v>
      </c>
      <c r="F417" s="466" t="s">
        <v>10</v>
      </c>
      <c r="G417" s="466" t="s">
        <v>11</v>
      </c>
      <c r="H417" s="475" t="s">
        <v>12</v>
      </c>
      <c r="I417" s="477" t="s">
        <v>13</v>
      </c>
      <c r="J417" s="479" t="s">
        <v>14</v>
      </c>
      <c r="K417" s="470" t="s">
        <v>15</v>
      </c>
      <c r="L417" s="470" t="s">
        <v>16</v>
      </c>
      <c r="M417" s="15" t="s">
        <v>17</v>
      </c>
      <c r="N417" s="17" t="s">
        <v>18</v>
      </c>
      <c r="O417" s="472" t="s">
        <v>19</v>
      </c>
      <c r="P417" s="473"/>
      <c r="Q417" s="474"/>
      <c r="R417" s="466" t="s">
        <v>92</v>
      </c>
      <c r="S417" s="466" t="s">
        <v>93</v>
      </c>
      <c r="T417" s="466" t="s">
        <v>22</v>
      </c>
      <c r="U417" s="466" t="s">
        <v>23</v>
      </c>
      <c r="V417" s="464" t="s">
        <v>24</v>
      </c>
      <c r="W417" s="466" t="s">
        <v>94</v>
      </c>
      <c r="X417" s="467" t="s">
        <v>26</v>
      </c>
      <c r="Y417" s="468"/>
      <c r="Z417" s="469"/>
      <c r="AA417" s="467" t="s">
        <v>27</v>
      </c>
      <c r="AB417" s="468"/>
      <c r="AC417" s="469"/>
      <c r="AD417" s="18" t="s">
        <v>95</v>
      </c>
      <c r="AE417" s="467" t="s">
        <v>29</v>
      </c>
      <c r="AF417" s="468"/>
      <c r="AG417" s="469"/>
      <c r="AH417" s="466" t="s">
        <v>30</v>
      </c>
      <c r="AI417" s="456" t="s">
        <v>31</v>
      </c>
      <c r="AJ417" s="456" t="s">
        <v>32</v>
      </c>
      <c r="AK417" s="19" t="s">
        <v>33</v>
      </c>
    </row>
    <row r="418" spans="1:38" ht="30" customHeight="1">
      <c r="A418" s="13"/>
      <c r="B418" s="20" t="s">
        <v>34</v>
      </c>
      <c r="C418" s="21" t="s">
        <v>460</v>
      </c>
      <c r="D418" s="22"/>
      <c r="E418" s="23" t="s">
        <v>36</v>
      </c>
      <c r="F418" s="457"/>
      <c r="G418" s="457"/>
      <c r="H418" s="476"/>
      <c r="I418" s="478"/>
      <c r="J418" s="480"/>
      <c r="K418" s="471"/>
      <c r="L418" s="471"/>
      <c r="M418" s="24"/>
      <c r="N418" s="25"/>
      <c r="O418" s="104" t="s">
        <v>37</v>
      </c>
      <c r="P418" s="29" t="s">
        <v>38</v>
      </c>
      <c r="Q418" s="105" t="s">
        <v>17</v>
      </c>
      <c r="R418" s="457"/>
      <c r="S418" s="457"/>
      <c r="T418" s="457"/>
      <c r="U418" s="457"/>
      <c r="V418" s="465"/>
      <c r="W418" s="457"/>
      <c r="X418" s="29" t="s">
        <v>39</v>
      </c>
      <c r="Y418" s="29" t="s">
        <v>40</v>
      </c>
      <c r="Z418" s="29" t="s">
        <v>41</v>
      </c>
      <c r="AA418" s="29" t="s">
        <v>39</v>
      </c>
      <c r="AB418" s="29" t="s">
        <v>40</v>
      </c>
      <c r="AC418" s="29" t="s">
        <v>41</v>
      </c>
      <c r="AD418" s="29" t="s">
        <v>42</v>
      </c>
      <c r="AE418" s="29" t="s">
        <v>43</v>
      </c>
      <c r="AF418" s="29" t="s">
        <v>44</v>
      </c>
      <c r="AG418" s="29" t="s">
        <v>45</v>
      </c>
      <c r="AH418" s="457"/>
      <c r="AI418" s="457"/>
      <c r="AJ418" s="457"/>
      <c r="AK418" s="7" t="s">
        <v>46</v>
      </c>
    </row>
    <row r="419" spans="1:38" ht="30" customHeight="1">
      <c r="A419" s="13"/>
      <c r="B419" s="30" t="s">
        <v>47</v>
      </c>
      <c r="C419" s="106" t="s">
        <v>461</v>
      </c>
      <c r="D419" s="22"/>
      <c r="E419" s="458" t="s">
        <v>462</v>
      </c>
      <c r="F419" s="484" t="s">
        <v>463</v>
      </c>
      <c r="G419" s="460" t="s">
        <v>464</v>
      </c>
      <c r="H419" s="22"/>
      <c r="I419" s="22"/>
      <c r="J419" s="22"/>
      <c r="K419" s="32"/>
      <c r="L419" s="32"/>
      <c r="M419" s="22"/>
      <c r="N419" s="33"/>
      <c r="O419" s="34"/>
      <c r="P419" s="35"/>
      <c r="Q419" s="36"/>
      <c r="R419" s="32"/>
      <c r="S419" s="22"/>
      <c r="T419" s="32"/>
      <c r="U419" s="32"/>
      <c r="V419" s="22"/>
      <c r="W419" s="32"/>
      <c r="X419" s="32"/>
      <c r="Y419" s="32"/>
      <c r="Z419" s="32"/>
      <c r="AA419" s="32"/>
      <c r="AB419" s="32"/>
      <c r="AC419" s="32"/>
      <c r="AD419" s="32"/>
      <c r="AE419" s="32"/>
      <c r="AF419" s="32"/>
      <c r="AG419" s="32"/>
      <c r="AH419" s="22"/>
      <c r="AJ419" s="22"/>
      <c r="AK419" s="22"/>
      <c r="AL419" s="22"/>
    </row>
    <row r="420" spans="1:38">
      <c r="A420" s="13"/>
      <c r="B420" s="20" t="s">
        <v>54</v>
      </c>
      <c r="C420" s="37" t="s">
        <v>55</v>
      </c>
      <c r="D420" s="22"/>
      <c r="E420" s="459"/>
      <c r="F420" s="485"/>
      <c r="G420" s="461"/>
      <c r="H420" s="38"/>
      <c r="I420" s="38"/>
      <c r="J420" s="38"/>
      <c r="K420" s="39"/>
      <c r="L420" s="39"/>
      <c r="M420" s="38"/>
      <c r="N420" s="40"/>
      <c r="O420" s="112"/>
      <c r="P420" s="113"/>
      <c r="Q420" s="114"/>
      <c r="R420" s="39"/>
      <c r="S420" s="38"/>
      <c r="T420" s="39"/>
      <c r="U420" s="39"/>
      <c r="V420" s="38"/>
      <c r="W420" s="39"/>
      <c r="X420" s="39"/>
      <c r="Y420" s="39"/>
      <c r="Z420" s="39"/>
      <c r="AA420" s="39"/>
      <c r="AB420" s="39"/>
      <c r="AC420" s="39"/>
      <c r="AD420" s="39"/>
      <c r="AE420" s="39"/>
      <c r="AF420" s="39"/>
      <c r="AG420" s="39"/>
      <c r="AH420" s="38"/>
      <c r="AI420" s="38"/>
      <c r="AJ420" s="38"/>
      <c r="AK420" s="38"/>
      <c r="AL420" s="38"/>
    </row>
    <row r="421" spans="1:38" ht="96.6" customHeight="1">
      <c r="A421" s="13"/>
      <c r="B421" s="486" t="s">
        <v>342</v>
      </c>
      <c r="C421" s="21" t="s">
        <v>465</v>
      </c>
      <c r="D421" s="22"/>
      <c r="E421" s="459"/>
      <c r="F421" s="485"/>
      <c r="G421" s="461"/>
      <c r="H421" s="38"/>
      <c r="I421" s="38"/>
      <c r="J421" s="38"/>
      <c r="K421" s="39"/>
      <c r="L421" s="39"/>
      <c r="M421" s="38"/>
      <c r="N421" s="33"/>
      <c r="O421" s="34">
        <v>34</v>
      </c>
      <c r="P421" s="50" t="str">
        <f>C490</f>
        <v>To gain more information from aircrew</v>
      </c>
      <c r="Q421" s="47" t="str">
        <f>H494</f>
        <v>Improved PSED information</v>
      </c>
      <c r="R421" s="53" t="str">
        <f t="shared" ref="R421:U421" si="399">I494</f>
        <v>Timing/duration</v>
      </c>
      <c r="S421" s="47" t="str">
        <f t="shared" si="399"/>
        <v>Too late - information received to late to correct maintenance conducted</v>
      </c>
      <c r="T421" s="72" t="str">
        <f t="shared" si="399"/>
        <v>High</v>
      </c>
      <c r="U421" s="73" t="str">
        <f t="shared" si="399"/>
        <v>Large</v>
      </c>
      <c r="V421" s="50" t="s">
        <v>466</v>
      </c>
      <c r="W421" s="32" t="s">
        <v>104</v>
      </c>
      <c r="X421" s="32">
        <f t="shared" ref="X421:X423" si="400">IF($T421="High",3,0)</f>
        <v>3</v>
      </c>
      <c r="Y421" s="32">
        <f t="shared" ref="Y421:Y423" si="401">IF($T421="Medium",2,0)</f>
        <v>0</v>
      </c>
      <c r="Z421" s="32">
        <f t="shared" ref="Z421:Z423" si="402">IF($T421="Low",1,0)</f>
        <v>0</v>
      </c>
      <c r="AA421" s="32">
        <f t="shared" ref="AA421:AA423" si="403">IF($U421="large",3,0)</f>
        <v>3</v>
      </c>
      <c r="AB421" s="32">
        <f t="shared" ref="AB421:AB423" si="404">IF($U421="Medium",2,0)</f>
        <v>0</v>
      </c>
      <c r="AC421" s="32">
        <f t="shared" ref="AC421:AC423" si="405">IF($U421="Low",1,0)</f>
        <v>0</v>
      </c>
      <c r="AD421" s="32">
        <f t="shared" ref="AD421:AD423" si="406">(X421+Y421+Z421)*(AA421+AB421+AC421)</f>
        <v>9</v>
      </c>
      <c r="AE421" s="51">
        <f t="shared" ref="AE421:AE423" si="407">IF($W421="INCREASE",3,0)</f>
        <v>0</v>
      </c>
      <c r="AF421" s="51">
        <f t="shared" ref="AF421:AF423" si="408">IF($W421="NO CHANGE",2,0)</f>
        <v>2</v>
      </c>
      <c r="AG421" s="51">
        <f t="shared" ref="AG421:AG423" si="409">IF($W421="DECREASE",1,0)</f>
        <v>0</v>
      </c>
      <c r="AH421" s="51">
        <f t="shared" ref="AH421:AH423" si="410">AD421*(AE421+AF421+AG421)</f>
        <v>18</v>
      </c>
      <c r="AI421" s="152" t="s">
        <v>467</v>
      </c>
      <c r="AJ421" s="38"/>
      <c r="AK421" s="22"/>
      <c r="AL421" s="22"/>
    </row>
    <row r="422" spans="1:38" ht="165.6" customHeight="1">
      <c r="A422" s="13"/>
      <c r="B422" s="463"/>
      <c r="C422" s="21" t="s">
        <v>238</v>
      </c>
      <c r="D422" s="22"/>
      <c r="E422" s="459"/>
      <c r="F422" s="485"/>
      <c r="G422" s="461"/>
      <c r="H422" s="38"/>
      <c r="I422" s="38"/>
      <c r="J422" s="38"/>
      <c r="K422" s="39"/>
      <c r="L422" s="39"/>
      <c r="M422" s="38"/>
      <c r="N422" s="33"/>
      <c r="O422" s="34">
        <v>9</v>
      </c>
      <c r="P422" s="50" t="str">
        <f>C135</f>
        <v>To review aircraft history</v>
      </c>
      <c r="Q422" s="47" t="str">
        <f>H141</f>
        <v>History of fault description/equipment serial No</v>
      </c>
      <c r="R422" s="53" t="str">
        <f>I141</f>
        <v>Wrong object</v>
      </c>
      <c r="S422" s="47" t="str">
        <f>J141</f>
        <v>History of wrong component or serial No conducted</v>
      </c>
      <c r="T422" s="72" t="str">
        <f>K141</f>
        <v>High</v>
      </c>
      <c r="U422" s="73" t="str">
        <f>L141</f>
        <v>Large</v>
      </c>
      <c r="V422" s="50" t="s">
        <v>468</v>
      </c>
      <c r="W422" s="32" t="s">
        <v>104</v>
      </c>
      <c r="X422" s="32">
        <f t="shared" si="400"/>
        <v>3</v>
      </c>
      <c r="Y422" s="32">
        <f t="shared" si="401"/>
        <v>0</v>
      </c>
      <c r="Z422" s="32">
        <f t="shared" si="402"/>
        <v>0</v>
      </c>
      <c r="AA422" s="32">
        <f t="shared" si="403"/>
        <v>3</v>
      </c>
      <c r="AB422" s="32">
        <f t="shared" si="404"/>
        <v>0</v>
      </c>
      <c r="AC422" s="32">
        <f t="shared" si="405"/>
        <v>0</v>
      </c>
      <c r="AD422" s="32">
        <f t="shared" si="406"/>
        <v>9</v>
      </c>
      <c r="AE422" s="51">
        <f t="shared" si="407"/>
        <v>0</v>
      </c>
      <c r="AF422" s="51">
        <f t="shared" si="408"/>
        <v>2</v>
      </c>
      <c r="AG422" s="51">
        <f t="shared" si="409"/>
        <v>0</v>
      </c>
      <c r="AH422" s="51">
        <f t="shared" si="410"/>
        <v>18</v>
      </c>
      <c r="AI422" s="50" t="s">
        <v>469</v>
      </c>
      <c r="AJ422" s="38"/>
      <c r="AK422" s="22"/>
      <c r="AL422" s="22"/>
    </row>
    <row r="423" spans="1:38" ht="102" customHeight="1">
      <c r="A423" s="13"/>
      <c r="B423" s="463"/>
      <c r="C423" s="21" t="s">
        <v>470</v>
      </c>
      <c r="D423" s="22"/>
      <c r="E423" s="459"/>
      <c r="F423" s="485"/>
      <c r="G423" s="461"/>
      <c r="H423" s="38"/>
      <c r="I423" s="38"/>
      <c r="J423" s="38"/>
      <c r="K423" s="39"/>
      <c r="L423" s="39"/>
      <c r="M423" s="38"/>
      <c r="N423" s="33"/>
      <c r="O423" s="34">
        <v>30</v>
      </c>
      <c r="P423" s="50" t="str">
        <f>C438</f>
        <v>To assess if AMM has been updated</v>
      </c>
      <c r="Q423" s="47" t="str">
        <f>H442</f>
        <v>AMM amendment state</v>
      </c>
      <c r="R423" s="53" t="str">
        <f t="shared" ref="R423:U423" si="411">I442</f>
        <v>Wrong object</v>
      </c>
      <c r="S423" s="47" t="str">
        <f t="shared" si="411"/>
        <v>Incorrect assessment made of AMM state</v>
      </c>
      <c r="T423" s="72" t="str">
        <f t="shared" si="411"/>
        <v>High</v>
      </c>
      <c r="U423" s="73" t="str">
        <f t="shared" si="411"/>
        <v>Large</v>
      </c>
      <c r="V423" s="50" t="s">
        <v>471</v>
      </c>
      <c r="W423" s="32" t="s">
        <v>104</v>
      </c>
      <c r="X423" s="32">
        <f t="shared" si="400"/>
        <v>3</v>
      </c>
      <c r="Y423" s="32">
        <f t="shared" si="401"/>
        <v>0</v>
      </c>
      <c r="Z423" s="32">
        <f t="shared" si="402"/>
        <v>0</v>
      </c>
      <c r="AA423" s="32">
        <f t="shared" si="403"/>
        <v>3</v>
      </c>
      <c r="AB423" s="32">
        <f t="shared" si="404"/>
        <v>0</v>
      </c>
      <c r="AC423" s="32">
        <f t="shared" si="405"/>
        <v>0</v>
      </c>
      <c r="AD423" s="32">
        <f t="shared" si="406"/>
        <v>9</v>
      </c>
      <c r="AE423" s="51">
        <f t="shared" si="407"/>
        <v>0</v>
      </c>
      <c r="AF423" s="51">
        <f t="shared" si="408"/>
        <v>2</v>
      </c>
      <c r="AG423" s="51">
        <f t="shared" si="409"/>
        <v>0</v>
      </c>
      <c r="AH423" s="51">
        <f t="shared" si="410"/>
        <v>18</v>
      </c>
      <c r="AI423" s="152" t="s">
        <v>472</v>
      </c>
      <c r="AJ423" s="38"/>
      <c r="AK423" s="22"/>
      <c r="AL423" s="22"/>
    </row>
    <row r="424" spans="1:38" ht="49.9" customHeight="1">
      <c r="A424" s="13"/>
      <c r="B424" s="463" t="s">
        <v>65</v>
      </c>
      <c r="C424" s="21" t="s">
        <v>294</v>
      </c>
      <c r="D424" s="22"/>
      <c r="E424" s="459"/>
      <c r="F424" s="485"/>
      <c r="G424" s="461"/>
      <c r="H424" s="22" t="str">
        <f>C424</f>
        <v>Serviceable aircraft</v>
      </c>
      <c r="I424" s="51" t="s">
        <v>72</v>
      </c>
      <c r="J424" s="61" t="s">
        <v>473</v>
      </c>
      <c r="K424" s="32" t="s">
        <v>53</v>
      </c>
      <c r="L424" s="32" t="s">
        <v>58</v>
      </c>
      <c r="M424" s="22"/>
      <c r="N424" s="33"/>
      <c r="O424" s="118"/>
      <c r="P424" s="57"/>
      <c r="Q424" s="58"/>
      <c r="R424" s="59"/>
      <c r="S424" s="119"/>
      <c r="T424" s="59"/>
      <c r="U424" s="59"/>
      <c r="V424" s="119"/>
      <c r="W424" s="59"/>
      <c r="X424" s="59"/>
      <c r="Y424" s="59"/>
      <c r="Z424" s="59"/>
      <c r="AA424" s="59"/>
      <c r="AB424" s="59"/>
      <c r="AC424" s="59"/>
      <c r="AD424" s="59"/>
      <c r="AE424" s="59"/>
      <c r="AF424" s="59"/>
      <c r="AG424" s="59"/>
      <c r="AH424" s="52"/>
      <c r="AI424" s="52"/>
      <c r="AJ424" s="50" t="s">
        <v>474</v>
      </c>
      <c r="AK424" s="22"/>
      <c r="AL424" s="22"/>
    </row>
    <row r="425" spans="1:38" ht="40.15" customHeight="1">
      <c r="A425" s="13"/>
      <c r="B425" s="463"/>
      <c r="C425" s="21" t="s">
        <v>415</v>
      </c>
      <c r="D425" s="22"/>
      <c r="E425" s="459"/>
      <c r="F425" s="485"/>
      <c r="G425" s="461"/>
      <c r="H425" s="22" t="str">
        <f>C425</f>
        <v>Report of fault history and maintenance</v>
      </c>
      <c r="I425" s="51" t="s">
        <v>107</v>
      </c>
      <c r="J425" s="61" t="s">
        <v>475</v>
      </c>
      <c r="K425" s="32" t="s">
        <v>53</v>
      </c>
      <c r="L425" s="32" t="s">
        <v>58</v>
      </c>
      <c r="M425" s="22"/>
      <c r="N425" s="33"/>
      <c r="O425" s="120"/>
      <c r="P425" s="121"/>
      <c r="Q425" s="122"/>
      <c r="R425" s="123"/>
      <c r="S425" s="124"/>
      <c r="T425" s="123"/>
      <c r="U425" s="123"/>
      <c r="V425" s="124"/>
      <c r="W425" s="123"/>
      <c r="X425" s="123"/>
      <c r="Y425" s="123"/>
      <c r="Z425" s="123"/>
      <c r="AA425" s="123"/>
      <c r="AB425" s="123"/>
      <c r="AC425" s="123"/>
      <c r="AD425" s="123"/>
      <c r="AE425" s="123"/>
      <c r="AF425" s="123"/>
      <c r="AG425" s="123"/>
      <c r="AH425" s="125"/>
      <c r="AI425" s="125"/>
      <c r="AJ425" s="50" t="s">
        <v>476</v>
      </c>
      <c r="AK425" s="22"/>
      <c r="AL425" s="22"/>
    </row>
    <row r="426" spans="1:38" ht="34.9" customHeight="1">
      <c r="A426" s="13"/>
      <c r="B426" s="463"/>
      <c r="C426" s="21" t="s">
        <v>477</v>
      </c>
      <c r="D426" s="22"/>
      <c r="E426" s="459"/>
      <c r="F426" s="485"/>
      <c r="G426" s="461"/>
      <c r="H426" s="22" t="str">
        <f>C426</f>
        <v>Brief of fault not found/cleared</v>
      </c>
      <c r="I426" s="51" t="s">
        <v>67</v>
      </c>
      <c r="J426" s="61" t="s">
        <v>478</v>
      </c>
      <c r="K426" s="32" t="s">
        <v>53</v>
      </c>
      <c r="L426" s="32" t="s">
        <v>58</v>
      </c>
      <c r="M426" s="22"/>
      <c r="N426" s="33"/>
      <c r="O426" s="120"/>
      <c r="P426" s="121"/>
      <c r="Q426" s="122"/>
      <c r="R426" s="123"/>
      <c r="S426" s="124"/>
      <c r="T426" s="123"/>
      <c r="U426" s="123"/>
      <c r="V426" s="124"/>
      <c r="W426" s="123"/>
      <c r="X426" s="123"/>
      <c r="Y426" s="123"/>
      <c r="Z426" s="123"/>
      <c r="AA426" s="123"/>
      <c r="AB426" s="123"/>
      <c r="AC426" s="123"/>
      <c r="AD426" s="123"/>
      <c r="AE426" s="123"/>
      <c r="AF426" s="123"/>
      <c r="AG426" s="123"/>
      <c r="AH426" s="125"/>
      <c r="AI426" s="125"/>
      <c r="AJ426" s="50" t="s">
        <v>476</v>
      </c>
      <c r="AK426" s="22"/>
      <c r="AL426" s="22"/>
    </row>
    <row r="427" spans="1:38" ht="45">
      <c r="A427" s="13"/>
      <c r="B427" s="463"/>
      <c r="C427" s="21" t="s">
        <v>294</v>
      </c>
      <c r="D427" s="22"/>
      <c r="E427" s="459"/>
      <c r="F427" s="485"/>
      <c r="G427" s="461"/>
      <c r="H427" s="22" t="str">
        <f>C427</f>
        <v>Serviceable aircraft</v>
      </c>
      <c r="I427" s="51" t="s">
        <v>72</v>
      </c>
      <c r="J427" s="61" t="s">
        <v>479</v>
      </c>
      <c r="K427" s="32" t="s">
        <v>53</v>
      </c>
      <c r="L427" s="32" t="s">
        <v>58</v>
      </c>
      <c r="M427" s="22"/>
      <c r="N427" s="33"/>
      <c r="O427" s="120"/>
      <c r="P427" s="121"/>
      <c r="Q427" s="122"/>
      <c r="R427" s="123"/>
      <c r="S427" s="124"/>
      <c r="T427" s="123"/>
      <c r="U427" s="123"/>
      <c r="V427" s="124"/>
      <c r="W427" s="123"/>
      <c r="X427" s="123"/>
      <c r="Y427" s="123"/>
      <c r="Z427" s="123"/>
      <c r="AA427" s="123"/>
      <c r="AB427" s="123"/>
      <c r="AC427" s="123"/>
      <c r="AD427" s="123"/>
      <c r="AE427" s="123"/>
      <c r="AF427" s="123"/>
      <c r="AG427" s="123"/>
      <c r="AH427" s="125"/>
      <c r="AI427" s="125"/>
      <c r="AJ427" s="50" t="s">
        <v>480</v>
      </c>
      <c r="AK427" s="22"/>
      <c r="AL427" s="22"/>
    </row>
    <row r="428" spans="1:38" ht="54" customHeight="1">
      <c r="A428" s="13"/>
      <c r="B428" s="463"/>
      <c r="C428" s="21" t="s">
        <v>481</v>
      </c>
      <c r="D428" s="22"/>
      <c r="E428" s="459"/>
      <c r="F428" s="485"/>
      <c r="G428" s="461"/>
      <c r="H428" s="22" t="str">
        <f>C428</f>
        <v>Record of components changed</v>
      </c>
      <c r="I428" s="51" t="s">
        <v>107</v>
      </c>
      <c r="J428" s="61" t="s">
        <v>482</v>
      </c>
      <c r="K428" s="32" t="s">
        <v>53</v>
      </c>
      <c r="L428" s="32" t="s">
        <v>58</v>
      </c>
      <c r="M428" s="22"/>
      <c r="N428" s="33"/>
      <c r="O428" s="126"/>
      <c r="P428" s="63"/>
      <c r="Q428" s="64"/>
      <c r="R428" s="65"/>
      <c r="S428" s="127"/>
      <c r="T428" s="65"/>
      <c r="U428" s="65"/>
      <c r="V428" s="127"/>
      <c r="W428" s="65"/>
      <c r="X428" s="65"/>
      <c r="Y428" s="65"/>
      <c r="Z428" s="65"/>
      <c r="AA428" s="65"/>
      <c r="AB428" s="65"/>
      <c r="AC428" s="65"/>
      <c r="AD428" s="65"/>
      <c r="AE428" s="65"/>
      <c r="AF428" s="65"/>
      <c r="AG428" s="65"/>
      <c r="AH428" s="54"/>
      <c r="AI428" s="54"/>
      <c r="AJ428" s="50" t="s">
        <v>483</v>
      </c>
      <c r="AK428" s="22"/>
      <c r="AL428" s="22"/>
    </row>
    <row r="429" spans="1:38" ht="105">
      <c r="A429" s="13"/>
      <c r="B429" s="74" t="s">
        <v>75</v>
      </c>
      <c r="C429" s="21" t="s">
        <v>66</v>
      </c>
      <c r="D429" s="22"/>
      <c r="E429" s="459"/>
      <c r="F429" s="485"/>
      <c r="G429" s="461"/>
      <c r="H429" s="38"/>
      <c r="I429" s="38"/>
      <c r="J429" s="38"/>
      <c r="K429" s="39"/>
      <c r="L429" s="39"/>
      <c r="M429" s="38"/>
      <c r="N429" s="33"/>
      <c r="O429" s="34">
        <v>1</v>
      </c>
      <c r="P429" s="50" t="str">
        <f>C5</f>
        <v>To conduct PSED</v>
      </c>
      <c r="Q429" s="47" t="str">
        <f>H10</f>
        <v>Completed PSED proforma</v>
      </c>
      <c r="R429" s="53" t="str">
        <f>I10</f>
        <v>Sequence</v>
      </c>
      <c r="S429" s="47" t="str">
        <f>J10</f>
        <v>Jumping</v>
      </c>
      <c r="T429" s="72" t="str">
        <f>K10</f>
        <v>High</v>
      </c>
      <c r="U429" s="73" t="str">
        <f>L10</f>
        <v>Large</v>
      </c>
      <c r="V429" s="50" t="s">
        <v>484</v>
      </c>
      <c r="W429" s="32" t="s">
        <v>104</v>
      </c>
      <c r="X429" s="32">
        <f t="shared" ref="X429:X433" si="412">IF($T429="High",3,0)</f>
        <v>3</v>
      </c>
      <c r="Y429" s="32">
        <f t="shared" ref="Y429:Y433" si="413">IF($T429="Medium",2,0)</f>
        <v>0</v>
      </c>
      <c r="Z429" s="32">
        <f t="shared" ref="Z429:Z433" si="414">IF($T429="Low",1,0)</f>
        <v>0</v>
      </c>
      <c r="AA429" s="32">
        <f t="shared" ref="AA429:AA433" si="415">IF($U429="large",3,0)</f>
        <v>3</v>
      </c>
      <c r="AB429" s="32">
        <f t="shared" ref="AB429:AB433" si="416">IF($U429="Medium",2,0)</f>
        <v>0</v>
      </c>
      <c r="AC429" s="32">
        <f t="shared" ref="AC429:AC433" si="417">IF($U429="Low",1,0)</f>
        <v>0</v>
      </c>
      <c r="AD429" s="32">
        <f t="shared" ref="AD429:AD431" si="418">(X429+Y429+Z429)*(AA429+AB429+AC429)</f>
        <v>9</v>
      </c>
      <c r="AE429" s="51">
        <f t="shared" ref="AE429:AE433" si="419">IF($W429="INCREASE",3,0)</f>
        <v>0</v>
      </c>
      <c r="AF429" s="51">
        <f t="shared" ref="AF429:AF433" si="420">IF($W429="NO CHANGE",2,0)</f>
        <v>2</v>
      </c>
      <c r="AG429" s="51">
        <f t="shared" ref="AG429:AG433" si="421">IF($W429="DECREASE",1,0)</f>
        <v>0</v>
      </c>
      <c r="AH429" s="51">
        <f t="shared" ref="AH429:AH431" si="422">AD429*(AE429+AF429+AG429)</f>
        <v>18</v>
      </c>
      <c r="AI429" s="50" t="s">
        <v>485</v>
      </c>
      <c r="AJ429" s="45"/>
      <c r="AK429" s="22"/>
      <c r="AL429" s="22"/>
    </row>
    <row r="430" spans="1:38" ht="120">
      <c r="A430" s="13"/>
      <c r="B430" s="463" t="s">
        <v>82</v>
      </c>
      <c r="C430" s="21" t="s">
        <v>302</v>
      </c>
      <c r="D430" s="22"/>
      <c r="E430" s="459"/>
      <c r="F430" s="485"/>
      <c r="G430" s="461"/>
      <c r="H430" s="38"/>
      <c r="I430" s="38"/>
      <c r="J430" s="38"/>
      <c r="K430" s="39"/>
      <c r="L430" s="39"/>
      <c r="M430" s="38"/>
      <c r="N430" s="33"/>
      <c r="O430" s="34">
        <v>32</v>
      </c>
      <c r="P430" s="50" t="str">
        <f>C464</f>
        <v>To provide AMM</v>
      </c>
      <c r="Q430" s="47" t="str">
        <f>H468</f>
        <v>AMM</v>
      </c>
      <c r="R430" s="53" t="str">
        <f t="shared" ref="R430:U430" si="423">I468</f>
        <v>Wrong object</v>
      </c>
      <c r="S430" s="47" t="str">
        <f t="shared" si="423"/>
        <v>Incorrect AMM or AMM amendment state in use</v>
      </c>
      <c r="T430" s="115" t="str">
        <f t="shared" si="423"/>
        <v>Low</v>
      </c>
      <c r="U430" s="73" t="str">
        <f t="shared" si="423"/>
        <v>Large</v>
      </c>
      <c r="V430" s="50" t="s">
        <v>486</v>
      </c>
      <c r="W430" s="32" t="s">
        <v>104</v>
      </c>
      <c r="X430" s="32">
        <f t="shared" si="412"/>
        <v>0</v>
      </c>
      <c r="Y430" s="32">
        <f t="shared" si="413"/>
        <v>0</v>
      </c>
      <c r="Z430" s="32">
        <f t="shared" si="414"/>
        <v>1</v>
      </c>
      <c r="AA430" s="32">
        <f t="shared" si="415"/>
        <v>3</v>
      </c>
      <c r="AB430" s="32">
        <f t="shared" si="416"/>
        <v>0</v>
      </c>
      <c r="AC430" s="32">
        <f t="shared" si="417"/>
        <v>0</v>
      </c>
      <c r="AD430" s="32">
        <f t="shared" si="418"/>
        <v>3</v>
      </c>
      <c r="AE430" s="51">
        <f t="shared" si="419"/>
        <v>0</v>
      </c>
      <c r="AF430" s="51">
        <f t="shared" si="420"/>
        <v>2</v>
      </c>
      <c r="AG430" s="51">
        <f t="shared" si="421"/>
        <v>0</v>
      </c>
      <c r="AH430" s="51">
        <f t="shared" si="422"/>
        <v>6</v>
      </c>
      <c r="AI430" s="50" t="s">
        <v>487</v>
      </c>
      <c r="AJ430" s="45"/>
      <c r="AK430" s="22"/>
      <c r="AL430" s="22"/>
    </row>
    <row r="431" spans="1:38" ht="105">
      <c r="A431" s="13"/>
      <c r="B431" s="463"/>
      <c r="C431" s="21" t="s">
        <v>299</v>
      </c>
      <c r="D431" s="22"/>
      <c r="E431" s="459"/>
      <c r="F431" s="485"/>
      <c r="G431" s="461"/>
      <c r="H431" s="38"/>
      <c r="I431" s="38"/>
      <c r="J431" s="38"/>
      <c r="K431" s="39"/>
      <c r="L431" s="39"/>
      <c r="M431" s="38"/>
      <c r="N431" s="33"/>
      <c r="O431" s="34">
        <v>31</v>
      </c>
      <c r="P431" s="50" t="str">
        <f>C451</f>
        <v>To be 'qualified' to work on aircraft</v>
      </c>
      <c r="Q431" s="47" t="str">
        <f>H455</f>
        <v>Engineers</v>
      </c>
      <c r="R431" s="53" t="str">
        <f t="shared" ref="R431:U431" si="424">I455</f>
        <v>Wrong object</v>
      </c>
      <c r="S431" s="47" t="str">
        <f t="shared" si="424"/>
        <v>Incorrect engineer trade or qualification assessment</v>
      </c>
      <c r="T431" s="115" t="str">
        <f t="shared" si="424"/>
        <v>Low</v>
      </c>
      <c r="U431" s="73" t="str">
        <f t="shared" si="424"/>
        <v>Large</v>
      </c>
      <c r="V431" s="50" t="s">
        <v>488</v>
      </c>
      <c r="W431" s="32" t="s">
        <v>104</v>
      </c>
      <c r="X431" s="32">
        <f t="shared" si="412"/>
        <v>0</v>
      </c>
      <c r="Y431" s="32">
        <f t="shared" si="413"/>
        <v>0</v>
      </c>
      <c r="Z431" s="32">
        <f t="shared" si="414"/>
        <v>1</v>
      </c>
      <c r="AA431" s="32">
        <f t="shared" si="415"/>
        <v>3</v>
      </c>
      <c r="AB431" s="32">
        <f t="shared" si="416"/>
        <v>0</v>
      </c>
      <c r="AC431" s="32">
        <f t="shared" si="417"/>
        <v>0</v>
      </c>
      <c r="AD431" s="32">
        <f t="shared" si="418"/>
        <v>3</v>
      </c>
      <c r="AE431" s="51">
        <f t="shared" si="419"/>
        <v>0</v>
      </c>
      <c r="AF431" s="51">
        <f t="shared" si="420"/>
        <v>2</v>
      </c>
      <c r="AG431" s="51">
        <f t="shared" si="421"/>
        <v>0</v>
      </c>
      <c r="AH431" s="51">
        <f t="shared" si="422"/>
        <v>6</v>
      </c>
      <c r="AI431" s="50" t="s">
        <v>301</v>
      </c>
      <c r="AJ431" s="45"/>
      <c r="AK431" s="22"/>
      <c r="AL431" s="22"/>
    </row>
    <row r="432" spans="1:38">
      <c r="A432" s="13"/>
      <c r="B432" s="74" t="s">
        <v>89</v>
      </c>
      <c r="C432" s="161" t="s">
        <v>90</v>
      </c>
      <c r="D432" s="22"/>
      <c r="E432" s="459"/>
      <c r="F432" s="485"/>
      <c r="G432" s="461"/>
      <c r="H432" s="38"/>
      <c r="I432" s="38"/>
      <c r="J432" s="38"/>
      <c r="K432" s="39"/>
      <c r="L432" s="39"/>
      <c r="M432" s="38"/>
      <c r="N432" s="33"/>
      <c r="O432" s="40"/>
      <c r="P432" s="42"/>
      <c r="Q432" s="43"/>
      <c r="R432" s="44"/>
      <c r="S432" s="45"/>
      <c r="T432" s="44"/>
      <c r="U432" s="44"/>
      <c r="V432" s="45"/>
      <c r="W432" s="44"/>
      <c r="X432" s="44"/>
      <c r="Y432" s="44"/>
      <c r="Z432" s="44"/>
      <c r="AA432" s="44"/>
      <c r="AB432" s="44"/>
      <c r="AC432" s="44"/>
      <c r="AD432" s="44"/>
      <c r="AE432" s="44"/>
      <c r="AF432" s="44"/>
      <c r="AG432" s="44"/>
      <c r="AH432" s="46"/>
      <c r="AI432" s="46"/>
      <c r="AJ432" s="45"/>
      <c r="AK432" s="46"/>
      <c r="AL432" s="46"/>
    </row>
    <row r="433" spans="1:38" ht="120">
      <c r="A433" s="13"/>
      <c r="B433" s="84" t="s">
        <v>91</v>
      </c>
      <c r="C433" s="234" t="s">
        <v>489</v>
      </c>
      <c r="D433" s="86"/>
      <c r="E433" s="459"/>
      <c r="F433" s="485"/>
      <c r="G433" s="461"/>
      <c r="H433" s="131"/>
      <c r="I433" s="131"/>
      <c r="J433" s="131"/>
      <c r="K433" s="141"/>
      <c r="L433" s="141"/>
      <c r="M433" s="131"/>
      <c r="N433" s="172"/>
      <c r="O433" s="128">
        <v>33</v>
      </c>
      <c r="P433" s="129" t="str">
        <f>C477</f>
        <v>To assemble maintenance team</v>
      </c>
      <c r="Q433" s="130" t="str">
        <f>H481</f>
        <v>Assembled maintenance team</v>
      </c>
      <c r="R433" s="235" t="str">
        <f t="shared" ref="R433:U433" si="425">I481</f>
        <v>Wrong object</v>
      </c>
      <c r="S433" s="130" t="str">
        <f t="shared" si="425"/>
        <v>Incorrect maintenance team assembled</v>
      </c>
      <c r="T433" s="115" t="str">
        <f t="shared" si="425"/>
        <v>Low</v>
      </c>
      <c r="U433" s="73" t="str">
        <f t="shared" si="425"/>
        <v>Large</v>
      </c>
      <c r="V433" s="50" t="s">
        <v>490</v>
      </c>
      <c r="W433" s="32" t="s">
        <v>104</v>
      </c>
      <c r="X433" s="32">
        <f t="shared" si="412"/>
        <v>0</v>
      </c>
      <c r="Y433" s="32">
        <f t="shared" si="413"/>
        <v>0</v>
      </c>
      <c r="Z433" s="32">
        <f t="shared" si="414"/>
        <v>1</v>
      </c>
      <c r="AA433" s="32">
        <f t="shared" si="415"/>
        <v>3</v>
      </c>
      <c r="AB433" s="32">
        <f t="shared" si="416"/>
        <v>0</v>
      </c>
      <c r="AC433" s="32">
        <f t="shared" si="417"/>
        <v>0</v>
      </c>
      <c r="AD433" s="32">
        <f t="shared" ref="AD433" si="426">(X433+Y433+Z433)*(AA433+AB433+AC433)</f>
        <v>3</v>
      </c>
      <c r="AE433" s="51">
        <f t="shared" si="419"/>
        <v>0</v>
      </c>
      <c r="AF433" s="51">
        <f t="shared" si="420"/>
        <v>2</v>
      </c>
      <c r="AG433" s="51">
        <f t="shared" si="421"/>
        <v>0</v>
      </c>
      <c r="AH433" s="51">
        <f t="shared" ref="AH433" si="427">AD433*(AE433+AF433+AG433)</f>
        <v>6</v>
      </c>
      <c r="AI433" s="152" t="s">
        <v>491</v>
      </c>
      <c r="AJ433" s="45"/>
      <c r="AK433" s="86"/>
      <c r="AL433" s="86"/>
    </row>
    <row r="434" spans="1:38">
      <c r="A434" s="92"/>
      <c r="B434" s="45"/>
      <c r="C434" s="45"/>
      <c r="D434" s="45"/>
      <c r="E434" s="44"/>
      <c r="F434" s="93"/>
      <c r="G434" s="163"/>
      <c r="H434" s="45"/>
      <c r="I434" s="45"/>
      <c r="J434" s="45"/>
      <c r="K434" s="44"/>
      <c r="L434" s="44"/>
      <c r="M434" s="45"/>
      <c r="N434" s="45"/>
      <c r="O434" s="44"/>
      <c r="P434" s="42"/>
      <c r="Q434" s="43"/>
      <c r="R434" s="44"/>
      <c r="S434" s="45"/>
      <c r="T434" s="44"/>
      <c r="U434" s="44"/>
      <c r="V434" s="45"/>
      <c r="W434" s="44"/>
      <c r="X434" s="44"/>
      <c r="Y434" s="44"/>
      <c r="Z434" s="44"/>
      <c r="AA434" s="44"/>
      <c r="AB434" s="44"/>
      <c r="AC434" s="44"/>
      <c r="AD434" s="44"/>
      <c r="AE434" s="44"/>
      <c r="AF434" s="44"/>
      <c r="AG434" s="44"/>
      <c r="AH434" s="45"/>
      <c r="AI434" s="45"/>
      <c r="AJ434" s="45"/>
      <c r="AK434" s="45"/>
      <c r="AL434" s="46"/>
    </row>
    <row r="435" spans="1:38" ht="23.45" thickBot="1">
      <c r="B435" s="94"/>
      <c r="C435" s="94"/>
      <c r="D435" s="94"/>
      <c r="E435" s="96"/>
      <c r="F435" s="97"/>
      <c r="G435" s="164"/>
      <c r="H435" s="94"/>
      <c r="I435" s="94"/>
      <c r="J435" s="94"/>
      <c r="K435" s="96"/>
      <c r="L435" s="96"/>
      <c r="M435" s="94"/>
      <c r="N435" s="94"/>
      <c r="O435" s="96"/>
      <c r="P435" s="98"/>
      <c r="Q435" s="99"/>
      <c r="R435" s="96"/>
      <c r="S435" s="94"/>
      <c r="T435" s="96"/>
      <c r="U435" s="96"/>
      <c r="V435" s="94"/>
      <c r="W435" s="96"/>
      <c r="X435" s="96"/>
      <c r="Y435" s="96"/>
      <c r="Z435" s="96"/>
      <c r="AA435" s="96"/>
      <c r="AB435" s="96"/>
      <c r="AC435" s="96"/>
      <c r="AD435" s="96"/>
      <c r="AE435" s="96"/>
      <c r="AF435" s="96"/>
      <c r="AG435" s="96"/>
      <c r="AH435" s="94"/>
      <c r="AI435" s="94"/>
      <c r="AJ435" s="94"/>
      <c r="AK435" s="94"/>
      <c r="AL435" s="94"/>
    </row>
    <row r="436" spans="1:38" ht="23.45" thickBot="1">
      <c r="A436" s="12">
        <v>30</v>
      </c>
      <c r="B436" s="481" t="s">
        <v>5</v>
      </c>
      <c r="C436" s="482"/>
      <c r="D436" s="134" t="s">
        <v>6</v>
      </c>
      <c r="E436" s="134"/>
      <c r="F436" s="134"/>
      <c r="G436" s="134"/>
      <c r="H436" s="134"/>
      <c r="I436" s="134"/>
      <c r="J436" s="134"/>
      <c r="K436" s="134"/>
      <c r="L436" s="134"/>
      <c r="M436" s="482" t="s">
        <v>7</v>
      </c>
      <c r="N436" s="482"/>
      <c r="O436" s="482"/>
      <c r="P436" s="482"/>
      <c r="Q436" s="482"/>
      <c r="R436" s="482"/>
      <c r="S436" s="482"/>
      <c r="T436" s="482"/>
      <c r="U436" s="482"/>
      <c r="V436" s="482"/>
      <c r="W436" s="482"/>
      <c r="X436" s="482"/>
      <c r="Y436" s="482"/>
      <c r="Z436" s="482"/>
      <c r="AA436" s="482"/>
      <c r="AB436" s="482"/>
      <c r="AC436" s="482"/>
      <c r="AD436" s="482"/>
      <c r="AE436" s="482"/>
      <c r="AF436" s="482"/>
      <c r="AG436" s="482"/>
      <c r="AH436" s="482"/>
      <c r="AI436" s="483" t="s">
        <v>8</v>
      </c>
      <c r="AJ436" s="483"/>
    </row>
    <row r="437" spans="1:38" s="14" customFormat="1" ht="32.450000000000003" customHeight="1">
      <c r="A437" s="13"/>
      <c r="D437" s="15"/>
      <c r="E437" s="16" t="s">
        <v>9</v>
      </c>
      <c r="F437" s="466" t="s">
        <v>10</v>
      </c>
      <c r="G437" s="466" t="s">
        <v>11</v>
      </c>
      <c r="H437" s="475" t="s">
        <v>12</v>
      </c>
      <c r="I437" s="477" t="s">
        <v>13</v>
      </c>
      <c r="J437" s="479" t="s">
        <v>14</v>
      </c>
      <c r="K437" s="470" t="s">
        <v>15</v>
      </c>
      <c r="L437" s="470" t="s">
        <v>16</v>
      </c>
      <c r="M437" s="15" t="s">
        <v>17</v>
      </c>
      <c r="N437" s="17" t="s">
        <v>18</v>
      </c>
      <c r="O437" s="472" t="s">
        <v>19</v>
      </c>
      <c r="P437" s="473"/>
      <c r="Q437" s="474"/>
      <c r="R437" s="466" t="s">
        <v>92</v>
      </c>
      <c r="S437" s="466" t="s">
        <v>93</v>
      </c>
      <c r="T437" s="466" t="s">
        <v>22</v>
      </c>
      <c r="U437" s="466" t="s">
        <v>23</v>
      </c>
      <c r="V437" s="464" t="s">
        <v>24</v>
      </c>
      <c r="W437" s="466" t="s">
        <v>94</v>
      </c>
      <c r="X437" s="467" t="s">
        <v>26</v>
      </c>
      <c r="Y437" s="468"/>
      <c r="Z437" s="469"/>
      <c r="AA437" s="467" t="s">
        <v>27</v>
      </c>
      <c r="AB437" s="468"/>
      <c r="AC437" s="469"/>
      <c r="AD437" s="18" t="s">
        <v>95</v>
      </c>
      <c r="AE437" s="467" t="s">
        <v>29</v>
      </c>
      <c r="AF437" s="468"/>
      <c r="AG437" s="469"/>
      <c r="AH437" s="466" t="s">
        <v>30</v>
      </c>
      <c r="AI437" s="456" t="s">
        <v>31</v>
      </c>
      <c r="AJ437" s="456" t="s">
        <v>32</v>
      </c>
      <c r="AK437" s="19" t="s">
        <v>33</v>
      </c>
    </row>
    <row r="438" spans="1:38" ht="30" customHeight="1">
      <c r="A438" s="13"/>
      <c r="B438" s="20" t="s">
        <v>34</v>
      </c>
      <c r="C438" s="218" t="s">
        <v>492</v>
      </c>
      <c r="D438" s="22"/>
      <c r="E438" s="23" t="s">
        <v>36</v>
      </c>
      <c r="F438" s="457"/>
      <c r="G438" s="457"/>
      <c r="H438" s="476"/>
      <c r="I438" s="478"/>
      <c r="J438" s="480"/>
      <c r="K438" s="471"/>
      <c r="L438" s="471"/>
      <c r="M438" s="24"/>
      <c r="N438" s="25"/>
      <c r="O438" s="104" t="s">
        <v>37</v>
      </c>
      <c r="P438" s="29" t="s">
        <v>38</v>
      </c>
      <c r="Q438" s="105" t="s">
        <v>17</v>
      </c>
      <c r="R438" s="457"/>
      <c r="S438" s="457"/>
      <c r="T438" s="457"/>
      <c r="U438" s="457"/>
      <c r="V438" s="465"/>
      <c r="W438" s="457"/>
      <c r="X438" s="29" t="s">
        <v>39</v>
      </c>
      <c r="Y438" s="29" t="s">
        <v>40</v>
      </c>
      <c r="Z438" s="29" t="s">
        <v>41</v>
      </c>
      <c r="AA438" s="29" t="s">
        <v>39</v>
      </c>
      <c r="AB438" s="29" t="s">
        <v>40</v>
      </c>
      <c r="AC438" s="29" t="s">
        <v>41</v>
      </c>
      <c r="AD438" s="29" t="s">
        <v>42</v>
      </c>
      <c r="AE438" s="29" t="s">
        <v>43</v>
      </c>
      <c r="AF438" s="29" t="s">
        <v>44</v>
      </c>
      <c r="AG438" s="29" t="s">
        <v>45</v>
      </c>
      <c r="AH438" s="457"/>
      <c r="AI438" s="457"/>
      <c r="AJ438" s="457"/>
      <c r="AK438" s="7" t="s">
        <v>46</v>
      </c>
    </row>
    <row r="439" spans="1:38" ht="30" customHeight="1">
      <c r="A439" s="13"/>
      <c r="B439" s="30" t="s">
        <v>47</v>
      </c>
      <c r="C439" s="106" t="s">
        <v>493</v>
      </c>
      <c r="D439" s="22"/>
      <c r="E439" s="458" t="s">
        <v>253</v>
      </c>
      <c r="F439" s="458" t="s">
        <v>494</v>
      </c>
      <c r="G439" s="460" t="s">
        <v>495</v>
      </c>
      <c r="H439" s="22"/>
      <c r="I439" s="22"/>
      <c r="J439" s="22"/>
      <c r="K439" s="32"/>
      <c r="L439" s="32"/>
      <c r="M439" s="22"/>
      <c r="N439" s="33"/>
      <c r="O439" s="34"/>
      <c r="P439" s="35"/>
      <c r="Q439" s="36"/>
      <c r="R439" s="32"/>
      <c r="S439" s="22"/>
      <c r="T439" s="32"/>
      <c r="U439" s="32"/>
      <c r="V439" s="22"/>
      <c r="W439" s="32"/>
      <c r="X439" s="32"/>
      <c r="Y439" s="32"/>
      <c r="Z439" s="32"/>
      <c r="AA439" s="32"/>
      <c r="AB439" s="32"/>
      <c r="AC439" s="32"/>
      <c r="AD439" s="107"/>
      <c r="AE439" s="107"/>
      <c r="AF439" s="107"/>
      <c r="AG439" s="107"/>
      <c r="AH439" s="102"/>
      <c r="AI439" s="22"/>
      <c r="AJ439" s="22"/>
      <c r="AK439" s="22"/>
      <c r="AL439" s="22"/>
    </row>
    <row r="440" spans="1:38">
      <c r="A440" s="13"/>
      <c r="B440" s="20" t="s">
        <v>54</v>
      </c>
      <c r="C440" s="37" t="s">
        <v>55</v>
      </c>
      <c r="D440" s="22"/>
      <c r="E440" s="459"/>
      <c r="F440" s="459"/>
      <c r="G440" s="461"/>
      <c r="H440" s="38"/>
      <c r="I440" s="38"/>
      <c r="J440" s="38"/>
      <c r="K440" s="39"/>
      <c r="L440" s="39"/>
      <c r="M440" s="38"/>
      <c r="N440" s="40"/>
      <c r="O440" s="112"/>
      <c r="P440" s="113"/>
      <c r="Q440" s="114"/>
      <c r="R440" s="39"/>
      <c r="S440" s="38"/>
      <c r="T440" s="39"/>
      <c r="U440" s="39"/>
      <c r="V440" s="38"/>
      <c r="W440" s="39"/>
      <c r="X440" s="39"/>
      <c r="Y440" s="39"/>
      <c r="Z440" s="39"/>
      <c r="AA440" s="39"/>
      <c r="AB440" s="39"/>
      <c r="AC440" s="39"/>
      <c r="AD440" s="39"/>
      <c r="AE440" s="39"/>
      <c r="AF440" s="39"/>
      <c r="AG440" s="39"/>
      <c r="AH440" s="38"/>
      <c r="AI440" s="38"/>
      <c r="AJ440" s="38"/>
      <c r="AK440" s="38"/>
      <c r="AL440" s="38"/>
    </row>
    <row r="441" spans="1:38">
      <c r="A441" s="13"/>
      <c r="B441" s="74" t="s">
        <v>56</v>
      </c>
      <c r="C441" s="161" t="s">
        <v>90</v>
      </c>
      <c r="D441" s="22"/>
      <c r="E441" s="459"/>
      <c r="F441" s="459"/>
      <c r="G441" s="461"/>
      <c r="H441" s="38"/>
      <c r="I441" s="38"/>
      <c r="J441" s="38"/>
      <c r="K441" s="39"/>
      <c r="L441" s="39"/>
      <c r="M441" s="38"/>
      <c r="N441" s="33"/>
      <c r="O441" s="118"/>
      <c r="P441" s="57"/>
      <c r="Q441" s="58"/>
      <c r="R441" s="59"/>
      <c r="S441" s="119"/>
      <c r="T441" s="59"/>
      <c r="U441" s="59"/>
      <c r="V441" s="119"/>
      <c r="W441" s="59"/>
      <c r="X441" s="59"/>
      <c r="Y441" s="59"/>
      <c r="Z441" s="59"/>
      <c r="AA441" s="59"/>
      <c r="AB441" s="59"/>
      <c r="AC441" s="59"/>
      <c r="AD441" s="59"/>
      <c r="AE441" s="59"/>
      <c r="AF441" s="59"/>
      <c r="AG441" s="59"/>
      <c r="AH441" s="52"/>
      <c r="AI441" s="52"/>
      <c r="AJ441" s="38"/>
      <c r="AK441" s="22"/>
      <c r="AL441" s="22"/>
    </row>
    <row r="442" spans="1:38" ht="28.9">
      <c r="A442" s="13"/>
      <c r="B442" s="74" t="s">
        <v>65</v>
      </c>
      <c r="C442" s="21" t="s">
        <v>470</v>
      </c>
      <c r="D442" s="22"/>
      <c r="E442" s="459"/>
      <c r="F442" s="459"/>
      <c r="G442" s="461"/>
      <c r="H442" s="116" t="str">
        <f>C442</f>
        <v>AMM amendment state</v>
      </c>
      <c r="I442" s="51" t="s">
        <v>107</v>
      </c>
      <c r="J442" s="176" t="s">
        <v>496</v>
      </c>
      <c r="K442" s="32" t="s">
        <v>69</v>
      </c>
      <c r="L442" s="32" t="s">
        <v>58</v>
      </c>
      <c r="M442" s="22"/>
      <c r="N442" s="33"/>
      <c r="O442" s="120"/>
      <c r="P442" s="121"/>
      <c r="Q442" s="122"/>
      <c r="R442" s="123"/>
      <c r="S442" s="124"/>
      <c r="T442" s="123"/>
      <c r="U442" s="123"/>
      <c r="V442" s="124"/>
      <c r="W442" s="123"/>
      <c r="X442" s="123"/>
      <c r="Y442" s="123"/>
      <c r="Z442" s="123"/>
      <c r="AA442" s="123"/>
      <c r="AB442" s="123"/>
      <c r="AC442" s="123"/>
      <c r="AD442" s="123"/>
      <c r="AE442" s="123"/>
      <c r="AF442" s="123"/>
      <c r="AG442" s="123"/>
      <c r="AH442" s="125"/>
      <c r="AI442" s="125"/>
      <c r="AJ442" s="50" t="s">
        <v>497</v>
      </c>
      <c r="AK442" s="22"/>
      <c r="AL442" s="22"/>
    </row>
    <row r="443" spans="1:38">
      <c r="A443" s="13"/>
      <c r="B443" s="74" t="s">
        <v>75</v>
      </c>
      <c r="C443" s="161" t="s">
        <v>90</v>
      </c>
      <c r="D443" s="22"/>
      <c r="E443" s="459"/>
      <c r="F443" s="459"/>
      <c r="G443" s="461"/>
      <c r="H443" s="76"/>
      <c r="I443" s="76"/>
      <c r="J443" s="76"/>
      <c r="K443" s="77"/>
      <c r="L443" s="77"/>
      <c r="M443" s="76"/>
      <c r="N443" s="76"/>
      <c r="O443" s="120"/>
      <c r="P443" s="121"/>
      <c r="Q443" s="89"/>
      <c r="R443" s="90"/>
      <c r="S443" s="88"/>
      <c r="T443" s="90"/>
      <c r="U443" s="90"/>
      <c r="V443" s="88"/>
      <c r="W443" s="90"/>
      <c r="X443" s="90"/>
      <c r="Y443" s="90"/>
      <c r="Z443" s="90"/>
      <c r="AA443" s="90"/>
      <c r="AB443" s="90"/>
      <c r="AC443" s="90"/>
      <c r="AD443" s="90"/>
      <c r="AE443" s="90"/>
      <c r="AF443" s="90"/>
      <c r="AG443" s="90"/>
      <c r="AH443" s="91"/>
      <c r="AI443" s="91"/>
      <c r="AJ443" s="45"/>
      <c r="AK443" s="22"/>
      <c r="AL443" s="22"/>
    </row>
    <row r="444" spans="1:38">
      <c r="A444" s="13"/>
      <c r="B444" s="74" t="s">
        <v>82</v>
      </c>
      <c r="C444" s="161" t="s">
        <v>90</v>
      </c>
      <c r="D444" s="22"/>
      <c r="E444" s="459"/>
      <c r="F444" s="459"/>
      <c r="G444" s="461"/>
      <c r="H444" s="76"/>
      <c r="I444" s="76"/>
      <c r="J444" s="76"/>
      <c r="K444" s="77"/>
      <c r="L444" s="77"/>
      <c r="M444" s="76"/>
      <c r="N444" s="76"/>
      <c r="O444" s="120"/>
      <c r="P444" s="121"/>
      <c r="Q444" s="89"/>
      <c r="R444" s="90"/>
      <c r="S444" s="88"/>
      <c r="T444" s="90"/>
      <c r="U444" s="90"/>
      <c r="V444" s="88"/>
      <c r="W444" s="90"/>
      <c r="X444" s="90"/>
      <c r="Y444" s="90"/>
      <c r="Z444" s="90"/>
      <c r="AA444" s="90"/>
      <c r="AB444" s="90"/>
      <c r="AC444" s="90"/>
      <c r="AD444" s="90"/>
      <c r="AE444" s="90"/>
      <c r="AF444" s="90"/>
      <c r="AG444" s="90"/>
      <c r="AH444" s="91"/>
      <c r="AI444" s="91"/>
      <c r="AJ444" s="45"/>
      <c r="AK444" s="22"/>
      <c r="AL444" s="22"/>
    </row>
    <row r="445" spans="1:38">
      <c r="A445" s="13"/>
      <c r="B445" s="74" t="s">
        <v>89</v>
      </c>
      <c r="C445" s="161" t="s">
        <v>90</v>
      </c>
      <c r="D445" s="22"/>
      <c r="E445" s="459"/>
      <c r="F445" s="459"/>
      <c r="G445" s="461"/>
      <c r="H445" s="76"/>
      <c r="I445" s="76"/>
      <c r="J445" s="76"/>
      <c r="K445" s="77"/>
      <c r="L445" s="77"/>
      <c r="M445" s="76"/>
      <c r="N445" s="76"/>
      <c r="O445" s="120"/>
      <c r="P445" s="121"/>
      <c r="Q445" s="89"/>
      <c r="R445" s="90"/>
      <c r="S445" s="88"/>
      <c r="T445" s="90"/>
      <c r="U445" s="90"/>
      <c r="V445" s="88"/>
      <c r="W445" s="90"/>
      <c r="X445" s="90"/>
      <c r="Y445" s="90"/>
      <c r="Z445" s="90"/>
      <c r="AA445" s="90"/>
      <c r="AB445" s="90"/>
      <c r="AC445" s="90"/>
      <c r="AD445" s="90"/>
      <c r="AE445" s="90"/>
      <c r="AF445" s="90"/>
      <c r="AG445" s="90"/>
      <c r="AH445" s="91"/>
      <c r="AI445" s="91"/>
      <c r="AJ445" s="45"/>
      <c r="AK445" s="22"/>
      <c r="AL445" s="22"/>
    </row>
    <row r="446" spans="1:38">
      <c r="A446" s="13"/>
      <c r="B446" s="84" t="s">
        <v>91</v>
      </c>
      <c r="C446" s="162" t="s">
        <v>90</v>
      </c>
      <c r="D446" s="86"/>
      <c r="E446" s="459"/>
      <c r="F446" s="459"/>
      <c r="G446" s="461"/>
      <c r="H446" s="79"/>
      <c r="I446" s="79"/>
      <c r="J446" s="79"/>
      <c r="K446" s="81"/>
      <c r="L446" s="81"/>
      <c r="M446" s="79"/>
      <c r="N446" s="79"/>
      <c r="O446" s="120"/>
      <c r="P446" s="121"/>
      <c r="Q446" s="89"/>
      <c r="R446" s="90"/>
      <c r="S446" s="88"/>
      <c r="T446" s="90"/>
      <c r="U446" s="90"/>
      <c r="V446" s="88"/>
      <c r="W446" s="90"/>
      <c r="X446" s="90"/>
      <c r="Y446" s="90"/>
      <c r="Z446" s="90"/>
      <c r="AA446" s="90"/>
      <c r="AB446" s="90"/>
      <c r="AC446" s="90"/>
      <c r="AD446" s="90"/>
      <c r="AE446" s="90"/>
      <c r="AF446" s="90"/>
      <c r="AG446" s="90"/>
      <c r="AH446" s="91"/>
      <c r="AI446" s="91"/>
      <c r="AJ446" s="45"/>
      <c r="AK446" s="86"/>
      <c r="AL446" s="86"/>
    </row>
    <row r="447" spans="1:38">
      <c r="A447" s="92"/>
      <c r="B447" s="45"/>
      <c r="C447" s="45"/>
      <c r="D447" s="45"/>
      <c r="E447" s="44"/>
      <c r="F447" s="93"/>
      <c r="G447" s="163"/>
      <c r="H447" s="45"/>
      <c r="I447" s="45"/>
      <c r="J447" s="45"/>
      <c r="K447" s="44"/>
      <c r="L447" s="44"/>
      <c r="M447" s="45"/>
      <c r="N447" s="45"/>
      <c r="O447" s="44"/>
      <c r="P447" s="42"/>
      <c r="Q447" s="43"/>
      <c r="R447" s="44"/>
      <c r="S447" s="45"/>
      <c r="T447" s="44"/>
      <c r="U447" s="44"/>
      <c r="V447" s="45"/>
      <c r="W447" s="44"/>
      <c r="X447" s="44"/>
      <c r="Y447" s="44"/>
      <c r="Z447" s="44"/>
      <c r="AA447" s="44"/>
      <c r="AB447" s="44"/>
      <c r="AC447" s="44"/>
      <c r="AD447" s="44"/>
      <c r="AE447" s="44"/>
      <c r="AF447" s="44"/>
      <c r="AG447" s="44"/>
      <c r="AH447" s="45"/>
      <c r="AI447" s="45"/>
      <c r="AJ447" s="45"/>
      <c r="AK447" s="45"/>
      <c r="AL447" s="46"/>
    </row>
    <row r="448" spans="1:38" ht="23.45" thickBot="1">
      <c r="A448" s="95"/>
      <c r="B448" s="94"/>
      <c r="C448" s="94"/>
      <c r="D448" s="94"/>
      <c r="E448" s="96"/>
      <c r="F448" s="97"/>
      <c r="G448" s="164"/>
      <c r="H448" s="94"/>
      <c r="I448" s="94"/>
      <c r="J448" s="94"/>
      <c r="K448" s="96"/>
      <c r="L448" s="96"/>
      <c r="M448" s="94"/>
      <c r="N448" s="94"/>
      <c r="O448" s="96"/>
      <c r="P448" s="98"/>
      <c r="Q448" s="99"/>
      <c r="R448" s="96"/>
      <c r="S448" s="94"/>
      <c r="T448" s="96"/>
      <c r="U448" s="96"/>
      <c r="V448" s="94"/>
      <c r="W448" s="96"/>
      <c r="X448" s="96"/>
      <c r="Y448" s="96"/>
      <c r="Z448" s="96"/>
      <c r="AA448" s="96"/>
      <c r="AB448" s="96"/>
      <c r="AC448" s="96"/>
      <c r="AD448" s="96"/>
      <c r="AE448" s="96"/>
      <c r="AF448" s="96"/>
      <c r="AG448" s="96"/>
      <c r="AH448" s="94"/>
      <c r="AI448" s="94"/>
      <c r="AJ448" s="94"/>
      <c r="AK448" s="94"/>
      <c r="AL448" s="94"/>
    </row>
    <row r="449" spans="1:38" ht="23.45" thickBot="1">
      <c r="A449" s="12">
        <v>31</v>
      </c>
      <c r="B449" s="481" t="s">
        <v>5</v>
      </c>
      <c r="C449" s="482"/>
      <c r="D449" s="134" t="s">
        <v>6</v>
      </c>
      <c r="E449" s="134"/>
      <c r="F449" s="134"/>
      <c r="G449" s="134"/>
      <c r="H449" s="134"/>
      <c r="I449" s="134"/>
      <c r="J449" s="134"/>
      <c r="K449" s="134"/>
      <c r="L449" s="134"/>
      <c r="M449" s="482" t="s">
        <v>7</v>
      </c>
      <c r="N449" s="482"/>
      <c r="O449" s="482"/>
      <c r="P449" s="482"/>
      <c r="Q449" s="482"/>
      <c r="R449" s="482"/>
      <c r="S449" s="482"/>
      <c r="T449" s="482"/>
      <c r="U449" s="482"/>
      <c r="V449" s="482"/>
      <c r="W449" s="482"/>
      <c r="X449" s="482"/>
      <c r="Y449" s="482"/>
      <c r="Z449" s="482"/>
      <c r="AA449" s="482"/>
      <c r="AB449" s="482"/>
      <c r="AC449" s="482"/>
      <c r="AD449" s="482"/>
      <c r="AE449" s="482"/>
      <c r="AF449" s="482"/>
      <c r="AG449" s="482"/>
      <c r="AH449" s="482"/>
      <c r="AI449" s="483" t="s">
        <v>8</v>
      </c>
      <c r="AJ449" s="483"/>
    </row>
    <row r="450" spans="1:38" s="14" customFormat="1" ht="32.450000000000003" customHeight="1">
      <c r="A450" s="13"/>
      <c r="D450" s="15"/>
      <c r="E450" s="16" t="s">
        <v>9</v>
      </c>
      <c r="F450" s="466" t="s">
        <v>10</v>
      </c>
      <c r="G450" s="466" t="s">
        <v>11</v>
      </c>
      <c r="H450" s="475" t="s">
        <v>12</v>
      </c>
      <c r="I450" s="477" t="s">
        <v>13</v>
      </c>
      <c r="J450" s="479" t="s">
        <v>14</v>
      </c>
      <c r="K450" s="470" t="s">
        <v>15</v>
      </c>
      <c r="L450" s="470" t="s">
        <v>16</v>
      </c>
      <c r="M450" s="15" t="s">
        <v>17</v>
      </c>
      <c r="N450" s="17" t="s">
        <v>18</v>
      </c>
      <c r="O450" s="472" t="s">
        <v>19</v>
      </c>
      <c r="P450" s="473"/>
      <c r="Q450" s="474"/>
      <c r="R450" s="466" t="s">
        <v>92</v>
      </c>
      <c r="S450" s="466" t="s">
        <v>93</v>
      </c>
      <c r="T450" s="466" t="s">
        <v>22</v>
      </c>
      <c r="U450" s="466" t="s">
        <v>23</v>
      </c>
      <c r="V450" s="464" t="s">
        <v>24</v>
      </c>
      <c r="W450" s="466" t="s">
        <v>94</v>
      </c>
      <c r="X450" s="467" t="s">
        <v>26</v>
      </c>
      <c r="Y450" s="468"/>
      <c r="Z450" s="469"/>
      <c r="AA450" s="467" t="s">
        <v>27</v>
      </c>
      <c r="AB450" s="468"/>
      <c r="AC450" s="469"/>
      <c r="AD450" s="18" t="s">
        <v>95</v>
      </c>
      <c r="AE450" s="467" t="s">
        <v>29</v>
      </c>
      <c r="AF450" s="468"/>
      <c r="AG450" s="469"/>
      <c r="AH450" s="466" t="s">
        <v>30</v>
      </c>
      <c r="AI450" s="456" t="s">
        <v>31</v>
      </c>
      <c r="AJ450" s="456" t="s">
        <v>32</v>
      </c>
      <c r="AK450" s="19" t="s">
        <v>33</v>
      </c>
    </row>
    <row r="451" spans="1:38" ht="30" customHeight="1">
      <c r="A451" s="13"/>
      <c r="B451" s="20" t="s">
        <v>34</v>
      </c>
      <c r="C451" s="21" t="s">
        <v>498</v>
      </c>
      <c r="D451" s="22"/>
      <c r="E451" s="155" t="s">
        <v>167</v>
      </c>
      <c r="F451" s="457"/>
      <c r="G451" s="457"/>
      <c r="H451" s="476"/>
      <c r="I451" s="478"/>
      <c r="J451" s="480"/>
      <c r="K451" s="471"/>
      <c r="L451" s="471"/>
      <c r="M451" s="24"/>
      <c r="N451" s="25"/>
      <c r="O451" s="104" t="s">
        <v>37</v>
      </c>
      <c r="P451" s="29" t="s">
        <v>38</v>
      </c>
      <c r="Q451" s="105" t="s">
        <v>17</v>
      </c>
      <c r="R451" s="457"/>
      <c r="S451" s="457"/>
      <c r="T451" s="457"/>
      <c r="U451" s="457"/>
      <c r="V451" s="465"/>
      <c r="W451" s="457"/>
      <c r="X451" s="29" t="s">
        <v>39</v>
      </c>
      <c r="Y451" s="29" t="s">
        <v>40</v>
      </c>
      <c r="Z451" s="29" t="s">
        <v>41</v>
      </c>
      <c r="AA451" s="29" t="s">
        <v>39</v>
      </c>
      <c r="AB451" s="29" t="s">
        <v>40</v>
      </c>
      <c r="AC451" s="29" t="s">
        <v>41</v>
      </c>
      <c r="AD451" s="29" t="s">
        <v>42</v>
      </c>
      <c r="AE451" s="29" t="s">
        <v>43</v>
      </c>
      <c r="AF451" s="29" t="s">
        <v>44</v>
      </c>
      <c r="AG451" s="29" t="s">
        <v>45</v>
      </c>
      <c r="AH451" s="457"/>
      <c r="AI451" s="457"/>
      <c r="AJ451" s="457"/>
      <c r="AK451" s="7" t="s">
        <v>46</v>
      </c>
    </row>
    <row r="452" spans="1:38" ht="30" customHeight="1">
      <c r="A452" s="13"/>
      <c r="B452" s="30" t="s">
        <v>47</v>
      </c>
      <c r="C452" s="31" t="s">
        <v>499</v>
      </c>
      <c r="D452" s="22"/>
      <c r="E452" s="458" t="s">
        <v>500</v>
      </c>
      <c r="F452" s="458" t="s">
        <v>501</v>
      </c>
      <c r="G452" s="460" t="s">
        <v>502</v>
      </c>
      <c r="H452" s="22"/>
      <c r="I452" s="22"/>
      <c r="J452" s="22"/>
      <c r="K452" s="32"/>
      <c r="L452" s="32"/>
      <c r="M452" s="22"/>
      <c r="N452" s="33"/>
      <c r="O452" s="34"/>
      <c r="P452" s="35"/>
      <c r="Q452" s="36"/>
      <c r="R452" s="32"/>
      <c r="S452" s="22"/>
      <c r="T452" s="32"/>
      <c r="U452" s="32"/>
      <c r="V452" s="22"/>
      <c r="W452" s="32"/>
      <c r="X452" s="32"/>
      <c r="Y452" s="32"/>
      <c r="Z452" s="32"/>
      <c r="AA452" s="32"/>
      <c r="AB452" s="32"/>
      <c r="AC452" s="32"/>
      <c r="AD452" s="32"/>
      <c r="AE452" s="32"/>
      <c r="AF452" s="32"/>
      <c r="AG452" s="32"/>
      <c r="AH452" s="22"/>
      <c r="AJ452" s="22"/>
      <c r="AK452" s="22"/>
      <c r="AL452" s="22"/>
    </row>
    <row r="453" spans="1:38">
      <c r="A453" s="13"/>
      <c r="B453" s="20" t="s">
        <v>54</v>
      </c>
      <c r="C453" s="37" t="s">
        <v>55</v>
      </c>
      <c r="D453" s="22"/>
      <c r="E453" s="459"/>
      <c r="F453" s="459"/>
      <c r="G453" s="461"/>
      <c r="H453" s="38"/>
      <c r="I453" s="38"/>
      <c r="J453" s="38"/>
      <c r="K453" s="39"/>
      <c r="L453" s="39"/>
      <c r="M453" s="38"/>
      <c r="N453" s="40"/>
      <c r="O453" s="112"/>
      <c r="P453" s="113"/>
      <c r="Q453" s="114"/>
      <c r="R453" s="39"/>
      <c r="S453" s="38"/>
      <c r="T453" s="39"/>
      <c r="U453" s="39"/>
      <c r="V453" s="38"/>
      <c r="W453" s="39"/>
      <c r="X453" s="39"/>
      <c r="Y453" s="39"/>
      <c r="Z453" s="39"/>
      <c r="AA453" s="39"/>
      <c r="AB453" s="39"/>
      <c r="AC453" s="39"/>
      <c r="AD453" s="39"/>
      <c r="AE453" s="39"/>
      <c r="AF453" s="39"/>
      <c r="AG453" s="39"/>
      <c r="AH453" s="38"/>
      <c r="AI453" s="38"/>
      <c r="AJ453" s="38"/>
      <c r="AK453" s="38"/>
      <c r="AL453" s="38"/>
    </row>
    <row r="454" spans="1:38">
      <c r="A454" s="13"/>
      <c r="B454" s="74" t="s">
        <v>56</v>
      </c>
      <c r="C454" s="161" t="s">
        <v>90</v>
      </c>
      <c r="D454" s="22"/>
      <c r="E454" s="459"/>
      <c r="F454" s="459"/>
      <c r="G454" s="461"/>
      <c r="H454" s="38"/>
      <c r="I454" s="38"/>
      <c r="J454" s="38"/>
      <c r="K454" s="39"/>
      <c r="L454" s="39"/>
      <c r="M454" s="38"/>
      <c r="N454" s="33"/>
      <c r="O454" s="118"/>
      <c r="P454" s="57"/>
      <c r="Q454" s="58"/>
      <c r="R454" s="59"/>
      <c r="S454" s="119"/>
      <c r="T454" s="59"/>
      <c r="U454" s="59"/>
      <c r="V454" s="119"/>
      <c r="W454" s="59"/>
      <c r="X454" s="59"/>
      <c r="Y454" s="59"/>
      <c r="Z454" s="59"/>
      <c r="AA454" s="59"/>
      <c r="AB454" s="59"/>
      <c r="AC454" s="59"/>
      <c r="AD454" s="59"/>
      <c r="AE454" s="59"/>
      <c r="AF454" s="59"/>
      <c r="AG454" s="59"/>
      <c r="AH454" s="52"/>
      <c r="AI454" s="52"/>
      <c r="AJ454" s="38"/>
      <c r="AK454" s="22"/>
      <c r="AL454" s="22"/>
    </row>
    <row r="455" spans="1:38" ht="34.9" customHeight="1">
      <c r="A455" s="13"/>
      <c r="B455" s="74" t="s">
        <v>65</v>
      </c>
      <c r="C455" s="21" t="s">
        <v>299</v>
      </c>
      <c r="D455" s="22"/>
      <c r="E455" s="459"/>
      <c r="F455" s="459"/>
      <c r="G455" s="461"/>
      <c r="H455" s="116" t="str">
        <f>C455</f>
        <v>Engineers</v>
      </c>
      <c r="I455" s="51" t="s">
        <v>107</v>
      </c>
      <c r="J455" s="176" t="s">
        <v>503</v>
      </c>
      <c r="K455" s="32" t="s">
        <v>53</v>
      </c>
      <c r="L455" s="32" t="s">
        <v>58</v>
      </c>
      <c r="M455" s="22"/>
      <c r="N455" s="33"/>
      <c r="O455" s="120"/>
      <c r="P455" s="121"/>
      <c r="Q455" s="122"/>
      <c r="R455" s="123"/>
      <c r="S455" s="124"/>
      <c r="T455" s="123"/>
      <c r="U455" s="123"/>
      <c r="V455" s="124"/>
      <c r="W455" s="123"/>
      <c r="X455" s="123"/>
      <c r="Y455" s="123"/>
      <c r="Z455" s="123"/>
      <c r="AA455" s="123"/>
      <c r="AB455" s="123"/>
      <c r="AC455" s="123"/>
      <c r="AD455" s="123"/>
      <c r="AE455" s="123"/>
      <c r="AF455" s="123"/>
      <c r="AG455" s="123"/>
      <c r="AH455" s="125"/>
      <c r="AI455" s="125"/>
      <c r="AJ455" s="50" t="s">
        <v>504</v>
      </c>
      <c r="AK455" s="22"/>
      <c r="AL455" s="22"/>
    </row>
    <row r="456" spans="1:38">
      <c r="A456" s="13"/>
      <c r="B456" s="74" t="s">
        <v>75</v>
      </c>
      <c r="C456" s="161" t="s">
        <v>90</v>
      </c>
      <c r="D456" s="22"/>
      <c r="E456" s="459"/>
      <c r="F456" s="459"/>
      <c r="G456" s="461"/>
      <c r="H456" s="76"/>
      <c r="I456" s="76"/>
      <c r="J456" s="76"/>
      <c r="K456" s="77"/>
      <c r="L456" s="77"/>
      <c r="M456" s="76"/>
      <c r="N456" s="76"/>
      <c r="O456" s="87"/>
      <c r="P456" s="88"/>
      <c r="Q456" s="89"/>
      <c r="R456" s="90"/>
      <c r="S456" s="88"/>
      <c r="T456" s="90"/>
      <c r="U456" s="90"/>
      <c r="V456" s="88"/>
      <c r="W456" s="90"/>
      <c r="X456" s="90"/>
      <c r="Y456" s="90"/>
      <c r="Z456" s="90"/>
      <c r="AA456" s="90"/>
      <c r="AB456" s="90"/>
      <c r="AC456" s="90"/>
      <c r="AD456" s="90"/>
      <c r="AE456" s="90"/>
      <c r="AF456" s="90"/>
      <c r="AG456" s="90"/>
      <c r="AH456" s="91"/>
      <c r="AI456" s="91"/>
      <c r="AJ456" s="45"/>
      <c r="AK456" s="22"/>
      <c r="AL456" s="22"/>
    </row>
    <row r="457" spans="1:38">
      <c r="A457" s="13"/>
      <c r="B457" s="74" t="s">
        <v>82</v>
      </c>
      <c r="C457" s="161" t="s">
        <v>90</v>
      </c>
      <c r="D457" s="22"/>
      <c r="E457" s="459"/>
      <c r="F457" s="459"/>
      <c r="G457" s="461"/>
      <c r="H457" s="76"/>
      <c r="I457" s="76"/>
      <c r="J457" s="76"/>
      <c r="K457" s="77"/>
      <c r="L457" s="77"/>
      <c r="M457" s="76"/>
      <c r="N457" s="76"/>
      <c r="O457" s="87"/>
      <c r="P457" s="88"/>
      <c r="Q457" s="89"/>
      <c r="R457" s="90"/>
      <c r="S457" s="88"/>
      <c r="T457" s="90"/>
      <c r="U457" s="90"/>
      <c r="V457" s="88"/>
      <c r="W457" s="90"/>
      <c r="X457" s="90"/>
      <c r="Y457" s="90"/>
      <c r="Z457" s="90"/>
      <c r="AA457" s="90"/>
      <c r="AB457" s="90"/>
      <c r="AC457" s="90"/>
      <c r="AD457" s="90"/>
      <c r="AE457" s="90"/>
      <c r="AF457" s="90"/>
      <c r="AG457" s="90"/>
      <c r="AH457" s="91"/>
      <c r="AI457" s="91"/>
      <c r="AJ457" s="45"/>
      <c r="AK457" s="22"/>
      <c r="AL457" s="22"/>
    </row>
    <row r="458" spans="1:38">
      <c r="A458" s="13"/>
      <c r="B458" s="74" t="s">
        <v>89</v>
      </c>
      <c r="C458" s="161" t="s">
        <v>90</v>
      </c>
      <c r="D458" s="22"/>
      <c r="E458" s="459"/>
      <c r="F458" s="459"/>
      <c r="G458" s="461"/>
      <c r="H458" s="76"/>
      <c r="I458" s="76"/>
      <c r="J458" s="76"/>
      <c r="K458" s="77"/>
      <c r="L458" s="77"/>
      <c r="M458" s="76"/>
      <c r="N458" s="76"/>
      <c r="O458" s="87"/>
      <c r="P458" s="88"/>
      <c r="Q458" s="89"/>
      <c r="R458" s="90"/>
      <c r="S458" s="88"/>
      <c r="T458" s="90"/>
      <c r="U458" s="90"/>
      <c r="V458" s="88"/>
      <c r="W458" s="90"/>
      <c r="X458" s="90"/>
      <c r="Y458" s="90"/>
      <c r="Z458" s="90"/>
      <c r="AA458" s="90"/>
      <c r="AB458" s="90"/>
      <c r="AC458" s="90"/>
      <c r="AD458" s="90"/>
      <c r="AE458" s="90"/>
      <c r="AF458" s="90"/>
      <c r="AG458" s="90"/>
      <c r="AH458" s="91"/>
      <c r="AI458" s="91"/>
      <c r="AJ458" s="45"/>
      <c r="AK458" s="22"/>
      <c r="AL458" s="22"/>
    </row>
    <row r="459" spans="1:38">
      <c r="A459" s="13"/>
      <c r="B459" s="84" t="s">
        <v>91</v>
      </c>
      <c r="C459" s="162" t="s">
        <v>90</v>
      </c>
      <c r="D459" s="86"/>
      <c r="E459" s="459"/>
      <c r="F459" s="459"/>
      <c r="G459" s="461"/>
      <c r="H459" s="79"/>
      <c r="I459" s="79"/>
      <c r="J459" s="79"/>
      <c r="K459" s="81"/>
      <c r="L459" s="81"/>
      <c r="M459" s="79"/>
      <c r="N459" s="79"/>
      <c r="O459" s="87"/>
      <c r="P459" s="88"/>
      <c r="Q459" s="89"/>
      <c r="R459" s="90"/>
      <c r="S459" s="88"/>
      <c r="T459" s="90"/>
      <c r="U459" s="90"/>
      <c r="V459" s="88"/>
      <c r="W459" s="90"/>
      <c r="X459" s="90"/>
      <c r="Y459" s="90"/>
      <c r="Z459" s="90"/>
      <c r="AA459" s="90"/>
      <c r="AB459" s="90"/>
      <c r="AC459" s="90"/>
      <c r="AD459" s="90"/>
      <c r="AE459" s="90"/>
      <c r="AF459" s="90"/>
      <c r="AG459" s="90"/>
      <c r="AH459" s="91"/>
      <c r="AI459" s="91"/>
      <c r="AJ459" s="45"/>
      <c r="AK459" s="86"/>
      <c r="AL459" s="86"/>
    </row>
    <row r="460" spans="1:38">
      <c r="A460" s="92"/>
      <c r="B460" s="45"/>
      <c r="C460" s="45"/>
      <c r="D460" s="45"/>
      <c r="E460" s="44"/>
      <c r="F460" s="93"/>
      <c r="G460" s="163"/>
      <c r="H460" s="45"/>
      <c r="I460" s="45"/>
      <c r="J460" s="45"/>
      <c r="K460" s="44"/>
      <c r="L460" s="44"/>
      <c r="M460" s="45"/>
      <c r="N460" s="45"/>
      <c r="O460" s="44"/>
      <c r="P460" s="42"/>
      <c r="Q460" s="43"/>
      <c r="R460" s="44"/>
      <c r="S460" s="45"/>
      <c r="T460" s="44"/>
      <c r="U460" s="44"/>
      <c r="V460" s="45"/>
      <c r="W460" s="44"/>
      <c r="X460" s="44"/>
      <c r="Y460" s="44"/>
      <c r="Z460" s="44"/>
      <c r="AA460" s="44"/>
      <c r="AB460" s="44"/>
      <c r="AC460" s="44"/>
      <c r="AD460" s="44"/>
      <c r="AE460" s="44"/>
      <c r="AF460" s="44"/>
      <c r="AG460" s="44"/>
      <c r="AH460" s="45"/>
      <c r="AI460" s="45"/>
      <c r="AJ460" s="45"/>
      <c r="AK460" s="45"/>
      <c r="AL460" s="46"/>
    </row>
    <row r="461" spans="1:38" ht="23.45" thickBot="1">
      <c r="A461" s="95"/>
      <c r="B461" s="94"/>
      <c r="C461" s="94"/>
      <c r="D461" s="94"/>
      <c r="E461" s="96"/>
      <c r="F461" s="97"/>
      <c r="G461" s="164"/>
      <c r="H461" s="94"/>
      <c r="I461" s="94"/>
      <c r="J461" s="94"/>
      <c r="K461" s="96"/>
      <c r="L461" s="96"/>
      <c r="M461" s="94"/>
      <c r="N461" s="94"/>
      <c r="O461" s="96"/>
      <c r="P461" s="98"/>
      <c r="Q461" s="99"/>
      <c r="R461" s="96"/>
      <c r="S461" s="94"/>
      <c r="T461" s="96"/>
      <c r="U461" s="96"/>
      <c r="V461" s="94"/>
      <c r="W461" s="96"/>
      <c r="X461" s="96"/>
      <c r="Y461" s="96"/>
      <c r="Z461" s="96"/>
      <c r="AA461" s="96"/>
      <c r="AB461" s="96"/>
      <c r="AC461" s="96"/>
      <c r="AD461" s="96"/>
      <c r="AE461" s="96"/>
      <c r="AF461" s="96"/>
      <c r="AG461" s="96"/>
      <c r="AH461" s="94"/>
      <c r="AI461" s="94"/>
      <c r="AJ461" s="94"/>
      <c r="AK461" s="94"/>
      <c r="AL461" s="94"/>
    </row>
    <row r="462" spans="1:38" ht="23.45" thickBot="1">
      <c r="A462" s="12">
        <v>32</v>
      </c>
      <c r="B462" s="481" t="s">
        <v>5</v>
      </c>
      <c r="C462" s="482"/>
      <c r="D462" s="134" t="s">
        <v>6</v>
      </c>
      <c r="E462" s="134"/>
      <c r="F462" s="134"/>
      <c r="G462" s="134"/>
      <c r="H462" s="134"/>
      <c r="I462" s="134"/>
      <c r="J462" s="134"/>
      <c r="K462" s="134"/>
      <c r="L462" s="134"/>
      <c r="M462" s="482" t="s">
        <v>7</v>
      </c>
      <c r="N462" s="482"/>
      <c r="O462" s="482"/>
      <c r="P462" s="482"/>
      <c r="Q462" s="482"/>
      <c r="R462" s="482"/>
      <c r="S462" s="482"/>
      <c r="T462" s="482"/>
      <c r="U462" s="482"/>
      <c r="V462" s="482"/>
      <c r="W462" s="482"/>
      <c r="X462" s="482"/>
      <c r="Y462" s="482"/>
      <c r="Z462" s="482"/>
      <c r="AA462" s="482"/>
      <c r="AB462" s="482"/>
      <c r="AC462" s="482"/>
      <c r="AD462" s="482"/>
      <c r="AE462" s="482"/>
      <c r="AF462" s="482"/>
      <c r="AG462" s="482"/>
      <c r="AH462" s="482"/>
      <c r="AI462" s="483" t="s">
        <v>8</v>
      </c>
      <c r="AJ462" s="483"/>
    </row>
    <row r="463" spans="1:38" s="14" customFormat="1" ht="32.450000000000003" customHeight="1">
      <c r="A463" s="13"/>
      <c r="D463" s="15"/>
      <c r="E463" s="16" t="s">
        <v>9</v>
      </c>
      <c r="F463" s="466" t="s">
        <v>10</v>
      </c>
      <c r="G463" s="466" t="s">
        <v>11</v>
      </c>
      <c r="H463" s="475" t="s">
        <v>12</v>
      </c>
      <c r="I463" s="477" t="s">
        <v>13</v>
      </c>
      <c r="J463" s="479" t="s">
        <v>14</v>
      </c>
      <c r="K463" s="470" t="s">
        <v>15</v>
      </c>
      <c r="L463" s="470" t="s">
        <v>16</v>
      </c>
      <c r="M463" s="15" t="s">
        <v>17</v>
      </c>
      <c r="N463" s="17" t="s">
        <v>18</v>
      </c>
      <c r="O463" s="472" t="s">
        <v>19</v>
      </c>
      <c r="P463" s="473"/>
      <c r="Q463" s="474"/>
      <c r="R463" s="466" t="s">
        <v>92</v>
      </c>
      <c r="S463" s="466" t="s">
        <v>93</v>
      </c>
      <c r="T463" s="466" t="s">
        <v>22</v>
      </c>
      <c r="U463" s="466" t="s">
        <v>23</v>
      </c>
      <c r="V463" s="464" t="s">
        <v>24</v>
      </c>
      <c r="W463" s="466" t="s">
        <v>94</v>
      </c>
      <c r="X463" s="467" t="s">
        <v>26</v>
      </c>
      <c r="Y463" s="468"/>
      <c r="Z463" s="469"/>
      <c r="AA463" s="467" t="s">
        <v>27</v>
      </c>
      <c r="AB463" s="468"/>
      <c r="AC463" s="469"/>
      <c r="AD463" s="18" t="s">
        <v>95</v>
      </c>
      <c r="AE463" s="467" t="s">
        <v>29</v>
      </c>
      <c r="AF463" s="468"/>
      <c r="AG463" s="469"/>
      <c r="AH463" s="466" t="s">
        <v>30</v>
      </c>
      <c r="AI463" s="456" t="s">
        <v>31</v>
      </c>
      <c r="AJ463" s="456" t="s">
        <v>32</v>
      </c>
      <c r="AK463" s="19" t="s">
        <v>33</v>
      </c>
    </row>
    <row r="464" spans="1:38" ht="30" customHeight="1">
      <c r="A464" s="13"/>
      <c r="B464" s="20" t="s">
        <v>34</v>
      </c>
      <c r="C464" s="37" t="s">
        <v>505</v>
      </c>
      <c r="D464" s="22"/>
      <c r="E464" s="155" t="s">
        <v>167</v>
      </c>
      <c r="F464" s="457"/>
      <c r="G464" s="457"/>
      <c r="H464" s="476"/>
      <c r="I464" s="478"/>
      <c r="J464" s="480"/>
      <c r="K464" s="471"/>
      <c r="L464" s="471"/>
      <c r="M464" s="24"/>
      <c r="N464" s="25"/>
      <c r="O464" s="104" t="s">
        <v>37</v>
      </c>
      <c r="P464" s="29" t="s">
        <v>38</v>
      </c>
      <c r="Q464" s="105" t="s">
        <v>17</v>
      </c>
      <c r="R464" s="457"/>
      <c r="S464" s="457"/>
      <c r="T464" s="457"/>
      <c r="U464" s="457"/>
      <c r="V464" s="465"/>
      <c r="W464" s="457"/>
      <c r="X464" s="29" t="s">
        <v>39</v>
      </c>
      <c r="Y464" s="29" t="s">
        <v>40</v>
      </c>
      <c r="Z464" s="29" t="s">
        <v>41</v>
      </c>
      <c r="AA464" s="29" t="s">
        <v>39</v>
      </c>
      <c r="AB464" s="29" t="s">
        <v>40</v>
      </c>
      <c r="AC464" s="29" t="s">
        <v>41</v>
      </c>
      <c r="AD464" s="29" t="s">
        <v>42</v>
      </c>
      <c r="AE464" s="29" t="s">
        <v>43</v>
      </c>
      <c r="AF464" s="29" t="s">
        <v>44</v>
      </c>
      <c r="AG464" s="29" t="s">
        <v>45</v>
      </c>
      <c r="AH464" s="457"/>
      <c r="AI464" s="457"/>
      <c r="AJ464" s="457"/>
      <c r="AK464" s="7" t="s">
        <v>46</v>
      </c>
    </row>
    <row r="465" spans="1:38" ht="30" customHeight="1">
      <c r="A465" s="13"/>
      <c r="B465" s="30" t="s">
        <v>47</v>
      </c>
      <c r="C465" s="222" t="s">
        <v>506</v>
      </c>
      <c r="D465" s="22"/>
      <c r="E465" s="458" t="s">
        <v>507</v>
      </c>
      <c r="F465" s="458" t="s">
        <v>508</v>
      </c>
      <c r="G465" s="460" t="s">
        <v>509</v>
      </c>
      <c r="H465" s="22"/>
      <c r="I465" s="22"/>
      <c r="J465" s="22"/>
      <c r="K465" s="32"/>
      <c r="L465" s="32"/>
      <c r="M465" s="22"/>
      <c r="N465" s="33"/>
      <c r="O465" s="34"/>
      <c r="P465" s="35"/>
      <c r="Q465" s="36"/>
      <c r="R465" s="32"/>
      <c r="S465" s="22"/>
      <c r="T465" s="32"/>
      <c r="U465" s="32"/>
      <c r="V465" s="22"/>
      <c r="W465" s="32"/>
      <c r="X465" s="32"/>
      <c r="Y465" s="32"/>
      <c r="Z465" s="32"/>
      <c r="AA465" s="32"/>
      <c r="AB465" s="32"/>
      <c r="AC465" s="32"/>
      <c r="AD465" s="32"/>
      <c r="AE465" s="32"/>
      <c r="AF465" s="32"/>
      <c r="AG465" s="32"/>
      <c r="AH465" s="22"/>
      <c r="AI465" s="22"/>
      <c r="AJ465" s="22"/>
      <c r="AK465" s="22"/>
      <c r="AL465" s="22"/>
    </row>
    <row r="466" spans="1:38">
      <c r="A466" s="13"/>
      <c r="B466" s="20" t="s">
        <v>54</v>
      </c>
      <c r="C466" s="37" t="s">
        <v>55</v>
      </c>
      <c r="D466" s="22"/>
      <c r="E466" s="459"/>
      <c r="F466" s="459"/>
      <c r="G466" s="461"/>
      <c r="H466" s="38"/>
      <c r="I466" s="38"/>
      <c r="J466" s="38"/>
      <c r="K466" s="39"/>
      <c r="L466" s="39"/>
      <c r="M466" s="38"/>
      <c r="N466" s="40"/>
      <c r="O466" s="112"/>
      <c r="P466" s="113"/>
      <c r="Q466" s="114"/>
      <c r="R466" s="39"/>
      <c r="S466" s="38"/>
      <c r="T466" s="39"/>
      <c r="U466" s="39"/>
      <c r="V466" s="38"/>
      <c r="W466" s="39"/>
      <c r="X466" s="39"/>
      <c r="Y466" s="39"/>
      <c r="Z466" s="39"/>
      <c r="AA466" s="39"/>
      <c r="AB466" s="39"/>
      <c r="AC466" s="39"/>
      <c r="AD466" s="39"/>
      <c r="AE466" s="39"/>
      <c r="AF466" s="39"/>
      <c r="AG466" s="39"/>
      <c r="AH466" s="38"/>
      <c r="AI466" s="38"/>
      <c r="AJ466" s="38"/>
      <c r="AK466" s="38"/>
      <c r="AL466" s="38"/>
    </row>
    <row r="467" spans="1:38">
      <c r="A467" s="13"/>
      <c r="B467" s="74" t="s">
        <v>56</v>
      </c>
      <c r="C467" s="161" t="s">
        <v>90</v>
      </c>
      <c r="D467" s="22"/>
      <c r="E467" s="459"/>
      <c r="F467" s="459"/>
      <c r="G467" s="461"/>
      <c r="H467" s="38"/>
      <c r="I467" s="38"/>
      <c r="J467" s="38"/>
      <c r="K467" s="39"/>
      <c r="L467" s="39"/>
      <c r="M467" s="38"/>
      <c r="N467" s="33"/>
      <c r="O467" s="56"/>
      <c r="P467" s="180"/>
      <c r="Q467" s="181"/>
      <c r="R467" s="59"/>
      <c r="S467" s="59"/>
      <c r="T467" s="59"/>
      <c r="U467" s="59"/>
      <c r="V467" s="59"/>
      <c r="W467" s="59"/>
      <c r="X467" s="59"/>
      <c r="Y467" s="59"/>
      <c r="Z467" s="59"/>
      <c r="AA467" s="59"/>
      <c r="AB467" s="59"/>
      <c r="AC467" s="59"/>
      <c r="AD467" s="59"/>
      <c r="AE467" s="59"/>
      <c r="AF467" s="59"/>
      <c r="AG467" s="59"/>
      <c r="AH467" s="182"/>
      <c r="AI467" s="182"/>
      <c r="AJ467" s="38"/>
      <c r="AK467" s="22"/>
      <c r="AL467" s="22"/>
    </row>
    <row r="468" spans="1:38" ht="37.9" customHeight="1">
      <c r="A468" s="13"/>
      <c r="B468" s="74" t="s">
        <v>65</v>
      </c>
      <c r="C468" s="21" t="s">
        <v>302</v>
      </c>
      <c r="D468" s="22"/>
      <c r="E468" s="459"/>
      <c r="F468" s="459"/>
      <c r="G468" s="461"/>
      <c r="H468" s="116" t="str">
        <f>C468</f>
        <v>AMM</v>
      </c>
      <c r="I468" s="51" t="s">
        <v>107</v>
      </c>
      <c r="J468" s="165" t="s">
        <v>510</v>
      </c>
      <c r="K468" s="32" t="s">
        <v>53</v>
      </c>
      <c r="L468" s="32" t="s">
        <v>58</v>
      </c>
      <c r="M468" s="22"/>
      <c r="N468" s="33"/>
      <c r="O468" s="183"/>
      <c r="P468" s="121"/>
      <c r="Q468" s="122"/>
      <c r="R468" s="123"/>
      <c r="S468" s="124"/>
      <c r="T468" s="123"/>
      <c r="U468" s="123"/>
      <c r="V468" s="124"/>
      <c r="W468" s="123"/>
      <c r="X468" s="123"/>
      <c r="Y468" s="123"/>
      <c r="Z468" s="123"/>
      <c r="AA468" s="123"/>
      <c r="AB468" s="123"/>
      <c r="AC468" s="123"/>
      <c r="AD468" s="123"/>
      <c r="AE468" s="123"/>
      <c r="AF468" s="123"/>
      <c r="AG468" s="123"/>
      <c r="AH468" s="125"/>
      <c r="AI468" s="125"/>
      <c r="AJ468" s="50" t="s">
        <v>511</v>
      </c>
      <c r="AK468" s="22"/>
      <c r="AL468" s="22"/>
    </row>
    <row r="469" spans="1:38">
      <c r="A469" s="13"/>
      <c r="B469" s="74" t="s">
        <v>75</v>
      </c>
      <c r="C469" s="161" t="s">
        <v>90</v>
      </c>
      <c r="D469" s="22"/>
      <c r="E469" s="459"/>
      <c r="F469" s="459"/>
      <c r="G469" s="461"/>
      <c r="H469" s="76"/>
      <c r="I469" s="76"/>
      <c r="J469" s="76"/>
      <c r="K469" s="77"/>
      <c r="L469" s="77"/>
      <c r="M469" s="76"/>
      <c r="N469" s="76"/>
      <c r="O469" s="87"/>
      <c r="P469" s="88"/>
      <c r="Q469" s="89"/>
      <c r="R469" s="90"/>
      <c r="S469" s="88"/>
      <c r="T469" s="90"/>
      <c r="U469" s="90"/>
      <c r="V469" s="88"/>
      <c r="W469" s="90"/>
      <c r="X469" s="90"/>
      <c r="Y469" s="90"/>
      <c r="Z469" s="90"/>
      <c r="AA469" s="90"/>
      <c r="AB469" s="90"/>
      <c r="AC469" s="90"/>
      <c r="AD469" s="90"/>
      <c r="AE469" s="90"/>
      <c r="AF469" s="90"/>
      <c r="AG469" s="90"/>
      <c r="AH469" s="91"/>
      <c r="AI469" s="91"/>
      <c r="AJ469" s="45"/>
      <c r="AK469" s="22"/>
      <c r="AL469" s="22"/>
    </row>
    <row r="470" spans="1:38">
      <c r="A470" s="13"/>
      <c r="B470" s="74" t="s">
        <v>82</v>
      </c>
      <c r="C470" s="161" t="s">
        <v>90</v>
      </c>
      <c r="D470" s="22"/>
      <c r="E470" s="459"/>
      <c r="F470" s="459"/>
      <c r="G470" s="461"/>
      <c r="H470" s="76"/>
      <c r="I470" s="76"/>
      <c r="J470" s="76"/>
      <c r="K470" s="77"/>
      <c r="L470" s="77"/>
      <c r="M470" s="76"/>
      <c r="N470" s="76"/>
      <c r="O470" s="87"/>
      <c r="P470" s="88"/>
      <c r="Q470" s="89"/>
      <c r="R470" s="90"/>
      <c r="S470" s="88"/>
      <c r="T470" s="90"/>
      <c r="U470" s="90"/>
      <c r="V470" s="88"/>
      <c r="W470" s="90"/>
      <c r="X470" s="90"/>
      <c r="Y470" s="90"/>
      <c r="Z470" s="90"/>
      <c r="AA470" s="90"/>
      <c r="AB470" s="90"/>
      <c r="AC470" s="90"/>
      <c r="AD470" s="90"/>
      <c r="AE470" s="90"/>
      <c r="AF470" s="90"/>
      <c r="AG470" s="90"/>
      <c r="AH470" s="91"/>
      <c r="AI470" s="91"/>
      <c r="AJ470" s="45"/>
      <c r="AK470" s="22"/>
      <c r="AL470" s="22"/>
    </row>
    <row r="471" spans="1:38">
      <c r="A471" s="13"/>
      <c r="B471" s="74" t="s">
        <v>89</v>
      </c>
      <c r="C471" s="161" t="s">
        <v>90</v>
      </c>
      <c r="D471" s="22"/>
      <c r="E471" s="459"/>
      <c r="F471" s="459"/>
      <c r="G471" s="461"/>
      <c r="H471" s="76"/>
      <c r="I471" s="76"/>
      <c r="J471" s="76"/>
      <c r="K471" s="77"/>
      <c r="L471" s="77"/>
      <c r="M471" s="76"/>
      <c r="N471" s="76"/>
      <c r="O471" s="87"/>
      <c r="P471" s="88"/>
      <c r="Q471" s="89"/>
      <c r="R471" s="90"/>
      <c r="S471" s="88"/>
      <c r="T471" s="90"/>
      <c r="U471" s="90"/>
      <c r="V471" s="88"/>
      <c r="W471" s="90"/>
      <c r="X471" s="90"/>
      <c r="Y471" s="90"/>
      <c r="Z471" s="90"/>
      <c r="AA471" s="90"/>
      <c r="AB471" s="90"/>
      <c r="AC471" s="90"/>
      <c r="AD471" s="90"/>
      <c r="AE471" s="90"/>
      <c r="AF471" s="90"/>
      <c r="AG471" s="90"/>
      <c r="AH471" s="91"/>
      <c r="AI471" s="91"/>
      <c r="AJ471" s="45"/>
      <c r="AK471" s="22"/>
      <c r="AL471" s="22"/>
    </row>
    <row r="472" spans="1:38">
      <c r="A472" s="13"/>
      <c r="B472" s="84" t="s">
        <v>91</v>
      </c>
      <c r="C472" s="162" t="s">
        <v>90</v>
      </c>
      <c r="D472" s="86"/>
      <c r="E472" s="459"/>
      <c r="F472" s="459"/>
      <c r="G472" s="461"/>
      <c r="H472" s="79"/>
      <c r="I472" s="79"/>
      <c r="J472" s="79"/>
      <c r="K472" s="81"/>
      <c r="L472" s="81"/>
      <c r="M472" s="79"/>
      <c r="N472" s="79"/>
      <c r="O472" s="87"/>
      <c r="P472" s="88"/>
      <c r="Q472" s="89"/>
      <c r="R472" s="90"/>
      <c r="S472" s="88"/>
      <c r="T472" s="90"/>
      <c r="U472" s="90"/>
      <c r="V472" s="88"/>
      <c r="W472" s="90"/>
      <c r="X472" s="90"/>
      <c r="Y472" s="90"/>
      <c r="Z472" s="90"/>
      <c r="AA472" s="90"/>
      <c r="AB472" s="90"/>
      <c r="AC472" s="90"/>
      <c r="AD472" s="90"/>
      <c r="AE472" s="90"/>
      <c r="AF472" s="90"/>
      <c r="AG472" s="90"/>
      <c r="AH472" s="91"/>
      <c r="AI472" s="91"/>
      <c r="AJ472" s="45"/>
      <c r="AK472" s="86"/>
      <c r="AL472" s="86"/>
    </row>
    <row r="473" spans="1:38">
      <c r="A473" s="92"/>
      <c r="B473" s="45"/>
      <c r="C473" s="45"/>
      <c r="D473" s="45"/>
      <c r="E473" s="44"/>
      <c r="F473" s="93"/>
      <c r="G473" s="163"/>
      <c r="H473" s="45"/>
      <c r="I473" s="45"/>
      <c r="J473" s="45"/>
      <c r="K473" s="44"/>
      <c r="L473" s="44"/>
      <c r="M473" s="45"/>
      <c r="N473" s="45"/>
      <c r="O473" s="44"/>
      <c r="P473" s="42"/>
      <c r="Q473" s="43"/>
      <c r="R473" s="44"/>
      <c r="S473" s="45"/>
      <c r="T473" s="44"/>
      <c r="U473" s="44"/>
      <c r="V473" s="45"/>
      <c r="W473" s="44"/>
      <c r="X473" s="44"/>
      <c r="Y473" s="44"/>
      <c r="Z473" s="44"/>
      <c r="AA473" s="44"/>
      <c r="AB473" s="44"/>
      <c r="AC473" s="44"/>
      <c r="AD473" s="44"/>
      <c r="AE473" s="44"/>
      <c r="AF473" s="44"/>
      <c r="AG473" s="44"/>
      <c r="AH473" s="45"/>
      <c r="AI473" s="45"/>
      <c r="AJ473" s="45"/>
      <c r="AK473" s="45"/>
      <c r="AL473" s="46"/>
    </row>
    <row r="474" spans="1:38" ht="23.45" thickBot="1">
      <c r="A474" s="95"/>
      <c r="B474" s="94"/>
      <c r="C474" s="94"/>
      <c r="D474" s="94"/>
      <c r="E474" s="96"/>
      <c r="F474" s="97"/>
      <c r="G474" s="164"/>
      <c r="H474" s="94"/>
      <c r="I474" s="94"/>
      <c r="J474" s="94"/>
      <c r="K474" s="96"/>
      <c r="L474" s="96"/>
      <c r="M474" s="94"/>
      <c r="N474" s="94"/>
      <c r="O474" s="96"/>
      <c r="P474" s="98"/>
      <c r="Q474" s="99"/>
      <c r="R474" s="96"/>
      <c r="S474" s="94"/>
      <c r="T474" s="96"/>
      <c r="U474" s="96"/>
      <c r="V474" s="94"/>
      <c r="W474" s="96"/>
      <c r="X474" s="96"/>
      <c r="Y474" s="96"/>
      <c r="Z474" s="96"/>
      <c r="AA474" s="96"/>
      <c r="AB474" s="96"/>
      <c r="AC474" s="96"/>
      <c r="AD474" s="96"/>
      <c r="AE474" s="96"/>
      <c r="AF474" s="96"/>
      <c r="AG474" s="96"/>
      <c r="AH474" s="94"/>
      <c r="AI474" s="94"/>
      <c r="AJ474" s="94"/>
      <c r="AK474" s="94"/>
      <c r="AL474" s="94"/>
    </row>
    <row r="475" spans="1:38" ht="23.45" thickBot="1">
      <c r="A475" s="12">
        <v>33</v>
      </c>
      <c r="B475" s="481" t="s">
        <v>5</v>
      </c>
      <c r="C475" s="482"/>
      <c r="D475" s="134" t="s">
        <v>6</v>
      </c>
      <c r="E475" s="134"/>
      <c r="F475" s="134"/>
      <c r="G475" s="134"/>
      <c r="H475" s="134"/>
      <c r="I475" s="134"/>
      <c r="J475" s="134"/>
      <c r="K475" s="134"/>
      <c r="L475" s="134"/>
      <c r="M475" s="482" t="s">
        <v>7</v>
      </c>
      <c r="N475" s="482"/>
      <c r="O475" s="482"/>
      <c r="P475" s="482"/>
      <c r="Q475" s="482"/>
      <c r="R475" s="482"/>
      <c r="S475" s="482"/>
      <c r="T475" s="482"/>
      <c r="U475" s="482"/>
      <c r="V475" s="482"/>
      <c r="W475" s="482"/>
      <c r="X475" s="482"/>
      <c r="Y475" s="482"/>
      <c r="Z475" s="482"/>
      <c r="AA475" s="482"/>
      <c r="AB475" s="482"/>
      <c r="AC475" s="482"/>
      <c r="AD475" s="482"/>
      <c r="AE475" s="482"/>
      <c r="AF475" s="482"/>
      <c r="AG475" s="482"/>
      <c r="AH475" s="482"/>
      <c r="AI475" s="483" t="s">
        <v>8</v>
      </c>
      <c r="AJ475" s="483"/>
    </row>
    <row r="476" spans="1:38" s="14" customFormat="1" ht="32.450000000000003" customHeight="1">
      <c r="A476" s="13"/>
      <c r="D476" s="15"/>
      <c r="E476" s="16" t="s">
        <v>9</v>
      </c>
      <c r="F476" s="466" t="s">
        <v>10</v>
      </c>
      <c r="G476" s="466" t="s">
        <v>11</v>
      </c>
      <c r="H476" s="475" t="s">
        <v>12</v>
      </c>
      <c r="I476" s="477" t="s">
        <v>13</v>
      </c>
      <c r="J476" s="479" t="s">
        <v>14</v>
      </c>
      <c r="K476" s="470" t="s">
        <v>15</v>
      </c>
      <c r="L476" s="470" t="s">
        <v>16</v>
      </c>
      <c r="M476" s="15" t="s">
        <v>17</v>
      </c>
      <c r="N476" s="17" t="s">
        <v>18</v>
      </c>
      <c r="O476" s="472" t="s">
        <v>19</v>
      </c>
      <c r="P476" s="473"/>
      <c r="Q476" s="474"/>
      <c r="R476" s="466" t="s">
        <v>92</v>
      </c>
      <c r="S476" s="466" t="s">
        <v>93</v>
      </c>
      <c r="T476" s="466" t="s">
        <v>22</v>
      </c>
      <c r="U476" s="466" t="s">
        <v>23</v>
      </c>
      <c r="V476" s="464" t="s">
        <v>24</v>
      </c>
      <c r="W476" s="466" t="s">
        <v>94</v>
      </c>
      <c r="X476" s="467" t="s">
        <v>26</v>
      </c>
      <c r="Y476" s="468"/>
      <c r="Z476" s="469"/>
      <c r="AA476" s="467" t="s">
        <v>27</v>
      </c>
      <c r="AB476" s="468"/>
      <c r="AC476" s="469"/>
      <c r="AD476" s="18" t="s">
        <v>95</v>
      </c>
      <c r="AE476" s="467" t="s">
        <v>29</v>
      </c>
      <c r="AF476" s="468"/>
      <c r="AG476" s="469"/>
      <c r="AH476" s="466" t="s">
        <v>30</v>
      </c>
      <c r="AI476" s="456" t="s">
        <v>31</v>
      </c>
      <c r="AJ476" s="456" t="s">
        <v>32</v>
      </c>
      <c r="AK476" s="19" t="s">
        <v>33</v>
      </c>
    </row>
    <row r="477" spans="1:38" ht="30" customHeight="1">
      <c r="A477" s="13"/>
      <c r="B477" s="20" t="s">
        <v>34</v>
      </c>
      <c r="C477" s="236" t="s">
        <v>512</v>
      </c>
      <c r="D477" s="102"/>
      <c r="E477" s="219" t="s">
        <v>167</v>
      </c>
      <c r="F477" s="457"/>
      <c r="G477" s="457"/>
      <c r="H477" s="476"/>
      <c r="I477" s="478"/>
      <c r="J477" s="480"/>
      <c r="K477" s="471"/>
      <c r="L477" s="471"/>
      <c r="M477" s="24"/>
      <c r="N477" s="25"/>
      <c r="O477" s="104" t="s">
        <v>37</v>
      </c>
      <c r="P477" s="29" t="s">
        <v>38</v>
      </c>
      <c r="Q477" s="105" t="s">
        <v>17</v>
      </c>
      <c r="R477" s="457"/>
      <c r="S477" s="457"/>
      <c r="T477" s="457"/>
      <c r="U477" s="457"/>
      <c r="V477" s="465"/>
      <c r="W477" s="457"/>
      <c r="X477" s="29" t="s">
        <v>39</v>
      </c>
      <c r="Y477" s="29" t="s">
        <v>40</v>
      </c>
      <c r="Z477" s="29" t="s">
        <v>41</v>
      </c>
      <c r="AA477" s="29" t="s">
        <v>39</v>
      </c>
      <c r="AB477" s="29" t="s">
        <v>40</v>
      </c>
      <c r="AC477" s="29" t="s">
        <v>41</v>
      </c>
      <c r="AD477" s="29" t="s">
        <v>42</v>
      </c>
      <c r="AE477" s="29" t="s">
        <v>43</v>
      </c>
      <c r="AF477" s="29" t="s">
        <v>44</v>
      </c>
      <c r="AG477" s="29" t="s">
        <v>45</v>
      </c>
      <c r="AH477" s="457"/>
      <c r="AI477" s="457"/>
      <c r="AJ477" s="457"/>
      <c r="AK477" s="7" t="s">
        <v>46</v>
      </c>
    </row>
    <row r="478" spans="1:38" ht="33" customHeight="1">
      <c r="A478" s="13"/>
      <c r="B478" s="74" t="s">
        <v>47</v>
      </c>
      <c r="C478" s="31" t="s">
        <v>513</v>
      </c>
      <c r="D478" s="22"/>
      <c r="E478" s="458" t="s">
        <v>514</v>
      </c>
      <c r="F478" s="458" t="s">
        <v>515</v>
      </c>
      <c r="G478" s="460" t="s">
        <v>516</v>
      </c>
      <c r="H478" s="22"/>
      <c r="I478" s="22"/>
      <c r="J478" s="22"/>
      <c r="K478" s="32"/>
      <c r="L478" s="32"/>
      <c r="M478" s="22"/>
      <c r="N478" s="33"/>
      <c r="O478" s="34"/>
      <c r="P478" s="35"/>
      <c r="Q478" s="36"/>
      <c r="R478" s="32"/>
      <c r="S478" s="22"/>
      <c r="T478" s="32"/>
      <c r="U478" s="32"/>
      <c r="V478" s="22"/>
      <c r="W478" s="32"/>
      <c r="X478" s="32"/>
      <c r="Y478" s="32"/>
      <c r="Z478" s="32"/>
      <c r="AA478" s="32"/>
      <c r="AB478" s="32"/>
      <c r="AC478" s="32"/>
      <c r="AD478" s="32"/>
      <c r="AE478" s="32"/>
      <c r="AF478" s="32"/>
      <c r="AG478" s="32"/>
      <c r="AH478" s="22"/>
      <c r="AI478" s="22"/>
      <c r="AJ478" s="22"/>
      <c r="AK478" s="22"/>
      <c r="AL478" s="22"/>
    </row>
    <row r="479" spans="1:38">
      <c r="A479" s="13"/>
      <c r="B479" s="20" t="s">
        <v>54</v>
      </c>
      <c r="C479" s="37" t="s">
        <v>55</v>
      </c>
      <c r="D479" s="22"/>
      <c r="E479" s="459"/>
      <c r="F479" s="459"/>
      <c r="G479" s="461"/>
      <c r="H479" s="38"/>
      <c r="I479" s="38"/>
      <c r="J479" s="38"/>
      <c r="K479" s="39"/>
      <c r="L479" s="39"/>
      <c r="M479" s="38"/>
      <c r="N479" s="40"/>
      <c r="O479" s="112"/>
      <c r="P479" s="113"/>
      <c r="Q479" s="114"/>
      <c r="R479" s="39"/>
      <c r="S479" s="38"/>
      <c r="T479" s="39"/>
      <c r="U479" s="39"/>
      <c r="V479" s="38"/>
      <c r="W479" s="39"/>
      <c r="X479" s="39"/>
      <c r="Y479" s="39"/>
      <c r="Z479" s="39"/>
      <c r="AA479" s="39"/>
      <c r="AB479" s="39"/>
      <c r="AC479" s="39"/>
      <c r="AD479" s="39"/>
      <c r="AE479" s="39"/>
      <c r="AF479" s="39"/>
      <c r="AG479" s="39"/>
      <c r="AH479" s="38"/>
      <c r="AI479" s="38"/>
      <c r="AJ479" s="38"/>
      <c r="AK479" s="38"/>
      <c r="AL479" s="38"/>
    </row>
    <row r="480" spans="1:38">
      <c r="A480" s="13"/>
      <c r="B480" s="74" t="s">
        <v>56</v>
      </c>
      <c r="C480" s="161" t="s">
        <v>90</v>
      </c>
      <c r="D480" s="22"/>
      <c r="E480" s="459"/>
      <c r="F480" s="459"/>
      <c r="G480" s="461"/>
      <c r="H480" s="38"/>
      <c r="I480" s="38"/>
      <c r="J480" s="38"/>
      <c r="K480" s="39"/>
      <c r="L480" s="39"/>
      <c r="M480" s="38"/>
      <c r="N480" s="33"/>
      <c r="O480" s="118"/>
      <c r="P480" s="57"/>
      <c r="Q480" s="58"/>
      <c r="R480" s="59"/>
      <c r="S480" s="119"/>
      <c r="T480" s="59"/>
      <c r="U480" s="59"/>
      <c r="V480" s="119"/>
      <c r="W480" s="59"/>
      <c r="X480" s="59"/>
      <c r="Y480" s="59"/>
      <c r="Z480" s="59"/>
      <c r="AA480" s="59"/>
      <c r="AB480" s="59"/>
      <c r="AC480" s="59"/>
      <c r="AD480" s="59"/>
      <c r="AE480" s="59"/>
      <c r="AF480" s="59"/>
      <c r="AG480" s="59"/>
      <c r="AH480" s="52"/>
      <c r="AI480" s="52"/>
      <c r="AJ480" s="38"/>
      <c r="AK480" s="22"/>
      <c r="AL480" s="22"/>
    </row>
    <row r="481" spans="1:38">
      <c r="A481" s="13"/>
      <c r="B481" s="74" t="s">
        <v>65</v>
      </c>
      <c r="C481" s="21" t="s">
        <v>489</v>
      </c>
      <c r="D481" s="22"/>
      <c r="E481" s="459"/>
      <c r="F481" s="459"/>
      <c r="G481" s="461"/>
      <c r="H481" s="116" t="str">
        <f>C481</f>
        <v>Assembled maintenance team</v>
      </c>
      <c r="I481" s="237" t="s">
        <v>107</v>
      </c>
      <c r="J481" s="238" t="s">
        <v>517</v>
      </c>
      <c r="K481" s="32" t="s">
        <v>53</v>
      </c>
      <c r="L481" s="32" t="s">
        <v>58</v>
      </c>
      <c r="M481" s="22"/>
      <c r="N481" s="33"/>
      <c r="O481" s="120"/>
      <c r="P481" s="121"/>
      <c r="Q481" s="122"/>
      <c r="R481" s="123"/>
      <c r="S481" s="124"/>
      <c r="T481" s="123"/>
      <c r="U481" s="123"/>
      <c r="V481" s="124"/>
      <c r="W481" s="123"/>
      <c r="X481" s="123"/>
      <c r="Y481" s="123"/>
      <c r="Z481" s="123"/>
      <c r="AA481" s="123"/>
      <c r="AB481" s="123"/>
      <c r="AC481" s="123"/>
      <c r="AD481" s="123"/>
      <c r="AE481" s="123"/>
      <c r="AF481" s="123"/>
      <c r="AG481" s="123"/>
      <c r="AH481" s="125"/>
      <c r="AI481" s="125"/>
      <c r="AJ481" s="116" t="s">
        <v>518</v>
      </c>
      <c r="AK481" s="22"/>
      <c r="AL481" s="22"/>
    </row>
    <row r="482" spans="1:38">
      <c r="A482" s="13"/>
      <c r="B482" s="74" t="s">
        <v>75</v>
      </c>
      <c r="C482" s="161" t="s">
        <v>90</v>
      </c>
      <c r="D482" s="22"/>
      <c r="E482" s="459"/>
      <c r="F482" s="459"/>
      <c r="G482" s="461"/>
      <c r="H482" s="76"/>
      <c r="I482" s="76"/>
      <c r="J482" s="76"/>
      <c r="K482" s="77"/>
      <c r="L482" s="77"/>
      <c r="M482" s="76"/>
      <c r="N482" s="76"/>
      <c r="O482" s="87"/>
      <c r="P482" s="88"/>
      <c r="Q482" s="89"/>
      <c r="R482" s="90"/>
      <c r="S482" s="88"/>
      <c r="T482" s="90"/>
      <c r="U482" s="90"/>
      <c r="V482" s="88"/>
      <c r="W482" s="90"/>
      <c r="X482" s="90"/>
      <c r="Y482" s="90"/>
      <c r="Z482" s="90"/>
      <c r="AA482" s="90"/>
      <c r="AB482" s="90"/>
      <c r="AC482" s="90"/>
      <c r="AD482" s="90"/>
      <c r="AE482" s="90"/>
      <c r="AF482" s="90"/>
      <c r="AG482" s="90"/>
      <c r="AH482" s="91"/>
      <c r="AI482" s="91"/>
      <c r="AJ482" s="45"/>
      <c r="AK482" s="22"/>
      <c r="AL482" s="22"/>
    </row>
    <row r="483" spans="1:38">
      <c r="A483" s="13"/>
      <c r="B483" s="74" t="s">
        <v>82</v>
      </c>
      <c r="C483" s="161" t="s">
        <v>90</v>
      </c>
      <c r="D483" s="22"/>
      <c r="E483" s="459"/>
      <c r="F483" s="459"/>
      <c r="G483" s="461"/>
      <c r="H483" s="76"/>
      <c r="I483" s="76"/>
      <c r="J483" s="76"/>
      <c r="K483" s="77"/>
      <c r="L483" s="77"/>
      <c r="M483" s="76"/>
      <c r="N483" s="76"/>
      <c r="O483" s="87"/>
      <c r="P483" s="88"/>
      <c r="Q483" s="89"/>
      <c r="R483" s="90"/>
      <c r="S483" s="88"/>
      <c r="T483" s="90"/>
      <c r="U483" s="90"/>
      <c r="V483" s="88"/>
      <c r="W483" s="90"/>
      <c r="X483" s="90"/>
      <c r="Y483" s="90"/>
      <c r="Z483" s="90"/>
      <c r="AA483" s="90"/>
      <c r="AB483" s="90"/>
      <c r="AC483" s="90"/>
      <c r="AD483" s="90"/>
      <c r="AE483" s="90"/>
      <c r="AF483" s="90"/>
      <c r="AG483" s="90"/>
      <c r="AH483" s="91"/>
      <c r="AI483" s="91"/>
      <c r="AJ483" s="45"/>
      <c r="AK483" s="22"/>
      <c r="AL483" s="22"/>
    </row>
    <row r="484" spans="1:38">
      <c r="A484" s="13"/>
      <c r="B484" s="74" t="s">
        <v>89</v>
      </c>
      <c r="C484" s="161" t="s">
        <v>90</v>
      </c>
      <c r="D484" s="22"/>
      <c r="E484" s="459"/>
      <c r="F484" s="459"/>
      <c r="G484" s="461"/>
      <c r="H484" s="76"/>
      <c r="I484" s="76"/>
      <c r="J484" s="76"/>
      <c r="K484" s="77"/>
      <c r="L484" s="77"/>
      <c r="M484" s="76"/>
      <c r="N484" s="76"/>
      <c r="O484" s="87"/>
      <c r="P484" s="88"/>
      <c r="Q484" s="89"/>
      <c r="R484" s="90"/>
      <c r="S484" s="88"/>
      <c r="T484" s="90"/>
      <c r="U484" s="90"/>
      <c r="V484" s="88"/>
      <c r="W484" s="90"/>
      <c r="X484" s="90"/>
      <c r="Y484" s="90"/>
      <c r="Z484" s="90"/>
      <c r="AA484" s="90"/>
      <c r="AB484" s="90"/>
      <c r="AC484" s="90"/>
      <c r="AD484" s="90"/>
      <c r="AE484" s="90"/>
      <c r="AF484" s="90"/>
      <c r="AG484" s="90"/>
      <c r="AH484" s="91"/>
      <c r="AI484" s="91"/>
      <c r="AJ484" s="45"/>
      <c r="AK484" s="22"/>
      <c r="AL484" s="22"/>
    </row>
    <row r="485" spans="1:38">
      <c r="A485" s="13"/>
      <c r="B485" s="84" t="s">
        <v>91</v>
      </c>
      <c r="C485" s="162" t="s">
        <v>90</v>
      </c>
      <c r="D485" s="86"/>
      <c r="E485" s="459"/>
      <c r="F485" s="459"/>
      <c r="G485" s="461"/>
      <c r="H485" s="79"/>
      <c r="I485" s="79"/>
      <c r="J485" s="79"/>
      <c r="K485" s="81"/>
      <c r="L485" s="81"/>
      <c r="M485" s="79"/>
      <c r="N485" s="79"/>
      <c r="O485" s="87"/>
      <c r="P485" s="88"/>
      <c r="Q485" s="89"/>
      <c r="R485" s="90"/>
      <c r="S485" s="88"/>
      <c r="T485" s="90"/>
      <c r="U485" s="90"/>
      <c r="V485" s="88"/>
      <c r="W485" s="90"/>
      <c r="X485" s="90"/>
      <c r="Y485" s="90"/>
      <c r="Z485" s="90"/>
      <c r="AA485" s="90"/>
      <c r="AB485" s="90"/>
      <c r="AC485" s="90"/>
      <c r="AD485" s="90"/>
      <c r="AE485" s="90"/>
      <c r="AF485" s="90"/>
      <c r="AG485" s="90"/>
      <c r="AH485" s="91"/>
      <c r="AI485" s="91"/>
      <c r="AJ485" s="45"/>
      <c r="AK485" s="86"/>
      <c r="AL485" s="86"/>
    </row>
    <row r="486" spans="1:38">
      <c r="A486" s="92"/>
      <c r="B486" s="45"/>
      <c r="C486" s="45"/>
      <c r="D486" s="45"/>
      <c r="E486" s="44"/>
      <c r="F486" s="93"/>
      <c r="G486" s="163"/>
      <c r="H486" s="45"/>
      <c r="I486" s="45"/>
      <c r="J486" s="45"/>
      <c r="K486" s="44"/>
      <c r="L486" s="44"/>
      <c r="M486" s="45"/>
      <c r="N486" s="45"/>
      <c r="O486" s="44"/>
      <c r="P486" s="42"/>
      <c r="Q486" s="43"/>
      <c r="R486" s="44"/>
      <c r="S486" s="45"/>
      <c r="T486" s="44"/>
      <c r="U486" s="44"/>
      <c r="V486" s="45"/>
      <c r="W486" s="44"/>
      <c r="X486" s="44"/>
      <c r="Y486" s="44"/>
      <c r="Z486" s="44"/>
      <c r="AA486" s="44"/>
      <c r="AB486" s="44"/>
      <c r="AC486" s="44"/>
      <c r="AD486" s="44"/>
      <c r="AE486" s="44"/>
      <c r="AF486" s="44"/>
      <c r="AG486" s="44"/>
      <c r="AH486" s="45"/>
      <c r="AI486" s="45"/>
      <c r="AJ486" s="45"/>
      <c r="AK486" s="45"/>
      <c r="AL486" s="46"/>
    </row>
    <row r="487" spans="1:38" ht="23.45" thickBot="1">
      <c r="A487" s="95"/>
      <c r="B487" s="94"/>
      <c r="C487" s="94"/>
      <c r="D487" s="94"/>
      <c r="E487" s="96"/>
      <c r="F487" s="97"/>
      <c r="G487" s="164"/>
      <c r="H487" s="94"/>
      <c r="I487" s="94"/>
      <c r="J487" s="94"/>
      <c r="K487" s="96"/>
      <c r="L487" s="96"/>
      <c r="M487" s="94"/>
      <c r="N487" s="94"/>
      <c r="O487" s="96"/>
      <c r="P487" s="98"/>
      <c r="Q487" s="99"/>
      <c r="R487" s="96"/>
      <c r="S487" s="94"/>
      <c r="T487" s="96"/>
      <c r="U487" s="96"/>
      <c r="V487" s="94"/>
      <c r="W487" s="96"/>
      <c r="X487" s="96"/>
      <c r="Y487" s="96"/>
      <c r="Z487" s="96"/>
      <c r="AA487" s="96"/>
      <c r="AB487" s="96"/>
      <c r="AC487" s="96"/>
      <c r="AD487" s="96"/>
      <c r="AE487" s="96"/>
      <c r="AF487" s="96"/>
      <c r="AG487" s="96"/>
      <c r="AH487" s="94"/>
      <c r="AI487" s="94"/>
      <c r="AJ487" s="94"/>
      <c r="AK487" s="94"/>
      <c r="AL487" s="94"/>
    </row>
    <row r="488" spans="1:38" ht="23.45" thickBot="1">
      <c r="A488" s="12">
        <v>34</v>
      </c>
      <c r="B488" s="481" t="s">
        <v>5</v>
      </c>
      <c r="C488" s="482"/>
      <c r="D488" s="134" t="s">
        <v>6</v>
      </c>
      <c r="E488" s="134"/>
      <c r="F488" s="134"/>
      <c r="G488" s="134"/>
      <c r="H488" s="134"/>
      <c r="I488" s="134"/>
      <c r="J488" s="134"/>
      <c r="K488" s="134"/>
      <c r="L488" s="134"/>
      <c r="M488" s="482" t="s">
        <v>7</v>
      </c>
      <c r="N488" s="482"/>
      <c r="O488" s="482"/>
      <c r="P488" s="482"/>
      <c r="Q488" s="482"/>
      <c r="R488" s="482"/>
      <c r="S488" s="482"/>
      <c r="T488" s="482"/>
      <c r="U488" s="482"/>
      <c r="V488" s="482"/>
      <c r="W488" s="482"/>
      <c r="X488" s="482"/>
      <c r="Y488" s="482"/>
      <c r="Z488" s="482"/>
      <c r="AA488" s="482"/>
      <c r="AB488" s="482"/>
      <c r="AC488" s="482"/>
      <c r="AD488" s="482"/>
      <c r="AE488" s="482"/>
      <c r="AF488" s="482"/>
      <c r="AG488" s="482"/>
      <c r="AH488" s="482"/>
      <c r="AI488" s="483" t="s">
        <v>8</v>
      </c>
      <c r="AJ488" s="483"/>
    </row>
    <row r="489" spans="1:38" s="14" customFormat="1" ht="32.450000000000003" customHeight="1">
      <c r="A489" s="13"/>
      <c r="D489" s="15"/>
      <c r="E489" s="16" t="s">
        <v>9</v>
      </c>
      <c r="F489" s="466" t="s">
        <v>10</v>
      </c>
      <c r="G489" s="466" t="s">
        <v>11</v>
      </c>
      <c r="H489" s="475" t="s">
        <v>12</v>
      </c>
      <c r="I489" s="477" t="s">
        <v>13</v>
      </c>
      <c r="J489" s="479" t="s">
        <v>14</v>
      </c>
      <c r="K489" s="470" t="s">
        <v>15</v>
      </c>
      <c r="L489" s="470" t="s">
        <v>16</v>
      </c>
      <c r="M489" s="15" t="s">
        <v>17</v>
      </c>
      <c r="N489" s="17" t="s">
        <v>18</v>
      </c>
      <c r="O489" s="472" t="s">
        <v>19</v>
      </c>
      <c r="P489" s="473"/>
      <c r="Q489" s="474"/>
      <c r="R489" s="466" t="s">
        <v>92</v>
      </c>
      <c r="S489" s="466" t="s">
        <v>93</v>
      </c>
      <c r="T489" s="466" t="s">
        <v>22</v>
      </c>
      <c r="U489" s="466" t="s">
        <v>23</v>
      </c>
      <c r="V489" s="464" t="s">
        <v>24</v>
      </c>
      <c r="W489" s="466" t="s">
        <v>94</v>
      </c>
      <c r="X489" s="467" t="s">
        <v>26</v>
      </c>
      <c r="Y489" s="468"/>
      <c r="Z489" s="469"/>
      <c r="AA489" s="467" t="s">
        <v>27</v>
      </c>
      <c r="AB489" s="468"/>
      <c r="AC489" s="469"/>
      <c r="AD489" s="18" t="s">
        <v>95</v>
      </c>
      <c r="AE489" s="467" t="s">
        <v>29</v>
      </c>
      <c r="AF489" s="468"/>
      <c r="AG489" s="469"/>
      <c r="AH489" s="466" t="s">
        <v>30</v>
      </c>
      <c r="AI489" s="456" t="s">
        <v>31</v>
      </c>
      <c r="AJ489" s="456" t="s">
        <v>32</v>
      </c>
      <c r="AK489" s="19" t="s">
        <v>33</v>
      </c>
    </row>
    <row r="490" spans="1:38" ht="30" customHeight="1">
      <c r="A490" s="13"/>
      <c r="B490" s="20" t="s">
        <v>34</v>
      </c>
      <c r="C490" s="21" t="s">
        <v>519</v>
      </c>
      <c r="D490" s="22"/>
      <c r="E490" s="23" t="s">
        <v>36</v>
      </c>
      <c r="F490" s="457"/>
      <c r="G490" s="457"/>
      <c r="H490" s="476"/>
      <c r="I490" s="478"/>
      <c r="J490" s="480"/>
      <c r="K490" s="471"/>
      <c r="L490" s="471"/>
      <c r="M490" s="24"/>
      <c r="N490" s="25"/>
      <c r="O490" s="104" t="s">
        <v>37</v>
      </c>
      <c r="P490" s="29" t="s">
        <v>38</v>
      </c>
      <c r="Q490" s="105" t="s">
        <v>17</v>
      </c>
      <c r="R490" s="457"/>
      <c r="S490" s="457"/>
      <c r="T490" s="457"/>
      <c r="U490" s="457"/>
      <c r="V490" s="465"/>
      <c r="W490" s="457"/>
      <c r="X490" s="29" t="s">
        <v>39</v>
      </c>
      <c r="Y490" s="29" t="s">
        <v>40</v>
      </c>
      <c r="Z490" s="29" t="s">
        <v>41</v>
      </c>
      <c r="AA490" s="29" t="s">
        <v>39</v>
      </c>
      <c r="AB490" s="29" t="s">
        <v>40</v>
      </c>
      <c r="AC490" s="29" t="s">
        <v>41</v>
      </c>
      <c r="AD490" s="29" t="s">
        <v>42</v>
      </c>
      <c r="AE490" s="29" t="s">
        <v>43</v>
      </c>
      <c r="AF490" s="29" t="s">
        <v>44</v>
      </c>
      <c r="AG490" s="29" t="s">
        <v>45</v>
      </c>
      <c r="AH490" s="457"/>
      <c r="AI490" s="457"/>
      <c r="AJ490" s="457"/>
      <c r="AK490" s="7" t="s">
        <v>46</v>
      </c>
    </row>
    <row r="491" spans="1:38" ht="45" customHeight="1">
      <c r="A491" s="13"/>
      <c r="B491" s="30" t="s">
        <v>47</v>
      </c>
      <c r="C491" s="239" t="s">
        <v>520</v>
      </c>
      <c r="D491" s="22"/>
      <c r="E491" s="458" t="s">
        <v>521</v>
      </c>
      <c r="F491" s="458" t="s">
        <v>522</v>
      </c>
      <c r="G491" s="460" t="s">
        <v>523</v>
      </c>
      <c r="H491" s="22"/>
      <c r="I491" s="22"/>
      <c r="J491" s="22"/>
      <c r="K491" s="32"/>
      <c r="L491" s="32"/>
      <c r="M491" s="22"/>
      <c r="N491" s="33"/>
      <c r="O491" s="34"/>
      <c r="P491" s="35"/>
      <c r="Q491" s="36"/>
      <c r="R491" s="32"/>
      <c r="S491" s="22"/>
      <c r="T491" s="32"/>
      <c r="U491" s="32"/>
      <c r="V491" s="22"/>
      <c r="W491" s="32"/>
      <c r="X491" s="32"/>
      <c r="Y491" s="32"/>
      <c r="Z491" s="32"/>
      <c r="AA491" s="32"/>
      <c r="AB491" s="32"/>
      <c r="AC491" s="32"/>
      <c r="AD491" s="32"/>
      <c r="AE491" s="32"/>
      <c r="AF491" s="32"/>
      <c r="AG491" s="32"/>
      <c r="AH491" s="22"/>
      <c r="AI491" s="22"/>
      <c r="AJ491" s="22"/>
      <c r="AK491" s="22"/>
      <c r="AL491" s="22"/>
    </row>
    <row r="492" spans="1:38">
      <c r="A492" s="13"/>
      <c r="B492" s="20" t="s">
        <v>54</v>
      </c>
      <c r="C492" s="37" t="s">
        <v>55</v>
      </c>
      <c r="D492" s="22"/>
      <c r="E492" s="459"/>
      <c r="F492" s="459"/>
      <c r="G492" s="461"/>
      <c r="H492" s="38"/>
      <c r="I492" s="38"/>
      <c r="J492" s="38"/>
      <c r="K492" s="39"/>
      <c r="L492" s="39"/>
      <c r="M492" s="38"/>
      <c r="N492" s="40"/>
      <c r="O492" s="112"/>
      <c r="P492" s="113"/>
      <c r="Q492" s="114"/>
      <c r="R492" s="39"/>
      <c r="S492" s="38"/>
      <c r="T492" s="39"/>
      <c r="U492" s="39"/>
      <c r="V492" s="38"/>
      <c r="W492" s="39"/>
      <c r="X492" s="39"/>
      <c r="Y492" s="39"/>
      <c r="Z492" s="39"/>
      <c r="AA492" s="39"/>
      <c r="AB492" s="39"/>
      <c r="AC492" s="39"/>
      <c r="AD492" s="39"/>
      <c r="AE492" s="39"/>
      <c r="AF492" s="39"/>
      <c r="AG492" s="39"/>
      <c r="AH492" s="38"/>
      <c r="AI492" s="38"/>
      <c r="AJ492" s="38"/>
      <c r="AK492" s="38"/>
      <c r="AL492" s="38"/>
    </row>
    <row r="493" spans="1:38">
      <c r="A493" s="13"/>
      <c r="B493" s="206" t="s">
        <v>342</v>
      </c>
      <c r="C493" s="161" t="s">
        <v>90</v>
      </c>
      <c r="D493" s="22"/>
      <c r="E493" s="459"/>
      <c r="F493" s="459"/>
      <c r="G493" s="461"/>
      <c r="H493" s="38"/>
      <c r="I493" s="38"/>
      <c r="J493" s="38"/>
      <c r="K493" s="39"/>
      <c r="L493" s="39"/>
      <c r="M493" s="38"/>
      <c r="N493" s="33"/>
      <c r="O493" s="118"/>
      <c r="P493" s="57"/>
      <c r="Q493" s="58"/>
      <c r="R493" s="59"/>
      <c r="S493" s="119"/>
      <c r="T493" s="59"/>
      <c r="U493" s="59"/>
      <c r="V493" s="119"/>
      <c r="W493" s="59"/>
      <c r="X493" s="59"/>
      <c r="Y493" s="59"/>
      <c r="Z493" s="59"/>
      <c r="AA493" s="59"/>
      <c r="AB493" s="59"/>
      <c r="AC493" s="59"/>
      <c r="AD493" s="59"/>
      <c r="AE493" s="59"/>
      <c r="AF493" s="59"/>
      <c r="AG493" s="59"/>
      <c r="AH493" s="52"/>
      <c r="AI493" s="52"/>
      <c r="AJ493" s="38"/>
      <c r="AK493" s="22"/>
      <c r="AL493" s="22"/>
    </row>
    <row r="494" spans="1:38" ht="54.6" customHeight="1">
      <c r="A494" s="13"/>
      <c r="B494" s="74" t="s">
        <v>65</v>
      </c>
      <c r="C494" s="21" t="s">
        <v>465</v>
      </c>
      <c r="D494" s="22"/>
      <c r="E494" s="459"/>
      <c r="F494" s="459"/>
      <c r="G494" s="461"/>
      <c r="H494" s="116" t="str">
        <f>C494</f>
        <v>Improved PSED information</v>
      </c>
      <c r="I494" s="51" t="s">
        <v>72</v>
      </c>
      <c r="J494" s="176" t="s">
        <v>524</v>
      </c>
      <c r="K494" s="32" t="s">
        <v>69</v>
      </c>
      <c r="L494" s="32" t="s">
        <v>58</v>
      </c>
      <c r="M494" s="22"/>
      <c r="N494" s="33"/>
      <c r="O494" s="120"/>
      <c r="P494" s="121"/>
      <c r="Q494" s="122"/>
      <c r="R494" s="123"/>
      <c r="S494" s="124"/>
      <c r="T494" s="123"/>
      <c r="U494" s="123"/>
      <c r="V494" s="124"/>
      <c r="W494" s="123"/>
      <c r="X494" s="123"/>
      <c r="Y494" s="123"/>
      <c r="Z494" s="123"/>
      <c r="AA494" s="123"/>
      <c r="AB494" s="123"/>
      <c r="AC494" s="123"/>
      <c r="AD494" s="123"/>
      <c r="AE494" s="123"/>
      <c r="AF494" s="123"/>
      <c r="AG494" s="123"/>
      <c r="AH494" s="125"/>
      <c r="AI494" s="125"/>
      <c r="AJ494" s="50" t="s">
        <v>525</v>
      </c>
      <c r="AK494" s="22"/>
      <c r="AL494" s="22"/>
    </row>
    <row r="495" spans="1:38">
      <c r="A495" s="13"/>
      <c r="B495" s="74" t="s">
        <v>75</v>
      </c>
      <c r="C495" s="161" t="s">
        <v>90</v>
      </c>
      <c r="D495" s="22"/>
      <c r="E495" s="459"/>
      <c r="F495" s="459"/>
      <c r="G495" s="461"/>
      <c r="H495" s="76"/>
      <c r="I495" s="76"/>
      <c r="J495" s="76"/>
      <c r="K495" s="77"/>
      <c r="L495" s="77"/>
      <c r="M495" s="76"/>
      <c r="N495" s="76"/>
      <c r="O495" s="87"/>
      <c r="P495" s="88"/>
      <c r="Q495" s="89"/>
      <c r="R495" s="90"/>
      <c r="S495" s="88"/>
      <c r="T495" s="90"/>
      <c r="U495" s="90"/>
      <c r="V495" s="88"/>
      <c r="W495" s="90"/>
      <c r="X495" s="90"/>
      <c r="Y495" s="90"/>
      <c r="Z495" s="90"/>
      <c r="AA495" s="90"/>
      <c r="AB495" s="90"/>
      <c r="AC495" s="90"/>
      <c r="AD495" s="90"/>
      <c r="AE495" s="90"/>
      <c r="AF495" s="90"/>
      <c r="AG495" s="90"/>
      <c r="AH495" s="91"/>
      <c r="AI495" s="91"/>
      <c r="AJ495" s="45"/>
      <c r="AK495" s="22"/>
      <c r="AL495" s="22"/>
    </row>
    <row r="496" spans="1:38">
      <c r="A496" s="13"/>
      <c r="B496" s="74" t="s">
        <v>82</v>
      </c>
      <c r="C496" s="161" t="s">
        <v>90</v>
      </c>
      <c r="D496" s="22"/>
      <c r="E496" s="459"/>
      <c r="F496" s="459"/>
      <c r="G496" s="461"/>
      <c r="H496" s="76"/>
      <c r="I496" s="76"/>
      <c r="J496" s="76"/>
      <c r="K496" s="77"/>
      <c r="L496" s="77"/>
      <c r="M496" s="76"/>
      <c r="N496" s="76"/>
      <c r="O496" s="87"/>
      <c r="P496" s="88"/>
      <c r="Q496" s="89"/>
      <c r="R496" s="90"/>
      <c r="S496" s="88"/>
      <c r="T496" s="90"/>
      <c r="U496" s="90"/>
      <c r="V496" s="88"/>
      <c r="W496" s="90"/>
      <c r="X496" s="90"/>
      <c r="Y496" s="90"/>
      <c r="Z496" s="90"/>
      <c r="AA496" s="90"/>
      <c r="AB496" s="90"/>
      <c r="AC496" s="90"/>
      <c r="AD496" s="90"/>
      <c r="AE496" s="90"/>
      <c r="AF496" s="90"/>
      <c r="AG496" s="90"/>
      <c r="AH496" s="91"/>
      <c r="AI496" s="91"/>
      <c r="AJ496" s="45"/>
      <c r="AK496" s="22"/>
      <c r="AL496" s="22"/>
    </row>
    <row r="497" spans="1:38">
      <c r="A497" s="13"/>
      <c r="B497" s="74" t="s">
        <v>89</v>
      </c>
      <c r="C497" s="161" t="s">
        <v>90</v>
      </c>
      <c r="D497" s="22"/>
      <c r="E497" s="459"/>
      <c r="F497" s="459"/>
      <c r="G497" s="461"/>
      <c r="H497" s="76"/>
      <c r="I497" s="76"/>
      <c r="J497" s="76"/>
      <c r="K497" s="77"/>
      <c r="L497" s="77"/>
      <c r="M497" s="76"/>
      <c r="N497" s="76"/>
      <c r="O497" s="87"/>
      <c r="P497" s="88"/>
      <c r="Q497" s="89"/>
      <c r="R497" s="90"/>
      <c r="S497" s="88"/>
      <c r="T497" s="90"/>
      <c r="U497" s="90"/>
      <c r="V497" s="88"/>
      <c r="W497" s="90"/>
      <c r="X497" s="90"/>
      <c r="Y497" s="90"/>
      <c r="Z497" s="90"/>
      <c r="AA497" s="90"/>
      <c r="AB497" s="90"/>
      <c r="AC497" s="90"/>
      <c r="AD497" s="90"/>
      <c r="AE497" s="90"/>
      <c r="AF497" s="90"/>
      <c r="AG497" s="90"/>
      <c r="AH497" s="91"/>
      <c r="AI497" s="91"/>
      <c r="AJ497" s="45"/>
      <c r="AK497" s="22"/>
      <c r="AL497" s="22"/>
    </row>
    <row r="498" spans="1:38">
      <c r="A498" s="13"/>
      <c r="B498" s="84" t="s">
        <v>91</v>
      </c>
      <c r="C498" s="162" t="s">
        <v>90</v>
      </c>
      <c r="D498" s="86"/>
      <c r="E498" s="459"/>
      <c r="F498" s="459"/>
      <c r="G498" s="461"/>
      <c r="H498" s="79"/>
      <c r="I498" s="79"/>
      <c r="J498" s="79"/>
      <c r="K498" s="81"/>
      <c r="L498" s="81"/>
      <c r="M498" s="79"/>
      <c r="N498" s="79"/>
      <c r="O498" s="87"/>
      <c r="P498" s="88"/>
      <c r="Q498" s="89"/>
      <c r="R498" s="90"/>
      <c r="S498" s="88"/>
      <c r="T498" s="90"/>
      <c r="U498" s="90"/>
      <c r="V498" s="88"/>
      <c r="W498" s="90"/>
      <c r="X498" s="90"/>
      <c r="Y498" s="90"/>
      <c r="Z498" s="90"/>
      <c r="AA498" s="90"/>
      <c r="AB498" s="90"/>
      <c r="AC498" s="90"/>
      <c r="AD498" s="90"/>
      <c r="AE498" s="90"/>
      <c r="AF498" s="90"/>
      <c r="AG498" s="90"/>
      <c r="AH498" s="91"/>
      <c r="AI498" s="91"/>
      <c r="AJ498" s="45"/>
      <c r="AK498" s="86"/>
      <c r="AL498" s="86"/>
    </row>
    <row r="499" spans="1:38">
      <c r="A499" s="92"/>
      <c r="B499" s="45"/>
      <c r="C499" s="45"/>
      <c r="D499" s="45"/>
      <c r="E499" s="44"/>
      <c r="F499" s="93"/>
      <c r="G499" s="163"/>
      <c r="H499" s="45"/>
      <c r="I499" s="45"/>
      <c r="J499" s="45"/>
      <c r="K499" s="44"/>
      <c r="L499" s="44"/>
      <c r="M499" s="45"/>
      <c r="N499" s="45"/>
      <c r="O499" s="44"/>
      <c r="P499" s="42"/>
      <c r="Q499" s="43"/>
      <c r="R499" s="44"/>
      <c r="S499" s="45"/>
      <c r="T499" s="44"/>
      <c r="U499" s="44"/>
      <c r="V499" s="45"/>
      <c r="W499" s="44"/>
      <c r="X499" s="44"/>
      <c r="Y499" s="44"/>
      <c r="Z499" s="44"/>
      <c r="AA499" s="44"/>
      <c r="AB499" s="44"/>
      <c r="AC499" s="44"/>
      <c r="AD499" s="44"/>
      <c r="AE499" s="44"/>
      <c r="AF499" s="44"/>
      <c r="AG499" s="44"/>
      <c r="AH499" s="45"/>
      <c r="AI499" s="45"/>
      <c r="AJ499" s="45"/>
      <c r="AK499" s="45"/>
      <c r="AL499" s="46"/>
    </row>
    <row r="500" spans="1:38" ht="23.45" thickBot="1">
      <c r="A500" s="95"/>
      <c r="B500" s="94"/>
      <c r="C500" s="94"/>
      <c r="D500" s="94"/>
      <c r="E500" s="96"/>
      <c r="F500" s="97"/>
      <c r="G500" s="164"/>
      <c r="H500" s="94"/>
      <c r="I500" s="94"/>
      <c r="J500" s="94"/>
      <c r="K500" s="96"/>
      <c r="L500" s="96"/>
      <c r="M500" s="94"/>
      <c r="N500" s="94"/>
      <c r="O500" s="96"/>
      <c r="P500" s="98"/>
      <c r="Q500" s="99"/>
      <c r="R500" s="96"/>
      <c r="S500" s="94"/>
      <c r="T500" s="96"/>
      <c r="U500" s="96"/>
      <c r="V500" s="94"/>
      <c r="W500" s="96"/>
      <c r="X500" s="96"/>
      <c r="Y500" s="96"/>
      <c r="Z500" s="96"/>
      <c r="AA500" s="96"/>
      <c r="AB500" s="96"/>
      <c r="AC500" s="96"/>
      <c r="AD500" s="96"/>
      <c r="AE500" s="96"/>
      <c r="AF500" s="96"/>
      <c r="AG500" s="96"/>
      <c r="AH500" s="94"/>
      <c r="AI500" s="94"/>
      <c r="AJ500" s="94"/>
      <c r="AK500" s="94"/>
      <c r="AL500" s="94"/>
    </row>
    <row r="501" spans="1:38" ht="23.45" thickBot="1">
      <c r="A501" s="12">
        <v>35</v>
      </c>
      <c r="B501" s="481" t="s">
        <v>5</v>
      </c>
      <c r="C501" s="482"/>
      <c r="D501" s="134" t="s">
        <v>6</v>
      </c>
      <c r="E501" s="134"/>
      <c r="F501" s="134"/>
      <c r="G501" s="134"/>
      <c r="H501" s="134"/>
      <c r="I501" s="134"/>
      <c r="J501" s="134"/>
      <c r="K501" s="134"/>
      <c r="L501" s="134"/>
      <c r="M501" s="482" t="s">
        <v>7</v>
      </c>
      <c r="N501" s="482"/>
      <c r="O501" s="482"/>
      <c r="P501" s="482"/>
      <c r="Q501" s="482"/>
      <c r="R501" s="482"/>
      <c r="S501" s="482"/>
      <c r="T501" s="482"/>
      <c r="U501" s="482"/>
      <c r="V501" s="482"/>
      <c r="W501" s="482"/>
      <c r="X501" s="482"/>
      <c r="Y501" s="482"/>
      <c r="Z501" s="482"/>
      <c r="AA501" s="482"/>
      <c r="AB501" s="482"/>
      <c r="AC501" s="482"/>
      <c r="AD501" s="482"/>
      <c r="AE501" s="482"/>
      <c r="AF501" s="482"/>
      <c r="AG501" s="482"/>
      <c r="AH501" s="482"/>
      <c r="AI501" s="483" t="s">
        <v>8</v>
      </c>
      <c r="AJ501" s="483"/>
    </row>
    <row r="502" spans="1:38" s="14" customFormat="1" ht="32.450000000000003" customHeight="1">
      <c r="A502" s="13"/>
      <c r="D502" s="15"/>
      <c r="E502" s="16" t="s">
        <v>9</v>
      </c>
      <c r="F502" s="466" t="s">
        <v>10</v>
      </c>
      <c r="G502" s="466" t="s">
        <v>11</v>
      </c>
      <c r="H502" s="475" t="s">
        <v>12</v>
      </c>
      <c r="I502" s="477" t="s">
        <v>13</v>
      </c>
      <c r="J502" s="479" t="s">
        <v>14</v>
      </c>
      <c r="K502" s="470" t="s">
        <v>15</v>
      </c>
      <c r="L502" s="470" t="s">
        <v>16</v>
      </c>
      <c r="M502" s="15" t="s">
        <v>17</v>
      </c>
      <c r="N502" s="17" t="s">
        <v>18</v>
      </c>
      <c r="O502" s="472" t="s">
        <v>19</v>
      </c>
      <c r="P502" s="473"/>
      <c r="Q502" s="474"/>
      <c r="R502" s="466" t="s">
        <v>92</v>
      </c>
      <c r="S502" s="466" t="s">
        <v>93</v>
      </c>
      <c r="T502" s="466" t="s">
        <v>22</v>
      </c>
      <c r="U502" s="466" t="s">
        <v>23</v>
      </c>
      <c r="V502" s="464" t="s">
        <v>24</v>
      </c>
      <c r="W502" s="466" t="s">
        <v>94</v>
      </c>
      <c r="X502" s="467" t="s">
        <v>26</v>
      </c>
      <c r="Y502" s="468"/>
      <c r="Z502" s="469"/>
      <c r="AA502" s="467" t="s">
        <v>27</v>
      </c>
      <c r="AB502" s="468"/>
      <c r="AC502" s="469"/>
      <c r="AD502" s="18" t="s">
        <v>95</v>
      </c>
      <c r="AE502" s="467" t="s">
        <v>29</v>
      </c>
      <c r="AF502" s="468"/>
      <c r="AG502" s="469"/>
      <c r="AH502" s="466" t="s">
        <v>30</v>
      </c>
      <c r="AI502" s="456" t="s">
        <v>31</v>
      </c>
      <c r="AJ502" s="456" t="s">
        <v>32</v>
      </c>
      <c r="AK502" s="19" t="s">
        <v>33</v>
      </c>
    </row>
    <row r="503" spans="1:38" ht="30" customHeight="1">
      <c r="A503" s="13"/>
      <c r="B503" s="20" t="s">
        <v>34</v>
      </c>
      <c r="C503" s="21" t="s">
        <v>526</v>
      </c>
      <c r="D503" s="22"/>
      <c r="E503" s="155" t="s">
        <v>167</v>
      </c>
      <c r="F503" s="457"/>
      <c r="G503" s="457"/>
      <c r="H503" s="476"/>
      <c r="I503" s="478"/>
      <c r="J503" s="480"/>
      <c r="K503" s="471"/>
      <c r="L503" s="471"/>
      <c r="M503" s="24"/>
      <c r="N503" s="25"/>
      <c r="O503" s="104" t="s">
        <v>37</v>
      </c>
      <c r="P503" s="29" t="s">
        <v>38</v>
      </c>
      <c r="Q503" s="105" t="s">
        <v>17</v>
      </c>
      <c r="R503" s="457"/>
      <c r="S503" s="457"/>
      <c r="T503" s="457"/>
      <c r="U503" s="457"/>
      <c r="V503" s="465"/>
      <c r="W503" s="457"/>
      <c r="X503" s="29" t="s">
        <v>39</v>
      </c>
      <c r="Y503" s="29" t="s">
        <v>40</v>
      </c>
      <c r="Z503" s="29" t="s">
        <v>41</v>
      </c>
      <c r="AA503" s="29" t="s">
        <v>39</v>
      </c>
      <c r="AB503" s="29" t="s">
        <v>40</v>
      </c>
      <c r="AC503" s="29" t="s">
        <v>41</v>
      </c>
      <c r="AD503" s="29" t="s">
        <v>42</v>
      </c>
      <c r="AE503" s="29" t="s">
        <v>43</v>
      </c>
      <c r="AF503" s="29" t="s">
        <v>44</v>
      </c>
      <c r="AG503" s="29" t="s">
        <v>45</v>
      </c>
      <c r="AH503" s="457"/>
      <c r="AI503" s="457"/>
      <c r="AJ503" s="457"/>
      <c r="AK503" s="7" t="s">
        <v>46</v>
      </c>
    </row>
    <row r="504" spans="1:38" ht="30" customHeight="1">
      <c r="A504" s="13"/>
      <c r="B504" s="30" t="s">
        <v>47</v>
      </c>
      <c r="C504" s="106" t="s">
        <v>527</v>
      </c>
      <c r="D504" s="22"/>
      <c r="E504" s="458" t="s">
        <v>528</v>
      </c>
      <c r="F504" s="458" t="s">
        <v>529</v>
      </c>
      <c r="G504" s="460" t="s">
        <v>530</v>
      </c>
      <c r="H504" s="22"/>
      <c r="I504" s="22"/>
      <c r="J504" s="22"/>
      <c r="K504" s="32"/>
      <c r="L504" s="32"/>
      <c r="M504" s="22"/>
      <c r="N504" s="33"/>
      <c r="O504" s="34"/>
      <c r="P504" s="35"/>
      <c r="Q504" s="36"/>
      <c r="R504" s="32"/>
      <c r="S504" s="22"/>
      <c r="T504" s="32"/>
      <c r="U504" s="32"/>
      <c r="V504" s="22"/>
      <c r="W504" s="32"/>
      <c r="X504" s="32"/>
      <c r="Y504" s="32"/>
      <c r="Z504" s="32"/>
      <c r="AA504" s="32"/>
      <c r="AB504" s="32"/>
      <c r="AC504" s="32"/>
      <c r="AD504" s="32"/>
      <c r="AE504" s="32"/>
      <c r="AF504" s="32"/>
      <c r="AG504" s="32"/>
      <c r="AH504" s="22"/>
      <c r="AI504" s="22"/>
      <c r="AJ504" s="22"/>
      <c r="AK504" s="22"/>
      <c r="AL504" s="22"/>
    </row>
    <row r="505" spans="1:38">
      <c r="A505" s="13"/>
      <c r="B505" s="20" t="s">
        <v>54</v>
      </c>
      <c r="C505" s="37" t="s">
        <v>55</v>
      </c>
      <c r="D505" s="22"/>
      <c r="E505" s="459"/>
      <c r="F505" s="459"/>
      <c r="G505" s="461"/>
      <c r="H505" s="38"/>
      <c r="I505" s="38"/>
      <c r="J505" s="38"/>
      <c r="K505" s="39"/>
      <c r="L505" s="39"/>
      <c r="M505" s="38"/>
      <c r="N505" s="40"/>
      <c r="O505" s="112"/>
      <c r="P505" s="113"/>
      <c r="Q505" s="114"/>
      <c r="R505" s="39"/>
      <c r="S505" s="38"/>
      <c r="T505" s="39"/>
      <c r="U505" s="39"/>
      <c r="V505" s="38"/>
      <c r="W505" s="39"/>
      <c r="X505" s="39"/>
      <c r="Y505" s="39"/>
      <c r="Z505" s="39"/>
      <c r="AA505" s="39"/>
      <c r="AB505" s="39"/>
      <c r="AC505" s="39"/>
      <c r="AD505" s="39"/>
      <c r="AE505" s="39"/>
      <c r="AF505" s="39"/>
      <c r="AG505" s="39"/>
      <c r="AH505" s="38"/>
      <c r="AI505" s="38"/>
      <c r="AJ505" s="38"/>
      <c r="AK505" s="38"/>
      <c r="AL505" s="38"/>
    </row>
    <row r="506" spans="1:38" ht="135">
      <c r="A506" s="13"/>
      <c r="B506" s="240" t="s">
        <v>56</v>
      </c>
      <c r="C506" s="184" t="s">
        <v>531</v>
      </c>
      <c r="D506" s="22"/>
      <c r="E506" s="459"/>
      <c r="F506" s="459"/>
      <c r="G506" s="461"/>
      <c r="H506" s="38"/>
      <c r="I506" s="38"/>
      <c r="J506" s="38"/>
      <c r="K506" s="39"/>
      <c r="L506" s="39"/>
      <c r="M506" s="38"/>
      <c r="N506" s="33"/>
      <c r="O506" s="34">
        <v>29</v>
      </c>
      <c r="P506" s="50" t="str">
        <f>C418</f>
        <v>To conduct aircraft fault diagnostics as per AMM</v>
      </c>
      <c r="Q506" s="47" t="str">
        <f>H426</f>
        <v>Brief of fault not found/cleared</v>
      </c>
      <c r="R506" s="53" t="str">
        <f t="shared" ref="R506:U506" si="428">I426</f>
        <v>Sequence</v>
      </c>
      <c r="S506" s="47" t="str">
        <f t="shared" si="428"/>
        <v>Omission - declared before all maintenance completed</v>
      </c>
      <c r="T506" s="115" t="str">
        <f t="shared" si="428"/>
        <v>Low</v>
      </c>
      <c r="U506" s="73" t="str">
        <f t="shared" si="428"/>
        <v>Large</v>
      </c>
      <c r="V506" s="241" t="s">
        <v>532</v>
      </c>
      <c r="W506" s="32" t="s">
        <v>104</v>
      </c>
      <c r="X506" s="32">
        <f t="shared" ref="X506" si="429">IF($T506="High",3,0)</f>
        <v>0</v>
      </c>
      <c r="Y506" s="32">
        <f t="shared" ref="Y506" si="430">IF($T506="Medium",2,0)</f>
        <v>0</v>
      </c>
      <c r="Z506" s="32">
        <f t="shared" ref="Z506" si="431">IF($T506="Low",1,0)</f>
        <v>1</v>
      </c>
      <c r="AA506" s="32">
        <f t="shared" ref="AA506" si="432">IF($U506="large",3,0)</f>
        <v>3</v>
      </c>
      <c r="AB506" s="32">
        <f t="shared" ref="AB506" si="433">IF($U506="Medium",2,0)</f>
        <v>0</v>
      </c>
      <c r="AC506" s="32">
        <f t="shared" ref="AC506" si="434">IF($U506="Low",1,0)</f>
        <v>0</v>
      </c>
      <c r="AD506" s="32">
        <f t="shared" ref="AD506" si="435">(X506+Y506+Z506)*(AA506+AB506+AC506)</f>
        <v>3</v>
      </c>
      <c r="AE506" s="51">
        <f t="shared" ref="AE506" si="436">IF($W506="INCREASE",3,0)</f>
        <v>0</v>
      </c>
      <c r="AF506" s="51">
        <f t="shared" ref="AF506" si="437">IF($W506="NO CHANGE",2,0)</f>
        <v>2</v>
      </c>
      <c r="AG506" s="51">
        <f t="shared" ref="AG506" si="438">IF($W506="DECREASE",1,0)</f>
        <v>0</v>
      </c>
      <c r="AH506" s="51">
        <f t="shared" ref="AH506" si="439">AD506*(AE506+AF506+AG506)</f>
        <v>6</v>
      </c>
      <c r="AI506" s="50" t="s">
        <v>533</v>
      </c>
      <c r="AJ506" s="38"/>
      <c r="AK506" s="22"/>
      <c r="AL506" s="22"/>
    </row>
    <row r="507" spans="1:38">
      <c r="A507" s="13"/>
      <c r="B507" s="74" t="s">
        <v>65</v>
      </c>
      <c r="C507" s="161" t="s">
        <v>90</v>
      </c>
      <c r="D507" s="22"/>
      <c r="E507" s="459"/>
      <c r="F507" s="459"/>
      <c r="G507" s="461"/>
      <c r="H507" s="22"/>
      <c r="I507" s="51"/>
      <c r="J507" s="51"/>
      <c r="K507" s="32"/>
      <c r="L507" s="32"/>
      <c r="M507" s="22"/>
      <c r="N507" s="33"/>
      <c r="O507" s="118"/>
      <c r="P507" s="57"/>
      <c r="Q507" s="58"/>
      <c r="R507" s="59"/>
      <c r="S507" s="119"/>
      <c r="T507" s="59"/>
      <c r="U507" s="59"/>
      <c r="V507" s="119"/>
      <c r="W507" s="59"/>
      <c r="X507" s="59"/>
      <c r="Y507" s="59"/>
      <c r="Z507" s="59"/>
      <c r="AA507" s="59"/>
      <c r="AB507" s="59"/>
      <c r="AC507" s="59"/>
      <c r="AD507" s="59"/>
      <c r="AE507" s="59"/>
      <c r="AF507" s="59"/>
      <c r="AG507" s="59"/>
      <c r="AH507" s="52"/>
      <c r="AI507" s="52"/>
      <c r="AJ507" s="38"/>
      <c r="AK507" s="22"/>
      <c r="AL507" s="22"/>
    </row>
    <row r="508" spans="1:38">
      <c r="A508" s="13"/>
      <c r="B508" s="74" t="s">
        <v>75</v>
      </c>
      <c r="C508" s="161" t="s">
        <v>90</v>
      </c>
      <c r="D508" s="22"/>
      <c r="E508" s="459"/>
      <c r="F508" s="459"/>
      <c r="G508" s="461"/>
      <c r="H508" s="76"/>
      <c r="I508" s="76"/>
      <c r="J508" s="76"/>
      <c r="K508" s="77"/>
      <c r="L508" s="77"/>
      <c r="M508" s="76"/>
      <c r="N508" s="76"/>
      <c r="O508" s="87"/>
      <c r="P508" s="88"/>
      <c r="Q508" s="89"/>
      <c r="R508" s="90"/>
      <c r="S508" s="88"/>
      <c r="T508" s="90"/>
      <c r="U508" s="90"/>
      <c r="V508" s="88"/>
      <c r="W508" s="90"/>
      <c r="X508" s="90"/>
      <c r="Y508" s="90"/>
      <c r="Z508" s="90"/>
      <c r="AA508" s="90"/>
      <c r="AB508" s="90"/>
      <c r="AC508" s="90"/>
      <c r="AD508" s="90"/>
      <c r="AE508" s="90"/>
      <c r="AF508" s="90"/>
      <c r="AG508" s="90"/>
      <c r="AH508" s="91"/>
      <c r="AI508" s="91"/>
      <c r="AJ508" s="38"/>
      <c r="AK508" s="22"/>
      <c r="AL508" s="22"/>
    </row>
    <row r="509" spans="1:38">
      <c r="A509" s="13"/>
      <c r="B509" s="74" t="s">
        <v>82</v>
      </c>
      <c r="C509" s="161" t="s">
        <v>90</v>
      </c>
      <c r="D509" s="22"/>
      <c r="E509" s="459"/>
      <c r="F509" s="459"/>
      <c r="G509" s="461"/>
      <c r="H509" s="76"/>
      <c r="I509" s="76"/>
      <c r="J509" s="76"/>
      <c r="K509" s="77"/>
      <c r="L509" s="77"/>
      <c r="M509" s="76"/>
      <c r="N509" s="76"/>
      <c r="O509" s="87"/>
      <c r="P509" s="88"/>
      <c r="Q509" s="89"/>
      <c r="R509" s="90"/>
      <c r="S509" s="88"/>
      <c r="T509" s="90"/>
      <c r="U509" s="90"/>
      <c r="V509" s="90"/>
      <c r="W509" s="90"/>
      <c r="X509" s="90"/>
      <c r="Y509" s="90"/>
      <c r="Z509" s="90"/>
      <c r="AA509" s="90"/>
      <c r="AB509" s="90"/>
      <c r="AC509" s="90"/>
      <c r="AD509" s="90"/>
      <c r="AE509" s="90"/>
      <c r="AF509" s="90"/>
      <c r="AG509" s="90"/>
      <c r="AH509" s="91"/>
      <c r="AI509" s="91"/>
      <c r="AJ509" s="38"/>
      <c r="AK509" s="22"/>
      <c r="AL509" s="22"/>
    </row>
    <row r="510" spans="1:38">
      <c r="A510" s="13"/>
      <c r="B510" s="74" t="s">
        <v>89</v>
      </c>
      <c r="C510" s="161" t="s">
        <v>90</v>
      </c>
      <c r="D510" s="22"/>
      <c r="E510" s="459"/>
      <c r="F510" s="459"/>
      <c r="G510" s="461"/>
      <c r="H510" s="76"/>
      <c r="I510" s="76"/>
      <c r="J510" s="76"/>
      <c r="K510" s="77"/>
      <c r="L510" s="77"/>
      <c r="M510" s="76"/>
      <c r="N510" s="76"/>
      <c r="O510" s="87"/>
      <c r="P510" s="88"/>
      <c r="Q510" s="89"/>
      <c r="R510" s="90"/>
      <c r="S510" s="88"/>
      <c r="T510" s="90"/>
      <c r="U510" s="90"/>
      <c r="V510" s="88"/>
      <c r="W510" s="90"/>
      <c r="X510" s="90"/>
      <c r="Y510" s="90"/>
      <c r="Z510" s="90"/>
      <c r="AA510" s="90"/>
      <c r="AB510" s="90"/>
      <c r="AC510" s="90"/>
      <c r="AD510" s="90"/>
      <c r="AE510" s="90"/>
      <c r="AF510" s="90"/>
      <c r="AG510" s="90"/>
      <c r="AH510" s="91"/>
      <c r="AI510" s="91"/>
      <c r="AJ510" s="38"/>
      <c r="AK510" s="22"/>
      <c r="AL510" s="22"/>
    </row>
    <row r="511" spans="1:38">
      <c r="A511" s="13"/>
      <c r="B511" s="84" t="s">
        <v>91</v>
      </c>
      <c r="C511" s="162" t="s">
        <v>90</v>
      </c>
      <c r="D511" s="86"/>
      <c r="E511" s="459"/>
      <c r="F511" s="459"/>
      <c r="G511" s="461"/>
      <c r="H511" s="79"/>
      <c r="I511" s="79"/>
      <c r="J511" s="79"/>
      <c r="K511" s="81"/>
      <c r="L511" s="81"/>
      <c r="M511" s="79"/>
      <c r="N511" s="79"/>
      <c r="O511" s="87"/>
      <c r="P511" s="88"/>
      <c r="Q511" s="89"/>
      <c r="R511" s="90"/>
      <c r="S511" s="88"/>
      <c r="T511" s="90"/>
      <c r="U511" s="90"/>
      <c r="V511" s="88"/>
      <c r="W511" s="90"/>
      <c r="X511" s="90"/>
      <c r="Y511" s="90"/>
      <c r="Z511" s="90"/>
      <c r="AA511" s="90"/>
      <c r="AB511" s="90"/>
      <c r="AC511" s="90"/>
      <c r="AD511" s="90"/>
      <c r="AE511" s="90"/>
      <c r="AF511" s="90"/>
      <c r="AG511" s="90"/>
      <c r="AH511" s="91"/>
      <c r="AI511" s="91"/>
      <c r="AJ511" s="38"/>
      <c r="AK511" s="86"/>
      <c r="AL511" s="86"/>
    </row>
    <row r="512" spans="1:38">
      <c r="A512" s="92"/>
      <c r="B512" s="45"/>
      <c r="C512" s="45"/>
      <c r="D512" s="45"/>
      <c r="E512" s="44"/>
      <c r="F512" s="93"/>
      <c r="G512" s="163"/>
      <c r="H512" s="45"/>
      <c r="I512" s="45"/>
      <c r="J512" s="45"/>
      <c r="K512" s="44"/>
      <c r="L512" s="44"/>
      <c r="M512" s="45"/>
      <c r="N512" s="45"/>
      <c r="O512" s="44"/>
      <c r="P512" s="42"/>
      <c r="Q512" s="43"/>
      <c r="R512" s="44"/>
      <c r="S512" s="45"/>
      <c r="T512" s="44"/>
      <c r="U512" s="44"/>
      <c r="V512" s="45"/>
      <c r="W512" s="44"/>
      <c r="X512" s="44"/>
      <c r="Y512" s="44"/>
      <c r="Z512" s="44"/>
      <c r="AA512" s="44"/>
      <c r="AB512" s="44"/>
      <c r="AC512" s="44"/>
      <c r="AD512" s="44"/>
      <c r="AE512" s="44"/>
      <c r="AF512" s="44"/>
      <c r="AG512" s="44"/>
      <c r="AH512" s="45"/>
      <c r="AI512" s="45"/>
      <c r="AJ512" s="45"/>
      <c r="AK512" s="45"/>
      <c r="AL512" s="46"/>
    </row>
    <row r="513" spans="1:38" ht="23.45" thickBot="1">
      <c r="A513" s="95"/>
      <c r="B513" s="94"/>
      <c r="C513" s="94"/>
      <c r="D513" s="94"/>
      <c r="E513" s="96"/>
      <c r="F513" s="97"/>
      <c r="G513" s="164"/>
      <c r="H513" s="94"/>
      <c r="I513" s="94"/>
      <c r="J513" s="94"/>
      <c r="K513" s="96"/>
      <c r="L513" s="96"/>
      <c r="M513" s="94"/>
      <c r="N513" s="94"/>
      <c r="O513" s="96"/>
      <c r="P513" s="98"/>
      <c r="Q513" s="99"/>
      <c r="R513" s="96"/>
      <c r="S513" s="94"/>
      <c r="T513" s="96"/>
      <c r="U513" s="96"/>
      <c r="V513" s="94"/>
      <c r="W513" s="96"/>
      <c r="X513" s="96"/>
      <c r="Y513" s="96"/>
      <c r="Z513" s="96"/>
      <c r="AA513" s="96"/>
      <c r="AB513" s="96"/>
      <c r="AC513" s="96"/>
      <c r="AD513" s="96"/>
      <c r="AE513" s="96"/>
      <c r="AF513" s="96"/>
      <c r="AG513" s="96"/>
      <c r="AH513" s="94"/>
      <c r="AI513" s="94"/>
      <c r="AJ513" s="94"/>
      <c r="AK513" s="94"/>
      <c r="AL513" s="94"/>
    </row>
    <row r="514" spans="1:38" ht="23.45" thickBot="1">
      <c r="A514" s="12">
        <v>36</v>
      </c>
      <c r="B514" s="481" t="s">
        <v>5</v>
      </c>
      <c r="C514" s="482"/>
      <c r="D514" s="134" t="s">
        <v>6</v>
      </c>
      <c r="E514" s="134"/>
      <c r="F514" s="134"/>
      <c r="G514" s="134"/>
      <c r="H514" s="134"/>
      <c r="I514" s="134"/>
      <c r="J514" s="134"/>
      <c r="K514" s="134"/>
      <c r="L514" s="134"/>
      <c r="M514" s="482" t="s">
        <v>7</v>
      </c>
      <c r="N514" s="482"/>
      <c r="O514" s="482"/>
      <c r="P514" s="482"/>
      <c r="Q514" s="482"/>
      <c r="R514" s="482"/>
      <c r="S514" s="482"/>
      <c r="T514" s="482"/>
      <c r="U514" s="482"/>
      <c r="V514" s="482"/>
      <c r="W514" s="482"/>
      <c r="X514" s="482"/>
      <c r="Y514" s="482"/>
      <c r="Z514" s="482"/>
      <c r="AA514" s="482"/>
      <c r="AB514" s="482"/>
      <c r="AC514" s="482"/>
      <c r="AD514" s="482"/>
      <c r="AE514" s="482"/>
      <c r="AF514" s="482"/>
      <c r="AG514" s="482"/>
      <c r="AH514" s="482"/>
      <c r="AI514" s="483" t="s">
        <v>8</v>
      </c>
      <c r="AJ514" s="483"/>
    </row>
    <row r="515" spans="1:38" s="14" customFormat="1" ht="32.450000000000003" customHeight="1">
      <c r="A515" s="13"/>
      <c r="D515" s="15"/>
      <c r="E515" s="16" t="s">
        <v>9</v>
      </c>
      <c r="F515" s="466" t="s">
        <v>10</v>
      </c>
      <c r="G515" s="466" t="s">
        <v>11</v>
      </c>
      <c r="H515" s="475" t="s">
        <v>12</v>
      </c>
      <c r="I515" s="477" t="s">
        <v>13</v>
      </c>
      <c r="J515" s="479" t="s">
        <v>14</v>
      </c>
      <c r="K515" s="470" t="s">
        <v>15</v>
      </c>
      <c r="L515" s="470" t="s">
        <v>16</v>
      </c>
      <c r="M515" s="15" t="s">
        <v>17</v>
      </c>
      <c r="N515" s="17" t="s">
        <v>18</v>
      </c>
      <c r="O515" s="472" t="s">
        <v>19</v>
      </c>
      <c r="P515" s="473"/>
      <c r="Q515" s="474"/>
      <c r="R515" s="466" t="s">
        <v>92</v>
      </c>
      <c r="S515" s="466" t="s">
        <v>93</v>
      </c>
      <c r="T515" s="466" t="s">
        <v>22</v>
      </c>
      <c r="U515" s="466" t="s">
        <v>23</v>
      </c>
      <c r="V515" s="464" t="s">
        <v>24</v>
      </c>
      <c r="W515" s="466" t="s">
        <v>94</v>
      </c>
      <c r="X515" s="467" t="s">
        <v>26</v>
      </c>
      <c r="Y515" s="468"/>
      <c r="Z515" s="469"/>
      <c r="AA515" s="467" t="s">
        <v>27</v>
      </c>
      <c r="AB515" s="468"/>
      <c r="AC515" s="469"/>
      <c r="AD515" s="18" t="s">
        <v>95</v>
      </c>
      <c r="AE515" s="467" t="s">
        <v>29</v>
      </c>
      <c r="AF515" s="468"/>
      <c r="AG515" s="469"/>
      <c r="AH515" s="466" t="s">
        <v>30</v>
      </c>
      <c r="AI515" s="456" t="s">
        <v>31</v>
      </c>
      <c r="AJ515" s="456" t="s">
        <v>32</v>
      </c>
      <c r="AK515" s="19" t="s">
        <v>33</v>
      </c>
    </row>
    <row r="516" spans="1:38" ht="30" customHeight="1">
      <c r="A516" s="13"/>
      <c r="B516" s="20" t="s">
        <v>34</v>
      </c>
      <c r="C516" s="218" t="s">
        <v>534</v>
      </c>
      <c r="D516" s="22"/>
      <c r="E516" s="23" t="s">
        <v>36</v>
      </c>
      <c r="F516" s="457"/>
      <c r="G516" s="457"/>
      <c r="H516" s="476"/>
      <c r="I516" s="478"/>
      <c r="J516" s="480"/>
      <c r="K516" s="471"/>
      <c r="L516" s="471"/>
      <c r="M516" s="24"/>
      <c r="N516" s="25"/>
      <c r="O516" s="104" t="s">
        <v>37</v>
      </c>
      <c r="P516" s="29" t="s">
        <v>38</v>
      </c>
      <c r="Q516" s="105" t="s">
        <v>17</v>
      </c>
      <c r="R516" s="457"/>
      <c r="S516" s="457"/>
      <c r="T516" s="457"/>
      <c r="U516" s="457"/>
      <c r="V516" s="465"/>
      <c r="W516" s="457"/>
      <c r="X516" s="29" t="s">
        <v>39</v>
      </c>
      <c r="Y516" s="29" t="s">
        <v>40</v>
      </c>
      <c r="Z516" s="29" t="s">
        <v>41</v>
      </c>
      <c r="AA516" s="29" t="s">
        <v>39</v>
      </c>
      <c r="AB516" s="29" t="s">
        <v>40</v>
      </c>
      <c r="AC516" s="29" t="s">
        <v>41</v>
      </c>
      <c r="AD516" s="29" t="s">
        <v>42</v>
      </c>
      <c r="AE516" s="29" t="s">
        <v>43</v>
      </c>
      <c r="AF516" s="29" t="s">
        <v>44</v>
      </c>
      <c r="AG516" s="29" t="s">
        <v>45</v>
      </c>
      <c r="AH516" s="457"/>
      <c r="AI516" s="457"/>
      <c r="AJ516" s="457"/>
      <c r="AK516" s="7" t="s">
        <v>46</v>
      </c>
    </row>
    <row r="517" spans="1:38" ht="30" customHeight="1">
      <c r="A517" s="13"/>
      <c r="B517" s="30" t="s">
        <v>47</v>
      </c>
      <c r="C517" s="106" t="s">
        <v>535</v>
      </c>
      <c r="D517" s="22"/>
      <c r="E517" s="458" t="s">
        <v>536</v>
      </c>
      <c r="F517" s="458" t="s">
        <v>537</v>
      </c>
      <c r="G517" s="460" t="s">
        <v>538</v>
      </c>
      <c r="H517" s="22"/>
      <c r="I517" s="22"/>
      <c r="J517" s="22"/>
      <c r="K517" s="32"/>
      <c r="L517" s="32"/>
      <c r="M517" s="22"/>
      <c r="N517" s="33"/>
      <c r="O517" s="34"/>
      <c r="P517" s="35"/>
      <c r="Q517" s="36"/>
      <c r="R517" s="32"/>
      <c r="S517" s="22"/>
      <c r="T517" s="32"/>
      <c r="U517" s="32"/>
      <c r="V517" s="22"/>
      <c r="W517" s="32"/>
      <c r="X517" s="32"/>
      <c r="Y517" s="32"/>
      <c r="Z517" s="32"/>
      <c r="AA517" s="32"/>
      <c r="AB517" s="32"/>
      <c r="AC517" s="32"/>
      <c r="AD517" s="32"/>
      <c r="AE517" s="32"/>
      <c r="AF517" s="32"/>
      <c r="AG517" s="32"/>
      <c r="AH517" s="22"/>
      <c r="AI517" s="22"/>
      <c r="AJ517" s="22"/>
      <c r="AK517" s="22"/>
      <c r="AL517" s="22"/>
    </row>
    <row r="518" spans="1:38">
      <c r="A518" s="13"/>
      <c r="B518" s="20" t="s">
        <v>54</v>
      </c>
      <c r="C518" s="37" t="s">
        <v>55</v>
      </c>
      <c r="D518" s="22"/>
      <c r="E518" s="459"/>
      <c r="F518" s="459"/>
      <c r="G518" s="461"/>
      <c r="H518" s="38"/>
      <c r="I518" s="38"/>
      <c r="J518" s="38"/>
      <c r="K518" s="39"/>
      <c r="L518" s="39"/>
      <c r="M518" s="38"/>
      <c r="N518" s="40"/>
      <c r="O518" s="112"/>
      <c r="P518" s="113"/>
      <c r="Q518" s="114"/>
      <c r="R518" s="39"/>
      <c r="S518" s="38"/>
      <c r="T518" s="39"/>
      <c r="U518" s="39"/>
      <c r="V518" s="38"/>
      <c r="W518" s="39"/>
      <c r="X518" s="39"/>
      <c r="Y518" s="39"/>
      <c r="Z518" s="39"/>
      <c r="AA518" s="39"/>
      <c r="AB518" s="39"/>
      <c r="AC518" s="39"/>
      <c r="AD518" s="39"/>
      <c r="AE518" s="39"/>
      <c r="AF518" s="39"/>
      <c r="AG518" s="39"/>
      <c r="AH518" s="38"/>
      <c r="AI518" s="38"/>
      <c r="AJ518" s="38"/>
      <c r="AK518" s="38"/>
      <c r="AL518" s="38"/>
    </row>
    <row r="519" spans="1:38" ht="165">
      <c r="A519" s="13"/>
      <c r="B519" s="74" t="s">
        <v>56</v>
      </c>
      <c r="C519" s="21" t="s">
        <v>481</v>
      </c>
      <c r="D519" s="22"/>
      <c r="E519" s="459"/>
      <c r="F519" s="459"/>
      <c r="G519" s="461"/>
      <c r="H519" s="38"/>
      <c r="I519" s="38"/>
      <c r="J519" s="38"/>
      <c r="K519" s="39"/>
      <c r="L519" s="39"/>
      <c r="M519" s="38"/>
      <c r="N519" s="33"/>
      <c r="O519" s="34">
        <v>29</v>
      </c>
      <c r="P519" s="50" t="str">
        <f>C418</f>
        <v>To conduct aircraft fault diagnostics as per AMM</v>
      </c>
      <c r="Q519" s="47" t="str">
        <f>H428</f>
        <v>Record of components changed</v>
      </c>
      <c r="R519" s="53" t="str">
        <f t="shared" ref="R519:U519" si="440">I428</f>
        <v>Wrong object</v>
      </c>
      <c r="S519" s="47" t="str">
        <f t="shared" si="440"/>
        <v>Incorrect/incomplete components recorded</v>
      </c>
      <c r="T519" s="115" t="str">
        <f t="shared" si="440"/>
        <v>Low</v>
      </c>
      <c r="U519" s="73" t="str">
        <f t="shared" si="440"/>
        <v>Large</v>
      </c>
      <c r="V519" s="50" t="s">
        <v>539</v>
      </c>
      <c r="W519" s="32" t="s">
        <v>104</v>
      </c>
      <c r="X519" s="32">
        <f t="shared" ref="X519" si="441">IF($T519="High",3,0)</f>
        <v>0</v>
      </c>
      <c r="Y519" s="32">
        <f t="shared" ref="Y519" si="442">IF($T519="Medium",2,0)</f>
        <v>0</v>
      </c>
      <c r="Z519" s="32">
        <f t="shared" ref="Z519" si="443">IF($T519="Low",1,0)</f>
        <v>1</v>
      </c>
      <c r="AA519" s="32">
        <f t="shared" ref="AA519" si="444">IF($U519="large",3,0)</f>
        <v>3</v>
      </c>
      <c r="AB519" s="32">
        <f t="shared" ref="AB519" si="445">IF($U519="Medium",2,0)</f>
        <v>0</v>
      </c>
      <c r="AC519" s="32">
        <f t="shared" ref="AC519" si="446">IF($U519="Low",1,0)</f>
        <v>0</v>
      </c>
      <c r="AD519" s="32">
        <f t="shared" ref="AD519" si="447">(X519+Y519+Z519)*(AA519+AB519+AC519)</f>
        <v>3</v>
      </c>
      <c r="AE519" s="51">
        <f t="shared" ref="AE519" si="448">IF($W519="INCREASE",3,0)</f>
        <v>0</v>
      </c>
      <c r="AF519" s="51">
        <f t="shared" ref="AF519" si="449">IF($W519="NO CHANGE",2,0)</f>
        <v>2</v>
      </c>
      <c r="AG519" s="51">
        <f t="shared" ref="AG519" si="450">IF($W519="DECREASE",1,0)</f>
        <v>0</v>
      </c>
      <c r="AH519" s="51">
        <f t="shared" ref="AH519" si="451">AD519*(AE519+AF519+AG519)</f>
        <v>6</v>
      </c>
      <c r="AI519" s="50" t="s">
        <v>540</v>
      </c>
      <c r="AJ519" s="38"/>
      <c r="AK519" s="22"/>
      <c r="AL519" s="22"/>
    </row>
    <row r="520" spans="1:38">
      <c r="A520" s="13"/>
      <c r="B520" s="74" t="s">
        <v>65</v>
      </c>
      <c r="C520" s="161" t="s">
        <v>90</v>
      </c>
      <c r="D520" s="22"/>
      <c r="E520" s="459"/>
      <c r="F520" s="459"/>
      <c r="G520" s="461"/>
      <c r="H520" s="178"/>
      <c r="I520" s="178"/>
      <c r="J520" s="178"/>
      <c r="K520" s="179"/>
      <c r="L520" s="179"/>
      <c r="M520" s="178"/>
      <c r="N520" s="178"/>
      <c r="O520" s="56"/>
      <c r="P520" s="180"/>
      <c r="Q520" s="181"/>
      <c r="R520" s="59"/>
      <c r="S520" s="59"/>
      <c r="T520" s="59"/>
      <c r="U520" s="59"/>
      <c r="V520" s="59"/>
      <c r="W520" s="59"/>
      <c r="X520" s="59"/>
      <c r="Y520" s="59"/>
      <c r="Z520" s="59"/>
      <c r="AA520" s="59"/>
      <c r="AB520" s="59"/>
      <c r="AC520" s="59"/>
      <c r="AD520" s="59"/>
      <c r="AE520" s="59"/>
      <c r="AF520" s="59"/>
      <c r="AG520" s="59"/>
      <c r="AH520" s="182"/>
      <c r="AI520" s="182"/>
      <c r="AJ520" s="38"/>
      <c r="AK520" s="22"/>
      <c r="AL520" s="22"/>
    </row>
    <row r="521" spans="1:38">
      <c r="A521" s="13"/>
      <c r="B521" s="74" t="s">
        <v>75</v>
      </c>
      <c r="C521" s="161" t="s">
        <v>90</v>
      </c>
      <c r="D521" s="22"/>
      <c r="E521" s="459"/>
      <c r="F521" s="459"/>
      <c r="G521" s="461"/>
      <c r="H521" s="76"/>
      <c r="I521" s="76"/>
      <c r="J521" s="76"/>
      <c r="K521" s="77"/>
      <c r="L521" s="77"/>
      <c r="M521" s="76"/>
      <c r="N521" s="76"/>
      <c r="O521" s="223"/>
      <c r="P521" s="88"/>
      <c r="Q521" s="89"/>
      <c r="R521" s="90"/>
      <c r="S521" s="88"/>
      <c r="T521" s="90"/>
      <c r="U521" s="90"/>
      <c r="V521" s="88"/>
      <c r="W521" s="90"/>
      <c r="X521" s="90"/>
      <c r="Y521" s="90"/>
      <c r="Z521" s="90"/>
      <c r="AA521" s="90"/>
      <c r="AB521" s="90"/>
      <c r="AC521" s="90"/>
      <c r="AD521" s="90"/>
      <c r="AE521" s="90"/>
      <c r="AF521" s="90"/>
      <c r="AG521" s="90"/>
      <c r="AH521" s="91"/>
      <c r="AI521" s="91"/>
      <c r="AJ521" s="38"/>
      <c r="AK521" s="22"/>
      <c r="AL521" s="22"/>
    </row>
    <row r="522" spans="1:38">
      <c r="A522" s="13"/>
      <c r="B522" s="74" t="s">
        <v>82</v>
      </c>
      <c r="C522" s="161" t="s">
        <v>90</v>
      </c>
      <c r="D522" s="22"/>
      <c r="E522" s="459"/>
      <c r="F522" s="459"/>
      <c r="G522" s="461"/>
      <c r="H522" s="76"/>
      <c r="I522" s="76"/>
      <c r="J522" s="76"/>
      <c r="K522" s="77"/>
      <c r="L522" s="77"/>
      <c r="M522" s="76"/>
      <c r="N522" s="76"/>
      <c r="O522" s="223"/>
      <c r="P522" s="88"/>
      <c r="Q522" s="89"/>
      <c r="R522" s="90"/>
      <c r="S522" s="88"/>
      <c r="T522" s="90"/>
      <c r="U522" s="90"/>
      <c r="V522" s="88"/>
      <c r="W522" s="90"/>
      <c r="X522" s="90"/>
      <c r="Y522" s="90"/>
      <c r="Z522" s="90"/>
      <c r="AA522" s="90"/>
      <c r="AB522" s="90"/>
      <c r="AC522" s="90"/>
      <c r="AD522" s="90"/>
      <c r="AE522" s="90"/>
      <c r="AF522" s="90"/>
      <c r="AG522" s="90"/>
      <c r="AH522" s="91"/>
      <c r="AI522" s="91"/>
      <c r="AJ522" s="38"/>
      <c r="AK522" s="22"/>
      <c r="AL522" s="22"/>
    </row>
    <row r="523" spans="1:38">
      <c r="A523" s="13"/>
      <c r="B523" s="74" t="s">
        <v>89</v>
      </c>
      <c r="C523" s="161" t="s">
        <v>90</v>
      </c>
      <c r="D523" s="22"/>
      <c r="E523" s="459"/>
      <c r="F523" s="459"/>
      <c r="G523" s="461"/>
      <c r="H523" s="76"/>
      <c r="I523" s="76"/>
      <c r="J523" s="76"/>
      <c r="K523" s="77"/>
      <c r="L523" s="77"/>
      <c r="M523" s="76"/>
      <c r="N523" s="76"/>
      <c r="O523" s="223"/>
      <c r="P523" s="88"/>
      <c r="Q523" s="89"/>
      <c r="R523" s="90"/>
      <c r="S523" s="88"/>
      <c r="T523" s="90"/>
      <c r="U523" s="90"/>
      <c r="V523" s="88"/>
      <c r="W523" s="90"/>
      <c r="X523" s="90"/>
      <c r="Y523" s="90"/>
      <c r="Z523" s="90"/>
      <c r="AA523" s="90"/>
      <c r="AB523" s="90"/>
      <c r="AC523" s="90"/>
      <c r="AD523" s="90"/>
      <c r="AE523" s="90"/>
      <c r="AF523" s="90"/>
      <c r="AG523" s="90"/>
      <c r="AH523" s="91"/>
      <c r="AI523" s="91"/>
      <c r="AJ523" s="38"/>
      <c r="AK523" s="22"/>
      <c r="AL523" s="22"/>
    </row>
    <row r="524" spans="1:38">
      <c r="A524" s="13"/>
      <c r="B524" s="84" t="s">
        <v>91</v>
      </c>
      <c r="C524" s="162" t="s">
        <v>90</v>
      </c>
      <c r="D524" s="86"/>
      <c r="E524" s="459"/>
      <c r="F524" s="459"/>
      <c r="G524" s="461"/>
      <c r="H524" s="131"/>
      <c r="I524" s="131"/>
      <c r="J524" s="131"/>
      <c r="K524" s="141"/>
      <c r="L524" s="141"/>
      <c r="M524" s="131"/>
      <c r="N524" s="118"/>
      <c r="O524" s="126"/>
      <c r="P524" s="63"/>
      <c r="Q524" s="64"/>
      <c r="R524" s="65"/>
      <c r="S524" s="127"/>
      <c r="T524" s="65"/>
      <c r="U524" s="65"/>
      <c r="V524" s="127"/>
      <c r="W524" s="65"/>
      <c r="X524" s="65"/>
      <c r="Y524" s="65"/>
      <c r="Z524" s="65"/>
      <c r="AA524" s="65"/>
      <c r="AB524" s="65"/>
      <c r="AC524" s="65"/>
      <c r="AD524" s="65"/>
      <c r="AE524" s="65"/>
      <c r="AF524" s="65"/>
      <c r="AG524" s="65"/>
      <c r="AH524" s="54"/>
      <c r="AI524" s="54"/>
      <c r="AJ524" s="38"/>
      <c r="AK524" s="86"/>
      <c r="AL524" s="86"/>
    </row>
    <row r="525" spans="1:38">
      <c r="A525" s="92"/>
      <c r="B525" s="45"/>
      <c r="C525" s="45"/>
      <c r="D525" s="45"/>
      <c r="E525" s="44"/>
      <c r="F525" s="93"/>
      <c r="G525" s="163"/>
      <c r="H525" s="45"/>
      <c r="I525" s="45"/>
      <c r="J525" s="45"/>
      <c r="K525" s="44"/>
      <c r="L525" s="44"/>
      <c r="M525" s="45"/>
      <c r="N525" s="45"/>
      <c r="O525" s="44"/>
      <c r="P525" s="42"/>
      <c r="Q525" s="43"/>
      <c r="R525" s="44"/>
      <c r="S525" s="45"/>
      <c r="T525" s="44"/>
      <c r="U525" s="44"/>
      <c r="V525" s="45"/>
      <c r="W525" s="44"/>
      <c r="X525" s="44"/>
      <c r="Y525" s="44"/>
      <c r="Z525" s="44"/>
      <c r="AA525" s="44"/>
      <c r="AB525" s="44"/>
      <c r="AC525" s="44"/>
      <c r="AD525" s="44"/>
      <c r="AE525" s="44"/>
      <c r="AF525" s="44"/>
      <c r="AG525" s="44"/>
      <c r="AH525" s="45"/>
      <c r="AI525" s="45"/>
      <c r="AJ525" s="45"/>
      <c r="AK525" s="45"/>
      <c r="AL525" s="46"/>
    </row>
    <row r="526" spans="1:38" ht="23.45" thickBot="1">
      <c r="A526" s="95"/>
      <c r="B526" s="94"/>
      <c r="C526" s="94"/>
      <c r="D526" s="94"/>
      <c r="E526" s="96"/>
      <c r="F526" s="97"/>
      <c r="G526" s="164"/>
      <c r="H526" s="94"/>
      <c r="I526" s="94"/>
      <c r="J526" s="94"/>
      <c r="K526" s="96"/>
      <c r="L526" s="96"/>
      <c r="M526" s="94"/>
      <c r="N526" s="94"/>
      <c r="O526" s="96"/>
      <c r="P526" s="98"/>
      <c r="Q526" s="99"/>
      <c r="R526" s="96"/>
      <c r="S526" s="94"/>
      <c r="T526" s="96"/>
      <c r="U526" s="96"/>
      <c r="V526" s="94"/>
      <c r="W526" s="96"/>
      <c r="X526" s="96"/>
      <c r="Y526" s="96"/>
      <c r="Z526" s="96"/>
      <c r="AA526" s="96"/>
      <c r="AB526" s="96"/>
      <c r="AC526" s="96"/>
      <c r="AD526" s="96"/>
      <c r="AE526" s="96"/>
      <c r="AF526" s="96"/>
      <c r="AG526" s="96"/>
      <c r="AH526" s="94"/>
      <c r="AI526" s="94"/>
      <c r="AJ526" s="94"/>
      <c r="AK526" s="94"/>
      <c r="AL526" s="94"/>
    </row>
    <row r="527" spans="1:38" ht="23.45" thickBot="1">
      <c r="A527" s="12">
        <v>37</v>
      </c>
      <c r="B527" s="481" t="s">
        <v>5</v>
      </c>
      <c r="C527" s="482"/>
      <c r="D527" s="134" t="s">
        <v>6</v>
      </c>
      <c r="E527" s="134"/>
      <c r="F527" s="134"/>
      <c r="G527" s="134"/>
      <c r="H527" s="134"/>
      <c r="I527" s="134"/>
      <c r="J527" s="134"/>
      <c r="K527" s="134"/>
      <c r="L527" s="134"/>
      <c r="M527" s="482" t="s">
        <v>7</v>
      </c>
      <c r="N527" s="482"/>
      <c r="O527" s="482"/>
      <c r="P527" s="482"/>
      <c r="Q527" s="482"/>
      <c r="R527" s="482"/>
      <c r="S527" s="482"/>
      <c r="T527" s="482"/>
      <c r="U527" s="482"/>
      <c r="V527" s="482"/>
      <c r="W527" s="482"/>
      <c r="X527" s="482"/>
      <c r="Y527" s="482"/>
      <c r="Z527" s="482"/>
      <c r="AA527" s="482"/>
      <c r="AB527" s="482"/>
      <c r="AC527" s="482"/>
      <c r="AD527" s="482"/>
      <c r="AE527" s="482"/>
      <c r="AF527" s="482"/>
      <c r="AG527" s="482"/>
      <c r="AH527" s="482"/>
      <c r="AI527" s="483" t="s">
        <v>8</v>
      </c>
      <c r="AJ527" s="483"/>
    </row>
    <row r="528" spans="1:38" s="14" customFormat="1" ht="32.450000000000003" customHeight="1">
      <c r="A528" s="13"/>
      <c r="D528" s="15"/>
      <c r="E528" s="16" t="s">
        <v>9</v>
      </c>
      <c r="F528" s="466" t="s">
        <v>10</v>
      </c>
      <c r="G528" s="466" t="s">
        <v>11</v>
      </c>
      <c r="H528" s="475" t="s">
        <v>12</v>
      </c>
      <c r="I528" s="477" t="s">
        <v>13</v>
      </c>
      <c r="J528" s="479" t="s">
        <v>14</v>
      </c>
      <c r="K528" s="470" t="s">
        <v>15</v>
      </c>
      <c r="L528" s="470" t="s">
        <v>16</v>
      </c>
      <c r="M528" s="15" t="s">
        <v>17</v>
      </c>
      <c r="N528" s="17" t="s">
        <v>18</v>
      </c>
      <c r="O528" s="472" t="s">
        <v>19</v>
      </c>
      <c r="P528" s="473"/>
      <c r="Q528" s="474"/>
      <c r="R528" s="466" t="s">
        <v>92</v>
      </c>
      <c r="S528" s="466" t="s">
        <v>93</v>
      </c>
      <c r="T528" s="466" t="s">
        <v>22</v>
      </c>
      <c r="U528" s="466" t="s">
        <v>23</v>
      </c>
      <c r="V528" s="464" t="s">
        <v>24</v>
      </c>
      <c r="W528" s="466" t="s">
        <v>94</v>
      </c>
      <c r="X528" s="467" t="s">
        <v>26</v>
      </c>
      <c r="Y528" s="468"/>
      <c r="Z528" s="469"/>
      <c r="AA528" s="467" t="s">
        <v>27</v>
      </c>
      <c r="AB528" s="468"/>
      <c r="AC528" s="469"/>
      <c r="AD528" s="18" t="s">
        <v>95</v>
      </c>
      <c r="AE528" s="467" t="s">
        <v>29</v>
      </c>
      <c r="AF528" s="468"/>
      <c r="AG528" s="469"/>
      <c r="AH528" s="466" t="s">
        <v>30</v>
      </c>
      <c r="AI528" s="456" t="s">
        <v>31</v>
      </c>
      <c r="AJ528" s="456" t="s">
        <v>32</v>
      </c>
      <c r="AK528" s="19" t="s">
        <v>33</v>
      </c>
    </row>
    <row r="529" spans="1:38" ht="30" customHeight="1">
      <c r="A529" s="13"/>
      <c r="B529" s="20" t="s">
        <v>34</v>
      </c>
      <c r="C529" s="21" t="s">
        <v>541</v>
      </c>
      <c r="D529" s="22"/>
      <c r="E529" s="70" t="s">
        <v>542</v>
      </c>
      <c r="F529" s="457"/>
      <c r="G529" s="457"/>
      <c r="H529" s="476"/>
      <c r="I529" s="478"/>
      <c r="J529" s="480"/>
      <c r="K529" s="471"/>
      <c r="L529" s="471"/>
      <c r="M529" s="24"/>
      <c r="N529" s="25"/>
      <c r="O529" s="104" t="s">
        <v>37</v>
      </c>
      <c r="P529" s="29" t="s">
        <v>38</v>
      </c>
      <c r="Q529" s="105" t="s">
        <v>17</v>
      </c>
      <c r="R529" s="457"/>
      <c r="S529" s="457"/>
      <c r="T529" s="457"/>
      <c r="U529" s="457"/>
      <c r="V529" s="465"/>
      <c r="W529" s="457"/>
      <c r="X529" s="29" t="s">
        <v>39</v>
      </c>
      <c r="Y529" s="29" t="s">
        <v>40</v>
      </c>
      <c r="Z529" s="29" t="s">
        <v>41</v>
      </c>
      <c r="AA529" s="29" t="s">
        <v>39</v>
      </c>
      <c r="AB529" s="29" t="s">
        <v>40</v>
      </c>
      <c r="AC529" s="29" t="s">
        <v>41</v>
      </c>
      <c r="AD529" s="29" t="s">
        <v>42</v>
      </c>
      <c r="AE529" s="29" t="s">
        <v>43</v>
      </c>
      <c r="AF529" s="29" t="s">
        <v>44</v>
      </c>
      <c r="AG529" s="29" t="s">
        <v>45</v>
      </c>
      <c r="AH529" s="457"/>
      <c r="AI529" s="457"/>
      <c r="AJ529" s="457"/>
      <c r="AK529" s="7" t="s">
        <v>46</v>
      </c>
    </row>
    <row r="530" spans="1:38" ht="18.600000000000001" customHeight="1">
      <c r="A530" s="13"/>
      <c r="B530" s="74" t="s">
        <v>47</v>
      </c>
      <c r="C530" s="184" t="s">
        <v>543</v>
      </c>
      <c r="D530" s="22"/>
      <c r="E530" s="458" t="s">
        <v>544</v>
      </c>
      <c r="F530" s="458" t="s">
        <v>545</v>
      </c>
      <c r="G530" s="460" t="s">
        <v>546</v>
      </c>
      <c r="H530" s="22"/>
      <c r="I530" s="22"/>
      <c r="J530" s="22"/>
      <c r="K530" s="32"/>
      <c r="L530" s="32"/>
      <c r="M530" s="22"/>
      <c r="N530" s="33"/>
      <c r="O530" s="34"/>
      <c r="P530" s="35"/>
      <c r="Q530" s="36"/>
      <c r="R530" s="32"/>
      <c r="S530" s="22"/>
      <c r="T530" s="32"/>
      <c r="U530" s="32"/>
      <c r="V530" s="22"/>
      <c r="W530" s="32"/>
      <c r="X530" s="32"/>
      <c r="Y530" s="32"/>
      <c r="Z530" s="32"/>
      <c r="AA530" s="32"/>
      <c r="AB530" s="32"/>
      <c r="AC530" s="32"/>
      <c r="AD530" s="32"/>
      <c r="AJ530" s="22"/>
      <c r="AK530" s="22"/>
      <c r="AL530" s="22"/>
    </row>
    <row r="531" spans="1:38">
      <c r="A531" s="13"/>
      <c r="B531" s="20" t="s">
        <v>54</v>
      </c>
      <c r="C531" s="37" t="s">
        <v>55</v>
      </c>
      <c r="D531" s="22"/>
      <c r="E531" s="459"/>
      <c r="F531" s="459"/>
      <c r="G531" s="461"/>
      <c r="H531" s="38"/>
      <c r="I531" s="38"/>
      <c r="J531" s="38"/>
      <c r="K531" s="39"/>
      <c r="L531" s="39"/>
      <c r="M531" s="38"/>
      <c r="N531" s="40"/>
      <c r="O531" s="112"/>
      <c r="P531" s="113"/>
      <c r="Q531" s="114"/>
      <c r="R531" s="39"/>
      <c r="S531" s="38"/>
      <c r="T531" s="39"/>
      <c r="U531" s="39"/>
      <c r="V531" s="38"/>
      <c r="W531" s="39"/>
      <c r="X531" s="39"/>
      <c r="Y531" s="39"/>
      <c r="Z531" s="39"/>
      <c r="AA531" s="39"/>
      <c r="AB531" s="39"/>
      <c r="AC531" s="39"/>
      <c r="AD531" s="39"/>
      <c r="AE531" s="39"/>
      <c r="AF531" s="39"/>
      <c r="AG531" s="39"/>
      <c r="AH531" s="38"/>
      <c r="AI531" s="38"/>
      <c r="AJ531" s="38"/>
      <c r="AK531" s="38"/>
      <c r="AL531" s="38"/>
    </row>
    <row r="532" spans="1:38" ht="165">
      <c r="A532" s="13"/>
      <c r="B532" s="74" t="s">
        <v>56</v>
      </c>
      <c r="C532" s="21" t="s">
        <v>481</v>
      </c>
      <c r="D532" s="22"/>
      <c r="E532" s="459"/>
      <c r="F532" s="459"/>
      <c r="G532" s="461"/>
      <c r="H532" s="38"/>
      <c r="I532" s="38"/>
      <c r="J532" s="38"/>
      <c r="K532" s="39"/>
      <c r="L532" s="39"/>
      <c r="M532" s="38"/>
      <c r="N532" s="33"/>
      <c r="O532" s="34">
        <v>29</v>
      </c>
      <c r="P532" s="50" t="str">
        <f>C418</f>
        <v>To conduct aircraft fault diagnostics as per AMM</v>
      </c>
      <c r="Q532" s="47" t="str">
        <f>H428</f>
        <v>Record of components changed</v>
      </c>
      <c r="R532" s="53" t="str">
        <f t="shared" ref="R532:U532" si="452">I428</f>
        <v>Wrong object</v>
      </c>
      <c r="S532" s="47" t="str">
        <f t="shared" si="452"/>
        <v>Incorrect/incomplete components recorded</v>
      </c>
      <c r="T532" s="115" t="str">
        <f t="shared" si="452"/>
        <v>Low</v>
      </c>
      <c r="U532" s="73" t="str">
        <f t="shared" si="452"/>
        <v>Large</v>
      </c>
      <c r="V532" s="50" t="s">
        <v>539</v>
      </c>
      <c r="W532" s="32" t="s">
        <v>104</v>
      </c>
      <c r="X532" s="32">
        <f t="shared" ref="X532" si="453">IF($T532="High",3,0)</f>
        <v>0</v>
      </c>
      <c r="Y532" s="32">
        <f t="shared" ref="Y532" si="454">IF($T532="Medium",2,0)</f>
        <v>0</v>
      </c>
      <c r="Z532" s="32">
        <f t="shared" ref="Z532" si="455">IF($T532="Low",1,0)</f>
        <v>1</v>
      </c>
      <c r="AA532" s="32">
        <f t="shared" ref="AA532" si="456">IF($U532="large",3,0)</f>
        <v>3</v>
      </c>
      <c r="AB532" s="32">
        <f t="shared" ref="AB532" si="457">IF($U532="Medium",2,0)</f>
        <v>0</v>
      </c>
      <c r="AC532" s="32">
        <f t="shared" ref="AC532" si="458">IF($U532="Low",1,0)</f>
        <v>0</v>
      </c>
      <c r="AD532" s="32">
        <f t="shared" ref="AD532" si="459">(X532+Y532+Z532)*(AA532+AB532+AC532)</f>
        <v>3</v>
      </c>
      <c r="AE532" s="51">
        <f t="shared" ref="AE532" si="460">IF($W532="INCREASE",3,0)</f>
        <v>0</v>
      </c>
      <c r="AF532" s="51">
        <f t="shared" ref="AF532" si="461">IF($W532="NO CHANGE",2,0)</f>
        <v>2</v>
      </c>
      <c r="AG532" s="51">
        <f t="shared" ref="AG532" si="462">IF($W532="DECREASE",1,0)</f>
        <v>0</v>
      </c>
      <c r="AH532" s="51">
        <f t="shared" ref="AH532" si="463">AD532*(AE532+AF532+AG532)</f>
        <v>6</v>
      </c>
      <c r="AI532" s="50" t="s">
        <v>540</v>
      </c>
      <c r="AJ532" s="38"/>
      <c r="AK532" s="22"/>
      <c r="AL532" s="22"/>
    </row>
    <row r="533" spans="1:38">
      <c r="A533" s="13"/>
      <c r="B533" s="74" t="s">
        <v>65</v>
      </c>
      <c r="C533" s="161" t="s">
        <v>90</v>
      </c>
      <c r="D533" s="22"/>
      <c r="E533" s="459"/>
      <c r="F533" s="459"/>
      <c r="G533" s="461"/>
      <c r="H533" s="22"/>
      <c r="I533" s="22"/>
      <c r="J533" s="22"/>
      <c r="K533" s="32"/>
      <c r="L533" s="32"/>
      <c r="M533" s="22"/>
      <c r="N533" s="33"/>
      <c r="O533" s="118"/>
      <c r="P533" s="57"/>
      <c r="Q533" s="58"/>
      <c r="R533" s="59"/>
      <c r="S533" s="119"/>
      <c r="T533" s="59"/>
      <c r="U533" s="59"/>
      <c r="V533" s="119"/>
      <c r="W533" s="59"/>
      <c r="X533" s="59"/>
      <c r="Y533" s="59"/>
      <c r="Z533" s="59"/>
      <c r="AA533" s="59"/>
      <c r="AB533" s="59"/>
      <c r="AC533" s="59"/>
      <c r="AD533" s="59"/>
      <c r="AE533" s="59"/>
      <c r="AF533" s="59"/>
      <c r="AG533" s="59"/>
      <c r="AH533" s="52"/>
      <c r="AI533" s="52"/>
      <c r="AJ533" s="38"/>
      <c r="AK533" s="22"/>
      <c r="AL533" s="22"/>
    </row>
    <row r="534" spans="1:38">
      <c r="A534" s="13"/>
      <c r="B534" s="74" t="s">
        <v>75</v>
      </c>
      <c r="C534" s="161" t="s">
        <v>90</v>
      </c>
      <c r="D534" s="22"/>
      <c r="E534" s="459"/>
      <c r="F534" s="459"/>
      <c r="G534" s="461"/>
      <c r="H534" s="76"/>
      <c r="I534" s="76"/>
      <c r="J534" s="76"/>
      <c r="K534" s="77"/>
      <c r="L534" s="77"/>
      <c r="M534" s="76"/>
      <c r="N534" s="76"/>
      <c r="O534" s="223"/>
      <c r="P534" s="88"/>
      <c r="Q534" s="89"/>
      <c r="R534" s="90"/>
      <c r="S534" s="88"/>
      <c r="T534" s="90"/>
      <c r="U534" s="90"/>
      <c r="V534" s="88"/>
      <c r="W534" s="90"/>
      <c r="X534" s="90"/>
      <c r="Y534" s="90"/>
      <c r="Z534" s="90"/>
      <c r="AA534" s="90"/>
      <c r="AB534" s="90"/>
      <c r="AC534" s="90"/>
      <c r="AD534" s="90"/>
      <c r="AE534" s="90"/>
      <c r="AF534" s="90"/>
      <c r="AG534" s="90"/>
      <c r="AH534" s="91"/>
      <c r="AI534" s="91"/>
      <c r="AJ534" s="38"/>
      <c r="AK534" s="22"/>
      <c r="AL534" s="22"/>
    </row>
    <row r="535" spans="1:38">
      <c r="A535" s="13"/>
      <c r="B535" s="74" t="s">
        <v>82</v>
      </c>
      <c r="C535" s="161" t="s">
        <v>90</v>
      </c>
      <c r="D535" s="22"/>
      <c r="E535" s="459"/>
      <c r="F535" s="459"/>
      <c r="G535" s="461"/>
      <c r="H535" s="76"/>
      <c r="I535" s="76"/>
      <c r="J535" s="76"/>
      <c r="K535" s="77"/>
      <c r="L535" s="77"/>
      <c r="M535" s="76"/>
      <c r="N535" s="76"/>
      <c r="O535" s="223"/>
      <c r="P535" s="88"/>
      <c r="Q535" s="89"/>
      <c r="R535" s="90"/>
      <c r="S535" s="88"/>
      <c r="T535" s="90"/>
      <c r="U535" s="90"/>
      <c r="V535" s="88"/>
      <c r="W535" s="90"/>
      <c r="X535" s="90"/>
      <c r="Y535" s="90"/>
      <c r="Z535" s="90"/>
      <c r="AA535" s="90"/>
      <c r="AB535" s="90"/>
      <c r="AC535" s="90"/>
      <c r="AD535" s="90"/>
      <c r="AE535" s="90"/>
      <c r="AF535" s="90"/>
      <c r="AG535" s="90"/>
      <c r="AH535" s="91"/>
      <c r="AI535" s="91"/>
      <c r="AJ535" s="38"/>
      <c r="AK535" s="22"/>
      <c r="AL535" s="22"/>
    </row>
    <row r="536" spans="1:38">
      <c r="A536" s="13"/>
      <c r="B536" s="74" t="s">
        <v>89</v>
      </c>
      <c r="C536" s="161" t="s">
        <v>90</v>
      </c>
      <c r="D536" s="22"/>
      <c r="E536" s="459"/>
      <c r="F536" s="459"/>
      <c r="G536" s="461"/>
      <c r="H536" s="76"/>
      <c r="I536" s="76"/>
      <c r="J536" s="76"/>
      <c r="K536" s="77"/>
      <c r="L536" s="77"/>
      <c r="M536" s="76"/>
      <c r="N536" s="76"/>
      <c r="O536" s="223"/>
      <c r="P536" s="88"/>
      <c r="Q536" s="89"/>
      <c r="R536" s="90"/>
      <c r="S536" s="88"/>
      <c r="T536" s="90"/>
      <c r="U536" s="90"/>
      <c r="V536" s="88"/>
      <c r="W536" s="90"/>
      <c r="X536" s="90"/>
      <c r="Y536" s="90"/>
      <c r="Z536" s="90"/>
      <c r="AA536" s="90"/>
      <c r="AB536" s="90"/>
      <c r="AC536" s="90"/>
      <c r="AD536" s="90"/>
      <c r="AE536" s="90"/>
      <c r="AF536" s="90"/>
      <c r="AG536" s="90"/>
      <c r="AH536" s="91"/>
      <c r="AI536" s="91"/>
      <c r="AJ536" s="38"/>
      <c r="AK536" s="22"/>
      <c r="AL536" s="22"/>
    </row>
    <row r="537" spans="1:38">
      <c r="A537" s="13"/>
      <c r="B537" s="84" t="s">
        <v>91</v>
      </c>
      <c r="C537" s="162" t="s">
        <v>90</v>
      </c>
      <c r="D537" s="86"/>
      <c r="E537" s="459"/>
      <c r="F537" s="459"/>
      <c r="G537" s="461"/>
      <c r="H537" s="79"/>
      <c r="I537" s="79"/>
      <c r="J537" s="79"/>
      <c r="K537" s="81"/>
      <c r="L537" s="81"/>
      <c r="M537" s="79"/>
      <c r="N537" s="79"/>
      <c r="O537" s="223"/>
      <c r="P537" s="88"/>
      <c r="Q537" s="89"/>
      <c r="R537" s="90"/>
      <c r="S537" s="88"/>
      <c r="T537" s="90"/>
      <c r="U537" s="90"/>
      <c r="V537" s="88"/>
      <c r="W537" s="90"/>
      <c r="X537" s="90"/>
      <c r="Y537" s="90"/>
      <c r="Z537" s="90"/>
      <c r="AA537" s="90"/>
      <c r="AB537" s="90"/>
      <c r="AC537" s="90"/>
      <c r="AD537" s="90"/>
      <c r="AE537" s="90"/>
      <c r="AF537" s="90"/>
      <c r="AG537" s="90"/>
      <c r="AH537" s="91"/>
      <c r="AI537" s="91"/>
      <c r="AJ537" s="38"/>
      <c r="AK537" s="86"/>
      <c r="AL537" s="86"/>
    </row>
    <row r="538" spans="1:38">
      <c r="A538" s="92"/>
      <c r="B538" s="45"/>
      <c r="C538" s="45"/>
      <c r="D538" s="45"/>
      <c r="E538" s="44"/>
      <c r="F538" s="93"/>
      <c r="G538" s="163"/>
      <c r="H538" s="45"/>
      <c r="I538" s="45"/>
      <c r="J538" s="45"/>
      <c r="K538" s="44"/>
      <c r="L538" s="44"/>
      <c r="M538" s="45"/>
      <c r="N538" s="45"/>
      <c r="O538" s="44"/>
      <c r="P538" s="42"/>
      <c r="Q538" s="43"/>
      <c r="R538" s="44"/>
      <c r="S538" s="45"/>
      <c r="T538" s="44"/>
      <c r="U538" s="44"/>
      <c r="V538" s="45"/>
      <c r="W538" s="44"/>
      <c r="X538" s="44"/>
      <c r="Y538" s="44"/>
      <c r="Z538" s="44"/>
      <c r="AA538" s="44"/>
      <c r="AB538" s="44"/>
      <c r="AC538" s="44"/>
      <c r="AD538" s="44"/>
      <c r="AE538" s="44"/>
      <c r="AF538" s="44"/>
      <c r="AG538" s="44"/>
      <c r="AH538" s="45"/>
      <c r="AI538" s="45"/>
      <c r="AJ538" s="45"/>
      <c r="AK538" s="45"/>
      <c r="AL538" s="46"/>
    </row>
    <row r="539" spans="1:38" ht="23.45" thickBot="1">
      <c r="A539" s="95"/>
      <c r="B539" s="94"/>
      <c r="C539" s="94"/>
      <c r="D539" s="94"/>
      <c r="E539" s="96"/>
      <c r="F539" s="97"/>
      <c r="G539" s="164"/>
      <c r="H539" s="94"/>
      <c r="I539" s="94"/>
      <c r="J539" s="94"/>
      <c r="K539" s="96"/>
      <c r="L539" s="96"/>
      <c r="M539" s="94"/>
      <c r="N539" s="94"/>
      <c r="O539" s="96"/>
      <c r="P539" s="98"/>
      <c r="Q539" s="99"/>
      <c r="R539" s="96"/>
      <c r="S539" s="94"/>
      <c r="T539" s="96"/>
      <c r="U539" s="96"/>
      <c r="V539" s="94"/>
      <c r="W539" s="96"/>
      <c r="X539" s="96"/>
      <c r="Y539" s="96"/>
      <c r="Z539" s="96"/>
      <c r="AA539" s="96"/>
      <c r="AB539" s="96"/>
      <c r="AC539" s="96"/>
      <c r="AD539" s="96"/>
      <c r="AE539" s="96"/>
      <c r="AF539" s="96"/>
      <c r="AG539" s="96"/>
      <c r="AH539" s="94"/>
      <c r="AI539" s="94"/>
      <c r="AJ539" s="94"/>
      <c r="AK539" s="94"/>
      <c r="AL539" s="94"/>
    </row>
    <row r="540" spans="1:38" ht="23.45" thickBot="1">
      <c r="A540" s="12">
        <v>38</v>
      </c>
      <c r="B540" s="481" t="s">
        <v>5</v>
      </c>
      <c r="C540" s="482"/>
      <c r="D540" s="134" t="s">
        <v>6</v>
      </c>
      <c r="E540" s="134"/>
      <c r="F540" s="134"/>
      <c r="G540" s="134"/>
      <c r="H540" s="134"/>
      <c r="I540" s="134"/>
      <c r="J540" s="134"/>
      <c r="K540" s="134"/>
      <c r="L540" s="134"/>
      <c r="M540" s="482" t="s">
        <v>7</v>
      </c>
      <c r="N540" s="482"/>
      <c r="O540" s="482"/>
      <c r="P540" s="482"/>
      <c r="Q540" s="482"/>
      <c r="R540" s="482"/>
      <c r="S540" s="482"/>
      <c r="T540" s="482"/>
      <c r="U540" s="482"/>
      <c r="V540" s="482"/>
      <c r="W540" s="482"/>
      <c r="X540" s="482"/>
      <c r="Y540" s="482"/>
      <c r="Z540" s="482"/>
      <c r="AA540" s="482"/>
      <c r="AB540" s="482"/>
      <c r="AC540" s="482"/>
      <c r="AD540" s="482"/>
      <c r="AE540" s="482"/>
      <c r="AF540" s="482"/>
      <c r="AG540" s="482"/>
      <c r="AH540" s="482"/>
      <c r="AI540" s="483" t="s">
        <v>8</v>
      </c>
      <c r="AJ540" s="483"/>
    </row>
    <row r="541" spans="1:38" s="14" customFormat="1" ht="32.450000000000003" customHeight="1">
      <c r="A541" s="13"/>
      <c r="D541" s="15"/>
      <c r="E541" s="16" t="s">
        <v>9</v>
      </c>
      <c r="F541" s="466" t="s">
        <v>10</v>
      </c>
      <c r="G541" s="466" t="s">
        <v>11</v>
      </c>
      <c r="H541" s="475" t="s">
        <v>12</v>
      </c>
      <c r="I541" s="477" t="s">
        <v>13</v>
      </c>
      <c r="J541" s="479" t="s">
        <v>14</v>
      </c>
      <c r="K541" s="470" t="s">
        <v>15</v>
      </c>
      <c r="L541" s="470" t="s">
        <v>16</v>
      </c>
      <c r="M541" s="15" t="s">
        <v>17</v>
      </c>
      <c r="N541" s="17" t="s">
        <v>18</v>
      </c>
      <c r="O541" s="472" t="s">
        <v>19</v>
      </c>
      <c r="P541" s="473"/>
      <c r="Q541" s="474"/>
      <c r="R541" s="466" t="s">
        <v>92</v>
      </c>
      <c r="S541" s="466" t="s">
        <v>93</v>
      </c>
      <c r="T541" s="466" t="s">
        <v>22</v>
      </c>
      <c r="U541" s="466" t="s">
        <v>23</v>
      </c>
      <c r="V541" s="464" t="s">
        <v>24</v>
      </c>
      <c r="W541" s="466" t="s">
        <v>94</v>
      </c>
      <c r="X541" s="467" t="s">
        <v>26</v>
      </c>
      <c r="Y541" s="468"/>
      <c r="Z541" s="469"/>
      <c r="AA541" s="467" t="s">
        <v>27</v>
      </c>
      <c r="AB541" s="468"/>
      <c r="AC541" s="469"/>
      <c r="AD541" s="18" t="s">
        <v>95</v>
      </c>
      <c r="AE541" s="467" t="s">
        <v>29</v>
      </c>
      <c r="AF541" s="468"/>
      <c r="AG541" s="469"/>
      <c r="AH541" s="466" t="s">
        <v>30</v>
      </c>
      <c r="AI541" s="456" t="s">
        <v>31</v>
      </c>
      <c r="AJ541" s="456" t="s">
        <v>32</v>
      </c>
      <c r="AK541" s="19" t="s">
        <v>33</v>
      </c>
    </row>
    <row r="542" spans="1:38" ht="30" customHeight="1">
      <c r="A542" s="13"/>
      <c r="B542" s="20" t="s">
        <v>34</v>
      </c>
      <c r="C542" s="21" t="s">
        <v>547</v>
      </c>
      <c r="D542" s="22"/>
      <c r="E542" s="23" t="s">
        <v>36</v>
      </c>
      <c r="F542" s="457"/>
      <c r="G542" s="457"/>
      <c r="H542" s="476"/>
      <c r="I542" s="478"/>
      <c r="J542" s="480"/>
      <c r="K542" s="471"/>
      <c r="L542" s="471"/>
      <c r="M542" s="24"/>
      <c r="N542" s="25"/>
      <c r="O542" s="104" t="s">
        <v>37</v>
      </c>
      <c r="P542" s="29" t="s">
        <v>38</v>
      </c>
      <c r="Q542" s="105" t="s">
        <v>17</v>
      </c>
      <c r="R542" s="457"/>
      <c r="S542" s="457"/>
      <c r="T542" s="457"/>
      <c r="U542" s="457"/>
      <c r="V542" s="465"/>
      <c r="W542" s="457"/>
      <c r="X542" s="29" t="s">
        <v>39</v>
      </c>
      <c r="Y542" s="29" t="s">
        <v>40</v>
      </c>
      <c r="Z542" s="29" t="s">
        <v>41</v>
      </c>
      <c r="AA542" s="29" t="s">
        <v>39</v>
      </c>
      <c r="AB542" s="29" t="s">
        <v>40</v>
      </c>
      <c r="AC542" s="29" t="s">
        <v>41</v>
      </c>
      <c r="AD542" s="29" t="s">
        <v>42</v>
      </c>
      <c r="AE542" s="29" t="s">
        <v>43</v>
      </c>
      <c r="AF542" s="29" t="s">
        <v>44</v>
      </c>
      <c r="AG542" s="29" t="s">
        <v>45</v>
      </c>
      <c r="AH542" s="457"/>
      <c r="AI542" s="457"/>
      <c r="AJ542" s="457"/>
      <c r="AK542" s="7" t="s">
        <v>46</v>
      </c>
    </row>
    <row r="543" spans="1:38" ht="30" customHeight="1">
      <c r="A543" s="13"/>
      <c r="B543" s="30" t="s">
        <v>47</v>
      </c>
      <c r="C543" s="31" t="s">
        <v>548</v>
      </c>
      <c r="D543" s="22"/>
      <c r="E543" s="458" t="s">
        <v>549</v>
      </c>
      <c r="F543" s="458" t="s">
        <v>550</v>
      </c>
      <c r="G543" s="460" t="s">
        <v>551</v>
      </c>
      <c r="H543" s="22"/>
      <c r="I543" s="22"/>
      <c r="J543" s="22"/>
      <c r="K543" s="32"/>
      <c r="L543" s="32"/>
      <c r="M543" s="22"/>
      <c r="N543" s="33"/>
      <c r="O543" s="34"/>
      <c r="P543" s="35"/>
      <c r="Q543" s="36"/>
      <c r="R543" s="32"/>
      <c r="S543" s="22"/>
      <c r="T543" s="32"/>
      <c r="U543" s="32"/>
      <c r="V543" s="22"/>
      <c r="W543" s="32"/>
      <c r="X543" s="32"/>
      <c r="Y543" s="32"/>
      <c r="Z543" s="32"/>
      <c r="AA543" s="32"/>
      <c r="AB543" s="32"/>
      <c r="AC543" s="32"/>
      <c r="AD543" s="32"/>
      <c r="AE543" s="32"/>
      <c r="AF543" s="32"/>
      <c r="AG543" s="32"/>
      <c r="AH543" s="22"/>
      <c r="AI543" s="22"/>
      <c r="AJ543" s="22"/>
      <c r="AK543" s="22"/>
      <c r="AL543" s="22"/>
    </row>
    <row r="544" spans="1:38">
      <c r="A544" s="13"/>
      <c r="B544" s="20" t="s">
        <v>54</v>
      </c>
      <c r="C544" s="37" t="s">
        <v>55</v>
      </c>
      <c r="D544" s="22"/>
      <c r="E544" s="459"/>
      <c r="F544" s="459"/>
      <c r="G544" s="461"/>
      <c r="H544" s="38"/>
      <c r="I544" s="38"/>
      <c r="J544" s="38"/>
      <c r="K544" s="39"/>
      <c r="L544" s="39"/>
      <c r="M544" s="38"/>
      <c r="N544" s="40"/>
      <c r="O544" s="112"/>
      <c r="P544" s="113"/>
      <c r="Q544" s="114"/>
      <c r="R544" s="39"/>
      <c r="S544" s="38"/>
      <c r="T544" s="39"/>
      <c r="U544" s="39"/>
      <c r="V544" s="38"/>
      <c r="W544" s="39"/>
      <c r="X544" s="39"/>
      <c r="Y544" s="39"/>
      <c r="Z544" s="39"/>
      <c r="AA544" s="39"/>
      <c r="AB544" s="39"/>
      <c r="AC544" s="39"/>
      <c r="AD544" s="39"/>
      <c r="AE544" s="39"/>
      <c r="AF544" s="39"/>
      <c r="AG544" s="39"/>
      <c r="AH544" s="38"/>
      <c r="AI544" s="38"/>
      <c r="AJ544" s="38"/>
      <c r="AK544" s="38"/>
      <c r="AL544" s="38"/>
    </row>
    <row r="545" spans="1:38" ht="90">
      <c r="A545" s="13"/>
      <c r="B545" s="462" t="s">
        <v>56</v>
      </c>
      <c r="C545" s="21" t="s">
        <v>199</v>
      </c>
      <c r="D545" s="22"/>
      <c r="E545" s="459"/>
      <c r="F545" s="459"/>
      <c r="G545" s="461"/>
      <c r="H545" s="38"/>
      <c r="I545" s="38"/>
      <c r="J545" s="38"/>
      <c r="K545" s="39"/>
      <c r="L545" s="39"/>
      <c r="M545" s="38"/>
      <c r="N545" s="33"/>
      <c r="O545" s="34">
        <v>6</v>
      </c>
      <c r="P545" s="50" t="str">
        <f>C89</f>
        <v>To conduct SQEP Test</v>
      </c>
      <c r="Q545" s="47" t="str">
        <f t="shared" ref="Q545:U546" si="464">H93</f>
        <v>Engineer SQEP for PSED</v>
      </c>
      <c r="R545" s="53" t="str">
        <f t="shared" si="464"/>
        <v>Wrong object</v>
      </c>
      <c r="S545" s="47" t="str">
        <f t="shared" si="464"/>
        <v>Wrong assessment outcome from test</v>
      </c>
      <c r="T545" s="72" t="str">
        <f t="shared" si="464"/>
        <v>High</v>
      </c>
      <c r="U545" s="73" t="str">
        <f t="shared" si="464"/>
        <v>Large</v>
      </c>
      <c r="V545" s="50" t="s">
        <v>552</v>
      </c>
      <c r="W545" s="32" t="s">
        <v>104</v>
      </c>
      <c r="X545" s="32">
        <f t="shared" ref="X545:X546" si="465">IF($T545="High",3,0)</f>
        <v>3</v>
      </c>
      <c r="Y545" s="32">
        <f t="shared" ref="Y545:Y546" si="466">IF($T545="Medium",2,0)</f>
        <v>0</v>
      </c>
      <c r="Z545" s="32">
        <f t="shared" ref="Z545:Z546" si="467">IF($T545="Low",1,0)</f>
        <v>0</v>
      </c>
      <c r="AA545" s="32">
        <f t="shared" ref="AA545:AA546" si="468">IF($U545="large",3,0)</f>
        <v>3</v>
      </c>
      <c r="AB545" s="32">
        <f t="shared" ref="AB545:AB546" si="469">IF($U545="Medium",2,0)</f>
        <v>0</v>
      </c>
      <c r="AC545" s="32">
        <f t="shared" ref="AC545:AC546" si="470">IF($U545="Low",1,0)</f>
        <v>0</v>
      </c>
      <c r="AD545" s="32">
        <f t="shared" ref="AD545:AD546" si="471">(X545+Y545+Z545)*(AA545+AB545+AC545)</f>
        <v>9</v>
      </c>
      <c r="AE545" s="51">
        <f t="shared" ref="AE545:AE546" si="472">IF($W545="INCREASE",3,0)</f>
        <v>0</v>
      </c>
      <c r="AF545" s="51">
        <f t="shared" ref="AF545:AF546" si="473">IF($W545="NO CHANGE",2,0)</f>
        <v>2</v>
      </c>
      <c r="AG545" s="51">
        <f t="shared" ref="AG545:AG546" si="474">IF($W545="DECREASE",1,0)</f>
        <v>0</v>
      </c>
      <c r="AH545" s="51">
        <f t="shared" ref="AH545:AH546" si="475">AD545*(AE545+AF545+AG545)</f>
        <v>18</v>
      </c>
      <c r="AI545" s="50" t="s">
        <v>553</v>
      </c>
      <c r="AJ545" s="38"/>
      <c r="AK545" s="22"/>
      <c r="AL545" s="22"/>
    </row>
    <row r="546" spans="1:38" ht="90">
      <c r="A546" s="13"/>
      <c r="B546" s="462"/>
      <c r="C546" s="21" t="s">
        <v>198</v>
      </c>
      <c r="D546" s="22"/>
      <c r="E546" s="459"/>
      <c r="F546" s="459"/>
      <c r="G546" s="461"/>
      <c r="H546" s="38"/>
      <c r="I546" s="38"/>
      <c r="J546" s="38"/>
      <c r="K546" s="39"/>
      <c r="L546" s="39"/>
      <c r="M546" s="38"/>
      <c r="N546" s="33"/>
      <c r="O546" s="34">
        <v>6</v>
      </c>
      <c r="P546" s="50" t="str">
        <f>C89</f>
        <v>To conduct SQEP Test</v>
      </c>
      <c r="Q546" s="47" t="str">
        <f t="shared" si="464"/>
        <v>Aircrew SQEP for PSED</v>
      </c>
      <c r="R546" s="53" t="str">
        <f t="shared" si="464"/>
        <v>Wrong object</v>
      </c>
      <c r="S546" s="47" t="str">
        <f t="shared" si="464"/>
        <v>Wrong assessment outcome from test</v>
      </c>
      <c r="T546" s="72" t="str">
        <f t="shared" si="464"/>
        <v>High</v>
      </c>
      <c r="U546" s="73" t="str">
        <f t="shared" si="464"/>
        <v>Large</v>
      </c>
      <c r="V546" s="50" t="s">
        <v>554</v>
      </c>
      <c r="W546" s="32" t="s">
        <v>104</v>
      </c>
      <c r="X546" s="32">
        <f t="shared" si="465"/>
        <v>3</v>
      </c>
      <c r="Y546" s="32">
        <f t="shared" si="466"/>
        <v>0</v>
      </c>
      <c r="Z546" s="32">
        <f t="shared" si="467"/>
        <v>0</v>
      </c>
      <c r="AA546" s="32">
        <f t="shared" si="468"/>
        <v>3</v>
      </c>
      <c r="AB546" s="32">
        <f t="shared" si="469"/>
        <v>0</v>
      </c>
      <c r="AC546" s="32">
        <f t="shared" si="470"/>
        <v>0</v>
      </c>
      <c r="AD546" s="32">
        <f t="shared" si="471"/>
        <v>9</v>
      </c>
      <c r="AE546" s="51">
        <f t="shared" si="472"/>
        <v>0</v>
      </c>
      <c r="AF546" s="51">
        <f t="shared" si="473"/>
        <v>2</v>
      </c>
      <c r="AG546" s="51">
        <f t="shared" si="474"/>
        <v>0</v>
      </c>
      <c r="AH546" s="51">
        <f t="shared" si="475"/>
        <v>18</v>
      </c>
      <c r="AI546" s="50" t="s">
        <v>555</v>
      </c>
      <c r="AJ546" s="38"/>
      <c r="AK546" s="22"/>
      <c r="AL546" s="22"/>
    </row>
    <row r="547" spans="1:38">
      <c r="A547" s="13"/>
      <c r="B547" s="463" t="s">
        <v>65</v>
      </c>
      <c r="C547" s="21" t="s">
        <v>194</v>
      </c>
      <c r="D547" s="22"/>
      <c r="E547" s="459"/>
      <c r="F547" s="459"/>
      <c r="G547" s="461"/>
      <c r="H547" s="22" t="str">
        <f>C547</f>
        <v>Aircrew SQEP for PSED</v>
      </c>
      <c r="I547" s="51" t="s">
        <v>107</v>
      </c>
      <c r="J547" s="176" t="s">
        <v>556</v>
      </c>
      <c r="K547" s="32" t="s">
        <v>69</v>
      </c>
      <c r="L547" s="32" t="s">
        <v>58</v>
      </c>
      <c r="M547" s="22"/>
      <c r="N547" s="33"/>
      <c r="O547" s="118"/>
      <c r="P547" s="57"/>
      <c r="Q547" s="58"/>
      <c r="R547" s="59"/>
      <c r="S547" s="119"/>
      <c r="T547" s="59"/>
      <c r="U547" s="59"/>
      <c r="V547" s="59"/>
      <c r="W547" s="59"/>
      <c r="X547" s="59"/>
      <c r="Y547" s="59"/>
      <c r="Z547" s="59"/>
      <c r="AA547" s="59"/>
      <c r="AB547" s="59"/>
      <c r="AC547" s="59"/>
      <c r="AD547" s="59"/>
      <c r="AE547" s="59"/>
      <c r="AF547" s="59"/>
      <c r="AG547" s="59"/>
      <c r="AH547" s="52"/>
      <c r="AI547" s="52"/>
      <c r="AJ547" s="116" t="s">
        <v>557</v>
      </c>
      <c r="AK547" s="22"/>
      <c r="AL547" s="22"/>
    </row>
    <row r="548" spans="1:38">
      <c r="A548" s="13"/>
      <c r="B548" s="463"/>
      <c r="C548" s="21" t="s">
        <v>79</v>
      </c>
      <c r="D548" s="22"/>
      <c r="E548" s="459"/>
      <c r="F548" s="459"/>
      <c r="G548" s="461"/>
      <c r="H548" s="22" t="str">
        <f>C548</f>
        <v>Engineer SQEP for PSED</v>
      </c>
      <c r="I548" s="51" t="s">
        <v>107</v>
      </c>
      <c r="J548" s="176" t="s">
        <v>556</v>
      </c>
      <c r="K548" s="32" t="s">
        <v>69</v>
      </c>
      <c r="L548" s="32" t="s">
        <v>58</v>
      </c>
      <c r="M548" s="22"/>
      <c r="N548" s="33"/>
      <c r="O548" s="120"/>
      <c r="P548" s="121"/>
      <c r="Q548" s="122"/>
      <c r="R548" s="123"/>
      <c r="S548" s="124"/>
      <c r="T548" s="123"/>
      <c r="U548" s="123"/>
      <c r="V548" s="124"/>
      <c r="W548" s="123"/>
      <c r="X548" s="123"/>
      <c r="Y548" s="123"/>
      <c r="Z548" s="123"/>
      <c r="AA548" s="123"/>
      <c r="AB548" s="123"/>
      <c r="AC548" s="123"/>
      <c r="AD548" s="123"/>
      <c r="AE548" s="123"/>
      <c r="AF548" s="123"/>
      <c r="AG548" s="123"/>
      <c r="AH548" s="125"/>
      <c r="AI548" s="125"/>
      <c r="AJ548" s="116" t="s">
        <v>557</v>
      </c>
      <c r="AK548" s="22"/>
      <c r="AL548" s="22"/>
    </row>
    <row r="549" spans="1:38" ht="28.9">
      <c r="A549" s="13"/>
      <c r="B549" s="463"/>
      <c r="C549" s="21" t="s">
        <v>330</v>
      </c>
      <c r="D549" s="22"/>
      <c r="E549" s="459"/>
      <c r="F549" s="459"/>
      <c r="G549" s="461"/>
      <c r="H549" s="22" t="str">
        <f>C549</f>
        <v>Request for backup qualified and experienced engineers</v>
      </c>
      <c r="I549" s="51" t="s">
        <v>72</v>
      </c>
      <c r="J549" s="176" t="s">
        <v>558</v>
      </c>
      <c r="K549" s="32" t="s">
        <v>69</v>
      </c>
      <c r="L549" s="32" t="s">
        <v>58</v>
      </c>
      <c r="M549" s="22"/>
      <c r="N549" s="33"/>
      <c r="O549" s="120"/>
      <c r="P549" s="121"/>
      <c r="Q549" s="122"/>
      <c r="R549" s="123"/>
      <c r="S549" s="124"/>
      <c r="T549" s="123"/>
      <c r="U549" s="123"/>
      <c r="V549" s="124"/>
      <c r="W549" s="123"/>
      <c r="X549" s="123"/>
      <c r="Y549" s="123"/>
      <c r="Z549" s="123"/>
      <c r="AA549" s="123"/>
      <c r="AB549" s="123"/>
      <c r="AC549" s="123"/>
      <c r="AD549" s="123"/>
      <c r="AE549" s="123"/>
      <c r="AF549" s="123"/>
      <c r="AG549" s="123"/>
      <c r="AH549" s="125"/>
      <c r="AI549" s="125"/>
      <c r="AJ549" s="116" t="s">
        <v>559</v>
      </c>
      <c r="AK549" s="22"/>
      <c r="AL549" s="22"/>
    </row>
    <row r="550" spans="1:38" ht="28.9">
      <c r="A550" s="13"/>
      <c r="B550" s="463"/>
      <c r="C550" s="21" t="s">
        <v>333</v>
      </c>
      <c r="D550" s="22"/>
      <c r="E550" s="459"/>
      <c r="F550" s="459"/>
      <c r="G550" s="461"/>
      <c r="H550" s="22" t="str">
        <f>C550</f>
        <v>Request for backup qualified and experienced aircrew</v>
      </c>
      <c r="I550" s="51" t="s">
        <v>72</v>
      </c>
      <c r="J550" s="176" t="s">
        <v>558</v>
      </c>
      <c r="K550" s="32" t="s">
        <v>69</v>
      </c>
      <c r="L550" s="32" t="s">
        <v>58</v>
      </c>
      <c r="M550" s="22"/>
      <c r="N550" s="33"/>
      <c r="O550" s="120"/>
      <c r="P550" s="121"/>
      <c r="Q550" s="122"/>
      <c r="R550" s="123"/>
      <c r="S550" s="124"/>
      <c r="T550" s="123"/>
      <c r="U550" s="123"/>
      <c r="V550" s="124"/>
      <c r="W550" s="123"/>
      <c r="X550" s="123"/>
      <c r="Y550" s="123"/>
      <c r="Z550" s="123"/>
      <c r="AA550" s="123"/>
      <c r="AB550" s="123"/>
      <c r="AC550" s="123"/>
      <c r="AD550" s="123"/>
      <c r="AE550" s="123"/>
      <c r="AF550" s="123"/>
      <c r="AG550" s="123"/>
      <c r="AH550" s="125"/>
      <c r="AI550" s="125"/>
      <c r="AJ550" s="116" t="s">
        <v>559</v>
      </c>
      <c r="AK550" s="22"/>
      <c r="AL550" s="22"/>
    </row>
    <row r="551" spans="1:38">
      <c r="A551" s="13"/>
      <c r="B551" s="74" t="s">
        <v>75</v>
      </c>
      <c r="C551" s="161" t="s">
        <v>90</v>
      </c>
      <c r="D551" s="22"/>
      <c r="E551" s="459"/>
      <c r="F551" s="459"/>
      <c r="G551" s="461"/>
      <c r="H551" s="76"/>
      <c r="I551" s="76"/>
      <c r="J551" s="76"/>
      <c r="K551" s="77"/>
      <c r="L551" s="77"/>
      <c r="M551" s="76"/>
      <c r="N551" s="76"/>
      <c r="O551" s="223"/>
      <c r="P551" s="88"/>
      <c r="Q551" s="89"/>
      <c r="R551" s="90"/>
      <c r="S551" s="88"/>
      <c r="T551" s="90"/>
      <c r="U551" s="90"/>
      <c r="V551" s="88"/>
      <c r="W551" s="90"/>
      <c r="X551" s="90"/>
      <c r="Y551" s="90"/>
      <c r="Z551" s="90"/>
      <c r="AA551" s="90"/>
      <c r="AB551" s="90"/>
      <c r="AC551" s="90"/>
      <c r="AD551" s="90"/>
      <c r="AE551" s="90"/>
      <c r="AF551" s="90"/>
      <c r="AG551" s="90"/>
      <c r="AH551" s="91"/>
      <c r="AI551" s="91"/>
      <c r="AJ551" s="45"/>
      <c r="AK551" s="22"/>
      <c r="AL551" s="22"/>
    </row>
    <row r="552" spans="1:38">
      <c r="A552" s="13"/>
      <c r="B552" s="74" t="s">
        <v>82</v>
      </c>
      <c r="C552" s="161" t="s">
        <v>90</v>
      </c>
      <c r="D552" s="22"/>
      <c r="E552" s="459"/>
      <c r="F552" s="459"/>
      <c r="G552" s="461"/>
      <c r="H552" s="76"/>
      <c r="I552" s="76"/>
      <c r="J552" s="76"/>
      <c r="K552" s="77"/>
      <c r="L552" s="77"/>
      <c r="M552" s="76"/>
      <c r="N552" s="76"/>
      <c r="O552" s="223"/>
      <c r="P552" s="88"/>
      <c r="Q552" s="89"/>
      <c r="R552" s="90"/>
      <c r="S552" s="88"/>
      <c r="T552" s="90"/>
      <c r="U552" s="90"/>
      <c r="V552" s="88"/>
      <c r="W552" s="90"/>
      <c r="X552" s="90"/>
      <c r="Y552" s="90"/>
      <c r="Z552" s="90"/>
      <c r="AA552" s="90"/>
      <c r="AB552" s="90"/>
      <c r="AC552" s="90"/>
      <c r="AD552" s="90"/>
      <c r="AE552" s="90"/>
      <c r="AF552" s="90"/>
      <c r="AG552" s="90"/>
      <c r="AH552" s="91"/>
      <c r="AI552" s="91"/>
      <c r="AJ552" s="45"/>
      <c r="AK552" s="22"/>
      <c r="AL552" s="22"/>
    </row>
    <row r="553" spans="1:38">
      <c r="A553" s="13"/>
      <c r="B553" s="74" t="s">
        <v>89</v>
      </c>
      <c r="C553" s="161" t="s">
        <v>90</v>
      </c>
      <c r="D553" s="22"/>
      <c r="E553" s="459"/>
      <c r="F553" s="459"/>
      <c r="G553" s="461"/>
      <c r="H553" s="76"/>
      <c r="I553" s="76"/>
      <c r="J553" s="76"/>
      <c r="K553" s="77"/>
      <c r="L553" s="77"/>
      <c r="M553" s="76"/>
      <c r="N553" s="76"/>
      <c r="O553" s="223"/>
      <c r="P553" s="88"/>
      <c r="Q553" s="89"/>
      <c r="R553" s="90"/>
      <c r="S553" s="88"/>
      <c r="T553" s="90"/>
      <c r="U553" s="90"/>
      <c r="V553" s="88"/>
      <c r="W553" s="90"/>
      <c r="X553" s="90"/>
      <c r="Y553" s="90"/>
      <c r="Z553" s="90"/>
      <c r="AA553" s="90"/>
      <c r="AB553" s="90"/>
      <c r="AC553" s="90"/>
      <c r="AD553" s="90"/>
      <c r="AE553" s="90"/>
      <c r="AF553" s="90"/>
      <c r="AG553" s="90"/>
      <c r="AH553" s="91"/>
      <c r="AI553" s="91"/>
      <c r="AJ553" s="45"/>
      <c r="AK553" s="22"/>
      <c r="AL553" s="22"/>
    </row>
    <row r="554" spans="1:38">
      <c r="A554" s="13"/>
      <c r="B554" s="84" t="s">
        <v>91</v>
      </c>
      <c r="C554" s="162" t="s">
        <v>90</v>
      </c>
      <c r="D554" s="86"/>
      <c r="E554" s="459"/>
      <c r="F554" s="459"/>
      <c r="G554" s="461"/>
      <c r="H554" s="79"/>
      <c r="I554" s="79"/>
      <c r="J554" s="79"/>
      <c r="K554" s="81"/>
      <c r="L554" s="81"/>
      <c r="M554" s="79"/>
      <c r="N554" s="79"/>
      <c r="O554" s="223"/>
      <c r="P554" s="88"/>
      <c r="Q554" s="89"/>
      <c r="R554" s="90"/>
      <c r="S554" s="88"/>
      <c r="T554" s="90"/>
      <c r="U554" s="90"/>
      <c r="V554" s="88"/>
      <c r="W554" s="90"/>
      <c r="X554" s="90"/>
      <c r="Y554" s="90"/>
      <c r="Z554" s="90"/>
      <c r="AA554" s="90"/>
      <c r="AB554" s="90"/>
      <c r="AC554" s="90"/>
      <c r="AD554" s="90"/>
      <c r="AE554" s="90"/>
      <c r="AF554" s="90"/>
      <c r="AG554" s="90"/>
      <c r="AH554" s="91"/>
      <c r="AI554" s="91"/>
      <c r="AJ554" s="45"/>
      <c r="AK554" s="86"/>
      <c r="AL554" s="86"/>
    </row>
    <row r="555" spans="1:38">
      <c r="A555" s="92"/>
      <c r="B555" s="45"/>
      <c r="C555" s="45"/>
      <c r="D555" s="45"/>
      <c r="E555" s="44"/>
      <c r="F555" s="93"/>
      <c r="G555" s="163"/>
      <c r="H555" s="45"/>
      <c r="I555" s="45"/>
      <c r="J555" s="45"/>
      <c r="K555" s="44"/>
      <c r="L555" s="44"/>
      <c r="M555" s="45"/>
      <c r="N555" s="45"/>
      <c r="O555" s="44"/>
      <c r="P555" s="42"/>
      <c r="Q555" s="43"/>
      <c r="R555" s="44"/>
      <c r="S555" s="45"/>
      <c r="T555" s="44"/>
      <c r="U555" s="44"/>
      <c r="V555" s="45"/>
      <c r="W555" s="44"/>
      <c r="X555" s="44"/>
      <c r="Y555" s="44"/>
      <c r="Z555" s="44"/>
      <c r="AA555" s="44"/>
      <c r="AB555" s="44"/>
      <c r="AC555" s="44"/>
      <c r="AD555" s="44"/>
      <c r="AE555" s="44"/>
      <c r="AF555" s="44"/>
      <c r="AG555" s="44"/>
      <c r="AH555" s="45"/>
      <c r="AI555" s="45"/>
      <c r="AJ555" s="45"/>
      <c r="AK555" s="45"/>
      <c r="AL555" s="46"/>
    </row>
    <row r="556" spans="1:38">
      <c r="G556" s="242"/>
      <c r="H556" s="242"/>
    </row>
    <row r="557" spans="1:38">
      <c r="G557" s="242"/>
      <c r="H557" s="242"/>
    </row>
    <row r="558" spans="1:38">
      <c r="G558" s="242"/>
      <c r="H558" s="242"/>
    </row>
    <row r="559" spans="1:38">
      <c r="G559" s="242"/>
      <c r="H559" s="242"/>
    </row>
    <row r="560" spans="1:38">
      <c r="G560" s="242"/>
      <c r="H560" s="242"/>
    </row>
    <row r="561" spans="7:8">
      <c r="G561" s="242"/>
      <c r="H561" s="242"/>
    </row>
    <row r="562" spans="7:8">
      <c r="G562" s="242"/>
      <c r="H562" s="242"/>
    </row>
    <row r="563" spans="7:8">
      <c r="G563" s="242"/>
      <c r="H563" s="242"/>
    </row>
    <row r="564" spans="7:8">
      <c r="G564" s="242"/>
      <c r="H564" s="242"/>
    </row>
    <row r="565" spans="7:8">
      <c r="G565" s="242"/>
      <c r="H565" s="242"/>
    </row>
    <row r="566" spans="7:8">
      <c r="G566" s="242"/>
      <c r="H566" s="242"/>
    </row>
    <row r="567" spans="7:8">
      <c r="G567" s="242"/>
      <c r="H567" s="242"/>
    </row>
    <row r="568" spans="7:8">
      <c r="G568" s="242"/>
      <c r="H568" s="242"/>
    </row>
    <row r="569" spans="7:8">
      <c r="G569" s="242"/>
      <c r="H569" s="242"/>
    </row>
    <row r="570" spans="7:8">
      <c r="G570" s="242"/>
      <c r="H570" s="242"/>
    </row>
    <row r="571" spans="7:8">
      <c r="G571" s="242"/>
      <c r="H571" s="242"/>
    </row>
  </sheetData>
  <mergeCells count="1023">
    <mergeCell ref="X2:AG2"/>
    <mergeCell ref="B3:C3"/>
    <mergeCell ref="D3:L3"/>
    <mergeCell ref="M3:AH3"/>
    <mergeCell ref="AI3:AJ3"/>
    <mergeCell ref="F4:F5"/>
    <mergeCell ref="G4:G5"/>
    <mergeCell ref="H4:H5"/>
    <mergeCell ref="I4:I5"/>
    <mergeCell ref="J4:J5"/>
    <mergeCell ref="M22:AH22"/>
    <mergeCell ref="AI22:AJ22"/>
    <mergeCell ref="F23:F24"/>
    <mergeCell ref="G23:G24"/>
    <mergeCell ref="H23:H24"/>
    <mergeCell ref="I23:I24"/>
    <mergeCell ref="J23:J24"/>
    <mergeCell ref="K23:K24"/>
    <mergeCell ref="L23:L24"/>
    <mergeCell ref="O23:Q23"/>
    <mergeCell ref="B8:B9"/>
    <mergeCell ref="B10:B11"/>
    <mergeCell ref="B12:B13"/>
    <mergeCell ref="B14:B17"/>
    <mergeCell ref="B22:C22"/>
    <mergeCell ref="D22:L22"/>
    <mergeCell ref="AH4:AH5"/>
    <mergeCell ref="AI4:AI5"/>
    <mergeCell ref="AJ4:AJ5"/>
    <mergeCell ref="E6:E19"/>
    <mergeCell ref="F6:F19"/>
    <mergeCell ref="G6:G19"/>
    <mergeCell ref="U4:U5"/>
    <mergeCell ref="V4:V5"/>
    <mergeCell ref="W4:W5"/>
    <mergeCell ref="X4:Z4"/>
    <mergeCell ref="AA4:AC4"/>
    <mergeCell ref="AE4:AG4"/>
    <mergeCell ref="K4:K5"/>
    <mergeCell ref="L4:L5"/>
    <mergeCell ref="O4:Q4"/>
    <mergeCell ref="R4:R5"/>
    <mergeCell ref="M40:AH40"/>
    <mergeCell ref="AI40:AJ40"/>
    <mergeCell ref="F41:F42"/>
    <mergeCell ref="G41:G42"/>
    <mergeCell ref="H41:H42"/>
    <mergeCell ref="I41:I42"/>
    <mergeCell ref="J41:J42"/>
    <mergeCell ref="K41:K42"/>
    <mergeCell ref="L41:L42"/>
    <mergeCell ref="O41:Q41"/>
    <mergeCell ref="S4:S5"/>
    <mergeCell ref="T4:T5"/>
    <mergeCell ref="E25:E37"/>
    <mergeCell ref="F25:F37"/>
    <mergeCell ref="G25:G37"/>
    <mergeCell ref="B28:B31"/>
    <mergeCell ref="B33:B35"/>
    <mergeCell ref="B40:C40"/>
    <mergeCell ref="X23:Z23"/>
    <mergeCell ref="AA23:AC23"/>
    <mergeCell ref="AE23:AG23"/>
    <mergeCell ref="AH23:AH24"/>
    <mergeCell ref="AI23:AI24"/>
    <mergeCell ref="AJ23:AJ24"/>
    <mergeCell ref="R23:R24"/>
    <mergeCell ref="S23:S24"/>
    <mergeCell ref="T23:T24"/>
    <mergeCell ref="U23:U24"/>
    <mergeCell ref="V23:V24"/>
    <mergeCell ref="W23:W24"/>
    <mergeCell ref="M57:AH57"/>
    <mergeCell ref="AI57:AJ57"/>
    <mergeCell ref="F58:F59"/>
    <mergeCell ref="G58:G59"/>
    <mergeCell ref="H58:H59"/>
    <mergeCell ref="I58:I59"/>
    <mergeCell ref="J58:J59"/>
    <mergeCell ref="K58:K59"/>
    <mergeCell ref="L58:L59"/>
    <mergeCell ref="O58:Q58"/>
    <mergeCell ref="E43:E54"/>
    <mergeCell ref="F43:F54"/>
    <mergeCell ref="G43:G54"/>
    <mergeCell ref="B45:B46"/>
    <mergeCell ref="B47:B50"/>
    <mergeCell ref="B57:C57"/>
    <mergeCell ref="X41:Z41"/>
    <mergeCell ref="AA41:AC41"/>
    <mergeCell ref="AE41:AG41"/>
    <mergeCell ref="AH41:AH42"/>
    <mergeCell ref="AI41:AI42"/>
    <mergeCell ref="AJ41:AJ42"/>
    <mergeCell ref="R41:R42"/>
    <mergeCell ref="S41:S42"/>
    <mergeCell ref="T41:T42"/>
    <mergeCell ref="U41:U42"/>
    <mergeCell ref="V41:V42"/>
    <mergeCell ref="W41:W42"/>
    <mergeCell ref="AI71:AJ71"/>
    <mergeCell ref="F72:F73"/>
    <mergeCell ref="G72:G73"/>
    <mergeCell ref="H72:H73"/>
    <mergeCell ref="I72:I73"/>
    <mergeCell ref="J72:J73"/>
    <mergeCell ref="K72:K73"/>
    <mergeCell ref="L72:L73"/>
    <mergeCell ref="O72:Q72"/>
    <mergeCell ref="R72:R73"/>
    <mergeCell ref="E60:E68"/>
    <mergeCell ref="F60:F68"/>
    <mergeCell ref="G60:G68"/>
    <mergeCell ref="B63:B64"/>
    <mergeCell ref="B71:C71"/>
    <mergeCell ref="M71:AH71"/>
    <mergeCell ref="X58:Z58"/>
    <mergeCell ref="AA58:AC58"/>
    <mergeCell ref="AE58:AG58"/>
    <mergeCell ref="AH58:AH59"/>
    <mergeCell ref="AI58:AI59"/>
    <mergeCell ref="AJ58:AJ59"/>
    <mergeCell ref="R58:R59"/>
    <mergeCell ref="S58:S59"/>
    <mergeCell ref="T58:T59"/>
    <mergeCell ref="U58:U59"/>
    <mergeCell ref="V58:V59"/>
    <mergeCell ref="W58:W59"/>
    <mergeCell ref="B76:B79"/>
    <mergeCell ref="B87:C87"/>
    <mergeCell ref="M87:AH87"/>
    <mergeCell ref="AI87:AJ87"/>
    <mergeCell ref="F88:F89"/>
    <mergeCell ref="G88:G89"/>
    <mergeCell ref="H88:H89"/>
    <mergeCell ref="I88:I89"/>
    <mergeCell ref="J88:J89"/>
    <mergeCell ref="K88:K89"/>
    <mergeCell ref="AA72:AC72"/>
    <mergeCell ref="AE72:AG72"/>
    <mergeCell ref="AH72:AH73"/>
    <mergeCell ref="AI72:AI73"/>
    <mergeCell ref="AJ72:AJ73"/>
    <mergeCell ref="E74:E84"/>
    <mergeCell ref="F74:F84"/>
    <mergeCell ref="G74:G84"/>
    <mergeCell ref="S72:S73"/>
    <mergeCell ref="T72:T73"/>
    <mergeCell ref="U72:U73"/>
    <mergeCell ref="V72:V73"/>
    <mergeCell ref="W72:W73"/>
    <mergeCell ref="X72:Z72"/>
    <mergeCell ref="B104:C104"/>
    <mergeCell ref="M104:AH104"/>
    <mergeCell ref="AI104:AJ104"/>
    <mergeCell ref="F105:F106"/>
    <mergeCell ref="G105:G106"/>
    <mergeCell ref="H105:H106"/>
    <mergeCell ref="I105:I106"/>
    <mergeCell ref="J105:J106"/>
    <mergeCell ref="K105:K106"/>
    <mergeCell ref="L105:L106"/>
    <mergeCell ref="AI88:AI89"/>
    <mergeCell ref="AJ88:AJ89"/>
    <mergeCell ref="E90:E101"/>
    <mergeCell ref="F90:F101"/>
    <mergeCell ref="G90:G101"/>
    <mergeCell ref="B93:B97"/>
    <mergeCell ref="V88:V89"/>
    <mergeCell ref="W88:W89"/>
    <mergeCell ref="X88:Z88"/>
    <mergeCell ref="AA88:AC88"/>
    <mergeCell ref="AE88:AG88"/>
    <mergeCell ref="AH88:AH89"/>
    <mergeCell ref="L88:L89"/>
    <mergeCell ref="O88:Q88"/>
    <mergeCell ref="R88:R89"/>
    <mergeCell ref="S88:S89"/>
    <mergeCell ref="T88:T89"/>
    <mergeCell ref="U88:U89"/>
    <mergeCell ref="I118:I119"/>
    <mergeCell ref="J118:J119"/>
    <mergeCell ref="K118:K119"/>
    <mergeCell ref="AJ105:AJ106"/>
    <mergeCell ref="E107:E114"/>
    <mergeCell ref="F107:F114"/>
    <mergeCell ref="G107:G114"/>
    <mergeCell ref="B117:C117"/>
    <mergeCell ref="M117:AH117"/>
    <mergeCell ref="AI117:AJ117"/>
    <mergeCell ref="W105:W106"/>
    <mergeCell ref="X105:Z105"/>
    <mergeCell ref="AA105:AC105"/>
    <mergeCell ref="AE105:AG105"/>
    <mergeCell ref="AH105:AH106"/>
    <mergeCell ref="AI105:AI106"/>
    <mergeCell ref="O105:Q105"/>
    <mergeCell ref="R105:R106"/>
    <mergeCell ref="S105:S106"/>
    <mergeCell ref="T105:T106"/>
    <mergeCell ref="U105:U106"/>
    <mergeCell ref="V105:V106"/>
    <mergeCell ref="B133:C133"/>
    <mergeCell ref="M133:AH133"/>
    <mergeCell ref="AI133:AJ133"/>
    <mergeCell ref="F134:F135"/>
    <mergeCell ref="G134:G135"/>
    <mergeCell ref="H134:H135"/>
    <mergeCell ref="I134:I135"/>
    <mergeCell ref="J134:J135"/>
    <mergeCell ref="K134:K135"/>
    <mergeCell ref="L134:L135"/>
    <mergeCell ref="AI118:AI119"/>
    <mergeCell ref="AJ118:AJ119"/>
    <mergeCell ref="E120:E130"/>
    <mergeCell ref="F120:F130"/>
    <mergeCell ref="G120:G130"/>
    <mergeCell ref="B122:B123"/>
    <mergeCell ref="B124:B126"/>
    <mergeCell ref="V118:V119"/>
    <mergeCell ref="W118:W119"/>
    <mergeCell ref="X118:Z118"/>
    <mergeCell ref="AA118:AC118"/>
    <mergeCell ref="AE118:AG118"/>
    <mergeCell ref="AH118:AH119"/>
    <mergeCell ref="L118:L119"/>
    <mergeCell ref="O118:Q118"/>
    <mergeCell ref="R118:R119"/>
    <mergeCell ref="S118:S119"/>
    <mergeCell ref="T118:T119"/>
    <mergeCell ref="U118:U119"/>
    <mergeCell ref="F118:F119"/>
    <mergeCell ref="G118:G119"/>
    <mergeCell ref="H118:H119"/>
    <mergeCell ref="B150:C150"/>
    <mergeCell ref="M150:AH150"/>
    <mergeCell ref="AI150:AJ150"/>
    <mergeCell ref="F151:F152"/>
    <mergeCell ref="G151:G152"/>
    <mergeCell ref="H151:H152"/>
    <mergeCell ref="I151:I152"/>
    <mergeCell ref="J151:J152"/>
    <mergeCell ref="K151:K152"/>
    <mergeCell ref="L151:L152"/>
    <mergeCell ref="AJ134:AJ135"/>
    <mergeCell ref="E136:E147"/>
    <mergeCell ref="F136:F147"/>
    <mergeCell ref="G136:G147"/>
    <mergeCell ref="B139:B141"/>
    <mergeCell ref="B143:B145"/>
    <mergeCell ref="W134:W135"/>
    <mergeCell ref="X134:Z134"/>
    <mergeCell ref="AA134:AC134"/>
    <mergeCell ref="AE134:AG134"/>
    <mergeCell ref="AH134:AH135"/>
    <mergeCell ref="AI134:AI135"/>
    <mergeCell ref="O134:Q134"/>
    <mergeCell ref="R134:R135"/>
    <mergeCell ref="S134:S135"/>
    <mergeCell ref="T134:T135"/>
    <mergeCell ref="U134:U135"/>
    <mergeCell ref="V134:V135"/>
    <mergeCell ref="AJ151:AJ152"/>
    <mergeCell ref="E153:E160"/>
    <mergeCell ref="F153:F160"/>
    <mergeCell ref="G153:G160"/>
    <mergeCell ref="B163:C163"/>
    <mergeCell ref="M163:AH163"/>
    <mergeCell ref="AI163:AJ163"/>
    <mergeCell ref="W151:W152"/>
    <mergeCell ref="X151:Z151"/>
    <mergeCell ref="AA151:AC151"/>
    <mergeCell ref="AE151:AG151"/>
    <mergeCell ref="AH151:AH152"/>
    <mergeCell ref="AI151:AI152"/>
    <mergeCell ref="O151:Q151"/>
    <mergeCell ref="R151:R152"/>
    <mergeCell ref="S151:S152"/>
    <mergeCell ref="T151:T152"/>
    <mergeCell ref="U151:U152"/>
    <mergeCell ref="V151:V152"/>
    <mergeCell ref="J177:J178"/>
    <mergeCell ref="K177:K178"/>
    <mergeCell ref="AI164:AI165"/>
    <mergeCell ref="AJ164:AJ165"/>
    <mergeCell ref="E166:E173"/>
    <mergeCell ref="F166:F173"/>
    <mergeCell ref="G166:G173"/>
    <mergeCell ref="B176:C176"/>
    <mergeCell ref="M176:AH176"/>
    <mergeCell ref="AI176:AJ176"/>
    <mergeCell ref="V164:V165"/>
    <mergeCell ref="W164:W165"/>
    <mergeCell ref="X164:Z164"/>
    <mergeCell ref="AA164:AC164"/>
    <mergeCell ref="AE164:AG164"/>
    <mergeCell ref="AH164:AH165"/>
    <mergeCell ref="L164:L165"/>
    <mergeCell ref="O164:Q164"/>
    <mergeCell ref="R164:R165"/>
    <mergeCell ref="S164:S165"/>
    <mergeCell ref="T164:T165"/>
    <mergeCell ref="U164:U165"/>
    <mergeCell ref="F164:F165"/>
    <mergeCell ref="G164:G165"/>
    <mergeCell ref="H164:H165"/>
    <mergeCell ref="I164:I165"/>
    <mergeCell ref="J164:J165"/>
    <mergeCell ref="K164:K165"/>
    <mergeCell ref="B190:C190"/>
    <mergeCell ref="M190:AH190"/>
    <mergeCell ref="AI190:AJ190"/>
    <mergeCell ref="F191:F192"/>
    <mergeCell ref="G191:G192"/>
    <mergeCell ref="H191:H192"/>
    <mergeCell ref="I191:I192"/>
    <mergeCell ref="J191:J192"/>
    <mergeCell ref="K191:K192"/>
    <mergeCell ref="L191:L192"/>
    <mergeCell ref="AI177:AI178"/>
    <mergeCell ref="AJ177:AJ178"/>
    <mergeCell ref="E179:E187"/>
    <mergeCell ref="F179:F187"/>
    <mergeCell ref="G179:G187"/>
    <mergeCell ref="B182:B183"/>
    <mergeCell ref="V177:V178"/>
    <mergeCell ref="W177:W178"/>
    <mergeCell ref="X177:Z177"/>
    <mergeCell ref="AA177:AC177"/>
    <mergeCell ref="AE177:AG177"/>
    <mergeCell ref="AH177:AH178"/>
    <mergeCell ref="L177:L178"/>
    <mergeCell ref="O177:Q177"/>
    <mergeCell ref="R177:R178"/>
    <mergeCell ref="S177:S178"/>
    <mergeCell ref="T177:T178"/>
    <mergeCell ref="U177:U178"/>
    <mergeCell ref="F177:F178"/>
    <mergeCell ref="G177:G178"/>
    <mergeCell ref="H177:H178"/>
    <mergeCell ref="I177:I178"/>
    <mergeCell ref="B206:C206"/>
    <mergeCell ref="M206:AH206"/>
    <mergeCell ref="AI206:AJ206"/>
    <mergeCell ref="F207:F208"/>
    <mergeCell ref="G207:G208"/>
    <mergeCell ref="H207:H208"/>
    <mergeCell ref="I207:I208"/>
    <mergeCell ref="J207:J208"/>
    <mergeCell ref="K207:K208"/>
    <mergeCell ref="L207:L208"/>
    <mergeCell ref="AJ191:AJ192"/>
    <mergeCell ref="E193:E203"/>
    <mergeCell ref="F193:F203"/>
    <mergeCell ref="G193:G203"/>
    <mergeCell ref="B196:B198"/>
    <mergeCell ref="B200:B201"/>
    <mergeCell ref="W191:W192"/>
    <mergeCell ref="X191:Z191"/>
    <mergeCell ref="AA191:AC191"/>
    <mergeCell ref="AE191:AG191"/>
    <mergeCell ref="AH191:AH192"/>
    <mergeCell ref="AI191:AI192"/>
    <mergeCell ref="O191:Q191"/>
    <mergeCell ref="R191:R192"/>
    <mergeCell ref="S191:S192"/>
    <mergeCell ref="T191:T192"/>
    <mergeCell ref="U191:U192"/>
    <mergeCell ref="V191:V192"/>
    <mergeCell ref="B222:C222"/>
    <mergeCell ref="M222:AH222"/>
    <mergeCell ref="AI222:AJ222"/>
    <mergeCell ref="F223:F224"/>
    <mergeCell ref="G223:G224"/>
    <mergeCell ref="H223:H224"/>
    <mergeCell ref="I223:I224"/>
    <mergeCell ref="J223:J224"/>
    <mergeCell ref="K223:K224"/>
    <mergeCell ref="L223:L224"/>
    <mergeCell ref="AJ207:AJ208"/>
    <mergeCell ref="E209:E219"/>
    <mergeCell ref="F209:F219"/>
    <mergeCell ref="G209:G219"/>
    <mergeCell ref="B211:B213"/>
    <mergeCell ref="B214:B215"/>
    <mergeCell ref="W207:W208"/>
    <mergeCell ref="X207:Z207"/>
    <mergeCell ref="AA207:AC207"/>
    <mergeCell ref="AE207:AG207"/>
    <mergeCell ref="AH207:AH208"/>
    <mergeCell ref="AI207:AI208"/>
    <mergeCell ref="O207:Q207"/>
    <mergeCell ref="R207:R208"/>
    <mergeCell ref="S207:S208"/>
    <mergeCell ref="T207:T208"/>
    <mergeCell ref="U207:U208"/>
    <mergeCell ref="V207:V208"/>
    <mergeCell ref="B237:C237"/>
    <mergeCell ref="M237:AH237"/>
    <mergeCell ref="AI237:AJ237"/>
    <mergeCell ref="F238:F239"/>
    <mergeCell ref="G238:G239"/>
    <mergeCell ref="H238:H239"/>
    <mergeCell ref="I238:I239"/>
    <mergeCell ref="J238:J239"/>
    <mergeCell ref="K238:K239"/>
    <mergeCell ref="L238:L239"/>
    <mergeCell ref="AJ223:AJ224"/>
    <mergeCell ref="E225:E234"/>
    <mergeCell ref="F225:F234"/>
    <mergeCell ref="G225:G234"/>
    <mergeCell ref="B227:B228"/>
    <mergeCell ref="B229:B230"/>
    <mergeCell ref="W223:W224"/>
    <mergeCell ref="X223:Z223"/>
    <mergeCell ref="AA223:AC223"/>
    <mergeCell ref="AE223:AG223"/>
    <mergeCell ref="AH223:AH224"/>
    <mergeCell ref="AI223:AI224"/>
    <mergeCell ref="O223:Q223"/>
    <mergeCell ref="R223:R224"/>
    <mergeCell ref="S223:S224"/>
    <mergeCell ref="T223:T224"/>
    <mergeCell ref="U223:U224"/>
    <mergeCell ref="V223:V224"/>
    <mergeCell ref="AJ238:AJ239"/>
    <mergeCell ref="E240:E247"/>
    <mergeCell ref="F240:F247"/>
    <mergeCell ref="G240:G247"/>
    <mergeCell ref="B250:C250"/>
    <mergeCell ref="M250:AH250"/>
    <mergeCell ref="AI250:AJ250"/>
    <mergeCell ref="W238:W239"/>
    <mergeCell ref="X238:Z238"/>
    <mergeCell ref="AA238:AC238"/>
    <mergeCell ref="AE238:AG238"/>
    <mergeCell ref="AH238:AH239"/>
    <mergeCell ref="AI238:AI239"/>
    <mergeCell ref="O238:Q238"/>
    <mergeCell ref="R238:R239"/>
    <mergeCell ref="S238:S239"/>
    <mergeCell ref="T238:T239"/>
    <mergeCell ref="U238:U239"/>
    <mergeCell ref="V238:V239"/>
    <mergeCell ref="AI251:AI252"/>
    <mergeCell ref="AJ251:AJ252"/>
    <mergeCell ref="E253:E260"/>
    <mergeCell ref="F253:F260"/>
    <mergeCell ref="G253:G260"/>
    <mergeCell ref="B263:C263"/>
    <mergeCell ref="M263:AH263"/>
    <mergeCell ref="AI263:AJ263"/>
    <mergeCell ref="V251:V252"/>
    <mergeCell ref="W251:W252"/>
    <mergeCell ref="X251:Z251"/>
    <mergeCell ref="AA251:AC251"/>
    <mergeCell ref="AE251:AG251"/>
    <mergeCell ref="AH251:AH252"/>
    <mergeCell ref="L251:L252"/>
    <mergeCell ref="O251:Q251"/>
    <mergeCell ref="R251:R252"/>
    <mergeCell ref="S251:S252"/>
    <mergeCell ref="T251:T252"/>
    <mergeCell ref="U251:U252"/>
    <mergeCell ref="F251:F252"/>
    <mergeCell ref="G251:G252"/>
    <mergeCell ref="H251:H252"/>
    <mergeCell ref="I251:I252"/>
    <mergeCell ref="J251:J252"/>
    <mergeCell ref="K251:K252"/>
    <mergeCell ref="J277:J278"/>
    <mergeCell ref="K277:K278"/>
    <mergeCell ref="AI264:AI265"/>
    <mergeCell ref="AJ264:AJ265"/>
    <mergeCell ref="E266:E273"/>
    <mergeCell ref="F266:F273"/>
    <mergeCell ref="G266:G273"/>
    <mergeCell ref="B276:C276"/>
    <mergeCell ref="M276:AH276"/>
    <mergeCell ref="AI276:AJ276"/>
    <mergeCell ref="V264:V265"/>
    <mergeCell ref="W264:W265"/>
    <mergeCell ref="X264:Z264"/>
    <mergeCell ref="AA264:AC264"/>
    <mergeCell ref="AE264:AG264"/>
    <mergeCell ref="AH264:AH265"/>
    <mergeCell ref="L264:L265"/>
    <mergeCell ref="O264:Q264"/>
    <mergeCell ref="R264:R265"/>
    <mergeCell ref="S264:S265"/>
    <mergeCell ref="T264:T265"/>
    <mergeCell ref="U264:U265"/>
    <mergeCell ref="F264:F265"/>
    <mergeCell ref="G264:G265"/>
    <mergeCell ref="H264:H265"/>
    <mergeCell ref="I264:I265"/>
    <mergeCell ref="J264:J265"/>
    <mergeCell ref="K264:K265"/>
    <mergeCell ref="B290:C290"/>
    <mergeCell ref="M290:AH290"/>
    <mergeCell ref="AI290:AJ290"/>
    <mergeCell ref="F291:F292"/>
    <mergeCell ref="G291:G292"/>
    <mergeCell ref="H291:H292"/>
    <mergeCell ref="I291:I292"/>
    <mergeCell ref="J291:J292"/>
    <mergeCell ref="K291:K292"/>
    <mergeCell ref="L291:L292"/>
    <mergeCell ref="AI277:AI278"/>
    <mergeCell ref="AJ277:AJ278"/>
    <mergeCell ref="E279:E287"/>
    <mergeCell ref="F279:F287"/>
    <mergeCell ref="G279:G287"/>
    <mergeCell ref="B284:B285"/>
    <mergeCell ref="V277:V278"/>
    <mergeCell ref="W277:W278"/>
    <mergeCell ref="X277:Z277"/>
    <mergeCell ref="AA277:AC277"/>
    <mergeCell ref="AE277:AG277"/>
    <mergeCell ref="AH277:AH278"/>
    <mergeCell ref="L277:L278"/>
    <mergeCell ref="O277:Q277"/>
    <mergeCell ref="R277:R278"/>
    <mergeCell ref="S277:S278"/>
    <mergeCell ref="T277:T278"/>
    <mergeCell ref="U277:U278"/>
    <mergeCell ref="F277:F278"/>
    <mergeCell ref="G277:G278"/>
    <mergeCell ref="H277:H278"/>
    <mergeCell ref="I277:I278"/>
    <mergeCell ref="AJ291:AJ292"/>
    <mergeCell ref="E293:E300"/>
    <mergeCell ref="F293:F300"/>
    <mergeCell ref="G293:G300"/>
    <mergeCell ref="B303:C303"/>
    <mergeCell ref="M303:AH303"/>
    <mergeCell ref="AI303:AJ303"/>
    <mergeCell ref="W291:W292"/>
    <mergeCell ref="X291:Z291"/>
    <mergeCell ref="AA291:AC291"/>
    <mergeCell ref="AE291:AG291"/>
    <mergeCell ref="AH291:AH292"/>
    <mergeCell ref="AI291:AI292"/>
    <mergeCell ref="O291:Q291"/>
    <mergeCell ref="R291:R292"/>
    <mergeCell ref="S291:S292"/>
    <mergeCell ref="T291:T292"/>
    <mergeCell ref="U291:U292"/>
    <mergeCell ref="V291:V292"/>
    <mergeCell ref="J317:J318"/>
    <mergeCell ref="K317:K318"/>
    <mergeCell ref="AI304:AI305"/>
    <mergeCell ref="AJ304:AJ305"/>
    <mergeCell ref="E306:E313"/>
    <mergeCell ref="F306:F313"/>
    <mergeCell ref="G306:G313"/>
    <mergeCell ref="B316:C316"/>
    <mergeCell ref="M316:AH316"/>
    <mergeCell ref="AI316:AJ316"/>
    <mergeCell ref="V304:V305"/>
    <mergeCell ref="W304:W305"/>
    <mergeCell ref="X304:Z304"/>
    <mergeCell ref="AA304:AC304"/>
    <mergeCell ref="AE304:AG304"/>
    <mergeCell ref="AH304:AH305"/>
    <mergeCell ref="L304:L305"/>
    <mergeCell ref="O304:Q304"/>
    <mergeCell ref="R304:R305"/>
    <mergeCell ref="S304:S305"/>
    <mergeCell ref="T304:T305"/>
    <mergeCell ref="U304:U305"/>
    <mergeCell ref="F304:F305"/>
    <mergeCell ref="G304:G305"/>
    <mergeCell ref="H304:H305"/>
    <mergeCell ref="I304:I305"/>
    <mergeCell ref="J304:J305"/>
    <mergeCell ref="K304:K305"/>
    <mergeCell ref="B330:C330"/>
    <mergeCell ref="M330:AH330"/>
    <mergeCell ref="AI330:AJ330"/>
    <mergeCell ref="F331:F332"/>
    <mergeCell ref="G331:G332"/>
    <mergeCell ref="H331:H332"/>
    <mergeCell ref="I331:I332"/>
    <mergeCell ref="J331:J332"/>
    <mergeCell ref="K331:K332"/>
    <mergeCell ref="L331:L332"/>
    <mergeCell ref="AI317:AI318"/>
    <mergeCell ref="AJ317:AJ318"/>
    <mergeCell ref="E319:E327"/>
    <mergeCell ref="F319:F327"/>
    <mergeCell ref="G319:G327"/>
    <mergeCell ref="B322:B323"/>
    <mergeCell ref="V317:V318"/>
    <mergeCell ref="W317:W318"/>
    <mergeCell ref="X317:Z317"/>
    <mergeCell ref="AA317:AC317"/>
    <mergeCell ref="AE317:AG317"/>
    <mergeCell ref="AH317:AH318"/>
    <mergeCell ref="L317:L318"/>
    <mergeCell ref="O317:Q317"/>
    <mergeCell ref="R317:R318"/>
    <mergeCell ref="S317:S318"/>
    <mergeCell ref="T317:T318"/>
    <mergeCell ref="U317:U318"/>
    <mergeCell ref="F317:F318"/>
    <mergeCell ref="G317:G318"/>
    <mergeCell ref="H317:H318"/>
    <mergeCell ref="I317:I318"/>
    <mergeCell ref="B350:C350"/>
    <mergeCell ref="M350:AH350"/>
    <mergeCell ref="AI350:AJ350"/>
    <mergeCell ref="F351:F352"/>
    <mergeCell ref="G351:G352"/>
    <mergeCell ref="H351:H352"/>
    <mergeCell ref="I351:I352"/>
    <mergeCell ref="J351:J352"/>
    <mergeCell ref="K351:K352"/>
    <mergeCell ref="L351:L352"/>
    <mergeCell ref="AJ331:AJ332"/>
    <mergeCell ref="E333:E347"/>
    <mergeCell ref="F333:F347"/>
    <mergeCell ref="G333:G347"/>
    <mergeCell ref="B335:B340"/>
    <mergeCell ref="B341:B343"/>
    <mergeCell ref="W331:W332"/>
    <mergeCell ref="X331:Z331"/>
    <mergeCell ref="AA331:AC331"/>
    <mergeCell ref="AE331:AG331"/>
    <mergeCell ref="AH331:AH332"/>
    <mergeCell ref="AI331:AI332"/>
    <mergeCell ref="O331:Q331"/>
    <mergeCell ref="R331:R332"/>
    <mergeCell ref="S331:S332"/>
    <mergeCell ref="T331:T332"/>
    <mergeCell ref="U331:U332"/>
    <mergeCell ref="V331:V332"/>
    <mergeCell ref="AJ351:AJ352"/>
    <mergeCell ref="E353:E360"/>
    <mergeCell ref="F353:F360"/>
    <mergeCell ref="G353:G360"/>
    <mergeCell ref="B363:C363"/>
    <mergeCell ref="M363:AH363"/>
    <mergeCell ref="AI363:AJ363"/>
    <mergeCell ref="W351:W352"/>
    <mergeCell ref="X351:Z351"/>
    <mergeCell ref="AA351:AC351"/>
    <mergeCell ref="AE351:AG351"/>
    <mergeCell ref="AH351:AH352"/>
    <mergeCell ref="AI351:AI352"/>
    <mergeCell ref="O351:Q351"/>
    <mergeCell ref="R351:R352"/>
    <mergeCell ref="S351:S352"/>
    <mergeCell ref="T351:T352"/>
    <mergeCell ref="U351:U352"/>
    <mergeCell ref="V351:V352"/>
    <mergeCell ref="J377:J378"/>
    <mergeCell ref="K377:K378"/>
    <mergeCell ref="AI364:AI365"/>
    <mergeCell ref="AJ364:AJ365"/>
    <mergeCell ref="E366:E373"/>
    <mergeCell ref="F366:F373"/>
    <mergeCell ref="G366:G373"/>
    <mergeCell ref="B376:C376"/>
    <mergeCell ref="M376:AH376"/>
    <mergeCell ref="AI376:AJ376"/>
    <mergeCell ref="V364:V365"/>
    <mergeCell ref="W364:W365"/>
    <mergeCell ref="X364:Z364"/>
    <mergeCell ref="AA364:AC364"/>
    <mergeCell ref="AE364:AG364"/>
    <mergeCell ref="AH364:AH365"/>
    <mergeCell ref="L364:L365"/>
    <mergeCell ref="O364:Q364"/>
    <mergeCell ref="R364:R365"/>
    <mergeCell ref="S364:S365"/>
    <mergeCell ref="T364:T365"/>
    <mergeCell ref="U364:U365"/>
    <mergeCell ref="F364:F365"/>
    <mergeCell ref="G364:G365"/>
    <mergeCell ref="H364:H365"/>
    <mergeCell ref="I364:I365"/>
    <mergeCell ref="J364:J365"/>
    <mergeCell ref="K364:K365"/>
    <mergeCell ref="B390:C390"/>
    <mergeCell ref="M390:AH390"/>
    <mergeCell ref="AI390:AJ390"/>
    <mergeCell ref="F391:F392"/>
    <mergeCell ref="G391:G392"/>
    <mergeCell ref="H391:H392"/>
    <mergeCell ref="I391:I392"/>
    <mergeCell ref="J391:J392"/>
    <mergeCell ref="K391:K392"/>
    <mergeCell ref="L391:L392"/>
    <mergeCell ref="AI377:AI378"/>
    <mergeCell ref="AJ377:AJ378"/>
    <mergeCell ref="E379:E387"/>
    <mergeCell ref="F379:F387"/>
    <mergeCell ref="G379:G387"/>
    <mergeCell ref="B381:B382"/>
    <mergeCell ref="V377:V378"/>
    <mergeCell ref="W377:W378"/>
    <mergeCell ref="X377:Z377"/>
    <mergeCell ref="AA377:AC377"/>
    <mergeCell ref="AE377:AG377"/>
    <mergeCell ref="AH377:AH378"/>
    <mergeCell ref="L377:L378"/>
    <mergeCell ref="O377:Q377"/>
    <mergeCell ref="R377:R378"/>
    <mergeCell ref="S377:S378"/>
    <mergeCell ref="T377:T378"/>
    <mergeCell ref="U377:U378"/>
    <mergeCell ref="F377:F378"/>
    <mergeCell ref="G377:G378"/>
    <mergeCell ref="H377:H378"/>
    <mergeCell ref="I377:I378"/>
    <mergeCell ref="AJ391:AJ392"/>
    <mergeCell ref="E393:E400"/>
    <mergeCell ref="F393:F400"/>
    <mergeCell ref="G393:G400"/>
    <mergeCell ref="B403:C403"/>
    <mergeCell ref="M403:AH403"/>
    <mergeCell ref="AI403:AJ403"/>
    <mergeCell ref="W391:W392"/>
    <mergeCell ref="X391:Z391"/>
    <mergeCell ref="AA391:AC391"/>
    <mergeCell ref="AE391:AG391"/>
    <mergeCell ref="AH391:AH392"/>
    <mergeCell ref="AI391:AI392"/>
    <mergeCell ref="O391:Q391"/>
    <mergeCell ref="R391:R392"/>
    <mergeCell ref="S391:S392"/>
    <mergeCell ref="T391:T392"/>
    <mergeCell ref="U391:U392"/>
    <mergeCell ref="V391:V392"/>
    <mergeCell ref="H417:H418"/>
    <mergeCell ref="I417:I418"/>
    <mergeCell ref="J417:J418"/>
    <mergeCell ref="K417:K418"/>
    <mergeCell ref="AI404:AI405"/>
    <mergeCell ref="AJ404:AJ405"/>
    <mergeCell ref="E406:E413"/>
    <mergeCell ref="F406:F413"/>
    <mergeCell ref="G406:G413"/>
    <mergeCell ref="B416:C416"/>
    <mergeCell ref="M416:AH416"/>
    <mergeCell ref="AI416:AJ416"/>
    <mergeCell ref="V404:V405"/>
    <mergeCell ref="W404:W405"/>
    <mergeCell ref="X404:Z404"/>
    <mergeCell ref="AA404:AC404"/>
    <mergeCell ref="AE404:AG404"/>
    <mergeCell ref="AH404:AH405"/>
    <mergeCell ref="L404:L405"/>
    <mergeCell ref="O404:Q404"/>
    <mergeCell ref="R404:R405"/>
    <mergeCell ref="S404:S405"/>
    <mergeCell ref="T404:T405"/>
    <mergeCell ref="U404:U405"/>
    <mergeCell ref="F404:F405"/>
    <mergeCell ref="G404:G405"/>
    <mergeCell ref="H404:H405"/>
    <mergeCell ref="I404:I405"/>
    <mergeCell ref="J404:J405"/>
    <mergeCell ref="K404:K405"/>
    <mergeCell ref="B436:C436"/>
    <mergeCell ref="M436:AH436"/>
    <mergeCell ref="AI436:AJ436"/>
    <mergeCell ref="F437:F438"/>
    <mergeCell ref="G437:G438"/>
    <mergeCell ref="H437:H438"/>
    <mergeCell ref="I437:I438"/>
    <mergeCell ref="J437:J438"/>
    <mergeCell ref="K437:K438"/>
    <mergeCell ref="L437:L438"/>
    <mergeCell ref="AI417:AI418"/>
    <mergeCell ref="AJ417:AJ418"/>
    <mergeCell ref="E419:E433"/>
    <mergeCell ref="F419:F433"/>
    <mergeCell ref="G419:G433"/>
    <mergeCell ref="B421:B423"/>
    <mergeCell ref="B424:B428"/>
    <mergeCell ref="B430:B431"/>
    <mergeCell ref="V417:V418"/>
    <mergeCell ref="W417:W418"/>
    <mergeCell ref="X417:Z417"/>
    <mergeCell ref="AA417:AC417"/>
    <mergeCell ref="AE417:AG417"/>
    <mergeCell ref="AH417:AH418"/>
    <mergeCell ref="L417:L418"/>
    <mergeCell ref="O417:Q417"/>
    <mergeCell ref="R417:R418"/>
    <mergeCell ref="S417:S418"/>
    <mergeCell ref="T417:T418"/>
    <mergeCell ref="U417:U418"/>
    <mergeCell ref="F417:F418"/>
    <mergeCell ref="G417:G418"/>
    <mergeCell ref="AJ437:AJ438"/>
    <mergeCell ref="E439:E446"/>
    <mergeCell ref="F439:F446"/>
    <mergeCell ref="G439:G446"/>
    <mergeCell ref="B449:C449"/>
    <mergeCell ref="M449:AH449"/>
    <mergeCell ref="AI449:AJ449"/>
    <mergeCell ref="W437:W438"/>
    <mergeCell ref="X437:Z437"/>
    <mergeCell ref="AA437:AC437"/>
    <mergeCell ref="AE437:AG437"/>
    <mergeCell ref="AH437:AH438"/>
    <mergeCell ref="AI437:AI438"/>
    <mergeCell ref="O437:Q437"/>
    <mergeCell ref="R437:R438"/>
    <mergeCell ref="S437:S438"/>
    <mergeCell ref="T437:T438"/>
    <mergeCell ref="U437:U438"/>
    <mergeCell ref="V437:V438"/>
    <mergeCell ref="AI450:AI451"/>
    <mergeCell ref="AJ450:AJ451"/>
    <mergeCell ref="E452:E459"/>
    <mergeCell ref="F452:F459"/>
    <mergeCell ref="G452:G459"/>
    <mergeCell ref="B462:C462"/>
    <mergeCell ref="M462:AH462"/>
    <mergeCell ref="AI462:AJ462"/>
    <mergeCell ref="V450:V451"/>
    <mergeCell ref="W450:W451"/>
    <mergeCell ref="X450:Z450"/>
    <mergeCell ref="AA450:AC450"/>
    <mergeCell ref="AE450:AG450"/>
    <mergeCell ref="AH450:AH451"/>
    <mergeCell ref="L450:L451"/>
    <mergeCell ref="O450:Q450"/>
    <mergeCell ref="R450:R451"/>
    <mergeCell ref="S450:S451"/>
    <mergeCell ref="T450:T451"/>
    <mergeCell ref="U450:U451"/>
    <mergeCell ref="F450:F451"/>
    <mergeCell ref="G450:G451"/>
    <mergeCell ref="H450:H451"/>
    <mergeCell ref="I450:I451"/>
    <mergeCell ref="J450:J451"/>
    <mergeCell ref="K450:K451"/>
    <mergeCell ref="AI463:AI464"/>
    <mergeCell ref="AJ463:AJ464"/>
    <mergeCell ref="E465:E472"/>
    <mergeCell ref="F465:F472"/>
    <mergeCell ref="G465:G472"/>
    <mergeCell ref="B475:C475"/>
    <mergeCell ref="M475:AH475"/>
    <mergeCell ref="AI475:AJ475"/>
    <mergeCell ref="V463:V464"/>
    <mergeCell ref="W463:W464"/>
    <mergeCell ref="X463:Z463"/>
    <mergeCell ref="AA463:AC463"/>
    <mergeCell ref="AE463:AG463"/>
    <mergeCell ref="AH463:AH464"/>
    <mergeCell ref="L463:L464"/>
    <mergeCell ref="O463:Q463"/>
    <mergeCell ref="R463:R464"/>
    <mergeCell ref="S463:S464"/>
    <mergeCell ref="T463:T464"/>
    <mergeCell ref="U463:U464"/>
    <mergeCell ref="F463:F464"/>
    <mergeCell ref="G463:G464"/>
    <mergeCell ref="H463:H464"/>
    <mergeCell ref="I463:I464"/>
    <mergeCell ref="J463:J464"/>
    <mergeCell ref="K463:K464"/>
    <mergeCell ref="AI476:AI477"/>
    <mergeCell ref="AJ476:AJ477"/>
    <mergeCell ref="E478:E485"/>
    <mergeCell ref="F478:F485"/>
    <mergeCell ref="G478:G485"/>
    <mergeCell ref="B488:C488"/>
    <mergeCell ref="M488:AH488"/>
    <mergeCell ref="AI488:AJ488"/>
    <mergeCell ref="V476:V477"/>
    <mergeCell ref="W476:W477"/>
    <mergeCell ref="X476:Z476"/>
    <mergeCell ref="AA476:AC476"/>
    <mergeCell ref="AE476:AG476"/>
    <mergeCell ref="AH476:AH477"/>
    <mergeCell ref="L476:L477"/>
    <mergeCell ref="O476:Q476"/>
    <mergeCell ref="R476:R477"/>
    <mergeCell ref="S476:S477"/>
    <mergeCell ref="T476:T477"/>
    <mergeCell ref="U476:U477"/>
    <mergeCell ref="F476:F477"/>
    <mergeCell ref="G476:G477"/>
    <mergeCell ref="H476:H477"/>
    <mergeCell ref="I476:I477"/>
    <mergeCell ref="J476:J477"/>
    <mergeCell ref="K476:K477"/>
    <mergeCell ref="AI489:AI490"/>
    <mergeCell ref="AJ489:AJ490"/>
    <mergeCell ref="E491:E498"/>
    <mergeCell ref="F491:F498"/>
    <mergeCell ref="G491:G498"/>
    <mergeCell ref="B501:C501"/>
    <mergeCell ref="M501:AH501"/>
    <mergeCell ref="AI501:AJ501"/>
    <mergeCell ref="V489:V490"/>
    <mergeCell ref="W489:W490"/>
    <mergeCell ref="X489:Z489"/>
    <mergeCell ref="AA489:AC489"/>
    <mergeCell ref="AE489:AG489"/>
    <mergeCell ref="AH489:AH490"/>
    <mergeCell ref="L489:L490"/>
    <mergeCell ref="O489:Q489"/>
    <mergeCell ref="R489:R490"/>
    <mergeCell ref="S489:S490"/>
    <mergeCell ref="T489:T490"/>
    <mergeCell ref="U489:U490"/>
    <mergeCell ref="F489:F490"/>
    <mergeCell ref="G489:G490"/>
    <mergeCell ref="H489:H490"/>
    <mergeCell ref="I489:I490"/>
    <mergeCell ref="J489:J490"/>
    <mergeCell ref="K489:K490"/>
    <mergeCell ref="AI502:AI503"/>
    <mergeCell ref="AJ502:AJ503"/>
    <mergeCell ref="E504:E511"/>
    <mergeCell ref="F504:F511"/>
    <mergeCell ref="G504:G511"/>
    <mergeCell ref="B514:C514"/>
    <mergeCell ref="M514:AH514"/>
    <mergeCell ref="AI514:AJ514"/>
    <mergeCell ref="V502:V503"/>
    <mergeCell ref="W502:W503"/>
    <mergeCell ref="X502:Z502"/>
    <mergeCell ref="AA502:AC502"/>
    <mergeCell ref="AE502:AG502"/>
    <mergeCell ref="AH502:AH503"/>
    <mergeCell ref="L502:L503"/>
    <mergeCell ref="O502:Q502"/>
    <mergeCell ref="R502:R503"/>
    <mergeCell ref="S502:S503"/>
    <mergeCell ref="T502:T503"/>
    <mergeCell ref="U502:U503"/>
    <mergeCell ref="F502:F503"/>
    <mergeCell ref="G502:G503"/>
    <mergeCell ref="H502:H503"/>
    <mergeCell ref="I502:I503"/>
    <mergeCell ref="J502:J503"/>
    <mergeCell ref="K502:K503"/>
    <mergeCell ref="AI515:AI516"/>
    <mergeCell ref="AJ515:AJ516"/>
    <mergeCell ref="E517:E524"/>
    <mergeCell ref="F517:F524"/>
    <mergeCell ref="G517:G524"/>
    <mergeCell ref="B527:C527"/>
    <mergeCell ref="M527:AH527"/>
    <mergeCell ref="AI527:AJ527"/>
    <mergeCell ref="V515:V516"/>
    <mergeCell ref="W515:W516"/>
    <mergeCell ref="X515:Z515"/>
    <mergeCell ref="AA515:AC515"/>
    <mergeCell ref="AE515:AG515"/>
    <mergeCell ref="AH515:AH516"/>
    <mergeCell ref="L515:L516"/>
    <mergeCell ref="O515:Q515"/>
    <mergeCell ref="R515:R516"/>
    <mergeCell ref="S515:S516"/>
    <mergeCell ref="T515:T516"/>
    <mergeCell ref="U515:U516"/>
    <mergeCell ref="F515:F516"/>
    <mergeCell ref="G515:G516"/>
    <mergeCell ref="H515:H516"/>
    <mergeCell ref="I515:I516"/>
    <mergeCell ref="J515:J516"/>
    <mergeCell ref="K515:K516"/>
    <mergeCell ref="AI528:AI529"/>
    <mergeCell ref="AJ528:AJ529"/>
    <mergeCell ref="E530:E537"/>
    <mergeCell ref="F530:F537"/>
    <mergeCell ref="G530:G537"/>
    <mergeCell ref="B540:C540"/>
    <mergeCell ref="M540:AH540"/>
    <mergeCell ref="AI540:AJ540"/>
    <mergeCell ref="V528:V529"/>
    <mergeCell ref="W528:W529"/>
    <mergeCell ref="X528:Z528"/>
    <mergeCell ref="AA528:AC528"/>
    <mergeCell ref="AE528:AG528"/>
    <mergeCell ref="AH528:AH529"/>
    <mergeCell ref="L528:L529"/>
    <mergeCell ref="O528:Q528"/>
    <mergeCell ref="R528:R529"/>
    <mergeCell ref="S528:S529"/>
    <mergeCell ref="T528:T529"/>
    <mergeCell ref="U528:U529"/>
    <mergeCell ref="F528:F529"/>
    <mergeCell ref="G528:G529"/>
    <mergeCell ref="H528:H529"/>
    <mergeCell ref="I528:I529"/>
    <mergeCell ref="J528:J529"/>
    <mergeCell ref="K528:K529"/>
    <mergeCell ref="AI541:AI542"/>
    <mergeCell ref="AJ541:AJ542"/>
    <mergeCell ref="E543:E554"/>
    <mergeCell ref="F543:F554"/>
    <mergeCell ref="G543:G554"/>
    <mergeCell ref="B545:B546"/>
    <mergeCell ref="B547:B550"/>
    <mergeCell ref="V541:V542"/>
    <mergeCell ref="W541:W542"/>
    <mergeCell ref="X541:Z541"/>
    <mergeCell ref="AA541:AC541"/>
    <mergeCell ref="AE541:AG541"/>
    <mergeCell ref="AH541:AH542"/>
    <mergeCell ref="L541:L542"/>
    <mergeCell ref="O541:Q541"/>
    <mergeCell ref="R541:R542"/>
    <mergeCell ref="S541:S542"/>
    <mergeCell ref="T541:T542"/>
    <mergeCell ref="U541:U542"/>
    <mergeCell ref="F541:F542"/>
    <mergeCell ref="G541:G542"/>
    <mergeCell ref="H541:H542"/>
    <mergeCell ref="I541:I542"/>
    <mergeCell ref="J541:J542"/>
    <mergeCell ref="K541:K542"/>
  </mergeCells>
  <conditionalFormatting sqref="K6:L6 K10:L17">
    <cfRule type="cellIs" dxfId="894" priority="871" operator="equal">
      <formula>"High"</formula>
    </cfRule>
    <cfRule type="cellIs" dxfId="893" priority="872" operator="equal">
      <formula>"Low"</formula>
    </cfRule>
    <cfRule type="containsText" dxfId="892" priority="870" operator="containsText" text="Low">
      <formula>NOT(ISERROR(SEARCH("Low",K6)))</formula>
    </cfRule>
    <cfRule type="containsText" dxfId="891" priority="869" operator="containsText" text="Medium">
      <formula>NOT(ISERROR(SEARCH("Medium",K6)))</formula>
    </cfRule>
  </conditionalFormatting>
  <conditionalFormatting sqref="K28:L31">
    <cfRule type="cellIs" dxfId="890" priority="732" operator="equal">
      <formula>"Low"</formula>
    </cfRule>
    <cfRule type="cellIs" dxfId="889" priority="731" operator="equal">
      <formula>"High"</formula>
    </cfRule>
    <cfRule type="containsText" dxfId="888" priority="730" operator="containsText" text="Low">
      <formula>NOT(ISERROR(SEARCH("Low",K28)))</formula>
    </cfRule>
    <cfRule type="containsText" dxfId="887" priority="729" operator="containsText" text="Medium">
      <formula>NOT(ISERROR(SEARCH("Medium",K28)))</formula>
    </cfRule>
  </conditionalFormatting>
  <conditionalFormatting sqref="K47:L50">
    <cfRule type="containsText" dxfId="886" priority="725" operator="containsText" text="Medium">
      <formula>NOT(ISERROR(SEARCH("Medium",K47)))</formula>
    </cfRule>
    <cfRule type="cellIs" dxfId="885" priority="728" operator="equal">
      <formula>"Low"</formula>
    </cfRule>
    <cfRule type="cellIs" dxfId="884" priority="727" operator="equal">
      <formula>"High"</formula>
    </cfRule>
    <cfRule type="containsText" dxfId="883" priority="726" operator="containsText" text="Low">
      <formula>NOT(ISERROR(SEARCH("Low",K47)))</formula>
    </cfRule>
  </conditionalFormatting>
  <conditionalFormatting sqref="K63:L64">
    <cfRule type="cellIs" dxfId="882" priority="724" operator="equal">
      <formula>"Low"</formula>
    </cfRule>
    <cfRule type="cellIs" dxfId="881" priority="723" operator="equal">
      <formula>"High"</formula>
    </cfRule>
    <cfRule type="containsText" dxfId="880" priority="722" operator="containsText" text="Low">
      <formula>NOT(ISERROR(SEARCH("Low",K63)))</formula>
    </cfRule>
    <cfRule type="containsText" dxfId="879" priority="721" operator="containsText" text="Medium">
      <formula>NOT(ISERROR(SEARCH("Medium",K63)))</formula>
    </cfRule>
  </conditionalFormatting>
  <conditionalFormatting sqref="K80:L80">
    <cfRule type="cellIs" dxfId="878" priority="720" operator="equal">
      <formula>"Low"</formula>
    </cfRule>
    <cfRule type="cellIs" dxfId="877" priority="719" operator="equal">
      <formula>"High"</formula>
    </cfRule>
    <cfRule type="containsText" dxfId="876" priority="718" operator="containsText" text="Low">
      <formula>NOT(ISERROR(SEARCH("Low",K80)))</formula>
    </cfRule>
    <cfRule type="containsText" dxfId="875" priority="717" operator="containsText" text="Medium">
      <formula>NOT(ISERROR(SEARCH("Medium",K80)))</formula>
    </cfRule>
  </conditionalFormatting>
  <conditionalFormatting sqref="K93:L97">
    <cfRule type="containsText" dxfId="874" priority="714" operator="containsText" text="Low">
      <formula>NOT(ISERROR(SEARCH("Low",K93)))</formula>
    </cfRule>
    <cfRule type="cellIs" dxfId="873" priority="716" operator="equal">
      <formula>"Low"</formula>
    </cfRule>
    <cfRule type="cellIs" dxfId="872" priority="715" operator="equal">
      <formula>"High"</formula>
    </cfRule>
    <cfRule type="containsText" dxfId="871" priority="713" operator="containsText" text="Medium">
      <formula>NOT(ISERROR(SEARCH("Medium",K93)))</formula>
    </cfRule>
  </conditionalFormatting>
  <conditionalFormatting sqref="K110:L110">
    <cfRule type="cellIs" dxfId="870" priority="712" operator="equal">
      <formula>"Low"</formula>
    </cfRule>
    <cfRule type="cellIs" dxfId="869" priority="711" operator="equal">
      <formula>"High"</formula>
    </cfRule>
    <cfRule type="containsText" dxfId="868" priority="710" operator="containsText" text="Low">
      <formula>NOT(ISERROR(SEARCH("Low",K110)))</formula>
    </cfRule>
    <cfRule type="containsText" dxfId="867" priority="709" operator="containsText" text="Medium">
      <formula>NOT(ISERROR(SEARCH("Medium",K110)))</formula>
    </cfRule>
  </conditionalFormatting>
  <conditionalFormatting sqref="K124:L126">
    <cfRule type="cellIs" dxfId="866" priority="707" operator="equal">
      <formula>"High"</formula>
    </cfRule>
    <cfRule type="cellIs" dxfId="865" priority="708" operator="equal">
      <formula>"Low"</formula>
    </cfRule>
    <cfRule type="containsText" dxfId="864" priority="706" operator="containsText" text="Low">
      <formula>NOT(ISERROR(SEARCH("Low",K124)))</formula>
    </cfRule>
    <cfRule type="containsText" dxfId="863" priority="705" operator="containsText" text="Medium">
      <formula>NOT(ISERROR(SEARCH("Medium",K124)))</formula>
    </cfRule>
  </conditionalFormatting>
  <conditionalFormatting sqref="K139:L141">
    <cfRule type="cellIs" dxfId="862" priority="703" operator="equal">
      <formula>"High"</formula>
    </cfRule>
    <cfRule type="containsText" dxfId="861" priority="702" operator="containsText" text="Low">
      <formula>NOT(ISERROR(SEARCH("Low",K139)))</formula>
    </cfRule>
    <cfRule type="containsText" dxfId="860" priority="701" operator="containsText" text="Medium">
      <formula>NOT(ISERROR(SEARCH("Medium",K139)))</formula>
    </cfRule>
    <cfRule type="cellIs" dxfId="859" priority="704" operator="equal">
      <formula>"Low"</formula>
    </cfRule>
  </conditionalFormatting>
  <conditionalFormatting sqref="K156:L156">
    <cfRule type="cellIs" dxfId="858" priority="700" operator="equal">
      <formula>"Low"</formula>
    </cfRule>
    <cfRule type="cellIs" dxfId="857" priority="699" operator="equal">
      <formula>"High"</formula>
    </cfRule>
    <cfRule type="containsText" dxfId="856" priority="697" operator="containsText" text="Medium">
      <formula>NOT(ISERROR(SEARCH("Medium",K156)))</formula>
    </cfRule>
    <cfRule type="containsText" dxfId="855" priority="698" operator="containsText" text="Low">
      <formula>NOT(ISERROR(SEARCH("Low",K156)))</formula>
    </cfRule>
  </conditionalFormatting>
  <conditionalFormatting sqref="K182:L183">
    <cfRule type="containsText" dxfId="854" priority="693" operator="containsText" text="Medium">
      <formula>NOT(ISERROR(SEARCH("Medium",K182)))</formula>
    </cfRule>
    <cfRule type="cellIs" dxfId="853" priority="695" operator="equal">
      <formula>"High"</formula>
    </cfRule>
    <cfRule type="cellIs" dxfId="852" priority="696" operator="equal">
      <formula>"Low"</formula>
    </cfRule>
    <cfRule type="containsText" dxfId="851" priority="694" operator="containsText" text="Low">
      <formula>NOT(ISERROR(SEARCH("Low",K182)))</formula>
    </cfRule>
  </conditionalFormatting>
  <conditionalFormatting sqref="K196:L198">
    <cfRule type="cellIs" dxfId="850" priority="692" operator="equal">
      <formula>"Low"</formula>
    </cfRule>
    <cfRule type="containsText" dxfId="849" priority="690" operator="containsText" text="Low">
      <formula>NOT(ISERROR(SEARCH("Low",K196)))</formula>
    </cfRule>
    <cfRule type="cellIs" dxfId="848" priority="691" operator="equal">
      <formula>"High"</formula>
    </cfRule>
    <cfRule type="containsText" dxfId="847" priority="689" operator="containsText" text="Medium">
      <formula>NOT(ISERROR(SEARCH("Medium",K196)))</formula>
    </cfRule>
  </conditionalFormatting>
  <conditionalFormatting sqref="K214:L215">
    <cfRule type="containsText" dxfId="846" priority="685" operator="containsText" text="Medium">
      <formula>NOT(ISERROR(SEARCH("Medium",K214)))</formula>
    </cfRule>
    <cfRule type="containsText" dxfId="845" priority="686" operator="containsText" text="Low">
      <formula>NOT(ISERROR(SEARCH("Low",K214)))</formula>
    </cfRule>
    <cfRule type="cellIs" dxfId="844" priority="687" operator="equal">
      <formula>"High"</formula>
    </cfRule>
    <cfRule type="cellIs" dxfId="843" priority="688" operator="equal">
      <formula>"Low"</formula>
    </cfRule>
  </conditionalFormatting>
  <conditionalFormatting sqref="K229:L230">
    <cfRule type="cellIs" dxfId="842" priority="684" operator="equal">
      <formula>"Low"</formula>
    </cfRule>
    <cfRule type="containsText" dxfId="841" priority="682" operator="containsText" text="Low">
      <formula>NOT(ISERROR(SEARCH("Low",K229)))</formula>
    </cfRule>
    <cfRule type="containsText" dxfId="840" priority="681" operator="containsText" text="Medium">
      <formula>NOT(ISERROR(SEARCH("Medium",K229)))</formula>
    </cfRule>
    <cfRule type="cellIs" dxfId="839" priority="683" operator="equal">
      <formula>"High"</formula>
    </cfRule>
  </conditionalFormatting>
  <conditionalFormatting sqref="K243:L243">
    <cfRule type="cellIs" dxfId="838" priority="680" operator="equal">
      <formula>"Low"</formula>
    </cfRule>
    <cfRule type="containsText" dxfId="837" priority="678" operator="containsText" text="Low">
      <formula>NOT(ISERROR(SEARCH("Low",K243)))</formula>
    </cfRule>
    <cfRule type="containsText" dxfId="836" priority="677" operator="containsText" text="Medium">
      <formula>NOT(ISERROR(SEARCH("Medium",K243)))</formula>
    </cfRule>
    <cfRule type="cellIs" dxfId="835" priority="679" operator="equal">
      <formula>"High"</formula>
    </cfRule>
  </conditionalFormatting>
  <conditionalFormatting sqref="K256:L256">
    <cfRule type="cellIs" dxfId="834" priority="675" operator="equal">
      <formula>"High"</formula>
    </cfRule>
    <cfRule type="cellIs" dxfId="833" priority="676" operator="equal">
      <formula>"Low"</formula>
    </cfRule>
    <cfRule type="containsText" dxfId="832" priority="674" operator="containsText" text="Low">
      <formula>NOT(ISERROR(SEARCH("Low",K256)))</formula>
    </cfRule>
    <cfRule type="containsText" dxfId="831" priority="673" operator="containsText" text="Medium">
      <formula>NOT(ISERROR(SEARCH("Medium",K256)))</formula>
    </cfRule>
  </conditionalFormatting>
  <conditionalFormatting sqref="K269:L269">
    <cfRule type="cellIs" dxfId="830" priority="671" operator="equal">
      <formula>"High"</formula>
    </cfRule>
    <cfRule type="cellIs" dxfId="829" priority="672" operator="equal">
      <formula>"Low"</formula>
    </cfRule>
    <cfRule type="containsText" dxfId="828" priority="669" operator="containsText" text="Medium">
      <formula>NOT(ISERROR(SEARCH("Medium",K269)))</formula>
    </cfRule>
    <cfRule type="containsText" dxfId="827" priority="670" operator="containsText" text="Low">
      <formula>NOT(ISERROR(SEARCH("Low",K269)))</formula>
    </cfRule>
  </conditionalFormatting>
  <conditionalFormatting sqref="K282:L282">
    <cfRule type="cellIs" dxfId="826" priority="668" operator="equal">
      <formula>"Low"</formula>
    </cfRule>
    <cfRule type="cellIs" dxfId="825" priority="667" operator="equal">
      <formula>"High"</formula>
    </cfRule>
    <cfRule type="containsText" dxfId="824" priority="666" operator="containsText" text="Low">
      <formula>NOT(ISERROR(SEARCH("Low",K282)))</formula>
    </cfRule>
    <cfRule type="containsText" dxfId="823" priority="665" operator="containsText" text="Medium">
      <formula>NOT(ISERROR(SEARCH("Medium",K282)))</formula>
    </cfRule>
  </conditionalFormatting>
  <conditionalFormatting sqref="K296:L296">
    <cfRule type="containsText" dxfId="822" priority="662" operator="containsText" text="Low">
      <formula>NOT(ISERROR(SEARCH("Low",K296)))</formula>
    </cfRule>
    <cfRule type="containsText" dxfId="821" priority="661" operator="containsText" text="Medium">
      <formula>NOT(ISERROR(SEARCH("Medium",K296)))</formula>
    </cfRule>
    <cfRule type="cellIs" dxfId="820" priority="664" operator="equal">
      <formula>"Low"</formula>
    </cfRule>
    <cfRule type="cellIs" dxfId="819" priority="663" operator="equal">
      <formula>"High"</formula>
    </cfRule>
  </conditionalFormatting>
  <conditionalFormatting sqref="K309:L309">
    <cfRule type="cellIs" dxfId="818" priority="659" operator="equal">
      <formula>"High"</formula>
    </cfRule>
    <cfRule type="containsText" dxfId="817" priority="658" operator="containsText" text="Low">
      <formula>NOT(ISERROR(SEARCH("Low",K309)))</formula>
    </cfRule>
    <cfRule type="containsText" dxfId="816" priority="657" operator="containsText" text="Medium">
      <formula>NOT(ISERROR(SEARCH("Medium",K309)))</formula>
    </cfRule>
    <cfRule type="cellIs" dxfId="815" priority="660" operator="equal">
      <formula>"Low"</formula>
    </cfRule>
  </conditionalFormatting>
  <conditionalFormatting sqref="K322:L323">
    <cfRule type="containsText" dxfId="814" priority="654" operator="containsText" text="Low">
      <formula>NOT(ISERROR(SEARCH("Low",K322)))</formula>
    </cfRule>
    <cfRule type="containsText" dxfId="813" priority="653" operator="containsText" text="Medium">
      <formula>NOT(ISERROR(SEARCH("Medium",K322)))</formula>
    </cfRule>
    <cfRule type="cellIs" dxfId="812" priority="655" operator="equal">
      <formula>"High"</formula>
    </cfRule>
    <cfRule type="cellIs" dxfId="811" priority="656" operator="equal">
      <formula>"Low"</formula>
    </cfRule>
  </conditionalFormatting>
  <conditionalFormatting sqref="K341:L343">
    <cfRule type="cellIs" dxfId="810" priority="652" operator="equal">
      <formula>"Low"</formula>
    </cfRule>
    <cfRule type="cellIs" dxfId="809" priority="651" operator="equal">
      <formula>"High"</formula>
    </cfRule>
    <cfRule type="containsText" dxfId="808" priority="650" operator="containsText" text="Low">
      <formula>NOT(ISERROR(SEARCH("Low",K341)))</formula>
    </cfRule>
    <cfRule type="containsText" dxfId="807" priority="649" operator="containsText" text="Medium">
      <formula>NOT(ISERROR(SEARCH("Medium",K341)))</formula>
    </cfRule>
  </conditionalFormatting>
  <conditionalFormatting sqref="K356:L356">
    <cfRule type="containsText" dxfId="806" priority="646" operator="containsText" text="Low">
      <formula>NOT(ISERROR(SEARCH("Low",K356)))</formula>
    </cfRule>
    <cfRule type="containsText" dxfId="805" priority="645" operator="containsText" text="Medium">
      <formula>NOT(ISERROR(SEARCH("Medium",K356)))</formula>
    </cfRule>
    <cfRule type="cellIs" dxfId="804" priority="648" operator="equal">
      <formula>"Low"</formula>
    </cfRule>
    <cfRule type="cellIs" dxfId="803" priority="647" operator="equal">
      <formula>"High"</formula>
    </cfRule>
  </conditionalFormatting>
  <conditionalFormatting sqref="K369:L369">
    <cfRule type="cellIs" dxfId="802" priority="643" operator="equal">
      <formula>"High"</formula>
    </cfRule>
    <cfRule type="containsText" dxfId="801" priority="642" operator="containsText" text="Low">
      <formula>NOT(ISERROR(SEARCH("Low",K369)))</formula>
    </cfRule>
    <cfRule type="containsText" dxfId="800" priority="641" operator="containsText" text="Medium">
      <formula>NOT(ISERROR(SEARCH("Medium",K369)))</formula>
    </cfRule>
    <cfRule type="cellIs" dxfId="799" priority="644" operator="equal">
      <formula>"Low"</formula>
    </cfRule>
  </conditionalFormatting>
  <conditionalFormatting sqref="K396:L396">
    <cfRule type="cellIs" dxfId="798" priority="640" operator="equal">
      <formula>"Low"</formula>
    </cfRule>
    <cfRule type="cellIs" dxfId="797" priority="639" operator="equal">
      <formula>"High"</formula>
    </cfRule>
    <cfRule type="containsText" dxfId="796" priority="638" operator="containsText" text="Low">
      <formula>NOT(ISERROR(SEARCH("Low",K396)))</formula>
    </cfRule>
    <cfRule type="containsText" dxfId="795" priority="637" operator="containsText" text="Medium">
      <formula>NOT(ISERROR(SEARCH("Medium",K396)))</formula>
    </cfRule>
  </conditionalFormatting>
  <conditionalFormatting sqref="K409:L409">
    <cfRule type="containsText" dxfId="794" priority="769" operator="containsText" text="Medium">
      <formula>NOT(ISERROR(SEARCH("Medium",K409)))</formula>
    </cfRule>
    <cfRule type="containsText" dxfId="793" priority="770" operator="containsText" text="Low">
      <formula>NOT(ISERROR(SEARCH("Low",K409)))</formula>
    </cfRule>
    <cfRule type="cellIs" dxfId="792" priority="771" operator="equal">
      <formula>"High"</formula>
    </cfRule>
    <cfRule type="cellIs" dxfId="791" priority="772" operator="equal">
      <formula>"Low"</formula>
    </cfRule>
  </conditionalFormatting>
  <conditionalFormatting sqref="K424:L428">
    <cfRule type="cellIs" dxfId="790" priority="636" operator="equal">
      <formula>"Low"</formula>
    </cfRule>
    <cfRule type="cellIs" dxfId="789" priority="635" operator="equal">
      <formula>"High"</formula>
    </cfRule>
    <cfRule type="containsText" dxfId="788" priority="634" operator="containsText" text="Low">
      <formula>NOT(ISERROR(SEARCH("Low",K424)))</formula>
    </cfRule>
    <cfRule type="containsText" dxfId="787" priority="633" operator="containsText" text="Medium">
      <formula>NOT(ISERROR(SEARCH("Medium",K424)))</formula>
    </cfRule>
  </conditionalFormatting>
  <conditionalFormatting sqref="K442:L442">
    <cfRule type="cellIs" dxfId="786" priority="632" operator="equal">
      <formula>"Low"</formula>
    </cfRule>
    <cfRule type="cellIs" dxfId="785" priority="631" operator="equal">
      <formula>"High"</formula>
    </cfRule>
    <cfRule type="containsText" dxfId="784" priority="630" operator="containsText" text="Low">
      <formula>NOT(ISERROR(SEARCH("Low",K442)))</formula>
    </cfRule>
    <cfRule type="containsText" dxfId="783" priority="629" operator="containsText" text="Medium">
      <formula>NOT(ISERROR(SEARCH("Medium",K442)))</formula>
    </cfRule>
  </conditionalFormatting>
  <conditionalFormatting sqref="K455:L455">
    <cfRule type="cellIs" dxfId="782" priority="628" operator="equal">
      <formula>"Low"</formula>
    </cfRule>
    <cfRule type="cellIs" dxfId="781" priority="627" operator="equal">
      <formula>"High"</formula>
    </cfRule>
    <cfRule type="containsText" dxfId="780" priority="626" operator="containsText" text="Low">
      <formula>NOT(ISERROR(SEARCH("Low",K455)))</formula>
    </cfRule>
    <cfRule type="containsText" dxfId="779" priority="625" operator="containsText" text="Medium">
      <formula>NOT(ISERROR(SEARCH("Medium",K455)))</formula>
    </cfRule>
  </conditionalFormatting>
  <conditionalFormatting sqref="K468:L468">
    <cfRule type="cellIs" dxfId="778" priority="624" operator="equal">
      <formula>"Low"</formula>
    </cfRule>
    <cfRule type="cellIs" dxfId="777" priority="623" operator="equal">
      <formula>"High"</formula>
    </cfRule>
    <cfRule type="containsText" dxfId="776" priority="622" operator="containsText" text="Low">
      <formula>NOT(ISERROR(SEARCH("Low",K468)))</formula>
    </cfRule>
    <cfRule type="containsText" dxfId="775" priority="621" operator="containsText" text="Medium">
      <formula>NOT(ISERROR(SEARCH("Medium",K468)))</formula>
    </cfRule>
  </conditionalFormatting>
  <conditionalFormatting sqref="K481:L481">
    <cfRule type="cellIs" dxfId="774" priority="619" operator="equal">
      <formula>"High"</formula>
    </cfRule>
    <cfRule type="containsText" dxfId="773" priority="618" operator="containsText" text="Low">
      <formula>NOT(ISERROR(SEARCH("Low",K481)))</formula>
    </cfRule>
    <cfRule type="cellIs" dxfId="772" priority="620" operator="equal">
      <formula>"Low"</formula>
    </cfRule>
    <cfRule type="containsText" dxfId="771" priority="617" operator="containsText" text="Medium">
      <formula>NOT(ISERROR(SEARCH("Medium",K481)))</formula>
    </cfRule>
  </conditionalFormatting>
  <conditionalFormatting sqref="K494:L494">
    <cfRule type="containsText" dxfId="770" priority="614" operator="containsText" text="Low">
      <formula>NOT(ISERROR(SEARCH("Low",K494)))</formula>
    </cfRule>
    <cfRule type="containsText" dxfId="769" priority="613" operator="containsText" text="Medium">
      <formula>NOT(ISERROR(SEARCH("Medium",K494)))</formula>
    </cfRule>
    <cfRule type="cellIs" dxfId="768" priority="615" operator="equal">
      <formula>"High"</formula>
    </cfRule>
    <cfRule type="cellIs" dxfId="767" priority="616" operator="equal">
      <formula>"Low"</formula>
    </cfRule>
  </conditionalFormatting>
  <conditionalFormatting sqref="K507:L507">
    <cfRule type="containsText" dxfId="766" priority="741" operator="containsText" text="Medium">
      <formula>NOT(ISERROR(SEARCH("Medium",K507)))</formula>
    </cfRule>
    <cfRule type="containsText" dxfId="765" priority="742" operator="containsText" text="Low">
      <formula>NOT(ISERROR(SEARCH("Low",K507)))</formula>
    </cfRule>
    <cfRule type="cellIs" dxfId="764" priority="743" operator="equal">
      <formula>"High"</formula>
    </cfRule>
    <cfRule type="cellIs" dxfId="763" priority="744" operator="equal">
      <formula>"Low"</formula>
    </cfRule>
  </conditionalFormatting>
  <conditionalFormatting sqref="K547:L550">
    <cfRule type="cellIs" dxfId="762" priority="612" operator="equal">
      <formula>"Low"</formula>
    </cfRule>
    <cfRule type="cellIs" dxfId="761" priority="611" operator="equal">
      <formula>"High"</formula>
    </cfRule>
    <cfRule type="containsText" dxfId="760" priority="610" operator="containsText" text="Low">
      <formula>NOT(ISERROR(SEARCH("Low",K547)))</formula>
    </cfRule>
    <cfRule type="containsText" dxfId="759" priority="609" operator="containsText" text="Medium">
      <formula>NOT(ISERROR(SEARCH("Medium",K547)))</formula>
    </cfRule>
  </conditionalFormatting>
  <conditionalFormatting sqref="T12:T14">
    <cfRule type="containsText" dxfId="758" priority="593" operator="containsText" text="Medium">
      <formula>NOT(ISERROR(SEARCH("Medium",T12)))</formula>
    </cfRule>
    <cfRule type="containsText" dxfId="757" priority="594" operator="containsText" text="Low">
      <formula>NOT(ISERROR(SEARCH("Low",T12)))</formula>
    </cfRule>
    <cfRule type="cellIs" dxfId="756" priority="595" operator="equal">
      <formula>"High"</formula>
    </cfRule>
    <cfRule type="cellIs" dxfId="755" priority="596" operator="equal">
      <formula>"Low"</formula>
    </cfRule>
  </conditionalFormatting>
  <conditionalFormatting sqref="T8:U9">
    <cfRule type="containsText" dxfId="754" priority="602" operator="containsText" text="Low">
      <formula>NOT(ISERROR(SEARCH("Low",T8)))</formula>
    </cfRule>
    <cfRule type="containsText" dxfId="753" priority="601" operator="containsText" text="Medium">
      <formula>NOT(ISERROR(SEARCH("Medium",T8)))</formula>
    </cfRule>
    <cfRule type="cellIs" dxfId="752" priority="604" operator="equal">
      <formula>"Low"</formula>
    </cfRule>
    <cfRule type="cellIs" dxfId="751" priority="603" operator="equal">
      <formula>"High"</formula>
    </cfRule>
  </conditionalFormatting>
  <conditionalFormatting sqref="U12:U13">
    <cfRule type="containsText" dxfId="750" priority="586" operator="containsText" text="Low">
      <formula>NOT(ISERROR(SEARCH("Low",U12)))</formula>
    </cfRule>
    <cfRule type="cellIs" dxfId="749" priority="587" operator="equal">
      <formula>"High"</formula>
    </cfRule>
    <cfRule type="cellIs" dxfId="748" priority="588" operator="equal">
      <formula>"Low"</formula>
    </cfRule>
    <cfRule type="containsText" dxfId="747" priority="585" operator="containsText" text="Medium">
      <formula>NOT(ISERROR(SEARCH("Medium",U12)))</formula>
    </cfRule>
  </conditionalFormatting>
  <conditionalFormatting sqref="W8:W9">
    <cfRule type="cellIs" dxfId="746" priority="456" operator="equal">
      <formula>"Decrease"</formula>
    </cfRule>
    <cfRule type="cellIs" dxfId="745" priority="458" operator="equal">
      <formula>"Increase"</formula>
    </cfRule>
    <cfRule type="cellIs" dxfId="744" priority="457" operator="equal">
      <formula>"No change"</formula>
    </cfRule>
  </conditionalFormatting>
  <conditionalFormatting sqref="W12:W17">
    <cfRule type="cellIs" dxfId="743" priority="461" operator="equal">
      <formula>"Increase"</formula>
    </cfRule>
    <cfRule type="cellIs" dxfId="742" priority="460" operator="equal">
      <formula>"No change"</formula>
    </cfRule>
    <cfRule type="cellIs" dxfId="741" priority="459" operator="equal">
      <formula>"Decrease"</formula>
    </cfRule>
  </conditionalFormatting>
  <conditionalFormatting sqref="W27">
    <cfRule type="cellIs" dxfId="740" priority="463" operator="equal">
      <formula>"No change"</formula>
    </cfRule>
    <cfRule type="cellIs" dxfId="739" priority="462" operator="equal">
      <formula>"Decrease"</formula>
    </cfRule>
    <cfRule type="cellIs" dxfId="738" priority="464" operator="equal">
      <formula>"Increase"</formula>
    </cfRule>
  </conditionalFormatting>
  <conditionalFormatting sqref="W32:W35">
    <cfRule type="cellIs" dxfId="737" priority="466" operator="equal">
      <formula>"No change"</formula>
    </cfRule>
    <cfRule type="cellIs" dxfId="736" priority="465" operator="equal">
      <formula>"Decrease"</formula>
    </cfRule>
    <cfRule type="cellIs" dxfId="735" priority="467" operator="equal">
      <formula>"Increase"</formula>
    </cfRule>
  </conditionalFormatting>
  <conditionalFormatting sqref="W45:W46">
    <cfRule type="cellIs" dxfId="734" priority="470" operator="equal">
      <formula>"Increase"</formula>
    </cfRule>
    <cfRule type="cellIs" dxfId="733" priority="469" operator="equal">
      <formula>"No change"</formula>
    </cfRule>
    <cfRule type="cellIs" dxfId="732" priority="468" operator="equal">
      <formula>"Decrease"</formula>
    </cfRule>
  </conditionalFormatting>
  <conditionalFormatting sqref="W62">
    <cfRule type="cellIs" dxfId="731" priority="473" operator="equal">
      <formula>"Increase"</formula>
    </cfRule>
    <cfRule type="cellIs" dxfId="730" priority="472" operator="equal">
      <formula>"No change"</formula>
    </cfRule>
    <cfRule type="cellIs" dxfId="729" priority="471" operator="equal">
      <formula>"Decrease"</formula>
    </cfRule>
  </conditionalFormatting>
  <conditionalFormatting sqref="W65:W66">
    <cfRule type="cellIs" dxfId="728" priority="476" operator="equal">
      <formula>"Increase"</formula>
    </cfRule>
    <cfRule type="cellIs" dxfId="727" priority="475" operator="equal">
      <formula>"No change"</formula>
    </cfRule>
    <cfRule type="cellIs" dxfId="726" priority="474" operator="equal">
      <formula>"Decrease"</formula>
    </cfRule>
  </conditionalFormatting>
  <conditionalFormatting sqref="W76:W79">
    <cfRule type="cellIs" dxfId="725" priority="479" operator="equal">
      <formula>"Increase"</formula>
    </cfRule>
    <cfRule type="cellIs" dxfId="724" priority="478" operator="equal">
      <formula>"No change"</formula>
    </cfRule>
    <cfRule type="cellIs" dxfId="723" priority="477" operator="equal">
      <formula>"Decrease"</formula>
    </cfRule>
  </conditionalFormatting>
  <conditionalFormatting sqref="W92">
    <cfRule type="cellIs" dxfId="722" priority="481" operator="equal">
      <formula>"No change"</formula>
    </cfRule>
    <cfRule type="cellIs" dxfId="721" priority="482" operator="equal">
      <formula>"Increase"</formula>
    </cfRule>
    <cfRule type="cellIs" dxfId="720" priority="480" operator="equal">
      <formula>"Decrease"</formula>
    </cfRule>
  </conditionalFormatting>
  <conditionalFormatting sqref="W99">
    <cfRule type="cellIs" dxfId="719" priority="483" operator="equal">
      <formula>"Decrease"</formula>
    </cfRule>
    <cfRule type="cellIs" dxfId="718" priority="484" operator="equal">
      <formula>"No change"</formula>
    </cfRule>
    <cfRule type="cellIs" dxfId="717" priority="485" operator="equal">
      <formula>"Increase"</formula>
    </cfRule>
  </conditionalFormatting>
  <conditionalFormatting sqref="W122:W123">
    <cfRule type="cellIs" dxfId="716" priority="486" operator="equal">
      <formula>"Decrease"</formula>
    </cfRule>
    <cfRule type="cellIs" dxfId="715" priority="487" operator="equal">
      <formula>"No change"</formula>
    </cfRule>
    <cfRule type="cellIs" dxfId="714" priority="488" operator="equal">
      <formula>"Increase"</formula>
    </cfRule>
  </conditionalFormatting>
  <conditionalFormatting sqref="W128">
    <cfRule type="cellIs" dxfId="713" priority="489" operator="equal">
      <formula>"Decrease"</formula>
    </cfRule>
    <cfRule type="cellIs" dxfId="712" priority="490" operator="equal">
      <formula>"No change"</formula>
    </cfRule>
    <cfRule type="cellIs" dxfId="711" priority="491" operator="equal">
      <formula>"Increase"</formula>
    </cfRule>
  </conditionalFormatting>
  <conditionalFormatting sqref="W138">
    <cfRule type="cellIs" dxfId="710" priority="492" operator="equal">
      <formula>"Decrease"</formula>
    </cfRule>
    <cfRule type="cellIs" dxfId="709" priority="493" operator="equal">
      <formula>"No change"</formula>
    </cfRule>
    <cfRule type="cellIs" dxfId="708" priority="494" operator="equal">
      <formula>"Increase"</formula>
    </cfRule>
  </conditionalFormatting>
  <conditionalFormatting sqref="W143:W145">
    <cfRule type="cellIs" dxfId="707" priority="495" operator="equal">
      <formula>"Decrease"</formula>
    </cfRule>
    <cfRule type="cellIs" dxfId="706" priority="496" operator="equal">
      <formula>"No change"</formula>
    </cfRule>
    <cfRule type="cellIs" dxfId="705" priority="497" operator="equal">
      <formula>"Increase"</formula>
    </cfRule>
  </conditionalFormatting>
  <conditionalFormatting sqref="W147">
    <cfRule type="cellIs" dxfId="704" priority="498" operator="equal">
      <formula>"Decrease"</formula>
    </cfRule>
    <cfRule type="cellIs" dxfId="703" priority="500" operator="equal">
      <formula>"Increase"</formula>
    </cfRule>
    <cfRule type="cellIs" dxfId="702" priority="499" operator="equal">
      <formula>"No change"</formula>
    </cfRule>
  </conditionalFormatting>
  <conditionalFormatting sqref="W155">
    <cfRule type="cellIs" dxfId="701" priority="501" operator="equal">
      <formula>"Decrease"</formula>
    </cfRule>
    <cfRule type="cellIs" dxfId="700" priority="502" operator="equal">
      <formula>"No change"</formula>
    </cfRule>
    <cfRule type="cellIs" dxfId="699" priority="503" operator="equal">
      <formula>"Increase"</formula>
    </cfRule>
  </conditionalFormatting>
  <conditionalFormatting sqref="W158">
    <cfRule type="cellIs" dxfId="698" priority="504" operator="equal">
      <formula>"Decrease"</formula>
    </cfRule>
    <cfRule type="cellIs" dxfId="697" priority="505" operator="equal">
      <formula>"No change"</formula>
    </cfRule>
    <cfRule type="cellIs" dxfId="696" priority="506" operator="equal">
      <formula>"Increase"</formula>
    </cfRule>
  </conditionalFormatting>
  <conditionalFormatting sqref="W168">
    <cfRule type="cellIs" dxfId="695" priority="507" operator="equal">
      <formula>"Decrease"</formula>
    </cfRule>
    <cfRule type="cellIs" dxfId="694" priority="508" operator="equal">
      <formula>"No change"</formula>
    </cfRule>
    <cfRule type="cellIs" dxfId="693" priority="509" operator="equal">
      <formula>"Increase"</formula>
    </cfRule>
  </conditionalFormatting>
  <conditionalFormatting sqref="W181">
    <cfRule type="cellIs" dxfId="692" priority="510" operator="equal">
      <formula>"Decrease"</formula>
    </cfRule>
    <cfRule type="cellIs" dxfId="691" priority="511" operator="equal">
      <formula>"No change"</formula>
    </cfRule>
    <cfRule type="cellIs" dxfId="690" priority="512" operator="equal">
      <formula>"Increase"</formula>
    </cfRule>
  </conditionalFormatting>
  <conditionalFormatting sqref="W187">
    <cfRule type="cellIs" dxfId="689" priority="513" operator="equal">
      <formula>"Decrease"</formula>
    </cfRule>
    <cfRule type="cellIs" dxfId="688" priority="514" operator="equal">
      <formula>"No change"</formula>
    </cfRule>
    <cfRule type="cellIs" dxfId="687" priority="515" operator="equal">
      <formula>"Increase"</formula>
    </cfRule>
  </conditionalFormatting>
  <conditionalFormatting sqref="W195">
    <cfRule type="cellIs" dxfId="686" priority="516" operator="equal">
      <formula>"Decrease"</formula>
    </cfRule>
    <cfRule type="cellIs" dxfId="685" priority="517" operator="equal">
      <formula>"No change"</formula>
    </cfRule>
    <cfRule type="cellIs" dxfId="684" priority="518" operator="equal">
      <formula>"Increase"</formula>
    </cfRule>
  </conditionalFormatting>
  <conditionalFormatting sqref="W200:W201">
    <cfRule type="cellIs" dxfId="683" priority="519" operator="equal">
      <formula>"Decrease"</formula>
    </cfRule>
    <cfRule type="cellIs" dxfId="682" priority="520" operator="equal">
      <formula>"No change"</formula>
    </cfRule>
    <cfRule type="cellIs" dxfId="681" priority="521" operator="equal">
      <formula>"Increase"</formula>
    </cfRule>
  </conditionalFormatting>
  <conditionalFormatting sqref="W211:W213">
    <cfRule type="cellIs" dxfId="680" priority="528" operator="equal">
      <formula>"Decrease"</formula>
    </cfRule>
    <cfRule type="cellIs" dxfId="679" priority="529" operator="equal">
      <formula>"No change"</formula>
    </cfRule>
    <cfRule type="cellIs" dxfId="678" priority="530" operator="equal">
      <formula>"Increase"</formula>
    </cfRule>
  </conditionalFormatting>
  <conditionalFormatting sqref="W216:W217">
    <cfRule type="cellIs" dxfId="677" priority="525" operator="equal">
      <formula>"Decrease"</formula>
    </cfRule>
    <cfRule type="cellIs" dxfId="676" priority="526" operator="equal">
      <formula>"No change"</formula>
    </cfRule>
    <cfRule type="cellIs" dxfId="675" priority="527" operator="equal">
      <formula>"Increase"</formula>
    </cfRule>
  </conditionalFormatting>
  <conditionalFormatting sqref="W227:W228">
    <cfRule type="cellIs" dxfId="674" priority="531" operator="equal">
      <formula>"Decrease"</formula>
    </cfRule>
    <cfRule type="cellIs" dxfId="673" priority="533" operator="equal">
      <formula>"Increase"</formula>
    </cfRule>
    <cfRule type="cellIs" dxfId="672" priority="532" operator="equal">
      <formula>"No change"</formula>
    </cfRule>
  </conditionalFormatting>
  <conditionalFormatting sqref="W242">
    <cfRule type="cellIs" dxfId="671" priority="534" operator="equal">
      <formula>"Decrease"</formula>
    </cfRule>
    <cfRule type="cellIs" dxfId="670" priority="536" operator="equal">
      <formula>"Increase"</formula>
    </cfRule>
    <cfRule type="cellIs" dxfId="669" priority="535" operator="equal">
      <formula>"No change"</formula>
    </cfRule>
  </conditionalFormatting>
  <conditionalFormatting sqref="W284:W285">
    <cfRule type="cellIs" dxfId="668" priority="538" operator="equal">
      <formula>"No change"</formula>
    </cfRule>
    <cfRule type="cellIs" dxfId="667" priority="539" operator="equal">
      <formula>"Increase"</formula>
    </cfRule>
    <cfRule type="cellIs" dxfId="666" priority="537" operator="equal">
      <formula>"Decrease"</formula>
    </cfRule>
  </conditionalFormatting>
  <conditionalFormatting sqref="W321">
    <cfRule type="cellIs" dxfId="665" priority="584" operator="equal">
      <formula>"Increase"</formula>
    </cfRule>
    <cfRule type="cellIs" dxfId="664" priority="583" operator="equal">
      <formula>"No change"</formula>
    </cfRule>
    <cfRule type="cellIs" dxfId="663" priority="582" operator="equal">
      <formula>"Decrease"</formula>
    </cfRule>
  </conditionalFormatting>
  <conditionalFormatting sqref="W335:W340">
    <cfRule type="cellIs" dxfId="662" priority="581" operator="equal">
      <formula>"Increase"</formula>
    </cfRule>
    <cfRule type="cellIs" dxfId="661" priority="580" operator="equal">
      <formula>"No change"</formula>
    </cfRule>
    <cfRule type="cellIs" dxfId="660" priority="579" operator="equal">
      <formula>"Decrease"</formula>
    </cfRule>
  </conditionalFormatting>
  <conditionalFormatting sqref="W355">
    <cfRule type="cellIs" dxfId="659" priority="576" operator="equal">
      <formula>"Decrease"</formula>
    </cfRule>
    <cfRule type="cellIs" dxfId="658" priority="577" operator="equal">
      <formula>"No change"</formula>
    </cfRule>
    <cfRule type="cellIs" dxfId="657" priority="578" operator="equal">
      <formula>"Increase"</formula>
    </cfRule>
  </conditionalFormatting>
  <conditionalFormatting sqref="W358">
    <cfRule type="cellIs" dxfId="656" priority="575" operator="equal">
      <formula>"Increase"</formula>
    </cfRule>
    <cfRule type="cellIs" dxfId="655" priority="573" operator="equal">
      <formula>"Decrease"</formula>
    </cfRule>
    <cfRule type="cellIs" dxfId="654" priority="574" operator="equal">
      <formula>"No change"</formula>
    </cfRule>
  </conditionalFormatting>
  <conditionalFormatting sqref="W368">
    <cfRule type="cellIs" dxfId="653" priority="572" operator="equal">
      <formula>"Increase"</formula>
    </cfRule>
    <cfRule type="cellIs" dxfId="652" priority="570" operator="equal">
      <formula>"Decrease"</formula>
    </cfRule>
    <cfRule type="cellIs" dxfId="651" priority="571" operator="equal">
      <formula>"No change"</formula>
    </cfRule>
  </conditionalFormatting>
  <conditionalFormatting sqref="W381:W382">
    <cfRule type="cellIs" dxfId="650" priority="569" operator="equal">
      <formula>"Increase"</formula>
    </cfRule>
    <cfRule type="cellIs" dxfId="649" priority="567" operator="equal">
      <formula>"Decrease"</formula>
    </cfRule>
    <cfRule type="cellIs" dxfId="648" priority="568" operator="equal">
      <formula>"No change"</formula>
    </cfRule>
  </conditionalFormatting>
  <conditionalFormatting sqref="W395">
    <cfRule type="cellIs" dxfId="647" priority="564" operator="equal">
      <formula>"Decrease"</formula>
    </cfRule>
    <cfRule type="cellIs" dxfId="646" priority="565" operator="equal">
      <formula>"No change"</formula>
    </cfRule>
    <cfRule type="cellIs" dxfId="645" priority="566" operator="equal">
      <formula>"Increase"</formula>
    </cfRule>
  </conditionalFormatting>
  <conditionalFormatting sqref="W408">
    <cfRule type="cellIs" dxfId="644" priority="563" operator="equal">
      <formula>"Increase"</formula>
    </cfRule>
    <cfRule type="cellIs" dxfId="643" priority="561" operator="equal">
      <formula>"Decrease"</formula>
    </cfRule>
    <cfRule type="cellIs" dxfId="642" priority="562" operator="equal">
      <formula>"No change"</formula>
    </cfRule>
  </conditionalFormatting>
  <conditionalFormatting sqref="W421:W423">
    <cfRule type="cellIs" dxfId="641" priority="559" operator="equal">
      <formula>"No change"</formula>
    </cfRule>
    <cfRule type="cellIs" dxfId="640" priority="560" operator="equal">
      <formula>"Increase"</formula>
    </cfRule>
    <cfRule type="cellIs" dxfId="639" priority="558" operator="equal">
      <formula>"Decrease"</formula>
    </cfRule>
  </conditionalFormatting>
  <conditionalFormatting sqref="W429:W431">
    <cfRule type="cellIs" dxfId="638" priority="557" operator="equal">
      <formula>"Increase"</formula>
    </cfRule>
    <cfRule type="cellIs" dxfId="637" priority="556" operator="equal">
      <formula>"No change"</formula>
    </cfRule>
    <cfRule type="cellIs" dxfId="636" priority="555" operator="equal">
      <formula>"Decrease"</formula>
    </cfRule>
  </conditionalFormatting>
  <conditionalFormatting sqref="W433">
    <cfRule type="cellIs" dxfId="635" priority="552" operator="equal">
      <formula>"Decrease"</formula>
    </cfRule>
    <cfRule type="cellIs" dxfId="634" priority="554" operator="equal">
      <formula>"Increase"</formula>
    </cfRule>
    <cfRule type="cellIs" dxfId="633" priority="553" operator="equal">
      <formula>"No change"</formula>
    </cfRule>
  </conditionalFormatting>
  <conditionalFormatting sqref="W506">
    <cfRule type="cellIs" dxfId="632" priority="549" operator="equal">
      <formula>"Decrease"</formula>
    </cfRule>
    <cfRule type="cellIs" dxfId="631" priority="550" operator="equal">
      <formula>"No change"</formula>
    </cfRule>
    <cfRule type="cellIs" dxfId="630" priority="551" operator="equal">
      <formula>"Increase"</formula>
    </cfRule>
  </conditionalFormatting>
  <conditionalFormatting sqref="W519">
    <cfRule type="cellIs" dxfId="629" priority="547" operator="equal">
      <formula>"No change"</formula>
    </cfRule>
    <cfRule type="cellIs" dxfId="628" priority="548" operator="equal">
      <formula>"Increase"</formula>
    </cfRule>
    <cfRule type="cellIs" dxfId="627" priority="546" operator="equal">
      <formula>"Decrease"</formula>
    </cfRule>
  </conditionalFormatting>
  <conditionalFormatting sqref="W532">
    <cfRule type="cellIs" dxfId="626" priority="544" operator="equal">
      <formula>"No change"</formula>
    </cfRule>
    <cfRule type="cellIs" dxfId="625" priority="543" operator="equal">
      <formula>"Decrease"</formula>
    </cfRule>
    <cfRule type="cellIs" dxfId="624" priority="545" operator="equal">
      <formula>"Increase"</formula>
    </cfRule>
  </conditionalFormatting>
  <conditionalFormatting sqref="W545:W546">
    <cfRule type="cellIs" dxfId="623" priority="541" operator="equal">
      <formula>"No change"</formula>
    </cfRule>
    <cfRule type="cellIs" dxfId="622" priority="540" operator="equal">
      <formula>"Decrease"</formula>
    </cfRule>
    <cfRule type="cellIs" dxfId="621" priority="542" operator="equal">
      <formula>"Increase"</formula>
    </cfRule>
  </conditionalFormatting>
  <conditionalFormatting sqref="AE8:AH9">
    <cfRule type="cellIs" dxfId="620" priority="451" operator="equal">
      <formula>"medium"</formula>
    </cfRule>
    <cfRule type="cellIs" dxfId="619" priority="450" operator="equal">
      <formula>"Low"</formula>
    </cfRule>
    <cfRule type="containsText" dxfId="618" priority="452" operator="containsText" text="High">
      <formula>NOT(ISERROR(SEARCH("High",AE8)))</formula>
    </cfRule>
  </conditionalFormatting>
  <conditionalFormatting sqref="AE12:AH17">
    <cfRule type="cellIs" dxfId="617" priority="444" operator="equal">
      <formula>"medium"</formula>
    </cfRule>
    <cfRule type="cellIs" dxfId="616" priority="443" operator="equal">
      <formula>"Low"</formula>
    </cfRule>
    <cfRule type="containsText" dxfId="615" priority="445" operator="containsText" text="High">
      <formula>NOT(ISERROR(SEARCH("High",AE12)))</formula>
    </cfRule>
  </conditionalFormatting>
  <conditionalFormatting sqref="AE27:AH27">
    <cfRule type="cellIs" dxfId="614" priority="437" operator="equal">
      <formula>"medium"</formula>
    </cfRule>
    <cfRule type="containsText" dxfId="613" priority="438" operator="containsText" text="High">
      <formula>NOT(ISERROR(SEARCH("High",AE27)))</formula>
    </cfRule>
    <cfRule type="cellIs" dxfId="612" priority="436" operator="equal">
      <formula>"Low"</formula>
    </cfRule>
  </conditionalFormatting>
  <conditionalFormatting sqref="AE32:AH35">
    <cfRule type="containsText" dxfId="611" priority="431" operator="containsText" text="High">
      <formula>NOT(ISERROR(SEARCH("High",AE32)))</formula>
    </cfRule>
    <cfRule type="cellIs" dxfId="610" priority="430" operator="equal">
      <formula>"medium"</formula>
    </cfRule>
    <cfRule type="cellIs" dxfId="609" priority="429" operator="equal">
      <formula>"Low"</formula>
    </cfRule>
  </conditionalFormatting>
  <conditionalFormatting sqref="AE45:AH45">
    <cfRule type="cellIs" dxfId="608" priority="422" operator="equal">
      <formula>"Low"</formula>
    </cfRule>
    <cfRule type="cellIs" dxfId="607" priority="423" operator="equal">
      <formula>"medium"</formula>
    </cfRule>
    <cfRule type="containsText" dxfId="606" priority="424" operator="containsText" text="High">
      <formula>NOT(ISERROR(SEARCH("High",AE45)))</formula>
    </cfRule>
  </conditionalFormatting>
  <conditionalFormatting sqref="AE46:AH46">
    <cfRule type="cellIs" dxfId="605" priority="416" operator="equal">
      <formula>"medium"</formula>
    </cfRule>
    <cfRule type="containsText" dxfId="604" priority="417" operator="containsText" text="High">
      <formula>NOT(ISERROR(SEARCH("High",AE46)))</formula>
    </cfRule>
    <cfRule type="cellIs" dxfId="603" priority="415" operator="equal">
      <formula>"Low"</formula>
    </cfRule>
  </conditionalFormatting>
  <conditionalFormatting sqref="AE62:AH62">
    <cfRule type="cellIs" dxfId="602" priority="408" operator="equal">
      <formula>"Low"</formula>
    </cfRule>
    <cfRule type="containsText" dxfId="601" priority="410" operator="containsText" text="High">
      <formula>NOT(ISERROR(SEARCH("High",AE62)))</formula>
    </cfRule>
    <cfRule type="cellIs" dxfId="600" priority="409" operator="equal">
      <formula>"medium"</formula>
    </cfRule>
  </conditionalFormatting>
  <conditionalFormatting sqref="AE65:AH65">
    <cfRule type="cellIs" dxfId="599" priority="402" operator="equal">
      <formula>"medium"</formula>
    </cfRule>
    <cfRule type="containsText" dxfId="598" priority="403" operator="containsText" text="High">
      <formula>NOT(ISERROR(SEARCH("High",AE65)))</formula>
    </cfRule>
    <cfRule type="cellIs" dxfId="597" priority="401" operator="equal">
      <formula>"Low"</formula>
    </cfRule>
  </conditionalFormatting>
  <conditionalFormatting sqref="AE66:AH66">
    <cfRule type="containsText" dxfId="596" priority="396" operator="containsText" text="High">
      <formula>NOT(ISERROR(SEARCH("High",AE66)))</formula>
    </cfRule>
    <cfRule type="cellIs" dxfId="595" priority="394" operator="equal">
      <formula>"Low"</formula>
    </cfRule>
    <cfRule type="cellIs" dxfId="594" priority="395" operator="equal">
      <formula>"medium"</formula>
    </cfRule>
  </conditionalFormatting>
  <conditionalFormatting sqref="AE76:AH76">
    <cfRule type="containsText" dxfId="593" priority="389" operator="containsText" text="High">
      <formula>NOT(ISERROR(SEARCH("High",AE76)))</formula>
    </cfRule>
    <cfRule type="cellIs" dxfId="592" priority="387" operator="equal">
      <formula>"Low"</formula>
    </cfRule>
    <cfRule type="cellIs" dxfId="591" priority="388" operator="equal">
      <formula>"medium"</formula>
    </cfRule>
  </conditionalFormatting>
  <conditionalFormatting sqref="AE77:AH77">
    <cfRule type="cellIs" dxfId="590" priority="381" operator="equal">
      <formula>"medium"</formula>
    </cfRule>
    <cfRule type="cellIs" dxfId="589" priority="380" operator="equal">
      <formula>"Low"</formula>
    </cfRule>
    <cfRule type="containsText" dxfId="588" priority="382" operator="containsText" text="High">
      <formula>NOT(ISERROR(SEARCH("High",AE77)))</formula>
    </cfRule>
  </conditionalFormatting>
  <conditionalFormatting sqref="AE78:AH78">
    <cfRule type="containsText" dxfId="587" priority="375" operator="containsText" text="High">
      <formula>NOT(ISERROR(SEARCH("High",AE78)))</formula>
    </cfRule>
    <cfRule type="cellIs" dxfId="586" priority="373" operator="equal">
      <formula>"Low"</formula>
    </cfRule>
    <cfRule type="cellIs" dxfId="585" priority="374" operator="equal">
      <formula>"medium"</formula>
    </cfRule>
  </conditionalFormatting>
  <conditionalFormatting sqref="AE79:AH79">
    <cfRule type="containsText" dxfId="584" priority="368" operator="containsText" text="High">
      <formula>NOT(ISERROR(SEARCH("High",AE79)))</formula>
    </cfRule>
    <cfRule type="cellIs" dxfId="583" priority="367" operator="equal">
      <formula>"medium"</formula>
    </cfRule>
    <cfRule type="cellIs" dxfId="582" priority="366" operator="equal">
      <formula>"Low"</formula>
    </cfRule>
  </conditionalFormatting>
  <conditionalFormatting sqref="AE92:AH92">
    <cfRule type="containsText" dxfId="581" priority="361" operator="containsText" text="High">
      <formula>NOT(ISERROR(SEARCH("High",AE92)))</formula>
    </cfRule>
    <cfRule type="cellIs" dxfId="580" priority="360" operator="equal">
      <formula>"medium"</formula>
    </cfRule>
    <cfRule type="cellIs" dxfId="579" priority="359" operator="equal">
      <formula>"Low"</formula>
    </cfRule>
  </conditionalFormatting>
  <conditionalFormatting sqref="AE99:AH99">
    <cfRule type="cellIs" dxfId="578" priority="352" operator="equal">
      <formula>"Low"</formula>
    </cfRule>
    <cfRule type="cellIs" dxfId="577" priority="353" operator="equal">
      <formula>"medium"</formula>
    </cfRule>
    <cfRule type="containsText" dxfId="576" priority="354" operator="containsText" text="High">
      <formula>NOT(ISERROR(SEARCH("High",AE99)))</formula>
    </cfRule>
  </conditionalFormatting>
  <conditionalFormatting sqref="AE122:AH122">
    <cfRule type="cellIs" dxfId="575" priority="346" operator="equal">
      <formula>"medium"</formula>
    </cfRule>
    <cfRule type="containsText" dxfId="574" priority="347" operator="containsText" text="High">
      <formula>NOT(ISERROR(SEARCH("High",AE122)))</formula>
    </cfRule>
    <cfRule type="cellIs" dxfId="573" priority="345" operator="equal">
      <formula>"Low"</formula>
    </cfRule>
  </conditionalFormatting>
  <conditionalFormatting sqref="AE123:AH123">
    <cfRule type="containsText" dxfId="572" priority="340" operator="containsText" text="High">
      <formula>NOT(ISERROR(SEARCH("High",AE123)))</formula>
    </cfRule>
    <cfRule type="cellIs" dxfId="571" priority="339" operator="equal">
      <formula>"medium"</formula>
    </cfRule>
    <cfRule type="cellIs" dxfId="570" priority="338" operator="equal">
      <formula>"Low"</formula>
    </cfRule>
  </conditionalFormatting>
  <conditionalFormatting sqref="AE128:AH128">
    <cfRule type="cellIs" dxfId="569" priority="332" operator="equal">
      <formula>"medium"</formula>
    </cfRule>
    <cfRule type="containsText" dxfId="568" priority="333" operator="containsText" text="High">
      <formula>NOT(ISERROR(SEARCH("High",AE128)))</formula>
    </cfRule>
    <cfRule type="cellIs" dxfId="567" priority="331" operator="equal">
      <formula>"Low"</formula>
    </cfRule>
  </conditionalFormatting>
  <conditionalFormatting sqref="AE138:AH138">
    <cfRule type="cellIs" dxfId="566" priority="324" operator="equal">
      <formula>"Low"</formula>
    </cfRule>
    <cfRule type="cellIs" dxfId="565" priority="325" operator="equal">
      <formula>"medium"</formula>
    </cfRule>
    <cfRule type="containsText" dxfId="564" priority="326" operator="containsText" text="High">
      <formula>NOT(ISERROR(SEARCH("High",AE138)))</formula>
    </cfRule>
  </conditionalFormatting>
  <conditionalFormatting sqref="AE143:AH143">
    <cfRule type="cellIs" dxfId="563" priority="318" operator="equal">
      <formula>"medium"</formula>
    </cfRule>
    <cfRule type="containsText" dxfId="562" priority="319" operator="containsText" text="High">
      <formula>NOT(ISERROR(SEARCH("High",AE143)))</formula>
    </cfRule>
    <cfRule type="cellIs" dxfId="561" priority="317" operator="equal">
      <formula>"Low"</formula>
    </cfRule>
  </conditionalFormatting>
  <conditionalFormatting sqref="AE144:AH144">
    <cfRule type="cellIs" dxfId="560" priority="311" operator="equal">
      <formula>"medium"</formula>
    </cfRule>
    <cfRule type="containsText" dxfId="559" priority="312" operator="containsText" text="High">
      <formula>NOT(ISERROR(SEARCH("High",AE144)))</formula>
    </cfRule>
    <cfRule type="cellIs" dxfId="558" priority="310" operator="equal">
      <formula>"Low"</formula>
    </cfRule>
  </conditionalFormatting>
  <conditionalFormatting sqref="AE145:AH145">
    <cfRule type="containsText" dxfId="557" priority="305" operator="containsText" text="High">
      <formula>NOT(ISERROR(SEARCH("High",AE145)))</formula>
    </cfRule>
    <cfRule type="cellIs" dxfId="556" priority="304" operator="equal">
      <formula>"medium"</formula>
    </cfRule>
    <cfRule type="cellIs" dxfId="555" priority="303" operator="equal">
      <formula>"Low"</formula>
    </cfRule>
  </conditionalFormatting>
  <conditionalFormatting sqref="AE147:AH147">
    <cfRule type="cellIs" dxfId="554" priority="296" operator="equal">
      <formula>"Low"</formula>
    </cfRule>
    <cfRule type="containsText" dxfId="553" priority="298" operator="containsText" text="High">
      <formula>NOT(ISERROR(SEARCH("High",AE147)))</formula>
    </cfRule>
    <cfRule type="cellIs" dxfId="552" priority="297" operator="equal">
      <formula>"medium"</formula>
    </cfRule>
  </conditionalFormatting>
  <conditionalFormatting sqref="AE155:AH155">
    <cfRule type="containsText" dxfId="551" priority="291" operator="containsText" text="High">
      <formula>NOT(ISERROR(SEARCH("High",AE155)))</formula>
    </cfRule>
    <cfRule type="cellIs" dxfId="550" priority="290" operator="equal">
      <formula>"medium"</formula>
    </cfRule>
    <cfRule type="cellIs" dxfId="549" priority="289" operator="equal">
      <formula>"Low"</formula>
    </cfRule>
  </conditionalFormatting>
  <conditionalFormatting sqref="AE158:AH158">
    <cfRule type="containsText" dxfId="548" priority="284" operator="containsText" text="High">
      <formula>NOT(ISERROR(SEARCH("High",AE158)))</formula>
    </cfRule>
    <cfRule type="cellIs" dxfId="547" priority="282" operator="equal">
      <formula>"Low"</formula>
    </cfRule>
    <cfRule type="cellIs" dxfId="546" priority="283" operator="equal">
      <formula>"medium"</formula>
    </cfRule>
  </conditionalFormatting>
  <conditionalFormatting sqref="AE168:AH168">
    <cfRule type="cellIs" dxfId="545" priority="275" operator="equal">
      <formula>"Low"</formula>
    </cfRule>
    <cfRule type="cellIs" dxfId="544" priority="276" operator="equal">
      <formula>"medium"</formula>
    </cfRule>
    <cfRule type="containsText" dxfId="543" priority="277" operator="containsText" text="High">
      <formula>NOT(ISERROR(SEARCH("High",AE168)))</formula>
    </cfRule>
  </conditionalFormatting>
  <conditionalFormatting sqref="AE181:AH181">
    <cfRule type="cellIs" dxfId="542" priority="268" operator="equal">
      <formula>"Low"</formula>
    </cfRule>
    <cfRule type="cellIs" dxfId="541" priority="269" operator="equal">
      <formula>"medium"</formula>
    </cfRule>
    <cfRule type="containsText" dxfId="540" priority="270" operator="containsText" text="High">
      <formula>NOT(ISERROR(SEARCH("High",AE181)))</formula>
    </cfRule>
  </conditionalFormatting>
  <conditionalFormatting sqref="AE187:AH187">
    <cfRule type="cellIs" dxfId="539" priority="261" operator="equal">
      <formula>"Low"</formula>
    </cfRule>
    <cfRule type="cellIs" dxfId="538" priority="262" operator="equal">
      <formula>"medium"</formula>
    </cfRule>
    <cfRule type="containsText" dxfId="537" priority="263" operator="containsText" text="High">
      <formula>NOT(ISERROR(SEARCH("High",AE187)))</formula>
    </cfRule>
  </conditionalFormatting>
  <conditionalFormatting sqref="AE195:AH195">
    <cfRule type="containsText" dxfId="536" priority="256" operator="containsText" text="High">
      <formula>NOT(ISERROR(SEARCH("High",AE195)))</formula>
    </cfRule>
    <cfRule type="cellIs" dxfId="535" priority="254" operator="equal">
      <formula>"Low"</formula>
    </cfRule>
    <cfRule type="cellIs" dxfId="534" priority="255" operator="equal">
      <formula>"medium"</formula>
    </cfRule>
  </conditionalFormatting>
  <conditionalFormatting sqref="AE200:AH200">
    <cfRule type="cellIs" dxfId="533" priority="247" operator="equal">
      <formula>"Low"</formula>
    </cfRule>
    <cfRule type="cellIs" dxfId="532" priority="248" operator="equal">
      <formula>"medium"</formula>
    </cfRule>
    <cfRule type="containsText" dxfId="531" priority="249" operator="containsText" text="High">
      <formula>NOT(ISERROR(SEARCH("High",AE200)))</formula>
    </cfRule>
  </conditionalFormatting>
  <conditionalFormatting sqref="AE201:AH201">
    <cfRule type="cellIs" dxfId="530" priority="241" operator="equal">
      <formula>"medium"</formula>
    </cfRule>
    <cfRule type="cellIs" dxfId="529" priority="240" operator="equal">
      <formula>"Low"</formula>
    </cfRule>
    <cfRule type="containsText" dxfId="528" priority="242" operator="containsText" text="High">
      <formula>NOT(ISERROR(SEARCH("High",AE201)))</formula>
    </cfRule>
  </conditionalFormatting>
  <conditionalFormatting sqref="AE211:AH211">
    <cfRule type="containsText" dxfId="527" priority="235" operator="containsText" text="High">
      <formula>NOT(ISERROR(SEARCH("High",AE211)))</formula>
    </cfRule>
    <cfRule type="cellIs" dxfId="526" priority="233" operator="equal">
      <formula>"Low"</formula>
    </cfRule>
    <cfRule type="cellIs" dxfId="525" priority="234" operator="equal">
      <formula>"medium"</formula>
    </cfRule>
  </conditionalFormatting>
  <conditionalFormatting sqref="AE212:AH212">
    <cfRule type="containsText" dxfId="524" priority="228" operator="containsText" text="High">
      <formula>NOT(ISERROR(SEARCH("High",AE212)))</formula>
    </cfRule>
    <cfRule type="cellIs" dxfId="523" priority="227" operator="equal">
      <formula>"medium"</formula>
    </cfRule>
    <cfRule type="cellIs" dxfId="522" priority="226" operator="equal">
      <formula>"Low"</formula>
    </cfRule>
  </conditionalFormatting>
  <conditionalFormatting sqref="AE213:AH213">
    <cfRule type="containsText" dxfId="521" priority="221" operator="containsText" text="High">
      <formula>NOT(ISERROR(SEARCH("High",AE213)))</formula>
    </cfRule>
    <cfRule type="cellIs" dxfId="520" priority="219" operator="equal">
      <formula>"Low"</formula>
    </cfRule>
    <cfRule type="cellIs" dxfId="519" priority="220" operator="equal">
      <formula>"medium"</formula>
    </cfRule>
  </conditionalFormatting>
  <conditionalFormatting sqref="AE216:AH216">
    <cfRule type="cellIs" dxfId="518" priority="213" operator="equal">
      <formula>"medium"</formula>
    </cfRule>
    <cfRule type="containsText" dxfId="517" priority="214" operator="containsText" text="High">
      <formula>NOT(ISERROR(SEARCH("High",AE216)))</formula>
    </cfRule>
    <cfRule type="cellIs" dxfId="516" priority="212" operator="equal">
      <formula>"Low"</formula>
    </cfRule>
  </conditionalFormatting>
  <conditionalFormatting sqref="AE217:AH217">
    <cfRule type="containsText" dxfId="515" priority="207" operator="containsText" text="High">
      <formula>NOT(ISERROR(SEARCH("High",AE217)))</formula>
    </cfRule>
    <cfRule type="cellIs" dxfId="514" priority="205" operator="equal">
      <formula>"Low"</formula>
    </cfRule>
    <cfRule type="cellIs" dxfId="513" priority="206" operator="equal">
      <formula>"medium"</formula>
    </cfRule>
  </conditionalFormatting>
  <conditionalFormatting sqref="AE227:AH227">
    <cfRule type="containsText" dxfId="512" priority="200" operator="containsText" text="High">
      <formula>NOT(ISERROR(SEARCH("High",AE227)))</formula>
    </cfRule>
    <cfRule type="cellIs" dxfId="511" priority="199" operator="equal">
      <formula>"medium"</formula>
    </cfRule>
    <cfRule type="cellIs" dxfId="510" priority="198" operator="equal">
      <formula>"Low"</formula>
    </cfRule>
  </conditionalFormatting>
  <conditionalFormatting sqref="AE228:AH228">
    <cfRule type="cellIs" dxfId="509" priority="191" operator="equal">
      <formula>"Low"</formula>
    </cfRule>
    <cfRule type="containsText" dxfId="508" priority="193" operator="containsText" text="High">
      <formula>NOT(ISERROR(SEARCH("High",AE228)))</formula>
    </cfRule>
    <cfRule type="cellIs" dxfId="507" priority="192" operator="equal">
      <formula>"medium"</formula>
    </cfRule>
  </conditionalFormatting>
  <conditionalFormatting sqref="AE242:AH242">
    <cfRule type="containsText" dxfId="506" priority="186" operator="containsText" text="High">
      <formula>NOT(ISERROR(SEARCH("High",AE242)))</formula>
    </cfRule>
    <cfRule type="cellIs" dxfId="505" priority="185" operator="equal">
      <formula>"medium"</formula>
    </cfRule>
    <cfRule type="cellIs" dxfId="504" priority="184" operator="equal">
      <formula>"Low"</formula>
    </cfRule>
  </conditionalFormatting>
  <conditionalFormatting sqref="AE284:AH284">
    <cfRule type="containsText" dxfId="503" priority="179" operator="containsText" text="High">
      <formula>NOT(ISERROR(SEARCH("High",AE284)))</formula>
    </cfRule>
    <cfRule type="cellIs" dxfId="502" priority="177" operator="equal">
      <formula>"Low"</formula>
    </cfRule>
    <cfRule type="cellIs" dxfId="501" priority="178" operator="equal">
      <formula>"medium"</formula>
    </cfRule>
  </conditionalFormatting>
  <conditionalFormatting sqref="AE285:AH285">
    <cfRule type="cellIs" dxfId="500" priority="171" operator="equal">
      <formula>"medium"</formula>
    </cfRule>
    <cfRule type="cellIs" dxfId="499" priority="170" operator="equal">
      <formula>"Low"</formula>
    </cfRule>
    <cfRule type="containsText" dxfId="498" priority="172" operator="containsText" text="High">
      <formula>NOT(ISERROR(SEARCH("High",AE285)))</formula>
    </cfRule>
  </conditionalFormatting>
  <conditionalFormatting sqref="AE321:AH321">
    <cfRule type="containsText" dxfId="497" priority="165" operator="containsText" text="High">
      <formula>NOT(ISERROR(SEARCH("High",AE321)))</formula>
    </cfRule>
    <cfRule type="cellIs" dxfId="496" priority="164" operator="equal">
      <formula>"medium"</formula>
    </cfRule>
    <cfRule type="cellIs" dxfId="495" priority="163" operator="equal">
      <formula>"Low"</formula>
    </cfRule>
  </conditionalFormatting>
  <conditionalFormatting sqref="AE335:AH335">
    <cfRule type="containsText" dxfId="494" priority="158" operator="containsText" text="High">
      <formula>NOT(ISERROR(SEARCH("High",AE335)))</formula>
    </cfRule>
    <cfRule type="cellIs" dxfId="493" priority="156" operator="equal">
      <formula>"Low"</formula>
    </cfRule>
    <cfRule type="cellIs" dxfId="492" priority="157" operator="equal">
      <formula>"medium"</formula>
    </cfRule>
  </conditionalFormatting>
  <conditionalFormatting sqref="AE336:AH336">
    <cfRule type="cellIs" dxfId="491" priority="149" operator="equal">
      <formula>"Low"</formula>
    </cfRule>
    <cfRule type="cellIs" dxfId="490" priority="150" operator="equal">
      <formula>"medium"</formula>
    </cfRule>
    <cfRule type="containsText" dxfId="489" priority="151" operator="containsText" text="High">
      <formula>NOT(ISERROR(SEARCH("High",AE336)))</formula>
    </cfRule>
  </conditionalFormatting>
  <conditionalFormatting sqref="AE337:AH337">
    <cfRule type="cellIs" dxfId="488" priority="142" operator="equal">
      <formula>"Low"</formula>
    </cfRule>
    <cfRule type="cellIs" dxfId="487" priority="143" operator="equal">
      <formula>"medium"</formula>
    </cfRule>
    <cfRule type="containsText" dxfId="486" priority="144" operator="containsText" text="High">
      <formula>NOT(ISERROR(SEARCH("High",AE337)))</formula>
    </cfRule>
  </conditionalFormatting>
  <conditionalFormatting sqref="AE338:AH338">
    <cfRule type="cellIs" dxfId="485" priority="135" operator="equal">
      <formula>"Low"</formula>
    </cfRule>
    <cfRule type="cellIs" dxfId="484" priority="136" operator="equal">
      <formula>"medium"</formula>
    </cfRule>
    <cfRule type="containsText" dxfId="483" priority="137" operator="containsText" text="High">
      <formula>NOT(ISERROR(SEARCH("High",AE338)))</formula>
    </cfRule>
  </conditionalFormatting>
  <conditionalFormatting sqref="AE339:AH339">
    <cfRule type="containsText" dxfId="482" priority="130" operator="containsText" text="High">
      <formula>NOT(ISERROR(SEARCH("High",AE339)))</formula>
    </cfRule>
    <cfRule type="cellIs" dxfId="481" priority="129" operator="equal">
      <formula>"medium"</formula>
    </cfRule>
    <cfRule type="cellIs" dxfId="480" priority="128" operator="equal">
      <formula>"Low"</formula>
    </cfRule>
  </conditionalFormatting>
  <conditionalFormatting sqref="AE340:AH340">
    <cfRule type="cellIs" dxfId="479" priority="121" operator="equal">
      <formula>"Low"</formula>
    </cfRule>
    <cfRule type="cellIs" dxfId="478" priority="122" operator="equal">
      <formula>"medium"</formula>
    </cfRule>
    <cfRule type="containsText" dxfId="477" priority="123" operator="containsText" text="High">
      <formula>NOT(ISERROR(SEARCH("High",AE340)))</formula>
    </cfRule>
  </conditionalFormatting>
  <conditionalFormatting sqref="AE355:AH355">
    <cfRule type="containsText" dxfId="476" priority="116" operator="containsText" text="High">
      <formula>NOT(ISERROR(SEARCH("High",AE355)))</formula>
    </cfRule>
    <cfRule type="cellIs" dxfId="475" priority="114" operator="equal">
      <formula>"Low"</formula>
    </cfRule>
    <cfRule type="cellIs" dxfId="474" priority="115" operator="equal">
      <formula>"medium"</formula>
    </cfRule>
  </conditionalFormatting>
  <conditionalFormatting sqref="AE358:AH358">
    <cfRule type="cellIs" dxfId="473" priority="108" operator="equal">
      <formula>"medium"</formula>
    </cfRule>
    <cfRule type="containsText" dxfId="472" priority="109" operator="containsText" text="High">
      <formula>NOT(ISERROR(SEARCH("High",AE358)))</formula>
    </cfRule>
    <cfRule type="cellIs" dxfId="471" priority="107" operator="equal">
      <formula>"Low"</formula>
    </cfRule>
  </conditionalFormatting>
  <conditionalFormatting sqref="AE368:AH368">
    <cfRule type="cellIs" dxfId="470" priority="100" operator="equal">
      <formula>"Low"</formula>
    </cfRule>
    <cfRule type="cellIs" dxfId="469" priority="101" operator="equal">
      <formula>"medium"</formula>
    </cfRule>
    <cfRule type="containsText" dxfId="468" priority="102" operator="containsText" text="High">
      <formula>NOT(ISERROR(SEARCH("High",AE368)))</formula>
    </cfRule>
  </conditionalFormatting>
  <conditionalFormatting sqref="AE381:AH381">
    <cfRule type="containsText" dxfId="467" priority="95" operator="containsText" text="High">
      <formula>NOT(ISERROR(SEARCH("High",AE381)))</formula>
    </cfRule>
    <cfRule type="cellIs" dxfId="466" priority="94" operator="equal">
      <formula>"medium"</formula>
    </cfRule>
    <cfRule type="cellIs" dxfId="465" priority="93" operator="equal">
      <formula>"Low"</formula>
    </cfRule>
  </conditionalFormatting>
  <conditionalFormatting sqref="AE382:AH382">
    <cfRule type="cellIs" dxfId="464" priority="87" operator="equal">
      <formula>"medium"</formula>
    </cfRule>
    <cfRule type="containsText" dxfId="463" priority="88" operator="containsText" text="High">
      <formula>NOT(ISERROR(SEARCH("High",AE382)))</formula>
    </cfRule>
    <cfRule type="cellIs" dxfId="462" priority="86" operator="equal">
      <formula>"Low"</formula>
    </cfRule>
  </conditionalFormatting>
  <conditionalFormatting sqref="AE395:AH395">
    <cfRule type="cellIs" dxfId="461" priority="80" operator="equal">
      <formula>"medium"</formula>
    </cfRule>
    <cfRule type="containsText" dxfId="460" priority="81" operator="containsText" text="High">
      <formula>NOT(ISERROR(SEARCH("High",AE395)))</formula>
    </cfRule>
    <cfRule type="cellIs" dxfId="459" priority="79" operator="equal">
      <formula>"Low"</formula>
    </cfRule>
  </conditionalFormatting>
  <conditionalFormatting sqref="AE408:AH408">
    <cfRule type="containsText" dxfId="458" priority="74" operator="containsText" text="High">
      <formula>NOT(ISERROR(SEARCH("High",AE408)))</formula>
    </cfRule>
    <cfRule type="cellIs" dxfId="457" priority="72" operator="equal">
      <formula>"Low"</formula>
    </cfRule>
    <cfRule type="cellIs" dxfId="456" priority="73" operator="equal">
      <formula>"medium"</formula>
    </cfRule>
  </conditionalFormatting>
  <conditionalFormatting sqref="AE421:AH421">
    <cfRule type="cellIs" dxfId="455" priority="65" operator="equal">
      <formula>"Low"</formula>
    </cfRule>
    <cfRule type="containsText" dxfId="454" priority="67" operator="containsText" text="High">
      <formula>NOT(ISERROR(SEARCH("High",AE421)))</formula>
    </cfRule>
    <cfRule type="cellIs" dxfId="453" priority="66" operator="equal">
      <formula>"medium"</formula>
    </cfRule>
  </conditionalFormatting>
  <conditionalFormatting sqref="AE422:AH422">
    <cfRule type="cellIs" dxfId="452" priority="59" operator="equal">
      <formula>"medium"</formula>
    </cfRule>
    <cfRule type="cellIs" dxfId="451" priority="58" operator="equal">
      <formula>"Low"</formula>
    </cfRule>
    <cfRule type="containsText" dxfId="450" priority="60" operator="containsText" text="High">
      <formula>NOT(ISERROR(SEARCH("High",AE422)))</formula>
    </cfRule>
  </conditionalFormatting>
  <conditionalFormatting sqref="AE423:AH423">
    <cfRule type="containsText" dxfId="449" priority="53" operator="containsText" text="High">
      <formula>NOT(ISERROR(SEARCH("High",AE423)))</formula>
    </cfRule>
    <cfRule type="cellIs" dxfId="448" priority="52" operator="equal">
      <formula>"medium"</formula>
    </cfRule>
    <cfRule type="cellIs" dxfId="447" priority="51" operator="equal">
      <formula>"Low"</formula>
    </cfRule>
  </conditionalFormatting>
  <conditionalFormatting sqref="AE429:AH431">
    <cfRule type="cellIs" dxfId="446" priority="44" operator="equal">
      <formula>"Low"</formula>
    </cfRule>
    <cfRule type="cellIs" dxfId="445" priority="45" operator="equal">
      <formula>"medium"</formula>
    </cfRule>
    <cfRule type="containsText" dxfId="444" priority="46" operator="containsText" text="High">
      <formula>NOT(ISERROR(SEARCH("High",AE429)))</formula>
    </cfRule>
  </conditionalFormatting>
  <conditionalFormatting sqref="AE433:AH433">
    <cfRule type="cellIs" dxfId="443" priority="2" operator="equal">
      <formula>"Low"</formula>
    </cfRule>
    <cfRule type="cellIs" dxfId="442" priority="3" operator="equal">
      <formula>"medium"</formula>
    </cfRule>
    <cfRule type="containsText" dxfId="441" priority="4" operator="containsText" text="High">
      <formula>NOT(ISERROR(SEARCH("High",AE433)))</formula>
    </cfRule>
  </conditionalFormatting>
  <conditionalFormatting sqref="AE506:AH506">
    <cfRule type="cellIs" dxfId="440" priority="38" operator="equal">
      <formula>"medium"</formula>
    </cfRule>
    <cfRule type="cellIs" dxfId="439" priority="37" operator="equal">
      <formula>"Low"</formula>
    </cfRule>
    <cfRule type="containsText" dxfId="438" priority="39" operator="containsText" text="High">
      <formula>NOT(ISERROR(SEARCH("High",AE506)))</formula>
    </cfRule>
  </conditionalFormatting>
  <conditionalFormatting sqref="AE519:AH519">
    <cfRule type="cellIs" dxfId="437" priority="30" operator="equal">
      <formula>"Low"</formula>
    </cfRule>
    <cfRule type="cellIs" dxfId="436" priority="31" operator="equal">
      <formula>"medium"</formula>
    </cfRule>
    <cfRule type="containsText" dxfId="435" priority="32" operator="containsText" text="High">
      <formula>NOT(ISERROR(SEARCH("High",AE519)))</formula>
    </cfRule>
  </conditionalFormatting>
  <conditionalFormatting sqref="AE532:AH532">
    <cfRule type="cellIs" dxfId="434" priority="24" operator="equal">
      <formula>"medium"</formula>
    </cfRule>
    <cfRule type="containsText" dxfId="433" priority="25" operator="containsText" text="High">
      <formula>NOT(ISERROR(SEARCH("High",AE532)))</formula>
    </cfRule>
    <cfRule type="cellIs" dxfId="432" priority="23" operator="equal">
      <formula>"Low"</formula>
    </cfRule>
  </conditionalFormatting>
  <conditionalFormatting sqref="AE545:AH545">
    <cfRule type="cellIs" dxfId="431" priority="16" operator="equal">
      <formula>"Low"</formula>
    </cfRule>
    <cfRule type="cellIs" dxfId="430" priority="17" operator="equal">
      <formula>"medium"</formula>
    </cfRule>
    <cfRule type="containsText" dxfId="429" priority="18" operator="containsText" text="High">
      <formula>NOT(ISERROR(SEARCH("High",AE545)))</formula>
    </cfRule>
  </conditionalFormatting>
  <conditionalFormatting sqref="AE546:AH546">
    <cfRule type="cellIs" dxfId="428" priority="9" operator="equal">
      <formula>"Low"</formula>
    </cfRule>
    <cfRule type="cellIs" dxfId="427" priority="10" operator="equal">
      <formula>"medium"</formula>
    </cfRule>
    <cfRule type="containsText" dxfId="426" priority="11" operator="containsText" text="High">
      <formula>NOT(ISERROR(SEARCH("High",AE546)))</formula>
    </cfRule>
  </conditionalFormatting>
  <conditionalFormatting sqref="AH8:AH9">
    <cfRule type="colorScale" priority="449">
      <colorScale>
        <cfvo type="num" val="0"/>
        <cfvo type="num" val="13.5"/>
        <cfvo type="num" val="27"/>
        <color rgb="FF63BE7B"/>
        <color rgb="FFFFEB84"/>
        <color rgb="FFF8696B"/>
      </colorScale>
    </cfRule>
  </conditionalFormatting>
  <conditionalFormatting sqref="AH12:AH17">
    <cfRule type="colorScale" priority="442">
      <colorScale>
        <cfvo type="num" val="0"/>
        <cfvo type="num" val="13.5"/>
        <cfvo type="num" val="27"/>
        <color rgb="FF63BE7B"/>
        <color rgb="FFFFEB84"/>
        <color rgb="FFF8696B"/>
      </colorScale>
    </cfRule>
  </conditionalFormatting>
  <conditionalFormatting sqref="AH27">
    <cfRule type="colorScale" priority="435">
      <colorScale>
        <cfvo type="num" val="0"/>
        <cfvo type="num" val="13.5"/>
        <cfvo type="num" val="27"/>
        <color rgb="FF63BE7B"/>
        <color rgb="FFFFEB84"/>
        <color rgb="FFF8696B"/>
      </colorScale>
    </cfRule>
  </conditionalFormatting>
  <conditionalFormatting sqref="AH32:AH35">
    <cfRule type="colorScale" priority="428">
      <colorScale>
        <cfvo type="num" val="0"/>
        <cfvo type="num" val="13.5"/>
        <cfvo type="num" val="27"/>
        <color rgb="FF63BE7B"/>
        <color rgb="FFFFEB84"/>
        <color rgb="FFF8696B"/>
      </colorScale>
    </cfRule>
  </conditionalFormatting>
  <conditionalFormatting sqref="AH45">
    <cfRule type="colorScale" priority="421">
      <colorScale>
        <cfvo type="num" val="0"/>
        <cfvo type="num" val="13.5"/>
        <cfvo type="num" val="27"/>
        <color rgb="FF63BE7B"/>
        <color rgb="FFFFEB84"/>
        <color rgb="FFF8696B"/>
      </colorScale>
    </cfRule>
  </conditionalFormatting>
  <conditionalFormatting sqref="AH46">
    <cfRule type="colorScale" priority="414">
      <colorScale>
        <cfvo type="num" val="0"/>
        <cfvo type="num" val="13.5"/>
        <cfvo type="num" val="27"/>
        <color rgb="FF63BE7B"/>
        <color rgb="FFFFEB84"/>
        <color rgb="FFF8696B"/>
      </colorScale>
    </cfRule>
  </conditionalFormatting>
  <conditionalFormatting sqref="AH62">
    <cfRule type="colorScale" priority="407">
      <colorScale>
        <cfvo type="num" val="0"/>
        <cfvo type="num" val="13.5"/>
        <cfvo type="num" val="27"/>
        <color rgb="FF63BE7B"/>
        <color rgb="FFFFEB84"/>
        <color rgb="FFF8696B"/>
      </colorScale>
    </cfRule>
  </conditionalFormatting>
  <conditionalFormatting sqref="AH65">
    <cfRule type="colorScale" priority="400">
      <colorScale>
        <cfvo type="num" val="0"/>
        <cfvo type="num" val="13.5"/>
        <cfvo type="num" val="27"/>
        <color rgb="FF63BE7B"/>
        <color rgb="FFFFEB84"/>
        <color rgb="FFF8696B"/>
      </colorScale>
    </cfRule>
  </conditionalFormatting>
  <conditionalFormatting sqref="AH66">
    <cfRule type="colorScale" priority="393">
      <colorScale>
        <cfvo type="num" val="0"/>
        <cfvo type="num" val="13.5"/>
        <cfvo type="num" val="27"/>
        <color rgb="FF63BE7B"/>
        <color rgb="FFFFEB84"/>
        <color rgb="FFF8696B"/>
      </colorScale>
    </cfRule>
  </conditionalFormatting>
  <conditionalFormatting sqref="AH76">
    <cfRule type="colorScale" priority="386">
      <colorScale>
        <cfvo type="num" val="0"/>
        <cfvo type="num" val="13.5"/>
        <cfvo type="num" val="27"/>
        <color rgb="FF63BE7B"/>
        <color rgb="FFFFEB84"/>
        <color rgb="FFF8696B"/>
      </colorScale>
    </cfRule>
  </conditionalFormatting>
  <conditionalFormatting sqref="AH77">
    <cfRule type="colorScale" priority="379">
      <colorScale>
        <cfvo type="num" val="0"/>
        <cfvo type="num" val="13.5"/>
        <cfvo type="num" val="27"/>
        <color rgb="FF63BE7B"/>
        <color rgb="FFFFEB84"/>
        <color rgb="FFF8696B"/>
      </colorScale>
    </cfRule>
  </conditionalFormatting>
  <conditionalFormatting sqref="AH78">
    <cfRule type="colorScale" priority="372">
      <colorScale>
        <cfvo type="num" val="0"/>
        <cfvo type="num" val="13.5"/>
        <cfvo type="num" val="27"/>
        <color rgb="FF63BE7B"/>
        <color rgb="FFFFEB84"/>
        <color rgb="FFF8696B"/>
      </colorScale>
    </cfRule>
  </conditionalFormatting>
  <conditionalFormatting sqref="AH79">
    <cfRule type="colorScale" priority="365">
      <colorScale>
        <cfvo type="num" val="0"/>
        <cfvo type="num" val="13.5"/>
        <cfvo type="num" val="27"/>
        <color rgb="FF63BE7B"/>
        <color rgb="FFFFEB84"/>
        <color rgb="FFF8696B"/>
      </colorScale>
    </cfRule>
  </conditionalFormatting>
  <conditionalFormatting sqref="AH92">
    <cfRule type="colorScale" priority="358">
      <colorScale>
        <cfvo type="num" val="0"/>
        <cfvo type="num" val="13.5"/>
        <cfvo type="num" val="27"/>
        <color rgb="FF63BE7B"/>
        <color rgb="FFFFEB84"/>
        <color rgb="FFF8696B"/>
      </colorScale>
    </cfRule>
  </conditionalFormatting>
  <conditionalFormatting sqref="AH99">
    <cfRule type="colorScale" priority="351">
      <colorScale>
        <cfvo type="num" val="0"/>
        <cfvo type="num" val="13.5"/>
        <cfvo type="num" val="27"/>
        <color rgb="FF63BE7B"/>
        <color rgb="FFFFEB84"/>
        <color rgb="FFF8696B"/>
      </colorScale>
    </cfRule>
  </conditionalFormatting>
  <conditionalFormatting sqref="AH122">
    <cfRule type="colorScale" priority="344">
      <colorScale>
        <cfvo type="num" val="0"/>
        <cfvo type="num" val="13.5"/>
        <cfvo type="num" val="27"/>
        <color rgb="FF63BE7B"/>
        <color rgb="FFFFEB84"/>
        <color rgb="FFF8696B"/>
      </colorScale>
    </cfRule>
  </conditionalFormatting>
  <conditionalFormatting sqref="AH123">
    <cfRule type="colorScale" priority="337">
      <colorScale>
        <cfvo type="num" val="0"/>
        <cfvo type="num" val="13.5"/>
        <cfvo type="num" val="27"/>
        <color rgb="FF63BE7B"/>
        <color rgb="FFFFEB84"/>
        <color rgb="FFF8696B"/>
      </colorScale>
    </cfRule>
  </conditionalFormatting>
  <conditionalFormatting sqref="AH128">
    <cfRule type="colorScale" priority="330">
      <colorScale>
        <cfvo type="num" val="0"/>
        <cfvo type="num" val="13.5"/>
        <cfvo type="num" val="27"/>
        <color rgb="FF63BE7B"/>
        <color rgb="FFFFEB84"/>
        <color rgb="FFF8696B"/>
      </colorScale>
    </cfRule>
  </conditionalFormatting>
  <conditionalFormatting sqref="AH138">
    <cfRule type="colorScale" priority="323">
      <colorScale>
        <cfvo type="num" val="0"/>
        <cfvo type="num" val="13.5"/>
        <cfvo type="num" val="27"/>
        <color rgb="FF63BE7B"/>
        <color rgb="FFFFEB84"/>
        <color rgb="FFF8696B"/>
      </colorScale>
    </cfRule>
  </conditionalFormatting>
  <conditionalFormatting sqref="AH143">
    <cfRule type="colorScale" priority="316">
      <colorScale>
        <cfvo type="num" val="0"/>
        <cfvo type="num" val="13.5"/>
        <cfvo type="num" val="27"/>
        <color rgb="FF63BE7B"/>
        <color rgb="FFFFEB84"/>
        <color rgb="FFF8696B"/>
      </colorScale>
    </cfRule>
  </conditionalFormatting>
  <conditionalFormatting sqref="AH144">
    <cfRule type="colorScale" priority="309">
      <colorScale>
        <cfvo type="num" val="0"/>
        <cfvo type="num" val="13.5"/>
        <cfvo type="num" val="27"/>
        <color rgb="FF63BE7B"/>
        <color rgb="FFFFEB84"/>
        <color rgb="FFF8696B"/>
      </colorScale>
    </cfRule>
  </conditionalFormatting>
  <conditionalFormatting sqref="AH145">
    <cfRule type="colorScale" priority="302">
      <colorScale>
        <cfvo type="num" val="0"/>
        <cfvo type="num" val="13.5"/>
        <cfvo type="num" val="27"/>
        <color rgb="FF63BE7B"/>
        <color rgb="FFFFEB84"/>
        <color rgb="FFF8696B"/>
      </colorScale>
    </cfRule>
  </conditionalFormatting>
  <conditionalFormatting sqref="AH147">
    <cfRule type="colorScale" priority="295">
      <colorScale>
        <cfvo type="num" val="0"/>
        <cfvo type="num" val="13.5"/>
        <cfvo type="num" val="27"/>
        <color rgb="FF63BE7B"/>
        <color rgb="FFFFEB84"/>
        <color rgb="FFF8696B"/>
      </colorScale>
    </cfRule>
  </conditionalFormatting>
  <conditionalFormatting sqref="AH155">
    <cfRule type="colorScale" priority="288">
      <colorScale>
        <cfvo type="num" val="0"/>
        <cfvo type="num" val="13.5"/>
        <cfvo type="num" val="27"/>
        <color rgb="FF63BE7B"/>
        <color rgb="FFFFEB84"/>
        <color rgb="FFF8696B"/>
      </colorScale>
    </cfRule>
  </conditionalFormatting>
  <conditionalFormatting sqref="AH158">
    <cfRule type="colorScale" priority="281">
      <colorScale>
        <cfvo type="num" val="0"/>
        <cfvo type="num" val="13.5"/>
        <cfvo type="num" val="27"/>
        <color rgb="FF63BE7B"/>
        <color rgb="FFFFEB84"/>
        <color rgb="FFF8696B"/>
      </colorScale>
    </cfRule>
  </conditionalFormatting>
  <conditionalFormatting sqref="AH168">
    <cfRule type="colorScale" priority="274">
      <colorScale>
        <cfvo type="num" val="0"/>
        <cfvo type="num" val="13.5"/>
        <cfvo type="num" val="27"/>
        <color rgb="FF63BE7B"/>
        <color rgb="FFFFEB84"/>
        <color rgb="FFF8696B"/>
      </colorScale>
    </cfRule>
  </conditionalFormatting>
  <conditionalFormatting sqref="AH181">
    <cfRule type="colorScale" priority="267">
      <colorScale>
        <cfvo type="num" val="0"/>
        <cfvo type="num" val="13.5"/>
        <cfvo type="num" val="27"/>
        <color rgb="FF63BE7B"/>
        <color rgb="FFFFEB84"/>
        <color rgb="FFF8696B"/>
      </colorScale>
    </cfRule>
  </conditionalFormatting>
  <conditionalFormatting sqref="AH187">
    <cfRule type="colorScale" priority="260">
      <colorScale>
        <cfvo type="num" val="0"/>
        <cfvo type="num" val="13.5"/>
        <cfvo type="num" val="27"/>
        <color rgb="FF63BE7B"/>
        <color rgb="FFFFEB84"/>
        <color rgb="FFF8696B"/>
      </colorScale>
    </cfRule>
  </conditionalFormatting>
  <conditionalFormatting sqref="AH195">
    <cfRule type="colorScale" priority="253">
      <colorScale>
        <cfvo type="num" val="0"/>
        <cfvo type="num" val="13.5"/>
        <cfvo type="num" val="27"/>
        <color rgb="FF63BE7B"/>
        <color rgb="FFFFEB84"/>
        <color rgb="FFF8696B"/>
      </colorScale>
    </cfRule>
  </conditionalFormatting>
  <conditionalFormatting sqref="AH200">
    <cfRule type="colorScale" priority="246">
      <colorScale>
        <cfvo type="num" val="0"/>
        <cfvo type="num" val="13.5"/>
        <cfvo type="num" val="27"/>
        <color rgb="FF63BE7B"/>
        <color rgb="FFFFEB84"/>
        <color rgb="FFF8696B"/>
      </colorScale>
    </cfRule>
  </conditionalFormatting>
  <conditionalFormatting sqref="AH201">
    <cfRule type="colorScale" priority="239">
      <colorScale>
        <cfvo type="num" val="0"/>
        <cfvo type="num" val="13.5"/>
        <cfvo type="num" val="27"/>
        <color rgb="FF63BE7B"/>
        <color rgb="FFFFEB84"/>
        <color rgb="FFF8696B"/>
      </colorScale>
    </cfRule>
  </conditionalFormatting>
  <conditionalFormatting sqref="AH211">
    <cfRule type="colorScale" priority="232">
      <colorScale>
        <cfvo type="num" val="0"/>
        <cfvo type="num" val="13.5"/>
        <cfvo type="num" val="27"/>
        <color rgb="FF63BE7B"/>
        <color rgb="FFFFEB84"/>
        <color rgb="FFF8696B"/>
      </colorScale>
    </cfRule>
  </conditionalFormatting>
  <conditionalFormatting sqref="AH212">
    <cfRule type="colorScale" priority="225">
      <colorScale>
        <cfvo type="num" val="0"/>
        <cfvo type="num" val="13.5"/>
        <cfvo type="num" val="27"/>
        <color rgb="FF63BE7B"/>
        <color rgb="FFFFEB84"/>
        <color rgb="FFF8696B"/>
      </colorScale>
    </cfRule>
  </conditionalFormatting>
  <conditionalFormatting sqref="AH213">
    <cfRule type="colorScale" priority="218">
      <colorScale>
        <cfvo type="num" val="0"/>
        <cfvo type="num" val="13.5"/>
        <cfvo type="num" val="27"/>
        <color rgb="FF63BE7B"/>
        <color rgb="FFFFEB84"/>
        <color rgb="FFF8696B"/>
      </colorScale>
    </cfRule>
  </conditionalFormatting>
  <conditionalFormatting sqref="AH216">
    <cfRule type="colorScale" priority="211">
      <colorScale>
        <cfvo type="num" val="0"/>
        <cfvo type="num" val="13.5"/>
        <cfvo type="num" val="27"/>
        <color rgb="FF63BE7B"/>
        <color rgb="FFFFEB84"/>
        <color rgb="FFF8696B"/>
      </colorScale>
    </cfRule>
  </conditionalFormatting>
  <conditionalFormatting sqref="AH217">
    <cfRule type="colorScale" priority="204">
      <colorScale>
        <cfvo type="num" val="0"/>
        <cfvo type="num" val="13.5"/>
        <cfvo type="num" val="27"/>
        <color rgb="FF63BE7B"/>
        <color rgb="FFFFEB84"/>
        <color rgb="FFF8696B"/>
      </colorScale>
    </cfRule>
  </conditionalFormatting>
  <conditionalFormatting sqref="AH227">
    <cfRule type="colorScale" priority="197">
      <colorScale>
        <cfvo type="num" val="0"/>
        <cfvo type="num" val="13.5"/>
        <cfvo type="num" val="27"/>
        <color rgb="FF63BE7B"/>
        <color rgb="FFFFEB84"/>
        <color rgb="FFF8696B"/>
      </colorScale>
    </cfRule>
  </conditionalFormatting>
  <conditionalFormatting sqref="AH228">
    <cfRule type="colorScale" priority="190">
      <colorScale>
        <cfvo type="num" val="0"/>
        <cfvo type="num" val="13.5"/>
        <cfvo type="num" val="27"/>
        <color rgb="FF63BE7B"/>
        <color rgb="FFFFEB84"/>
        <color rgb="FFF8696B"/>
      </colorScale>
    </cfRule>
  </conditionalFormatting>
  <conditionalFormatting sqref="AH242">
    <cfRule type="colorScale" priority="183">
      <colorScale>
        <cfvo type="num" val="0"/>
        <cfvo type="num" val="13.5"/>
        <cfvo type="num" val="27"/>
        <color rgb="FF63BE7B"/>
        <color rgb="FFFFEB84"/>
        <color rgb="FFF8696B"/>
      </colorScale>
    </cfRule>
  </conditionalFormatting>
  <conditionalFormatting sqref="AH284">
    <cfRule type="colorScale" priority="176">
      <colorScale>
        <cfvo type="num" val="0"/>
        <cfvo type="num" val="13.5"/>
        <cfvo type="num" val="27"/>
        <color rgb="FF63BE7B"/>
        <color rgb="FFFFEB84"/>
        <color rgb="FFF8696B"/>
      </colorScale>
    </cfRule>
  </conditionalFormatting>
  <conditionalFormatting sqref="AH285">
    <cfRule type="colorScale" priority="169">
      <colorScale>
        <cfvo type="num" val="0"/>
        <cfvo type="num" val="13.5"/>
        <cfvo type="num" val="27"/>
        <color rgb="FF63BE7B"/>
        <color rgb="FFFFEB84"/>
        <color rgb="FFF8696B"/>
      </colorScale>
    </cfRule>
  </conditionalFormatting>
  <conditionalFormatting sqref="AH321">
    <cfRule type="colorScale" priority="162">
      <colorScale>
        <cfvo type="num" val="0"/>
        <cfvo type="num" val="13.5"/>
        <cfvo type="num" val="27"/>
        <color rgb="FF63BE7B"/>
        <color rgb="FFFFEB84"/>
        <color rgb="FFF8696B"/>
      </colorScale>
    </cfRule>
  </conditionalFormatting>
  <conditionalFormatting sqref="AH335">
    <cfRule type="colorScale" priority="155">
      <colorScale>
        <cfvo type="num" val="0"/>
        <cfvo type="num" val="13.5"/>
        <cfvo type="num" val="27"/>
        <color rgb="FF63BE7B"/>
        <color rgb="FFFFEB84"/>
        <color rgb="FFF8696B"/>
      </colorScale>
    </cfRule>
  </conditionalFormatting>
  <conditionalFormatting sqref="AH336">
    <cfRule type="colorScale" priority="148">
      <colorScale>
        <cfvo type="num" val="0"/>
        <cfvo type="num" val="13.5"/>
        <cfvo type="num" val="27"/>
        <color rgb="FF63BE7B"/>
        <color rgb="FFFFEB84"/>
        <color rgb="FFF8696B"/>
      </colorScale>
    </cfRule>
  </conditionalFormatting>
  <conditionalFormatting sqref="AH337">
    <cfRule type="colorScale" priority="141">
      <colorScale>
        <cfvo type="num" val="0"/>
        <cfvo type="num" val="13.5"/>
        <cfvo type="num" val="27"/>
        <color rgb="FF63BE7B"/>
        <color rgb="FFFFEB84"/>
        <color rgb="FFF8696B"/>
      </colorScale>
    </cfRule>
  </conditionalFormatting>
  <conditionalFormatting sqref="AH338">
    <cfRule type="colorScale" priority="134">
      <colorScale>
        <cfvo type="num" val="0"/>
        <cfvo type="num" val="13.5"/>
        <cfvo type="num" val="27"/>
        <color rgb="FF63BE7B"/>
        <color rgb="FFFFEB84"/>
        <color rgb="FFF8696B"/>
      </colorScale>
    </cfRule>
  </conditionalFormatting>
  <conditionalFormatting sqref="AH339">
    <cfRule type="colorScale" priority="127">
      <colorScale>
        <cfvo type="num" val="0"/>
        <cfvo type="num" val="13.5"/>
        <cfvo type="num" val="27"/>
        <color rgb="FF63BE7B"/>
        <color rgb="FFFFEB84"/>
        <color rgb="FFF8696B"/>
      </colorScale>
    </cfRule>
  </conditionalFormatting>
  <conditionalFormatting sqref="AH340">
    <cfRule type="colorScale" priority="120">
      <colorScale>
        <cfvo type="num" val="0"/>
        <cfvo type="num" val="13.5"/>
        <cfvo type="num" val="27"/>
        <color rgb="FF63BE7B"/>
        <color rgb="FFFFEB84"/>
        <color rgb="FFF8696B"/>
      </colorScale>
    </cfRule>
  </conditionalFormatting>
  <conditionalFormatting sqref="AH355">
    <cfRule type="colorScale" priority="113">
      <colorScale>
        <cfvo type="num" val="0"/>
        <cfvo type="num" val="13.5"/>
        <cfvo type="num" val="27"/>
        <color rgb="FF63BE7B"/>
        <color rgb="FFFFEB84"/>
        <color rgb="FFF8696B"/>
      </colorScale>
    </cfRule>
  </conditionalFormatting>
  <conditionalFormatting sqref="AH358">
    <cfRule type="colorScale" priority="106">
      <colorScale>
        <cfvo type="num" val="0"/>
        <cfvo type="num" val="13.5"/>
        <cfvo type="num" val="27"/>
        <color rgb="FF63BE7B"/>
        <color rgb="FFFFEB84"/>
        <color rgb="FFF8696B"/>
      </colorScale>
    </cfRule>
  </conditionalFormatting>
  <conditionalFormatting sqref="AH368">
    <cfRule type="colorScale" priority="99">
      <colorScale>
        <cfvo type="num" val="0"/>
        <cfvo type="num" val="13.5"/>
        <cfvo type="num" val="27"/>
        <color rgb="FF63BE7B"/>
        <color rgb="FFFFEB84"/>
        <color rgb="FFF8696B"/>
      </colorScale>
    </cfRule>
  </conditionalFormatting>
  <conditionalFormatting sqref="AH381">
    <cfRule type="colorScale" priority="92">
      <colorScale>
        <cfvo type="num" val="0"/>
        <cfvo type="num" val="13.5"/>
        <cfvo type="num" val="27"/>
        <color rgb="FF63BE7B"/>
        <color rgb="FFFFEB84"/>
        <color rgb="FFF8696B"/>
      </colorScale>
    </cfRule>
  </conditionalFormatting>
  <conditionalFormatting sqref="AH382">
    <cfRule type="colorScale" priority="85">
      <colorScale>
        <cfvo type="num" val="0"/>
        <cfvo type="num" val="13.5"/>
        <cfvo type="num" val="27"/>
        <color rgb="FF63BE7B"/>
        <color rgb="FFFFEB84"/>
        <color rgb="FFF8696B"/>
      </colorScale>
    </cfRule>
  </conditionalFormatting>
  <conditionalFormatting sqref="AH395">
    <cfRule type="colorScale" priority="78">
      <colorScale>
        <cfvo type="num" val="0"/>
        <cfvo type="num" val="13.5"/>
        <cfvo type="num" val="27"/>
        <color rgb="FF63BE7B"/>
        <color rgb="FFFFEB84"/>
        <color rgb="FFF8696B"/>
      </colorScale>
    </cfRule>
  </conditionalFormatting>
  <conditionalFormatting sqref="AH408">
    <cfRule type="colorScale" priority="71">
      <colorScale>
        <cfvo type="num" val="0"/>
        <cfvo type="num" val="13.5"/>
        <cfvo type="num" val="27"/>
        <color rgb="FF63BE7B"/>
        <color rgb="FFFFEB84"/>
        <color rgb="FFF8696B"/>
      </colorScale>
    </cfRule>
  </conditionalFormatting>
  <conditionalFormatting sqref="AH421">
    <cfRule type="colorScale" priority="64">
      <colorScale>
        <cfvo type="num" val="0"/>
        <cfvo type="num" val="13.5"/>
        <cfvo type="num" val="27"/>
        <color rgb="FF63BE7B"/>
        <color rgb="FFFFEB84"/>
        <color rgb="FFF8696B"/>
      </colorScale>
    </cfRule>
  </conditionalFormatting>
  <conditionalFormatting sqref="AH422">
    <cfRule type="colorScale" priority="57">
      <colorScale>
        <cfvo type="num" val="0"/>
        <cfvo type="num" val="13.5"/>
        <cfvo type="num" val="27"/>
        <color rgb="FF63BE7B"/>
        <color rgb="FFFFEB84"/>
        <color rgb="FFF8696B"/>
      </colorScale>
    </cfRule>
  </conditionalFormatting>
  <conditionalFormatting sqref="AH423">
    <cfRule type="colorScale" priority="50">
      <colorScale>
        <cfvo type="num" val="0"/>
        <cfvo type="num" val="13.5"/>
        <cfvo type="num" val="27"/>
        <color rgb="FF63BE7B"/>
        <color rgb="FFFFEB84"/>
        <color rgb="FFF8696B"/>
      </colorScale>
    </cfRule>
  </conditionalFormatting>
  <conditionalFormatting sqref="AH429:AH431">
    <cfRule type="colorScale" priority="43">
      <colorScale>
        <cfvo type="num" val="0"/>
        <cfvo type="num" val="13.5"/>
        <cfvo type="num" val="27"/>
        <color rgb="FF63BE7B"/>
        <color rgb="FFFFEB84"/>
        <color rgb="FFF8696B"/>
      </colorScale>
    </cfRule>
  </conditionalFormatting>
  <conditionalFormatting sqref="AH433">
    <cfRule type="colorScale" priority="1">
      <colorScale>
        <cfvo type="num" val="0"/>
        <cfvo type="num" val="13.5"/>
        <cfvo type="num" val="27"/>
        <color rgb="FF63BE7B"/>
        <color rgb="FFFFEB84"/>
        <color rgb="FFF8696B"/>
      </colorScale>
    </cfRule>
  </conditionalFormatting>
  <conditionalFormatting sqref="AH506">
    <cfRule type="colorScale" priority="36">
      <colorScale>
        <cfvo type="num" val="0"/>
        <cfvo type="num" val="13.5"/>
        <cfvo type="num" val="27"/>
        <color rgb="FF63BE7B"/>
        <color rgb="FFFFEB84"/>
        <color rgb="FFF8696B"/>
      </colorScale>
    </cfRule>
  </conditionalFormatting>
  <conditionalFormatting sqref="AH519">
    <cfRule type="colorScale" priority="29">
      <colorScale>
        <cfvo type="num" val="0"/>
        <cfvo type="num" val="13.5"/>
        <cfvo type="num" val="27"/>
        <color rgb="FF63BE7B"/>
        <color rgb="FFFFEB84"/>
        <color rgb="FFF8696B"/>
      </colorScale>
    </cfRule>
  </conditionalFormatting>
  <conditionalFormatting sqref="AH532">
    <cfRule type="colorScale" priority="22">
      <colorScale>
        <cfvo type="num" val="0"/>
        <cfvo type="num" val="13.5"/>
        <cfvo type="num" val="27"/>
        <color rgb="FF63BE7B"/>
        <color rgb="FFFFEB84"/>
        <color rgb="FFF8696B"/>
      </colorScale>
    </cfRule>
  </conditionalFormatting>
  <conditionalFormatting sqref="AH545">
    <cfRule type="colorScale" priority="15">
      <colorScale>
        <cfvo type="num" val="0"/>
        <cfvo type="num" val="13.5"/>
        <cfvo type="num" val="27"/>
        <color rgb="FF63BE7B"/>
        <color rgb="FFFFEB84"/>
        <color rgb="FFF8696B"/>
      </colorScale>
    </cfRule>
  </conditionalFormatting>
  <conditionalFormatting sqref="AH546">
    <cfRule type="colorScale" priority="8">
      <colorScale>
        <cfvo type="num" val="0"/>
        <cfvo type="num" val="13.5"/>
        <cfvo type="num" val="27"/>
        <color rgb="FF63BE7B"/>
        <color rgb="FFFFEB84"/>
        <color rgb="FFF8696B"/>
      </colorScale>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659F7-18A7-4B3F-A8F1-861B6E6D7062}">
  <dimension ref="A1:AK570"/>
  <sheetViews>
    <sheetView topLeftCell="P542" zoomScale="50" zoomScaleNormal="50" workbookViewId="0">
      <selection activeCell="P427" sqref="O427:P427"/>
    </sheetView>
  </sheetViews>
  <sheetFormatPr defaultColWidth="8.85546875" defaultRowHeight="22.9"/>
  <cols>
    <col min="1" max="1" width="8.85546875" style="254"/>
    <col min="2" max="2" width="25" style="242" customWidth="1"/>
    <col min="3" max="3" width="103" style="242" customWidth="1"/>
    <col min="4" max="4" width="4.28515625" style="242" customWidth="1"/>
    <col min="5" max="5" width="52.5703125" style="255" customWidth="1"/>
    <col min="6" max="6" width="45.5703125" style="2" customWidth="1"/>
    <col min="7" max="7" width="64.140625" style="242" bestFit="1" customWidth="1"/>
    <col min="8" max="8" width="49.7109375" style="242" customWidth="1"/>
    <col min="9" max="9" width="44.7109375" style="242" customWidth="1"/>
    <col min="10" max="10" width="54.5703125" style="117" customWidth="1"/>
    <col min="11" max="11" width="31.42578125" style="5" bestFit="1" customWidth="1"/>
    <col min="12" max="12" width="37" style="255" bestFit="1" customWidth="1"/>
    <col min="13" max="13" width="10.5703125" style="242" bestFit="1" customWidth="1"/>
    <col min="14" max="14" width="6.42578125" style="242" customWidth="1"/>
    <col min="15" max="15" width="11.28515625" style="256" bestFit="1" customWidth="1"/>
    <col min="16" max="16" width="24.5703125" style="152" customWidth="1"/>
    <col min="17" max="17" width="22" style="257" customWidth="1"/>
    <col min="18" max="18" width="26.7109375" style="255" customWidth="1"/>
    <col min="19" max="19" width="25.28515625" style="242" customWidth="1"/>
    <col min="20" max="20" width="26.7109375" style="5" customWidth="1"/>
    <col min="21" max="21" width="29.7109375" style="5" customWidth="1"/>
    <col min="22" max="22" width="41.140625" style="242" customWidth="1"/>
    <col min="23" max="23" width="39.28515625" style="5" customWidth="1"/>
    <col min="24" max="29" width="4.7109375" style="5" customWidth="1"/>
    <col min="30" max="30" width="12.42578125" style="5" customWidth="1"/>
    <col min="31" max="33" width="4.7109375" style="5" customWidth="1"/>
    <col min="34" max="34" width="26.140625" style="404" customWidth="1"/>
    <col min="35" max="35" width="42.5703125" style="242" customWidth="1"/>
    <col min="36" max="36" width="39.28515625" style="242" customWidth="1"/>
    <col min="37" max="37" width="18.28515625" style="242" customWidth="1"/>
    <col min="38" max="16384" width="8.85546875" style="242"/>
  </cols>
  <sheetData>
    <row r="1" spans="1:37">
      <c r="B1" s="2"/>
      <c r="E1" s="117"/>
      <c r="V1" s="344"/>
    </row>
    <row r="2" spans="1:37" ht="23.45" thickBot="1">
      <c r="B2" s="2"/>
      <c r="E2" s="117"/>
      <c r="X2" s="499"/>
      <c r="Y2" s="499"/>
      <c r="Z2" s="499"/>
      <c r="AA2" s="499"/>
      <c r="AB2" s="499"/>
      <c r="AC2" s="499"/>
      <c r="AD2" s="499"/>
      <c r="AE2" s="499"/>
      <c r="AF2" s="499"/>
      <c r="AG2" s="499"/>
    </row>
    <row r="3" spans="1:37" ht="23.45" thickBot="1">
      <c r="A3" s="258">
        <v>1</v>
      </c>
      <c r="B3" s="481" t="s">
        <v>5</v>
      </c>
      <c r="C3" s="482"/>
      <c r="D3" s="482" t="s">
        <v>6</v>
      </c>
      <c r="E3" s="482"/>
      <c r="F3" s="482"/>
      <c r="G3" s="482"/>
      <c r="H3" s="500"/>
      <c r="I3" s="482"/>
      <c r="J3" s="482"/>
      <c r="K3" s="482"/>
      <c r="L3" s="501"/>
      <c r="M3" s="502" t="s">
        <v>7</v>
      </c>
      <c r="N3" s="482"/>
      <c r="O3" s="500"/>
      <c r="P3" s="500"/>
      <c r="Q3" s="500"/>
      <c r="R3" s="500"/>
      <c r="S3" s="500"/>
      <c r="T3" s="500"/>
      <c r="U3" s="500"/>
      <c r="V3" s="482"/>
      <c r="W3" s="482"/>
      <c r="X3" s="482"/>
      <c r="Y3" s="482"/>
      <c r="Z3" s="482"/>
      <c r="AA3" s="482"/>
      <c r="AB3" s="482"/>
      <c r="AC3" s="482"/>
      <c r="AD3" s="482"/>
      <c r="AE3" s="482"/>
      <c r="AF3" s="482"/>
      <c r="AG3" s="482"/>
      <c r="AH3" s="482"/>
      <c r="AI3" s="483" t="s">
        <v>8</v>
      </c>
      <c r="AJ3" s="483"/>
    </row>
    <row r="4" spans="1:37" s="259" customFormat="1">
      <c r="A4" s="243"/>
      <c r="D4" s="260"/>
      <c r="E4" s="261" t="s">
        <v>9</v>
      </c>
      <c r="F4" s="466" t="s">
        <v>10</v>
      </c>
      <c r="G4" s="466" t="s">
        <v>11</v>
      </c>
      <c r="H4" s="503" t="s">
        <v>12</v>
      </c>
      <c r="I4" s="477" t="s">
        <v>13</v>
      </c>
      <c r="J4" s="479" t="s">
        <v>14</v>
      </c>
      <c r="K4" s="466" t="s">
        <v>15</v>
      </c>
      <c r="L4" s="477" t="s">
        <v>16</v>
      </c>
      <c r="M4" s="327" t="s">
        <v>17</v>
      </c>
      <c r="N4" s="17" t="s">
        <v>18</v>
      </c>
      <c r="O4" s="526" t="s">
        <v>19</v>
      </c>
      <c r="P4" s="526"/>
      <c r="Q4" s="526"/>
      <c r="R4" s="527" t="s">
        <v>560</v>
      </c>
      <c r="S4" s="522" t="s">
        <v>21</v>
      </c>
      <c r="T4" s="522" t="s">
        <v>22</v>
      </c>
      <c r="U4" s="522" t="s">
        <v>23</v>
      </c>
      <c r="V4" s="464" t="s">
        <v>24</v>
      </c>
      <c r="W4" s="524" t="s">
        <v>25</v>
      </c>
      <c r="X4" s="467" t="s">
        <v>26</v>
      </c>
      <c r="Y4" s="468"/>
      <c r="Z4" s="469"/>
      <c r="AA4" s="467" t="s">
        <v>27</v>
      </c>
      <c r="AB4" s="468"/>
      <c r="AC4" s="469"/>
      <c r="AD4" s="18" t="s">
        <v>28</v>
      </c>
      <c r="AE4" s="467" t="s">
        <v>29</v>
      </c>
      <c r="AF4" s="468"/>
      <c r="AG4" s="469"/>
      <c r="AH4" s="466" t="s">
        <v>30</v>
      </c>
      <c r="AI4" s="456" t="s">
        <v>31</v>
      </c>
      <c r="AJ4" s="456" t="s">
        <v>32</v>
      </c>
      <c r="AK4" s="263" t="s">
        <v>33</v>
      </c>
    </row>
    <row r="5" spans="1:37" ht="30">
      <c r="A5" s="243"/>
      <c r="B5" s="264" t="s">
        <v>34</v>
      </c>
      <c r="C5" s="31" t="s">
        <v>35</v>
      </c>
      <c r="D5" s="116"/>
      <c r="E5" s="265" t="s">
        <v>36</v>
      </c>
      <c r="F5" s="457"/>
      <c r="G5" s="457"/>
      <c r="H5" s="476"/>
      <c r="I5" s="504"/>
      <c r="J5" s="505"/>
      <c r="K5" s="456"/>
      <c r="L5" s="504"/>
      <c r="M5" s="328"/>
      <c r="N5" s="324"/>
      <c r="O5" s="397" t="s">
        <v>561</v>
      </c>
      <c r="P5" s="397" t="s">
        <v>38</v>
      </c>
      <c r="Q5" s="398" t="s">
        <v>17</v>
      </c>
      <c r="R5" s="527"/>
      <c r="S5" s="522"/>
      <c r="T5" s="522"/>
      <c r="U5" s="522"/>
      <c r="V5" s="523"/>
      <c r="W5" s="525"/>
      <c r="X5" s="325" t="s">
        <v>39</v>
      </c>
      <c r="Y5" s="325" t="s">
        <v>40</v>
      </c>
      <c r="Z5" s="325" t="s">
        <v>41</v>
      </c>
      <c r="AA5" s="325" t="s">
        <v>39</v>
      </c>
      <c r="AB5" s="325" t="s">
        <v>40</v>
      </c>
      <c r="AC5" s="325" t="s">
        <v>41</v>
      </c>
      <c r="AD5" s="29" t="s">
        <v>42</v>
      </c>
      <c r="AE5" s="325" t="s">
        <v>43</v>
      </c>
      <c r="AF5" s="325" t="s">
        <v>44</v>
      </c>
      <c r="AG5" s="325" t="s">
        <v>45</v>
      </c>
      <c r="AH5" s="456"/>
      <c r="AI5" s="456"/>
      <c r="AJ5" s="456"/>
      <c r="AK5" s="152" t="s">
        <v>46</v>
      </c>
    </row>
    <row r="6" spans="1:37" ht="30">
      <c r="A6" s="243"/>
      <c r="B6" s="30" t="s">
        <v>47</v>
      </c>
      <c r="C6" s="31" t="s">
        <v>48</v>
      </c>
      <c r="D6" s="116"/>
      <c r="E6" s="458" t="s">
        <v>49</v>
      </c>
      <c r="F6" s="458" t="s">
        <v>562</v>
      </c>
      <c r="G6" s="520" t="s">
        <v>563</v>
      </c>
      <c r="H6" s="248"/>
      <c r="I6" s="60"/>
      <c r="J6" s="60"/>
      <c r="K6" s="59"/>
      <c r="L6" s="187"/>
      <c r="M6" s="249"/>
      <c r="O6" s="331"/>
      <c r="P6" s="185"/>
      <c r="Q6" s="186"/>
      <c r="R6" s="187"/>
      <c r="S6" s="188"/>
      <c r="T6" s="123"/>
      <c r="U6" s="123"/>
      <c r="V6" s="188"/>
      <c r="W6" s="123"/>
      <c r="X6" s="123"/>
      <c r="Y6" s="123"/>
      <c r="Z6" s="123"/>
      <c r="AA6" s="123"/>
      <c r="AB6" s="123"/>
      <c r="AC6" s="123"/>
      <c r="AD6" s="123"/>
      <c r="AE6" s="123"/>
      <c r="AF6" s="123"/>
      <c r="AG6" s="123"/>
      <c r="AH6" s="405"/>
      <c r="AI6" s="188"/>
      <c r="AJ6" s="249"/>
      <c r="AK6" s="301"/>
    </row>
    <row r="7" spans="1:37">
      <c r="A7" s="243"/>
      <c r="B7" s="264" t="s">
        <v>54</v>
      </c>
      <c r="C7" s="269" t="s">
        <v>55</v>
      </c>
      <c r="D7" s="116"/>
      <c r="E7" s="459"/>
      <c r="F7" s="459"/>
      <c r="G7" s="521"/>
      <c r="H7" s="248"/>
      <c r="I7" s="188"/>
      <c r="J7" s="188"/>
      <c r="K7" s="123"/>
      <c r="L7" s="187"/>
      <c r="M7" s="249"/>
      <c r="O7" s="331"/>
      <c r="P7" s="185"/>
      <c r="Q7" s="186"/>
      <c r="R7" s="187"/>
      <c r="S7" s="188"/>
      <c r="T7" s="123"/>
      <c r="U7" s="123"/>
      <c r="V7" s="188"/>
      <c r="W7" s="123"/>
      <c r="X7" s="123"/>
      <c r="Y7" s="123"/>
      <c r="Z7" s="123"/>
      <c r="AA7" s="123"/>
      <c r="AB7" s="123"/>
      <c r="AC7" s="123"/>
      <c r="AD7" s="123"/>
      <c r="AE7" s="123"/>
      <c r="AF7" s="123"/>
      <c r="AG7" s="123"/>
      <c r="AH7" s="405"/>
      <c r="AI7" s="188"/>
      <c r="AJ7" s="249"/>
      <c r="AK7" s="301"/>
    </row>
    <row r="8" spans="1:37" ht="76.900000000000006" customHeight="1">
      <c r="A8" s="243"/>
      <c r="B8" s="463" t="s">
        <v>56</v>
      </c>
      <c r="C8" s="31" t="s">
        <v>57</v>
      </c>
      <c r="D8" s="116"/>
      <c r="E8" s="459"/>
      <c r="F8" s="459"/>
      <c r="G8" s="521"/>
      <c r="H8" s="248"/>
      <c r="I8" s="188"/>
      <c r="J8" s="188"/>
      <c r="K8" s="123"/>
      <c r="L8" s="187"/>
      <c r="M8" s="249"/>
      <c r="O8" s="49">
        <v>15</v>
      </c>
      <c r="P8" s="47" t="str">
        <f>C224</f>
        <v>To be assessed as qualified and experienced</v>
      </c>
      <c r="Q8" s="47" t="str">
        <f t="shared" ref="Q8:S9" si="0">H229</f>
        <v>Backup qualified and experienced engineers</v>
      </c>
      <c r="R8" s="53" t="str">
        <f t="shared" si="0"/>
        <v>Wrong object</v>
      </c>
      <c r="S8" s="49" t="str">
        <f t="shared" si="0"/>
        <v>Incorrect assessment made</v>
      </c>
      <c r="T8" s="399" t="s">
        <v>53</v>
      </c>
      <c r="U8" s="414" t="s">
        <v>58</v>
      </c>
      <c r="V8" s="50" t="s">
        <v>59</v>
      </c>
      <c r="W8" s="334" t="s">
        <v>60</v>
      </c>
      <c r="X8" s="32">
        <f>IF($T8="High",3,0)</f>
        <v>0</v>
      </c>
      <c r="Y8" s="32">
        <f>IF($T8="Medium",2,0)</f>
        <v>0</v>
      </c>
      <c r="Z8" s="32">
        <f>IF($T8="Low",1,0)</f>
        <v>1</v>
      </c>
      <c r="AA8" s="32">
        <f>IF($U8="large",3,0)</f>
        <v>3</v>
      </c>
      <c r="AB8" s="32">
        <f>IF($U8="Medium",2,0)</f>
        <v>0</v>
      </c>
      <c r="AC8" s="32">
        <f>IF($U8="Low",1,0)</f>
        <v>0</v>
      </c>
      <c r="AD8" s="32">
        <f t="shared" ref="AD8:AD9" si="1">(X8+Y8+Z8)*(AA8+AB8+AC8)</f>
        <v>3</v>
      </c>
      <c r="AE8" s="51">
        <f>IF($W8="INCREASE",3,0)</f>
        <v>3</v>
      </c>
      <c r="AF8" s="51">
        <f>IF($W8="NO CHANGE",2,0)</f>
        <v>0</v>
      </c>
      <c r="AG8" s="51">
        <f>IF($W8="DECREASE",1,0)</f>
        <v>0</v>
      </c>
      <c r="AH8" s="48">
        <f>AD8*(AE8+AF8+AG8)</f>
        <v>9</v>
      </c>
      <c r="AI8" s="50" t="s">
        <v>61</v>
      </c>
      <c r="AJ8" s="249"/>
      <c r="AK8" s="301"/>
    </row>
    <row r="9" spans="1:37" ht="75.599999999999994" customHeight="1">
      <c r="A9" s="243"/>
      <c r="B9" s="463"/>
      <c r="C9" s="31" t="s">
        <v>62</v>
      </c>
      <c r="D9" s="116"/>
      <c r="E9" s="459"/>
      <c r="F9" s="459"/>
      <c r="G9" s="521"/>
      <c r="H9" s="248"/>
      <c r="I9" s="188"/>
      <c r="J9" s="188"/>
      <c r="K9" s="123"/>
      <c r="L9" s="187"/>
      <c r="M9" s="249"/>
      <c r="N9" s="231"/>
      <c r="O9" s="49">
        <v>15</v>
      </c>
      <c r="P9" s="47" t="str">
        <f>C224</f>
        <v>To be assessed as qualified and experienced</v>
      </c>
      <c r="Q9" s="47" t="str">
        <f t="shared" si="0"/>
        <v>Backup of qualified and experienced aircrew</v>
      </c>
      <c r="R9" s="53" t="str">
        <f t="shared" si="0"/>
        <v>Wrong object</v>
      </c>
      <c r="S9" s="53" t="str">
        <f t="shared" si="0"/>
        <v>Incorrect assessment made</v>
      </c>
      <c r="T9" s="399" t="s">
        <v>53</v>
      </c>
      <c r="U9" s="414" t="s">
        <v>58</v>
      </c>
      <c r="V9" s="50" t="s">
        <v>63</v>
      </c>
      <c r="W9" s="334" t="s">
        <v>60</v>
      </c>
      <c r="X9" s="32">
        <f>IF($T9="High",3,0)</f>
        <v>0</v>
      </c>
      <c r="Y9" s="32">
        <f>IF($T9="Medium",2,0)</f>
        <v>0</v>
      </c>
      <c r="Z9" s="32">
        <f>IF($T9="Low",1,0)</f>
        <v>1</v>
      </c>
      <c r="AA9" s="32">
        <f>IF($U9="large",3,0)</f>
        <v>3</v>
      </c>
      <c r="AB9" s="32">
        <f>IF($U9="Medium",2,0)</f>
        <v>0</v>
      </c>
      <c r="AC9" s="32">
        <f>IF($U9="Low",1,0)</f>
        <v>0</v>
      </c>
      <c r="AD9" s="32">
        <f t="shared" si="1"/>
        <v>3</v>
      </c>
      <c r="AE9" s="51">
        <f>IF($W9="INCREASE",3,0)</f>
        <v>3</v>
      </c>
      <c r="AF9" s="51">
        <f>IF($W9="NO CHANGE",2,0)</f>
        <v>0</v>
      </c>
      <c r="AG9" s="51">
        <f>IF($W9="DECREASE",1,0)</f>
        <v>0</v>
      </c>
      <c r="AH9" s="48">
        <f>AD9*(AE9+AF9+AG9)</f>
        <v>9</v>
      </c>
      <c r="AI9" s="50" t="s">
        <v>64</v>
      </c>
      <c r="AJ9" s="247"/>
      <c r="AK9" s="301"/>
    </row>
    <row r="10" spans="1:37" ht="135">
      <c r="A10" s="243"/>
      <c r="B10" s="463" t="s">
        <v>65</v>
      </c>
      <c r="C10" s="31" t="s">
        <v>66</v>
      </c>
      <c r="D10" s="116"/>
      <c r="E10" s="459"/>
      <c r="F10" s="459"/>
      <c r="G10" s="521"/>
      <c r="H10" s="340" t="str">
        <f>C10</f>
        <v>Completed PSED proforma</v>
      </c>
      <c r="I10" s="355" t="s">
        <v>67</v>
      </c>
      <c r="J10" s="117" t="s">
        <v>564</v>
      </c>
      <c r="K10" s="5" t="s">
        <v>69</v>
      </c>
      <c r="L10" s="255" t="s">
        <v>58</v>
      </c>
      <c r="M10" s="249"/>
      <c r="N10" s="231"/>
      <c r="O10" s="271"/>
      <c r="P10" s="198"/>
      <c r="Q10" s="289"/>
      <c r="R10" s="271"/>
      <c r="S10" s="270"/>
      <c r="T10" s="123"/>
      <c r="U10" s="123"/>
      <c r="V10" s="270"/>
      <c r="W10" s="335"/>
      <c r="X10" s="39"/>
      <c r="Y10" s="39"/>
      <c r="Z10" s="39"/>
      <c r="AA10" s="39"/>
      <c r="AB10" s="39"/>
      <c r="AC10" s="39"/>
      <c r="AD10" s="59"/>
      <c r="AE10" s="39"/>
      <c r="AF10" s="39"/>
      <c r="AG10" s="39"/>
      <c r="AH10" s="408"/>
      <c r="AI10" s="270"/>
      <c r="AJ10" s="319" t="s">
        <v>565</v>
      </c>
      <c r="AK10" s="318" t="s">
        <v>566</v>
      </c>
    </row>
    <row r="11" spans="1:37" ht="120">
      <c r="A11" s="243"/>
      <c r="B11" s="463"/>
      <c r="C11" s="31" t="s">
        <v>71</v>
      </c>
      <c r="D11" s="116"/>
      <c r="E11" s="459"/>
      <c r="F11" s="459"/>
      <c r="G11" s="521"/>
      <c r="H11" s="340" t="str">
        <f>C11</f>
        <v>NFF/Airworthiness assessment</v>
      </c>
      <c r="I11" s="355" t="s">
        <v>72</v>
      </c>
      <c r="J11" s="165" t="s">
        <v>73</v>
      </c>
      <c r="K11" s="5" t="s">
        <v>69</v>
      </c>
      <c r="L11" s="255" t="s">
        <v>58</v>
      </c>
      <c r="M11" s="249"/>
      <c r="N11" s="293"/>
      <c r="O11" s="271"/>
      <c r="P11" s="198"/>
      <c r="Q11" s="289"/>
      <c r="R11" s="271"/>
      <c r="S11" s="270"/>
      <c r="T11" s="123"/>
      <c r="U11" s="123"/>
      <c r="V11" s="270"/>
      <c r="W11" s="335"/>
      <c r="X11" s="39"/>
      <c r="Y11" s="39"/>
      <c r="Z11" s="39"/>
      <c r="AA11" s="39"/>
      <c r="AB11" s="39"/>
      <c r="AC11" s="39"/>
      <c r="AD11" s="65"/>
      <c r="AE11" s="39"/>
      <c r="AF11" s="39"/>
      <c r="AG11" s="39"/>
      <c r="AH11" s="408"/>
      <c r="AI11" s="270"/>
      <c r="AJ11" s="319" t="s">
        <v>567</v>
      </c>
      <c r="AK11" s="129" t="s">
        <v>74</v>
      </c>
    </row>
    <row r="12" spans="1:37" ht="75.599999999999994" customHeight="1">
      <c r="A12" s="243"/>
      <c r="B12" s="463" t="s">
        <v>75</v>
      </c>
      <c r="C12" s="106" t="s">
        <v>76</v>
      </c>
      <c r="D12" s="116"/>
      <c r="E12" s="459"/>
      <c r="F12" s="459"/>
      <c r="G12" s="521"/>
      <c r="H12" s="248"/>
      <c r="I12" s="188"/>
      <c r="J12" s="188"/>
      <c r="K12" s="123"/>
      <c r="L12" s="187"/>
      <c r="M12" s="249"/>
      <c r="N12" s="293"/>
      <c r="O12" s="336">
        <v>6</v>
      </c>
      <c r="P12" s="47" t="str">
        <f>C89</f>
        <v>To conduct SQEP Test</v>
      </c>
      <c r="Q12" s="47" t="str">
        <f>H94</f>
        <v>Aircrew SQEP for PSED</v>
      </c>
      <c r="R12" s="49" t="str">
        <f t="shared" ref="R12:S12" si="2">I94</f>
        <v>Wrong object</v>
      </c>
      <c r="S12" s="50" t="str">
        <f t="shared" si="2"/>
        <v>Wrong assessment outcome from test</v>
      </c>
      <c r="T12" s="213" t="s">
        <v>69</v>
      </c>
      <c r="U12" s="415" t="s">
        <v>58</v>
      </c>
      <c r="V12" s="50" t="s">
        <v>77</v>
      </c>
      <c r="W12" s="334" t="s">
        <v>60</v>
      </c>
      <c r="X12" s="332">
        <f t="shared" ref="X12:X17" si="3">IF($T12="High",3,0)</f>
        <v>3</v>
      </c>
      <c r="Y12" s="332">
        <f t="shared" ref="Y12:Y17" si="4">IF($T12="Medium",2,0)</f>
        <v>0</v>
      </c>
      <c r="Z12" s="332">
        <f t="shared" ref="Z12:Z17" si="5">IF($T12="Low",1,0)</f>
        <v>0</v>
      </c>
      <c r="AA12" s="332">
        <f t="shared" ref="AA12:AA17" si="6">IF($U12="large",3,0)</f>
        <v>3</v>
      </c>
      <c r="AB12" s="332">
        <f t="shared" ref="AB12:AB17" si="7">IF($U12="Medium",2,0)</f>
        <v>0</v>
      </c>
      <c r="AC12" s="332">
        <f t="shared" ref="AC12:AC17" si="8">IF($U12="Low",1,0)</f>
        <v>0</v>
      </c>
      <c r="AD12" s="32">
        <f t="shared" ref="AD12:AD17" si="9">(X12+Y12+Z12)*(AA12+AB12+AC12)</f>
        <v>9</v>
      </c>
      <c r="AE12" s="333">
        <f>IF($W12="INCREASE",3,0)</f>
        <v>3</v>
      </c>
      <c r="AF12" s="333">
        <f>IF($W12="NO CHANGE",2,0)</f>
        <v>0</v>
      </c>
      <c r="AG12" s="333">
        <f>IF($W12="DECREASE",1,0)</f>
        <v>0</v>
      </c>
      <c r="AH12" s="424">
        <f>AD12*(AE12+AF12+AG12)</f>
        <v>27</v>
      </c>
      <c r="AI12" s="50" t="s">
        <v>78</v>
      </c>
      <c r="AJ12" s="251"/>
      <c r="AK12" s="301"/>
    </row>
    <row r="13" spans="1:37" ht="75">
      <c r="A13" s="243"/>
      <c r="B13" s="463"/>
      <c r="C13" s="31" t="s">
        <v>79</v>
      </c>
      <c r="D13" s="116"/>
      <c r="E13" s="459"/>
      <c r="F13" s="459"/>
      <c r="G13" s="521"/>
      <c r="H13" s="248"/>
      <c r="I13" s="188"/>
      <c r="J13" s="188"/>
      <c r="K13" s="123"/>
      <c r="L13" s="187"/>
      <c r="M13" s="249"/>
      <c r="O13" s="336">
        <v>6</v>
      </c>
      <c r="P13" s="47" t="str">
        <f>C89</f>
        <v>To conduct SQEP Test</v>
      </c>
      <c r="Q13" s="47" t="str">
        <f>H93</f>
        <v>Engineer SQEP for PSED</v>
      </c>
      <c r="R13" s="49" t="str">
        <f t="shared" ref="R13:S13" si="10">I93</f>
        <v>Wrong object</v>
      </c>
      <c r="S13" s="50" t="str">
        <f t="shared" si="10"/>
        <v>Wrong assessment outcome from test</v>
      </c>
      <c r="T13" s="213" t="s">
        <v>69</v>
      </c>
      <c r="U13" s="415" t="s">
        <v>58</v>
      </c>
      <c r="V13" s="50" t="s">
        <v>568</v>
      </c>
      <c r="W13" s="334" t="s">
        <v>60</v>
      </c>
      <c r="X13" s="332">
        <f t="shared" si="3"/>
        <v>3</v>
      </c>
      <c r="Y13" s="332">
        <f t="shared" si="4"/>
        <v>0</v>
      </c>
      <c r="Z13" s="332">
        <f t="shared" si="5"/>
        <v>0</v>
      </c>
      <c r="AA13" s="332">
        <f t="shared" si="6"/>
        <v>3</v>
      </c>
      <c r="AB13" s="332">
        <f t="shared" si="7"/>
        <v>0</v>
      </c>
      <c r="AC13" s="332">
        <f t="shared" si="8"/>
        <v>0</v>
      </c>
      <c r="AD13" s="32">
        <f t="shared" si="9"/>
        <v>9</v>
      </c>
      <c r="AE13" s="333">
        <f>IF($W13="INCREASE",3,0)</f>
        <v>3</v>
      </c>
      <c r="AF13" s="333">
        <f>IF($W13="NO CHANGE",2,0)</f>
        <v>0</v>
      </c>
      <c r="AG13" s="333">
        <f>IF($W13="DECREASE",1,0)</f>
        <v>0</v>
      </c>
      <c r="AH13" s="424">
        <f>AD13*(AE13+AF13+AG13)</f>
        <v>27</v>
      </c>
      <c r="AI13" s="50" t="s">
        <v>81</v>
      </c>
      <c r="AJ13" s="249"/>
      <c r="AK13" s="301"/>
    </row>
    <row r="14" spans="1:37" ht="102" customHeight="1">
      <c r="A14" s="243"/>
      <c r="B14" s="463" t="s">
        <v>82</v>
      </c>
      <c r="C14" s="31" t="s">
        <v>83</v>
      </c>
      <c r="D14" s="116"/>
      <c r="E14" s="459"/>
      <c r="F14" s="459"/>
      <c r="G14" s="521"/>
      <c r="H14" s="246"/>
      <c r="I14" s="66"/>
      <c r="J14" s="66"/>
      <c r="K14" s="65"/>
      <c r="L14" s="187"/>
      <c r="M14" s="249"/>
      <c r="O14" s="49">
        <v>7</v>
      </c>
      <c r="P14" s="47" t="str">
        <f>C106</f>
        <v>To find suitable PSED facility</v>
      </c>
      <c r="Q14" s="47" t="str">
        <f>H110</f>
        <v>Suitable PSED facility</v>
      </c>
      <c r="R14" s="49" t="str">
        <f t="shared" ref="R14:U14" si="11">I110</f>
        <v>Wrong object</v>
      </c>
      <c r="S14" s="50" t="str">
        <f t="shared" si="11"/>
        <v>Unsuitable facility used/proposed</v>
      </c>
      <c r="T14" s="48" t="str">
        <f t="shared" si="11"/>
        <v>High</v>
      </c>
      <c r="U14" s="416" t="str">
        <f t="shared" si="11"/>
        <v>Large</v>
      </c>
      <c r="V14" s="50" t="s">
        <v>84</v>
      </c>
      <c r="W14" s="334" t="s">
        <v>60</v>
      </c>
      <c r="X14" s="332">
        <f t="shared" si="3"/>
        <v>3</v>
      </c>
      <c r="Y14" s="332">
        <f t="shared" si="4"/>
        <v>0</v>
      </c>
      <c r="Z14" s="332">
        <f t="shared" si="5"/>
        <v>0</v>
      </c>
      <c r="AA14" s="332">
        <f t="shared" si="6"/>
        <v>3</v>
      </c>
      <c r="AB14" s="332">
        <f t="shared" si="7"/>
        <v>0</v>
      </c>
      <c r="AC14" s="332">
        <f t="shared" si="8"/>
        <v>0</v>
      </c>
      <c r="AD14" s="32">
        <f t="shared" si="9"/>
        <v>9</v>
      </c>
      <c r="AE14" s="333">
        <f t="shared" ref="AE14:AE17" si="12">IF($W14="INCREASE",3,0)</f>
        <v>3</v>
      </c>
      <c r="AF14" s="333">
        <f t="shared" ref="AF14:AF17" si="13">IF($W14="NO CHANGE",2,0)</f>
        <v>0</v>
      </c>
      <c r="AG14" s="333">
        <f t="shared" ref="AG14:AG17" si="14">IF($W14="DECREASE",1,0)</f>
        <v>0</v>
      </c>
      <c r="AH14" s="424">
        <f t="shared" ref="AH14:AH17" si="15">AD14*(AE14+AF14+AG14)</f>
        <v>27</v>
      </c>
      <c r="AI14" s="50" t="s">
        <v>85</v>
      </c>
      <c r="AJ14" s="249"/>
      <c r="AK14" s="301"/>
    </row>
    <row r="15" spans="1:37" ht="87" customHeight="1">
      <c r="A15" s="243"/>
      <c r="B15" s="463"/>
      <c r="C15" s="31" t="s">
        <v>86</v>
      </c>
      <c r="D15" s="116"/>
      <c r="E15" s="459"/>
      <c r="F15" s="459"/>
      <c r="G15" s="459"/>
      <c r="H15" s="246"/>
      <c r="I15" s="248"/>
      <c r="J15" s="188"/>
      <c r="K15" s="123"/>
      <c r="L15" s="187"/>
      <c r="M15" s="329"/>
      <c r="O15" s="49">
        <v>22</v>
      </c>
      <c r="P15" s="50" t="str">
        <f>C318</f>
        <v>To provide PSED proforma</v>
      </c>
      <c r="Q15" s="47" t="str">
        <f>H323</f>
        <v>PSED proforma</v>
      </c>
      <c r="R15" s="53" t="str">
        <f t="shared" ref="R15:U15" si="16">I323</f>
        <v>Timing/duration</v>
      </c>
      <c r="S15" s="47" t="str">
        <f t="shared" si="16"/>
        <v>Too late - provided too late for PSED being conducted</v>
      </c>
      <c r="T15" s="400" t="str">
        <f t="shared" si="16"/>
        <v>Low</v>
      </c>
      <c r="U15" s="417" t="str">
        <f t="shared" si="16"/>
        <v>Large</v>
      </c>
      <c r="V15" s="50" t="s">
        <v>87</v>
      </c>
      <c r="W15" s="334" t="s">
        <v>60</v>
      </c>
      <c r="X15" s="332">
        <f t="shared" si="3"/>
        <v>0</v>
      </c>
      <c r="Y15" s="332">
        <f t="shared" si="4"/>
        <v>0</v>
      </c>
      <c r="Z15" s="332">
        <f t="shared" si="5"/>
        <v>1</v>
      </c>
      <c r="AA15" s="332">
        <f t="shared" si="6"/>
        <v>3</v>
      </c>
      <c r="AB15" s="332">
        <f t="shared" si="7"/>
        <v>0</v>
      </c>
      <c r="AC15" s="332">
        <f t="shared" si="8"/>
        <v>0</v>
      </c>
      <c r="AD15" s="32">
        <f t="shared" si="9"/>
        <v>3</v>
      </c>
      <c r="AE15" s="333">
        <f t="shared" si="12"/>
        <v>3</v>
      </c>
      <c r="AF15" s="333">
        <f t="shared" si="13"/>
        <v>0</v>
      </c>
      <c r="AG15" s="333">
        <f t="shared" si="14"/>
        <v>0</v>
      </c>
      <c r="AH15" s="424">
        <f t="shared" si="15"/>
        <v>9</v>
      </c>
      <c r="AI15" s="50" t="s">
        <v>88</v>
      </c>
      <c r="AJ15" s="249"/>
      <c r="AK15" s="301"/>
    </row>
    <row r="16" spans="1:37" ht="63.6" customHeight="1">
      <c r="A16" s="243"/>
      <c r="B16" s="463"/>
      <c r="C16" s="31" t="s">
        <v>57</v>
      </c>
      <c r="D16" s="116"/>
      <c r="E16" s="459"/>
      <c r="F16" s="459"/>
      <c r="G16" s="459"/>
      <c r="H16" s="272"/>
      <c r="I16" s="248"/>
      <c r="J16" s="188"/>
      <c r="K16" s="123"/>
      <c r="L16" s="187"/>
      <c r="M16" s="329"/>
      <c r="O16" s="49">
        <v>15</v>
      </c>
      <c r="P16" s="47" t="str">
        <f>C224</f>
        <v>To be assessed as qualified and experienced</v>
      </c>
      <c r="Q16" s="47" t="str">
        <f>H229</f>
        <v>Backup qualified and experienced engineers</v>
      </c>
      <c r="R16" s="53" t="str">
        <f t="shared" ref="R16:U17" si="17">I229</f>
        <v>Wrong object</v>
      </c>
      <c r="S16" s="47" t="str">
        <f t="shared" si="17"/>
        <v>Incorrect assessment made</v>
      </c>
      <c r="T16" s="400" t="str">
        <f t="shared" si="17"/>
        <v>Low</v>
      </c>
      <c r="U16" s="417" t="str">
        <f t="shared" si="17"/>
        <v>Large</v>
      </c>
      <c r="V16" s="50" t="s">
        <v>59</v>
      </c>
      <c r="W16" s="334" t="s">
        <v>60</v>
      </c>
      <c r="X16" s="332">
        <f t="shared" si="3"/>
        <v>0</v>
      </c>
      <c r="Y16" s="332">
        <f t="shared" si="4"/>
        <v>0</v>
      </c>
      <c r="Z16" s="332">
        <f t="shared" si="5"/>
        <v>1</v>
      </c>
      <c r="AA16" s="332">
        <f t="shared" si="6"/>
        <v>3</v>
      </c>
      <c r="AB16" s="332">
        <f t="shared" si="7"/>
        <v>0</v>
      </c>
      <c r="AC16" s="332">
        <f t="shared" si="8"/>
        <v>0</v>
      </c>
      <c r="AD16" s="32">
        <f t="shared" si="9"/>
        <v>3</v>
      </c>
      <c r="AE16" s="333">
        <f t="shared" si="12"/>
        <v>3</v>
      </c>
      <c r="AF16" s="333">
        <f t="shared" si="13"/>
        <v>0</v>
      </c>
      <c r="AG16" s="333">
        <f t="shared" si="14"/>
        <v>0</v>
      </c>
      <c r="AH16" s="424">
        <f t="shared" si="15"/>
        <v>9</v>
      </c>
      <c r="AI16" s="50" t="s">
        <v>61</v>
      </c>
      <c r="AJ16" s="249"/>
      <c r="AK16" s="301"/>
    </row>
    <row r="17" spans="1:37" ht="70.900000000000006" customHeight="1">
      <c r="A17" s="243"/>
      <c r="B17" s="463"/>
      <c r="C17" s="31" t="s">
        <v>62</v>
      </c>
      <c r="D17" s="116"/>
      <c r="E17" s="459"/>
      <c r="F17" s="459"/>
      <c r="G17" s="459"/>
      <c r="H17" s="272"/>
      <c r="I17" s="248"/>
      <c r="J17" s="188"/>
      <c r="K17" s="123"/>
      <c r="L17" s="187"/>
      <c r="M17" s="329"/>
      <c r="O17" s="49">
        <v>15</v>
      </c>
      <c r="P17" s="47" t="str">
        <f>C224</f>
        <v>To be assessed as qualified and experienced</v>
      </c>
      <c r="Q17" s="47" t="str">
        <f>H230</f>
        <v>Backup of qualified and experienced aircrew</v>
      </c>
      <c r="R17" s="53" t="str">
        <f t="shared" si="17"/>
        <v>Wrong object</v>
      </c>
      <c r="S17" s="47" t="str">
        <f t="shared" si="17"/>
        <v>Incorrect assessment made</v>
      </c>
      <c r="T17" s="400" t="str">
        <f t="shared" si="17"/>
        <v>Low</v>
      </c>
      <c r="U17" s="417" t="str">
        <f t="shared" si="17"/>
        <v>Large</v>
      </c>
      <c r="V17" s="50" t="s">
        <v>63</v>
      </c>
      <c r="W17" s="32" t="s">
        <v>60</v>
      </c>
      <c r="X17" s="332">
        <f t="shared" si="3"/>
        <v>0</v>
      </c>
      <c r="Y17" s="332">
        <f t="shared" si="4"/>
        <v>0</v>
      </c>
      <c r="Z17" s="332">
        <f t="shared" si="5"/>
        <v>1</v>
      </c>
      <c r="AA17" s="332">
        <f t="shared" si="6"/>
        <v>3</v>
      </c>
      <c r="AB17" s="332">
        <f t="shared" si="7"/>
        <v>0</v>
      </c>
      <c r="AC17" s="332">
        <f t="shared" si="8"/>
        <v>0</v>
      </c>
      <c r="AD17" s="32">
        <f t="shared" si="9"/>
        <v>3</v>
      </c>
      <c r="AE17" s="333">
        <f t="shared" si="12"/>
        <v>3</v>
      </c>
      <c r="AF17" s="333">
        <f t="shared" si="13"/>
        <v>0</v>
      </c>
      <c r="AG17" s="333">
        <f t="shared" si="14"/>
        <v>0</v>
      </c>
      <c r="AH17" s="424">
        <f t="shared" si="15"/>
        <v>9</v>
      </c>
      <c r="AI17" s="50" t="s">
        <v>64</v>
      </c>
      <c r="AJ17" s="249"/>
      <c r="AK17" s="301"/>
    </row>
    <row r="18" spans="1:37">
      <c r="A18" s="243"/>
      <c r="B18" s="30" t="s">
        <v>89</v>
      </c>
      <c r="C18" s="75" t="s">
        <v>90</v>
      </c>
      <c r="D18" s="116"/>
      <c r="E18" s="459"/>
      <c r="F18" s="459"/>
      <c r="G18" s="459"/>
      <c r="H18" s="76"/>
      <c r="I18" s="223"/>
      <c r="J18" s="88"/>
      <c r="K18" s="90"/>
      <c r="L18" s="88"/>
      <c r="M18" s="330"/>
      <c r="N18" s="88"/>
      <c r="O18" s="88"/>
      <c r="P18" s="88"/>
      <c r="Q18" s="89"/>
      <c r="R18" s="88"/>
      <c r="S18" s="88"/>
      <c r="T18" s="90"/>
      <c r="U18" s="90"/>
      <c r="V18" s="88"/>
      <c r="W18" s="90"/>
      <c r="X18" s="90"/>
      <c r="Y18" s="90"/>
      <c r="Z18" s="90"/>
      <c r="AA18" s="90"/>
      <c r="AB18" s="90"/>
      <c r="AC18" s="90"/>
      <c r="AD18" s="81"/>
      <c r="AE18" s="90"/>
      <c r="AF18" s="90"/>
      <c r="AG18" s="90"/>
      <c r="AH18" s="90"/>
      <c r="AI18" s="88"/>
      <c r="AJ18" s="249"/>
      <c r="AK18" s="301"/>
    </row>
    <row r="19" spans="1:37">
      <c r="A19" s="243"/>
      <c r="B19" s="277" t="s">
        <v>91</v>
      </c>
      <c r="C19" s="85" t="s">
        <v>90</v>
      </c>
      <c r="D19" s="278"/>
      <c r="E19" s="459"/>
      <c r="F19" s="459"/>
      <c r="G19" s="459"/>
      <c r="H19" s="79"/>
      <c r="I19" s="223"/>
      <c r="J19" s="88"/>
      <c r="K19" s="90"/>
      <c r="L19" s="88"/>
      <c r="M19" s="330"/>
      <c r="N19" s="88"/>
      <c r="O19" s="88"/>
      <c r="P19" s="88"/>
      <c r="Q19" s="89"/>
      <c r="R19" s="88"/>
      <c r="S19" s="88"/>
      <c r="T19" s="90"/>
      <c r="U19" s="90"/>
      <c r="V19" s="88"/>
      <c r="W19" s="90"/>
      <c r="X19" s="90"/>
      <c r="Y19" s="90"/>
      <c r="Z19" s="90"/>
      <c r="AA19" s="90"/>
      <c r="AB19" s="90"/>
      <c r="AC19" s="90"/>
      <c r="AD19" s="90"/>
      <c r="AE19" s="90"/>
      <c r="AF19" s="90"/>
      <c r="AG19" s="90"/>
      <c r="AH19" s="90"/>
      <c r="AI19" s="88"/>
      <c r="AJ19" s="249"/>
      <c r="AK19" s="321"/>
    </row>
    <row r="20" spans="1:37">
      <c r="A20" s="279"/>
      <c r="B20" s="163"/>
      <c r="C20" s="163"/>
      <c r="D20" s="163"/>
      <c r="E20" s="170"/>
      <c r="F20" s="93"/>
      <c r="G20" s="93"/>
      <c r="H20" s="163"/>
      <c r="I20" s="163"/>
      <c r="J20" s="163"/>
      <c r="K20" s="44"/>
      <c r="L20" s="170"/>
      <c r="M20" s="170"/>
      <c r="N20" s="163"/>
      <c r="O20" s="170"/>
      <c r="P20" s="168"/>
      <c r="Q20" s="169"/>
      <c r="R20" s="170"/>
      <c r="S20" s="163"/>
      <c r="T20" s="44"/>
      <c r="U20" s="44"/>
      <c r="V20" s="163"/>
      <c r="W20" s="44"/>
      <c r="X20" s="44"/>
      <c r="Y20" s="44"/>
      <c r="Z20" s="44"/>
      <c r="AA20" s="44"/>
      <c r="AB20" s="44"/>
      <c r="AC20" s="44"/>
      <c r="AD20" s="44"/>
      <c r="AE20" s="44"/>
      <c r="AF20" s="44"/>
      <c r="AG20" s="44"/>
      <c r="AH20" s="406"/>
      <c r="AI20" s="163"/>
      <c r="AJ20" s="273"/>
      <c r="AK20" s="164"/>
    </row>
    <row r="21" spans="1:37" ht="23.45" thickBot="1">
      <c r="A21" s="357"/>
      <c r="B21" s="231"/>
      <c r="C21" s="231"/>
      <c r="D21" s="231"/>
      <c r="E21" s="310"/>
      <c r="F21" s="230"/>
      <c r="G21" s="230"/>
      <c r="H21" s="231"/>
      <c r="I21" s="231"/>
      <c r="J21" s="231"/>
      <c r="K21" s="229"/>
      <c r="L21" s="310"/>
      <c r="M21" s="231"/>
      <c r="N21" s="231"/>
      <c r="O21" s="310"/>
      <c r="P21" s="311"/>
      <c r="Q21" s="312"/>
      <c r="R21" s="310"/>
      <c r="S21" s="231"/>
      <c r="T21" s="229"/>
      <c r="U21" s="229"/>
      <c r="V21" s="231"/>
      <c r="W21" s="229"/>
      <c r="X21" s="229"/>
      <c r="Y21" s="229"/>
      <c r="Z21" s="229"/>
      <c r="AA21" s="229"/>
      <c r="AB21" s="229"/>
      <c r="AC21" s="229"/>
      <c r="AD21" s="229"/>
      <c r="AE21" s="229"/>
      <c r="AF21" s="229"/>
      <c r="AG21" s="229"/>
      <c r="AH21" s="407"/>
      <c r="AI21" s="231"/>
      <c r="AJ21" s="231"/>
      <c r="AK21" s="164"/>
    </row>
    <row r="22" spans="1:37" ht="23.45" thickBot="1">
      <c r="A22" s="258">
        <v>2</v>
      </c>
      <c r="B22" s="519" t="s">
        <v>5</v>
      </c>
      <c r="C22" s="506"/>
      <c r="D22" s="506" t="s">
        <v>6</v>
      </c>
      <c r="E22" s="506"/>
      <c r="F22" s="506"/>
      <c r="G22" s="506"/>
      <c r="H22" s="506"/>
      <c r="I22" s="506"/>
      <c r="J22" s="506"/>
      <c r="K22" s="506"/>
      <c r="L22" s="506"/>
      <c r="M22" s="506" t="s">
        <v>7</v>
      </c>
      <c r="N22" s="506"/>
      <c r="O22" s="506"/>
      <c r="P22" s="506"/>
      <c r="Q22" s="506"/>
      <c r="R22" s="506"/>
      <c r="S22" s="506"/>
      <c r="T22" s="506"/>
      <c r="U22" s="506"/>
      <c r="V22" s="506"/>
      <c r="W22" s="506"/>
      <c r="X22" s="506"/>
      <c r="Y22" s="506"/>
      <c r="Z22" s="506"/>
      <c r="AA22" s="506"/>
      <c r="AB22" s="506"/>
      <c r="AC22" s="506"/>
      <c r="AD22" s="506"/>
      <c r="AE22" s="506"/>
      <c r="AF22" s="506"/>
      <c r="AG22" s="506"/>
      <c r="AH22" s="506"/>
      <c r="AI22" s="507" t="s">
        <v>8</v>
      </c>
      <c r="AJ22" s="507"/>
    </row>
    <row r="23" spans="1:37" s="259" customFormat="1">
      <c r="A23" s="243"/>
      <c r="D23" s="260"/>
      <c r="E23" s="261" t="s">
        <v>9</v>
      </c>
      <c r="F23" s="508" t="s">
        <v>10</v>
      </c>
      <c r="G23" s="508" t="s">
        <v>11</v>
      </c>
      <c r="H23" s="510" t="s">
        <v>12</v>
      </c>
      <c r="I23" s="512" t="s">
        <v>13</v>
      </c>
      <c r="J23" s="514" t="s">
        <v>14</v>
      </c>
      <c r="K23" s="466" t="s">
        <v>15</v>
      </c>
      <c r="L23" s="508" t="s">
        <v>16</v>
      </c>
      <c r="M23" s="260" t="s">
        <v>17</v>
      </c>
      <c r="N23" s="262" t="s">
        <v>18</v>
      </c>
      <c r="O23" s="516" t="s">
        <v>19</v>
      </c>
      <c r="P23" s="517"/>
      <c r="Q23" s="518"/>
      <c r="R23" s="508" t="s">
        <v>92</v>
      </c>
      <c r="S23" s="508" t="s">
        <v>93</v>
      </c>
      <c r="T23" s="466" t="s">
        <v>22</v>
      </c>
      <c r="U23" s="466" t="s">
        <v>23</v>
      </c>
      <c r="V23" s="529" t="s">
        <v>24</v>
      </c>
      <c r="W23" s="466" t="s">
        <v>94</v>
      </c>
      <c r="X23" s="467" t="s">
        <v>26</v>
      </c>
      <c r="Y23" s="468"/>
      <c r="Z23" s="469"/>
      <c r="AA23" s="467" t="s">
        <v>27</v>
      </c>
      <c r="AB23" s="468"/>
      <c r="AC23" s="469"/>
      <c r="AD23" s="18" t="s">
        <v>28</v>
      </c>
      <c r="AE23" s="467" t="s">
        <v>29</v>
      </c>
      <c r="AF23" s="468"/>
      <c r="AG23" s="469"/>
      <c r="AH23" s="466" t="s">
        <v>30</v>
      </c>
      <c r="AI23" s="528" t="s">
        <v>31</v>
      </c>
      <c r="AJ23" s="528" t="s">
        <v>32</v>
      </c>
      <c r="AK23" s="263" t="s">
        <v>33</v>
      </c>
    </row>
    <row r="24" spans="1:37" ht="30">
      <c r="A24" s="243"/>
      <c r="B24" s="284" t="s">
        <v>34</v>
      </c>
      <c r="C24" s="47" t="s">
        <v>96</v>
      </c>
      <c r="D24" s="226"/>
      <c r="E24" s="394" t="s">
        <v>167</v>
      </c>
      <c r="F24" s="509"/>
      <c r="G24" s="509"/>
      <c r="H24" s="511"/>
      <c r="I24" s="513"/>
      <c r="J24" s="515"/>
      <c r="K24" s="457"/>
      <c r="L24" s="509"/>
      <c r="M24" s="266"/>
      <c r="N24" s="361"/>
      <c r="O24" s="426" t="s">
        <v>37</v>
      </c>
      <c r="P24" s="427" t="s">
        <v>38</v>
      </c>
      <c r="Q24" s="428" t="s">
        <v>17</v>
      </c>
      <c r="R24" s="528"/>
      <c r="S24" s="528"/>
      <c r="T24" s="456"/>
      <c r="U24" s="456"/>
      <c r="V24" s="530"/>
      <c r="W24" s="456"/>
      <c r="X24" s="325" t="s">
        <v>39</v>
      </c>
      <c r="Y24" s="325" t="s">
        <v>40</v>
      </c>
      <c r="Z24" s="325" t="s">
        <v>41</v>
      </c>
      <c r="AA24" s="325" t="s">
        <v>39</v>
      </c>
      <c r="AB24" s="325" t="s">
        <v>40</v>
      </c>
      <c r="AC24" s="325" t="s">
        <v>41</v>
      </c>
      <c r="AD24" s="325" t="s">
        <v>42</v>
      </c>
      <c r="AE24" s="325" t="s">
        <v>43</v>
      </c>
      <c r="AF24" s="325" t="s">
        <v>44</v>
      </c>
      <c r="AG24" s="325" t="s">
        <v>45</v>
      </c>
      <c r="AH24" s="456"/>
      <c r="AI24" s="528"/>
      <c r="AJ24" s="528"/>
      <c r="AK24" s="152" t="s">
        <v>46</v>
      </c>
    </row>
    <row r="25" spans="1:37">
      <c r="A25" s="243"/>
      <c r="B25" s="30" t="s">
        <v>47</v>
      </c>
      <c r="C25" s="106" t="s">
        <v>98</v>
      </c>
      <c r="D25" s="116"/>
      <c r="E25" s="458" t="s">
        <v>99</v>
      </c>
      <c r="F25" s="458" t="s">
        <v>100</v>
      </c>
      <c r="G25" s="458" t="s">
        <v>101</v>
      </c>
      <c r="I25" s="347"/>
      <c r="J25" s="347"/>
      <c r="K25" s="378"/>
      <c r="L25" s="349"/>
      <c r="M25" s="340"/>
      <c r="N25" s="295"/>
      <c r="O25" s="309"/>
      <c r="P25" s="282"/>
      <c r="Q25" s="283"/>
      <c r="R25" s="281"/>
      <c r="S25" s="164"/>
      <c r="T25" s="96"/>
      <c r="U25" s="96"/>
      <c r="V25" s="164"/>
      <c r="W25" s="96"/>
      <c r="X25" s="96"/>
      <c r="Y25" s="96"/>
      <c r="Z25" s="96"/>
      <c r="AA25" s="96"/>
      <c r="AB25" s="96"/>
      <c r="AC25" s="96"/>
      <c r="AD25" s="96"/>
      <c r="AE25" s="96"/>
      <c r="AF25" s="96"/>
      <c r="AG25" s="96"/>
      <c r="AH25" s="411"/>
      <c r="AI25" s="164"/>
      <c r="AJ25" s="301"/>
      <c r="AK25" s="354"/>
    </row>
    <row r="26" spans="1:37">
      <c r="A26" s="243"/>
      <c r="B26" s="264" t="s">
        <v>54</v>
      </c>
      <c r="C26" s="269" t="s">
        <v>55</v>
      </c>
      <c r="D26" s="116"/>
      <c r="E26" s="459"/>
      <c r="F26" s="459"/>
      <c r="G26" s="521"/>
      <c r="H26" s="250"/>
      <c r="I26" s="60"/>
      <c r="J26" s="60"/>
      <c r="K26" s="59"/>
      <c r="L26" s="147"/>
      <c r="M26" s="60"/>
      <c r="N26" s="340"/>
      <c r="O26" s="383"/>
      <c r="P26" s="149"/>
      <c r="Q26" s="150"/>
      <c r="R26" s="151"/>
      <c r="S26" s="66"/>
      <c r="T26" s="65"/>
      <c r="U26" s="65"/>
      <c r="V26" s="66"/>
      <c r="W26" s="65"/>
      <c r="X26" s="65"/>
      <c r="Y26" s="65"/>
      <c r="Z26" s="65"/>
      <c r="AA26" s="65"/>
      <c r="AB26" s="65"/>
      <c r="AC26" s="65"/>
      <c r="AD26" s="65"/>
      <c r="AE26" s="65"/>
      <c r="AF26" s="65"/>
      <c r="AG26" s="65"/>
      <c r="AH26" s="410"/>
      <c r="AI26" s="247"/>
      <c r="AJ26" s="247"/>
      <c r="AK26" s="202"/>
    </row>
    <row r="27" spans="1:37" ht="90.6" customHeight="1">
      <c r="A27" s="243"/>
      <c r="B27" s="30" t="s">
        <v>56</v>
      </c>
      <c r="C27" s="31" t="s">
        <v>102</v>
      </c>
      <c r="D27" s="116"/>
      <c r="E27" s="459"/>
      <c r="F27" s="459"/>
      <c r="G27" s="521"/>
      <c r="H27" s="246"/>
      <c r="I27" s="66"/>
      <c r="J27" s="66"/>
      <c r="K27" s="65"/>
      <c r="L27" s="151"/>
      <c r="M27" s="66"/>
      <c r="N27" s="347"/>
      <c r="O27" s="359">
        <v>5</v>
      </c>
      <c r="P27" s="318" t="str">
        <f>C73</f>
        <v>To book training</v>
      </c>
      <c r="Q27" s="317" t="str">
        <f>H80</f>
        <v>Aircrew/engineers/logisticians booked training</v>
      </c>
      <c r="R27" s="374" t="str">
        <f>I80</f>
        <v>Wrong object</v>
      </c>
      <c r="S27" s="317" t="str">
        <f>J80</f>
        <v>Booked onto wrong course</v>
      </c>
      <c r="T27" s="390" t="str">
        <f>K80</f>
        <v>Low</v>
      </c>
      <c r="U27" s="386" t="str">
        <f>L80</f>
        <v>Large</v>
      </c>
      <c r="V27" s="318" t="s">
        <v>103</v>
      </c>
      <c r="W27" s="107" t="s">
        <v>104</v>
      </c>
      <c r="X27" s="107">
        <f t="shared" ref="X27" si="18">IF($T27="High",3,0)</f>
        <v>0</v>
      </c>
      <c r="Y27" s="107">
        <f t="shared" ref="Y27" si="19">IF($T27="Medium",2,0)</f>
        <v>0</v>
      </c>
      <c r="Z27" s="107">
        <f t="shared" ref="Z27" si="20">IF($T27="Low",1,0)</f>
        <v>1</v>
      </c>
      <c r="AA27" s="107">
        <f t="shared" ref="AA27" si="21">IF($U27="large",3,0)</f>
        <v>3</v>
      </c>
      <c r="AB27" s="107">
        <f t="shared" ref="AB27" si="22">IF($U27="Medium",2,0)</f>
        <v>0</v>
      </c>
      <c r="AC27" s="107">
        <f t="shared" ref="AC27" si="23">IF($U27="Low",1,0)</f>
        <v>0</v>
      </c>
      <c r="AD27" s="107">
        <f t="shared" ref="AD27" si="24">(X27+Y27+Z27)*(AA27+AB27+AC27)</f>
        <v>3</v>
      </c>
      <c r="AE27" s="376">
        <f t="shared" ref="AE27" si="25">IF($W27="INCREASE",3,0)</f>
        <v>0</v>
      </c>
      <c r="AF27" s="376">
        <f t="shared" ref="AF27" si="26">IF($W27="NO CHANGE",2,0)</f>
        <v>2</v>
      </c>
      <c r="AG27" s="376">
        <f t="shared" ref="AG27" si="27">IF($W27="DECREASE",1,0)</f>
        <v>0</v>
      </c>
      <c r="AH27" s="425">
        <f t="shared" ref="AH27" si="28">AD27*(AE27+AF27+AG27)</f>
        <v>6</v>
      </c>
      <c r="AI27" s="318" t="s">
        <v>105</v>
      </c>
      <c r="AJ27" s="272"/>
      <c r="AK27" s="340"/>
    </row>
    <row r="28" spans="1:37" ht="30">
      <c r="A28" s="243"/>
      <c r="B28" s="463" t="s">
        <v>65</v>
      </c>
      <c r="C28" s="31" t="s">
        <v>106</v>
      </c>
      <c r="D28" s="116"/>
      <c r="E28" s="459"/>
      <c r="F28" s="459"/>
      <c r="G28" s="459"/>
      <c r="H28" s="226" t="str">
        <f>C28</f>
        <v>Trained aircrew</v>
      </c>
      <c r="I28" s="320" t="s">
        <v>107</v>
      </c>
      <c r="J28" s="55" t="s">
        <v>108</v>
      </c>
      <c r="K28" s="107" t="s">
        <v>53</v>
      </c>
      <c r="L28" s="287" t="s">
        <v>58</v>
      </c>
      <c r="M28" s="288"/>
      <c r="N28" s="347"/>
      <c r="O28" s="60"/>
      <c r="P28" s="145"/>
      <c r="Q28" s="146"/>
      <c r="R28" s="147"/>
      <c r="S28" s="60"/>
      <c r="T28" s="59"/>
      <c r="U28" s="59"/>
      <c r="V28" s="60"/>
      <c r="W28" s="59"/>
      <c r="X28" s="59"/>
      <c r="Y28" s="59"/>
      <c r="Z28" s="59"/>
      <c r="AA28" s="59"/>
      <c r="AB28" s="59"/>
      <c r="AC28" s="59"/>
      <c r="AD28" s="59"/>
      <c r="AE28" s="59"/>
      <c r="AF28" s="59"/>
      <c r="AG28" s="59"/>
      <c r="AH28" s="421"/>
      <c r="AI28" s="251"/>
      <c r="AJ28" s="159" t="s">
        <v>109</v>
      </c>
      <c r="AK28" s="340"/>
    </row>
    <row r="29" spans="1:37" ht="45">
      <c r="A29" s="243"/>
      <c r="B29" s="463"/>
      <c r="C29" s="31" t="s">
        <v>110</v>
      </c>
      <c r="D29" s="116"/>
      <c r="E29" s="459"/>
      <c r="F29" s="459"/>
      <c r="G29" s="459"/>
      <c r="H29" s="116" t="str">
        <f>C29</f>
        <v>Trained engineers</v>
      </c>
      <c r="I29" s="244" t="s">
        <v>107</v>
      </c>
      <c r="J29" s="55" t="s">
        <v>108</v>
      </c>
      <c r="K29" s="32" t="s">
        <v>53</v>
      </c>
      <c r="L29" s="49" t="s">
        <v>58</v>
      </c>
      <c r="M29" s="245"/>
      <c r="N29" s="347"/>
      <c r="O29" s="188"/>
      <c r="P29" s="185"/>
      <c r="Q29" s="186"/>
      <c r="R29" s="187"/>
      <c r="S29" s="188"/>
      <c r="T29" s="123"/>
      <c r="U29" s="123"/>
      <c r="V29" s="188"/>
      <c r="W29" s="123"/>
      <c r="X29" s="123"/>
      <c r="Y29" s="123"/>
      <c r="Z29" s="123"/>
      <c r="AA29" s="123"/>
      <c r="AB29" s="123"/>
      <c r="AC29" s="123"/>
      <c r="AD29" s="123"/>
      <c r="AE29" s="123"/>
      <c r="AF29" s="123"/>
      <c r="AG29" s="123"/>
      <c r="AH29" s="422"/>
      <c r="AI29" s="249"/>
      <c r="AJ29" s="159" t="s">
        <v>111</v>
      </c>
      <c r="AK29" s="340"/>
    </row>
    <row r="30" spans="1:37" ht="75">
      <c r="A30" s="243"/>
      <c r="B30" s="463"/>
      <c r="C30" s="31" t="s">
        <v>112</v>
      </c>
      <c r="D30" s="116"/>
      <c r="E30" s="459"/>
      <c r="F30" s="459"/>
      <c r="G30" s="459"/>
      <c r="H30" s="116" t="str">
        <f>C30</f>
        <v>Report of trained engineers</v>
      </c>
      <c r="I30" s="244" t="s">
        <v>107</v>
      </c>
      <c r="J30" s="55" t="s">
        <v>113</v>
      </c>
      <c r="K30" s="32" t="s">
        <v>53</v>
      </c>
      <c r="L30" s="49" t="s">
        <v>58</v>
      </c>
      <c r="M30" s="245"/>
      <c r="N30" s="347"/>
      <c r="O30" s="188"/>
      <c r="P30" s="185"/>
      <c r="Q30" s="186"/>
      <c r="R30" s="187"/>
      <c r="S30" s="188"/>
      <c r="T30" s="123"/>
      <c r="U30" s="123"/>
      <c r="V30" s="188"/>
      <c r="W30" s="123"/>
      <c r="X30" s="123"/>
      <c r="Y30" s="123"/>
      <c r="Z30" s="123"/>
      <c r="AA30" s="123"/>
      <c r="AB30" s="123"/>
      <c r="AC30" s="123"/>
      <c r="AD30" s="123"/>
      <c r="AE30" s="123"/>
      <c r="AF30" s="123"/>
      <c r="AG30" s="123"/>
      <c r="AH30" s="422"/>
      <c r="AI30" s="249"/>
      <c r="AJ30" s="159" t="s">
        <v>114</v>
      </c>
      <c r="AK30" s="340"/>
    </row>
    <row r="31" spans="1:37" ht="75">
      <c r="A31" s="243"/>
      <c r="B31" s="463"/>
      <c r="C31" s="31" t="s">
        <v>115</v>
      </c>
      <c r="D31" s="116"/>
      <c r="E31" s="459"/>
      <c r="F31" s="459"/>
      <c r="G31" s="459"/>
      <c r="H31" s="278" t="str">
        <f>C31</f>
        <v>Report of trained aircrew</v>
      </c>
      <c r="I31" s="322" t="s">
        <v>107</v>
      </c>
      <c r="J31" s="55" t="s">
        <v>113</v>
      </c>
      <c r="K31" s="194" t="s">
        <v>53</v>
      </c>
      <c r="L31" s="302" t="s">
        <v>58</v>
      </c>
      <c r="M31" s="245"/>
      <c r="N31" s="347"/>
      <c r="O31" s="66"/>
      <c r="P31" s="149"/>
      <c r="Q31" s="150"/>
      <c r="R31" s="151"/>
      <c r="S31" s="66"/>
      <c r="T31" s="65"/>
      <c r="U31" s="65"/>
      <c r="V31" s="66"/>
      <c r="W31" s="65"/>
      <c r="X31" s="65"/>
      <c r="Y31" s="65"/>
      <c r="Z31" s="65"/>
      <c r="AA31" s="65"/>
      <c r="AB31" s="65"/>
      <c r="AC31" s="65"/>
      <c r="AD31" s="65"/>
      <c r="AE31" s="65"/>
      <c r="AF31" s="65"/>
      <c r="AG31" s="65"/>
      <c r="AH31" s="423"/>
      <c r="AI31" s="247"/>
      <c r="AJ31" s="368" t="s">
        <v>116</v>
      </c>
      <c r="AK31" s="340"/>
    </row>
    <row r="32" spans="1:37" ht="63" customHeight="1">
      <c r="A32" s="243"/>
      <c r="B32" s="30" t="s">
        <v>75</v>
      </c>
      <c r="C32" s="31" t="s">
        <v>117</v>
      </c>
      <c r="D32" s="116"/>
      <c r="E32" s="459"/>
      <c r="F32" s="459"/>
      <c r="G32" s="521"/>
      <c r="H32" s="250"/>
      <c r="I32" s="60"/>
      <c r="J32" s="60"/>
      <c r="K32" s="59"/>
      <c r="L32" s="147"/>
      <c r="M32" s="147"/>
      <c r="N32" s="347"/>
      <c r="O32" s="306">
        <v>19</v>
      </c>
      <c r="P32" s="50" t="str">
        <f>C278</f>
        <v>To provide training</v>
      </c>
      <c r="Q32" s="47" t="str">
        <f>H282</f>
        <v>Trainers</v>
      </c>
      <c r="R32" s="53" t="str">
        <f>I282</f>
        <v>Wrong object</v>
      </c>
      <c r="S32" s="47" t="str">
        <f>J282</f>
        <v>Wrong 'trade' trainers provided</v>
      </c>
      <c r="T32" s="115" t="str">
        <f>K282</f>
        <v>Low</v>
      </c>
      <c r="U32" s="73" t="str">
        <f>L282</f>
        <v>Large</v>
      </c>
      <c r="V32" s="50" t="s">
        <v>118</v>
      </c>
      <c r="W32" s="32" t="s">
        <v>60</v>
      </c>
      <c r="X32" s="32">
        <f t="shared" ref="X32:X35" si="29">IF($T32="High",3,0)</f>
        <v>0</v>
      </c>
      <c r="Y32" s="32">
        <f t="shared" ref="Y32:Y35" si="30">IF($T32="Medium",2,0)</f>
        <v>0</v>
      </c>
      <c r="Z32" s="32">
        <f t="shared" ref="Z32:Z35" si="31">IF($T32="Low",1,0)</f>
        <v>1</v>
      </c>
      <c r="AA32" s="32">
        <f t="shared" ref="AA32:AA35" si="32">IF($U32="large",3,0)</f>
        <v>3</v>
      </c>
      <c r="AB32" s="32">
        <f t="shared" ref="AB32:AB35" si="33">IF($U32="Medium",2,0)</f>
        <v>0</v>
      </c>
      <c r="AC32" s="32">
        <f t="shared" ref="AC32:AC35" si="34">IF($U32="Low",1,0)</f>
        <v>0</v>
      </c>
      <c r="AD32" s="32">
        <f t="shared" ref="AD32:AD35" si="35">(X32+Y32+Z32)*(AA32+AB32+AC32)</f>
        <v>3</v>
      </c>
      <c r="AE32" s="51">
        <f t="shared" ref="AE32:AE35" si="36">IF($W32="INCREASE",3,0)</f>
        <v>3</v>
      </c>
      <c r="AF32" s="51">
        <f t="shared" ref="AF32:AF35" si="37">IF($W32="NO CHANGE",2,0)</f>
        <v>0</v>
      </c>
      <c r="AG32" s="51">
        <f t="shared" ref="AG32:AG35" si="38">IF($W32="DECREASE",1,0)</f>
        <v>0</v>
      </c>
      <c r="AH32" s="48">
        <f t="shared" ref="AH32:AH35" si="39">AD32*(AE32+AF32+AG32)</f>
        <v>9</v>
      </c>
      <c r="AI32" s="159" t="s">
        <v>119</v>
      </c>
      <c r="AJ32" s="250"/>
      <c r="AK32" s="340"/>
    </row>
    <row r="33" spans="1:37" ht="150">
      <c r="A33" s="243"/>
      <c r="B33" s="463" t="s">
        <v>82</v>
      </c>
      <c r="C33" s="31" t="s">
        <v>120</v>
      </c>
      <c r="D33" s="116"/>
      <c r="E33" s="459"/>
      <c r="F33" s="459"/>
      <c r="G33" s="521"/>
      <c r="H33" s="248"/>
      <c r="I33" s="188"/>
      <c r="J33" s="188"/>
      <c r="K33" s="123"/>
      <c r="L33" s="187"/>
      <c r="M33" s="188"/>
      <c r="N33" s="347"/>
      <c r="O33" s="306">
        <v>20</v>
      </c>
      <c r="P33" s="50" t="str">
        <f>C292</f>
        <v>To provide training equipment</v>
      </c>
      <c r="Q33" s="47" t="str">
        <f>H296</f>
        <v>Training equipment</v>
      </c>
      <c r="R33" s="53" t="str">
        <f>I296</f>
        <v>Wrong object</v>
      </c>
      <c r="S33" s="47" t="str">
        <f>J296</f>
        <v>Incorrect training equipment provided</v>
      </c>
      <c r="T33" s="115" t="str">
        <f>K296</f>
        <v>Low</v>
      </c>
      <c r="U33" s="73" t="str">
        <f>L296</f>
        <v>Large</v>
      </c>
      <c r="V33" s="50" t="s">
        <v>121</v>
      </c>
      <c r="W33" s="32" t="s">
        <v>60</v>
      </c>
      <c r="X33" s="32">
        <f t="shared" si="29"/>
        <v>0</v>
      </c>
      <c r="Y33" s="32">
        <f t="shared" si="30"/>
        <v>0</v>
      </c>
      <c r="Z33" s="32">
        <f t="shared" si="31"/>
        <v>1</v>
      </c>
      <c r="AA33" s="32">
        <f t="shared" si="32"/>
        <v>3</v>
      </c>
      <c r="AB33" s="32">
        <f t="shared" si="33"/>
        <v>0</v>
      </c>
      <c r="AC33" s="32">
        <f t="shared" si="34"/>
        <v>0</v>
      </c>
      <c r="AD33" s="32">
        <f t="shared" si="35"/>
        <v>3</v>
      </c>
      <c r="AE33" s="51">
        <f t="shared" si="36"/>
        <v>3</v>
      </c>
      <c r="AF33" s="51">
        <f t="shared" si="37"/>
        <v>0</v>
      </c>
      <c r="AG33" s="51">
        <f t="shared" si="38"/>
        <v>0</v>
      </c>
      <c r="AH33" s="48">
        <f t="shared" si="39"/>
        <v>9</v>
      </c>
      <c r="AI33" s="159" t="s">
        <v>122</v>
      </c>
      <c r="AJ33" s="248"/>
      <c r="AK33" s="340"/>
    </row>
    <row r="34" spans="1:37" ht="88.15" customHeight="1">
      <c r="A34" s="243"/>
      <c r="B34" s="463"/>
      <c r="C34" s="31" t="s">
        <v>123</v>
      </c>
      <c r="D34" s="116"/>
      <c r="E34" s="459"/>
      <c r="F34" s="459"/>
      <c r="G34" s="521"/>
      <c r="H34" s="248"/>
      <c r="I34" s="188"/>
      <c r="J34" s="188"/>
      <c r="K34" s="123"/>
      <c r="L34" s="187"/>
      <c r="M34" s="188"/>
      <c r="N34" s="347"/>
      <c r="O34" s="306">
        <v>23</v>
      </c>
      <c r="P34" s="50" t="str">
        <f>C332</f>
        <v>To be a functioning NFF/Airworthiness group</v>
      </c>
      <c r="Q34" s="47" t="str">
        <f>H341</f>
        <v>Training documents</v>
      </c>
      <c r="R34" s="53" t="str">
        <f>I341</f>
        <v>Wrong object</v>
      </c>
      <c r="S34" s="47" t="str">
        <f>J341</f>
        <v>Incorrect training documents issued</v>
      </c>
      <c r="T34" s="115" t="str">
        <f>K341</f>
        <v>Low</v>
      </c>
      <c r="U34" s="73" t="str">
        <f>L341</f>
        <v>Large</v>
      </c>
      <c r="V34" s="50" t="s">
        <v>124</v>
      </c>
      <c r="W34" s="32" t="s">
        <v>60</v>
      </c>
      <c r="X34" s="32">
        <f t="shared" si="29"/>
        <v>0</v>
      </c>
      <c r="Y34" s="32">
        <f t="shared" si="30"/>
        <v>0</v>
      </c>
      <c r="Z34" s="32">
        <f t="shared" si="31"/>
        <v>1</v>
      </c>
      <c r="AA34" s="32">
        <f t="shared" si="32"/>
        <v>3</v>
      </c>
      <c r="AB34" s="32">
        <f t="shared" si="33"/>
        <v>0</v>
      </c>
      <c r="AC34" s="32">
        <f t="shared" si="34"/>
        <v>0</v>
      </c>
      <c r="AD34" s="32">
        <f t="shared" si="35"/>
        <v>3</v>
      </c>
      <c r="AE34" s="51">
        <f t="shared" si="36"/>
        <v>3</v>
      </c>
      <c r="AF34" s="51">
        <f t="shared" si="37"/>
        <v>0</v>
      </c>
      <c r="AG34" s="51">
        <f t="shared" si="38"/>
        <v>0</v>
      </c>
      <c r="AH34" s="48">
        <f t="shared" si="39"/>
        <v>9</v>
      </c>
      <c r="AI34" s="159" t="s">
        <v>125</v>
      </c>
      <c r="AJ34" s="248"/>
      <c r="AK34" s="340"/>
    </row>
    <row r="35" spans="1:37" ht="201.6" customHeight="1">
      <c r="A35" s="243"/>
      <c r="B35" s="463"/>
      <c r="C35" s="31" t="s">
        <v>126</v>
      </c>
      <c r="D35" s="116"/>
      <c r="E35" s="459"/>
      <c r="F35" s="459"/>
      <c r="G35" s="521"/>
      <c r="H35" s="248"/>
      <c r="I35" s="188"/>
      <c r="J35" s="188"/>
      <c r="K35" s="123"/>
      <c r="L35" s="187"/>
      <c r="M35" s="188"/>
      <c r="N35" s="347"/>
      <c r="O35" s="360">
        <v>27</v>
      </c>
      <c r="P35" s="129" t="str">
        <f>C394</f>
        <v>To update training documents if required</v>
      </c>
      <c r="Q35" s="130" t="str">
        <f>H398</f>
        <v>Updated training documents</v>
      </c>
      <c r="R35" s="53" t="str">
        <f>I398</f>
        <v>Wrong object</v>
      </c>
      <c r="S35" s="47" t="str">
        <f>J398</f>
        <v>Incorrectly updated documents issued</v>
      </c>
      <c r="T35" s="115" t="str">
        <f>K398</f>
        <v>Low</v>
      </c>
      <c r="U35" s="73" t="str">
        <f>L398</f>
        <v>Large</v>
      </c>
      <c r="V35" s="50" t="s">
        <v>127</v>
      </c>
      <c r="W35" s="32" t="s">
        <v>104</v>
      </c>
      <c r="X35" s="32">
        <f t="shared" si="29"/>
        <v>0</v>
      </c>
      <c r="Y35" s="32">
        <f t="shared" si="30"/>
        <v>0</v>
      </c>
      <c r="Z35" s="32">
        <f t="shared" si="31"/>
        <v>1</v>
      </c>
      <c r="AA35" s="32">
        <f t="shared" si="32"/>
        <v>3</v>
      </c>
      <c r="AB35" s="32">
        <f t="shared" si="33"/>
        <v>0</v>
      </c>
      <c r="AC35" s="32">
        <f t="shared" si="34"/>
        <v>0</v>
      </c>
      <c r="AD35" s="32">
        <f t="shared" si="35"/>
        <v>3</v>
      </c>
      <c r="AE35" s="51">
        <f t="shared" si="36"/>
        <v>0</v>
      </c>
      <c r="AF35" s="51">
        <f t="shared" si="37"/>
        <v>2</v>
      </c>
      <c r="AG35" s="51">
        <f t="shared" si="38"/>
        <v>0</v>
      </c>
      <c r="AH35" s="48">
        <f t="shared" si="39"/>
        <v>6</v>
      </c>
      <c r="AI35" s="159" t="s">
        <v>128</v>
      </c>
      <c r="AJ35" s="246"/>
      <c r="AK35" s="340"/>
    </row>
    <row r="36" spans="1:37">
      <c r="A36" s="243"/>
      <c r="B36" s="30" t="s">
        <v>89</v>
      </c>
      <c r="C36" s="75" t="s">
        <v>90</v>
      </c>
      <c r="D36" s="116"/>
      <c r="E36" s="459"/>
      <c r="F36" s="459"/>
      <c r="G36" s="521"/>
      <c r="H36" s="248"/>
      <c r="I36" s="188"/>
      <c r="J36" s="188"/>
      <c r="K36" s="123"/>
      <c r="L36" s="187"/>
      <c r="M36" s="188"/>
      <c r="N36" s="347"/>
      <c r="O36" s="79"/>
      <c r="P36" s="79"/>
      <c r="Q36" s="79"/>
      <c r="R36" s="79"/>
      <c r="S36" s="79"/>
      <c r="T36" s="81"/>
      <c r="U36" s="81"/>
      <c r="V36" s="79"/>
      <c r="W36" s="81"/>
      <c r="X36" s="81"/>
      <c r="Y36" s="81"/>
      <c r="Z36" s="81"/>
      <c r="AA36" s="81"/>
      <c r="AB36" s="81"/>
      <c r="AC36" s="81"/>
      <c r="AD36" s="81"/>
      <c r="AE36" s="81"/>
      <c r="AF36" s="81"/>
      <c r="AG36" s="81"/>
      <c r="AH36" s="81"/>
      <c r="AI36" s="79"/>
      <c r="AJ36" s="79"/>
      <c r="AK36" s="340"/>
    </row>
    <row r="37" spans="1:37">
      <c r="A37" s="276"/>
      <c r="B37" s="277" t="s">
        <v>91</v>
      </c>
      <c r="C37" s="85" t="s">
        <v>90</v>
      </c>
      <c r="D37" s="278"/>
      <c r="E37" s="459"/>
      <c r="F37" s="459"/>
      <c r="G37" s="521"/>
      <c r="H37" s="224"/>
      <c r="I37" s="177"/>
      <c r="J37" s="177"/>
      <c r="K37" s="133"/>
      <c r="L37" s="177"/>
      <c r="M37" s="177"/>
      <c r="N37" s="362"/>
      <c r="O37" s="177"/>
      <c r="P37" s="177"/>
      <c r="Q37" s="177"/>
      <c r="R37" s="177"/>
      <c r="S37" s="177"/>
      <c r="T37" s="133"/>
      <c r="U37" s="133"/>
      <c r="V37" s="177"/>
      <c r="W37" s="133"/>
      <c r="X37" s="133"/>
      <c r="Y37" s="133"/>
      <c r="Z37" s="133"/>
      <c r="AA37" s="133"/>
      <c r="AB37" s="133"/>
      <c r="AC37" s="133"/>
      <c r="AD37" s="133"/>
      <c r="AE37" s="133"/>
      <c r="AF37" s="133"/>
      <c r="AG37" s="133"/>
      <c r="AH37" s="133"/>
      <c r="AI37" s="177"/>
      <c r="AJ37" s="177"/>
      <c r="AK37" s="340"/>
    </row>
    <row r="38" spans="1:37">
      <c r="A38" s="279"/>
      <c r="B38" s="163"/>
      <c r="C38" s="163"/>
      <c r="D38" s="163"/>
      <c r="E38" s="170"/>
      <c r="F38" s="93"/>
      <c r="G38" s="93"/>
      <c r="H38" s="163"/>
      <c r="I38" s="163"/>
      <c r="J38" s="163"/>
      <c r="K38" s="44"/>
      <c r="L38" s="170"/>
      <c r="M38" s="170"/>
      <c r="N38" s="66"/>
      <c r="O38" s="170"/>
      <c r="P38" s="168"/>
      <c r="Q38" s="169"/>
      <c r="R38" s="170"/>
      <c r="S38" s="163"/>
      <c r="T38" s="44"/>
      <c r="U38" s="44"/>
      <c r="V38" s="163"/>
      <c r="W38" s="44"/>
      <c r="X38" s="44"/>
      <c r="Y38" s="44"/>
      <c r="Z38" s="44"/>
      <c r="AA38" s="44"/>
      <c r="AB38" s="44"/>
      <c r="AC38" s="44"/>
      <c r="AD38" s="44"/>
      <c r="AE38" s="44"/>
      <c r="AF38" s="44"/>
      <c r="AG38" s="44"/>
      <c r="AH38" s="406"/>
      <c r="AI38" s="163"/>
      <c r="AJ38" s="66"/>
      <c r="AK38" s="340"/>
    </row>
    <row r="39" spans="1:37" ht="23.45" thickBot="1">
      <c r="A39" s="280"/>
      <c r="B39" s="164"/>
      <c r="C39" s="164"/>
      <c r="D39" s="164"/>
      <c r="E39" s="281"/>
      <c r="F39" s="97"/>
      <c r="G39" s="164"/>
      <c r="H39" s="164"/>
      <c r="I39" s="164"/>
      <c r="J39" s="164"/>
      <c r="K39" s="96"/>
      <c r="L39" s="281"/>
      <c r="M39" s="164"/>
      <c r="N39" s="164"/>
      <c r="O39" s="281"/>
      <c r="P39" s="282"/>
      <c r="Q39" s="283"/>
      <c r="R39" s="281"/>
      <c r="S39" s="164"/>
      <c r="T39" s="96"/>
      <c r="U39" s="96"/>
      <c r="V39" s="164"/>
      <c r="W39" s="96"/>
      <c r="X39" s="96"/>
      <c r="Y39" s="96"/>
      <c r="Z39" s="96"/>
      <c r="AA39" s="96"/>
      <c r="AB39" s="96"/>
      <c r="AC39" s="96"/>
      <c r="AD39" s="96"/>
      <c r="AE39" s="96"/>
      <c r="AF39" s="96"/>
      <c r="AG39" s="96"/>
      <c r="AH39" s="411"/>
      <c r="AI39" s="164"/>
      <c r="AJ39" s="164"/>
      <c r="AK39" s="231"/>
    </row>
    <row r="40" spans="1:37" ht="23.45" thickBot="1">
      <c r="A40" s="258">
        <v>3</v>
      </c>
      <c r="B40" s="481" t="s">
        <v>5</v>
      </c>
      <c r="C40" s="482"/>
      <c r="D40" s="482" t="s">
        <v>6</v>
      </c>
      <c r="E40" s="482"/>
      <c r="F40" s="482"/>
      <c r="G40" s="482"/>
      <c r="H40" s="482"/>
      <c r="I40" s="482"/>
      <c r="J40" s="482"/>
      <c r="K40" s="482"/>
      <c r="L40" s="501"/>
      <c r="M40" s="502" t="s">
        <v>7</v>
      </c>
      <c r="N40" s="482"/>
      <c r="O40" s="482"/>
      <c r="P40" s="482"/>
      <c r="Q40" s="482"/>
      <c r="R40" s="482"/>
      <c r="S40" s="482"/>
      <c r="T40" s="482"/>
      <c r="U40" s="482"/>
      <c r="V40" s="482"/>
      <c r="W40" s="482"/>
      <c r="X40" s="482"/>
      <c r="Y40" s="482"/>
      <c r="Z40" s="482"/>
      <c r="AA40" s="482"/>
      <c r="AB40" s="482"/>
      <c r="AC40" s="482"/>
      <c r="AD40" s="482"/>
      <c r="AE40" s="482"/>
      <c r="AF40" s="482"/>
      <c r="AG40" s="482"/>
      <c r="AH40" s="482"/>
      <c r="AI40" s="483" t="s">
        <v>8</v>
      </c>
      <c r="AJ40" s="483"/>
    </row>
    <row r="41" spans="1:37" s="259" customFormat="1">
      <c r="A41" s="258"/>
      <c r="D41" s="260"/>
      <c r="E41" s="261" t="s">
        <v>9</v>
      </c>
      <c r="F41" s="508" t="s">
        <v>10</v>
      </c>
      <c r="G41" s="508" t="s">
        <v>11</v>
      </c>
      <c r="H41" s="510" t="s">
        <v>12</v>
      </c>
      <c r="I41" s="512" t="s">
        <v>13</v>
      </c>
      <c r="J41" s="514" t="s">
        <v>14</v>
      </c>
      <c r="K41" s="466" t="s">
        <v>15</v>
      </c>
      <c r="L41" s="508" t="s">
        <v>16</v>
      </c>
      <c r="M41" s="260" t="s">
        <v>17</v>
      </c>
      <c r="N41" s="262" t="s">
        <v>18</v>
      </c>
      <c r="O41" s="516" t="s">
        <v>19</v>
      </c>
      <c r="P41" s="517"/>
      <c r="Q41" s="518"/>
      <c r="R41" s="508" t="s">
        <v>92</v>
      </c>
      <c r="S41" s="508" t="s">
        <v>93</v>
      </c>
      <c r="T41" s="466" t="s">
        <v>22</v>
      </c>
      <c r="U41" s="466" t="s">
        <v>23</v>
      </c>
      <c r="V41" s="529" t="s">
        <v>24</v>
      </c>
      <c r="W41" s="466" t="s">
        <v>94</v>
      </c>
      <c r="X41" s="467" t="s">
        <v>26</v>
      </c>
      <c r="Y41" s="468"/>
      <c r="Z41" s="469"/>
      <c r="AA41" s="467" t="s">
        <v>27</v>
      </c>
      <c r="AB41" s="468"/>
      <c r="AC41" s="469"/>
      <c r="AD41" s="18" t="s">
        <v>28</v>
      </c>
      <c r="AE41" s="467" t="s">
        <v>29</v>
      </c>
      <c r="AF41" s="468"/>
      <c r="AG41" s="469"/>
      <c r="AH41" s="466" t="s">
        <v>30</v>
      </c>
      <c r="AI41" s="528" t="s">
        <v>31</v>
      </c>
      <c r="AJ41" s="528" t="s">
        <v>32</v>
      </c>
      <c r="AK41" s="263" t="s">
        <v>33</v>
      </c>
    </row>
    <row r="42" spans="1:37" ht="30">
      <c r="A42" s="258"/>
      <c r="B42" s="289" t="s">
        <v>34</v>
      </c>
      <c r="C42" s="47" t="s">
        <v>129</v>
      </c>
      <c r="D42" s="226"/>
      <c r="E42" s="291" t="s">
        <v>36</v>
      </c>
      <c r="F42" s="509"/>
      <c r="G42" s="509"/>
      <c r="H42" s="511"/>
      <c r="I42" s="513"/>
      <c r="J42" s="515"/>
      <c r="K42" s="457"/>
      <c r="L42" s="509"/>
      <c r="M42" s="266"/>
      <c r="N42" s="361"/>
      <c r="O42" s="426" t="s">
        <v>37</v>
      </c>
      <c r="P42" s="427" t="s">
        <v>38</v>
      </c>
      <c r="Q42" s="428" t="s">
        <v>17</v>
      </c>
      <c r="R42" s="528"/>
      <c r="S42" s="528"/>
      <c r="T42" s="456"/>
      <c r="U42" s="456"/>
      <c r="V42" s="530"/>
      <c r="W42" s="456"/>
      <c r="X42" s="325" t="s">
        <v>39</v>
      </c>
      <c r="Y42" s="325" t="s">
        <v>40</v>
      </c>
      <c r="Z42" s="325" t="s">
        <v>41</v>
      </c>
      <c r="AA42" s="325" t="s">
        <v>39</v>
      </c>
      <c r="AB42" s="325" t="s">
        <v>40</v>
      </c>
      <c r="AC42" s="325" t="s">
        <v>41</v>
      </c>
      <c r="AD42" s="325" t="s">
        <v>42</v>
      </c>
      <c r="AE42" s="325" t="s">
        <v>43</v>
      </c>
      <c r="AF42" s="325" t="s">
        <v>44</v>
      </c>
      <c r="AG42" s="325" t="s">
        <v>45</v>
      </c>
      <c r="AH42" s="456"/>
      <c r="AI42" s="528"/>
      <c r="AJ42" s="509"/>
      <c r="AK42" s="152" t="s">
        <v>46</v>
      </c>
    </row>
    <row r="43" spans="1:37" ht="30">
      <c r="A43" s="243"/>
      <c r="B43" s="30" t="s">
        <v>47</v>
      </c>
      <c r="C43" s="137" t="s">
        <v>130</v>
      </c>
      <c r="D43" s="116"/>
      <c r="E43" s="458" t="s">
        <v>131</v>
      </c>
      <c r="F43" s="458" t="s">
        <v>132</v>
      </c>
      <c r="G43" s="458" t="s">
        <v>133</v>
      </c>
      <c r="H43" s="278"/>
      <c r="I43" s="278"/>
      <c r="J43" s="278"/>
      <c r="K43" s="194"/>
      <c r="L43" s="302"/>
      <c r="M43" s="295"/>
      <c r="N43" s="295"/>
      <c r="O43" s="326"/>
      <c r="P43" s="341"/>
      <c r="Q43" s="342"/>
      <c r="R43" s="343"/>
      <c r="S43" s="293"/>
      <c r="T43" s="429"/>
      <c r="U43" s="429"/>
      <c r="V43" s="293"/>
      <c r="W43" s="429"/>
      <c r="X43" s="429"/>
      <c r="Y43" s="429"/>
      <c r="Z43" s="429"/>
      <c r="AA43" s="429"/>
      <c r="AB43" s="429"/>
      <c r="AC43" s="429"/>
      <c r="AD43" s="429"/>
      <c r="AE43" s="429"/>
      <c r="AF43" s="429"/>
      <c r="AG43" s="429"/>
      <c r="AH43" s="430"/>
      <c r="AI43" s="321"/>
      <c r="AJ43" s="321"/>
      <c r="AK43" s="116"/>
    </row>
    <row r="44" spans="1:37">
      <c r="A44" s="243"/>
      <c r="B44" s="264" t="s">
        <v>54</v>
      </c>
      <c r="C44" s="289" t="s">
        <v>55</v>
      </c>
      <c r="D44" s="116"/>
      <c r="E44" s="459"/>
      <c r="F44" s="459"/>
      <c r="G44" s="521"/>
      <c r="H44" s="250"/>
      <c r="I44" s="60"/>
      <c r="J44" s="60"/>
      <c r="K44" s="59"/>
      <c r="L44" s="147"/>
      <c r="M44" s="60"/>
      <c r="N44" s="340"/>
      <c r="O44" s="381"/>
      <c r="P44" s="168"/>
      <c r="Q44" s="169"/>
      <c r="R44" s="170"/>
      <c r="S44" s="163"/>
      <c r="T44" s="44"/>
      <c r="U44" s="44"/>
      <c r="V44" s="163"/>
      <c r="W44" s="44"/>
      <c r="X44" s="44"/>
      <c r="Y44" s="44"/>
      <c r="Z44" s="44"/>
      <c r="AA44" s="44"/>
      <c r="AB44" s="44"/>
      <c r="AC44" s="44"/>
      <c r="AD44" s="44"/>
      <c r="AE44" s="44"/>
      <c r="AF44" s="44"/>
      <c r="AG44" s="44"/>
      <c r="AH44" s="406"/>
      <c r="AI44" s="273"/>
      <c r="AJ44" s="251"/>
      <c r="AK44" s="273"/>
    </row>
    <row r="45" spans="1:37" ht="118.15" customHeight="1">
      <c r="A45" s="243"/>
      <c r="B45" s="463" t="s">
        <v>56</v>
      </c>
      <c r="C45" s="47" t="s">
        <v>134</v>
      </c>
      <c r="D45" s="116"/>
      <c r="E45" s="459"/>
      <c r="F45" s="459"/>
      <c r="G45" s="521"/>
      <c r="H45" s="248"/>
      <c r="I45" s="188"/>
      <c r="J45" s="188"/>
      <c r="K45" s="123"/>
      <c r="L45" s="187"/>
      <c r="M45" s="188"/>
      <c r="N45" s="347"/>
      <c r="O45" s="359">
        <v>13</v>
      </c>
      <c r="P45" s="318" t="str">
        <f>C192</f>
        <v>To complete maintenance</v>
      </c>
      <c r="Q45" s="317" t="str">
        <f>H196</f>
        <v>Closed engineering workcard</v>
      </c>
      <c r="R45" s="374" t="str">
        <f t="shared" ref="R45:U45" si="40">I196</f>
        <v>Timing/duration</v>
      </c>
      <c r="S45" s="317" t="str">
        <f t="shared" si="40"/>
        <v>Too early - Engineering card closed before all work completed and signed for</v>
      </c>
      <c r="T45" s="385" t="str">
        <f t="shared" si="40"/>
        <v>High</v>
      </c>
      <c r="U45" s="386" t="str">
        <f t="shared" si="40"/>
        <v>Large</v>
      </c>
      <c r="V45" s="318" t="s">
        <v>569</v>
      </c>
      <c r="W45" s="107" t="s">
        <v>104</v>
      </c>
      <c r="X45" s="107">
        <f t="shared" ref="X45:X46" si="41">IF($T45="High",3,0)</f>
        <v>3</v>
      </c>
      <c r="Y45" s="107">
        <f t="shared" ref="Y45:Y46" si="42">IF($T45="Medium",2,0)</f>
        <v>0</v>
      </c>
      <c r="Z45" s="107">
        <f t="shared" ref="Z45:Z46" si="43">IF($T45="Low",1,0)</f>
        <v>0</v>
      </c>
      <c r="AA45" s="107">
        <f t="shared" ref="AA45:AA46" si="44">IF($U45="large",3,0)</f>
        <v>3</v>
      </c>
      <c r="AB45" s="107">
        <f t="shared" ref="AB45:AB46" si="45">IF($U45="Medium",2,0)</f>
        <v>0</v>
      </c>
      <c r="AC45" s="107">
        <f t="shared" ref="AC45:AC46" si="46">IF($U45="Low",1,0)</f>
        <v>0</v>
      </c>
      <c r="AD45" s="107">
        <f t="shared" ref="AD45:AD46" si="47">(X45+Y45+Z45)*(AA45+AB45+AC45)</f>
        <v>9</v>
      </c>
      <c r="AE45" s="376">
        <f t="shared" ref="AE45:AE46" si="48">IF($W45="INCREASE",3,0)</f>
        <v>0</v>
      </c>
      <c r="AF45" s="376">
        <f t="shared" ref="AF45:AF46" si="49">IF($W45="NO CHANGE",2,0)</f>
        <v>2</v>
      </c>
      <c r="AG45" s="376">
        <f t="shared" ref="AG45:AG46" si="50">IF($W45="DECREASE",1,0)</f>
        <v>0</v>
      </c>
      <c r="AH45" s="425">
        <f t="shared" ref="AH45:AH46" si="51">AD45*(AE45+AF45+AG45)</f>
        <v>18</v>
      </c>
      <c r="AI45" s="375" t="s">
        <v>136</v>
      </c>
      <c r="AJ45" s="253"/>
      <c r="AK45" s="301"/>
    </row>
    <row r="46" spans="1:37" ht="90.6" customHeight="1">
      <c r="A46" s="243"/>
      <c r="B46" s="463"/>
      <c r="C46" s="47" t="s">
        <v>137</v>
      </c>
      <c r="D46" s="116"/>
      <c r="E46" s="459"/>
      <c r="F46" s="459"/>
      <c r="G46" s="521"/>
      <c r="H46" s="246"/>
      <c r="I46" s="66"/>
      <c r="J46" s="66"/>
      <c r="K46" s="65"/>
      <c r="L46" s="151"/>
      <c r="M46" s="66"/>
      <c r="N46" s="347"/>
      <c r="O46" s="306">
        <v>18</v>
      </c>
      <c r="P46" s="50" t="str">
        <f>C265</f>
        <v>To be qualified to fly the aircraft</v>
      </c>
      <c r="Q46" s="47" t="str">
        <f>H269</f>
        <v>Flight qualified aircrew</v>
      </c>
      <c r="R46" s="53" t="str">
        <f t="shared" ref="R46:U46" si="52">I269</f>
        <v>Wrong object</v>
      </c>
      <c r="S46" s="47" t="str">
        <f t="shared" si="52"/>
        <v>Incorrectly assessed as qualified</v>
      </c>
      <c r="T46" s="115" t="str">
        <f t="shared" si="52"/>
        <v>Low</v>
      </c>
      <c r="U46" s="73" t="str">
        <f t="shared" si="52"/>
        <v>Large</v>
      </c>
      <c r="V46" s="50" t="s">
        <v>138</v>
      </c>
      <c r="W46" s="32" t="s">
        <v>104</v>
      </c>
      <c r="X46" s="32">
        <f t="shared" si="41"/>
        <v>0</v>
      </c>
      <c r="Y46" s="32">
        <f t="shared" si="42"/>
        <v>0</v>
      </c>
      <c r="Z46" s="32">
        <f t="shared" si="43"/>
        <v>1</v>
      </c>
      <c r="AA46" s="32">
        <f t="shared" si="44"/>
        <v>3</v>
      </c>
      <c r="AB46" s="32">
        <f t="shared" si="45"/>
        <v>0</v>
      </c>
      <c r="AC46" s="32">
        <f t="shared" si="46"/>
        <v>0</v>
      </c>
      <c r="AD46" s="32">
        <f t="shared" si="47"/>
        <v>3</v>
      </c>
      <c r="AE46" s="51">
        <f t="shared" si="48"/>
        <v>0</v>
      </c>
      <c r="AF46" s="51">
        <f t="shared" si="49"/>
        <v>2</v>
      </c>
      <c r="AG46" s="51">
        <f t="shared" si="50"/>
        <v>0</v>
      </c>
      <c r="AH46" s="48">
        <f t="shared" si="51"/>
        <v>6</v>
      </c>
      <c r="AI46" s="159" t="s">
        <v>139</v>
      </c>
      <c r="AJ46" s="303"/>
      <c r="AK46" s="301"/>
    </row>
    <row r="47" spans="1:37" ht="76.900000000000006" customHeight="1">
      <c r="A47" s="243"/>
      <c r="B47" s="463" t="s">
        <v>65</v>
      </c>
      <c r="C47" s="47" t="s">
        <v>140</v>
      </c>
      <c r="D47" s="116"/>
      <c r="E47" s="459"/>
      <c r="F47" s="459"/>
      <c r="G47" s="459"/>
      <c r="H47" s="226" t="str">
        <f>C47</f>
        <v>Aircrew requiring training</v>
      </c>
      <c r="I47" s="320" t="s">
        <v>107</v>
      </c>
      <c r="J47" s="353" t="s">
        <v>141</v>
      </c>
      <c r="K47" s="107" t="s">
        <v>69</v>
      </c>
      <c r="L47" s="287" t="s">
        <v>58</v>
      </c>
      <c r="M47" s="288"/>
      <c r="N47" s="347"/>
      <c r="O47" s="60"/>
      <c r="P47" s="145"/>
      <c r="Q47" s="146"/>
      <c r="R47" s="147"/>
      <c r="S47" s="60"/>
      <c r="T47" s="59"/>
      <c r="U47" s="59"/>
      <c r="V47" s="60"/>
      <c r="W47" s="59"/>
      <c r="X47" s="59"/>
      <c r="Y47" s="59"/>
      <c r="Z47" s="59"/>
      <c r="AA47" s="59"/>
      <c r="AB47" s="59"/>
      <c r="AC47" s="59"/>
      <c r="AD47" s="59"/>
      <c r="AE47" s="59"/>
      <c r="AF47" s="59"/>
      <c r="AG47" s="59"/>
      <c r="AH47" s="409"/>
      <c r="AI47" s="251"/>
      <c r="AJ47" s="318" t="s">
        <v>142</v>
      </c>
      <c r="AK47" s="116"/>
    </row>
    <row r="48" spans="1:37" ht="45">
      <c r="A48" s="243"/>
      <c r="B48" s="463"/>
      <c r="C48" s="47" t="s">
        <v>143</v>
      </c>
      <c r="D48" s="116"/>
      <c r="E48" s="459"/>
      <c r="F48" s="459"/>
      <c r="G48" s="459"/>
      <c r="H48" s="116" t="str">
        <f>C48</f>
        <v>Inexperienced aircrew</v>
      </c>
      <c r="I48" s="244" t="s">
        <v>107</v>
      </c>
      <c r="J48" s="55" t="s">
        <v>141</v>
      </c>
      <c r="K48" s="32" t="s">
        <v>69</v>
      </c>
      <c r="L48" s="49" t="s">
        <v>58</v>
      </c>
      <c r="M48" s="245"/>
      <c r="N48" s="347"/>
      <c r="O48" s="188"/>
      <c r="P48" s="185"/>
      <c r="Q48" s="186"/>
      <c r="R48" s="187"/>
      <c r="S48" s="188"/>
      <c r="T48" s="123"/>
      <c r="U48" s="123"/>
      <c r="V48" s="188"/>
      <c r="W48" s="123"/>
      <c r="X48" s="123"/>
      <c r="Y48" s="123"/>
      <c r="Z48" s="123"/>
      <c r="AA48" s="123"/>
      <c r="AB48" s="123"/>
      <c r="AC48" s="123"/>
      <c r="AD48" s="123"/>
      <c r="AE48" s="123"/>
      <c r="AF48" s="123"/>
      <c r="AG48" s="123"/>
      <c r="AH48" s="405"/>
      <c r="AI48" s="249"/>
      <c r="AJ48" s="50" t="s">
        <v>144</v>
      </c>
      <c r="AK48" s="116"/>
    </row>
    <row r="49" spans="1:37" ht="46.9" customHeight="1">
      <c r="A49" s="243"/>
      <c r="B49" s="463"/>
      <c r="C49" s="137" t="s">
        <v>145</v>
      </c>
      <c r="D49" s="116"/>
      <c r="E49" s="459"/>
      <c r="F49" s="459"/>
      <c r="G49" s="459"/>
      <c r="H49" s="116" t="str">
        <f>C49</f>
        <v>Aircrew content with engineering terminology</v>
      </c>
      <c r="I49" s="244" t="s">
        <v>72</v>
      </c>
      <c r="J49" s="139" t="s">
        <v>146</v>
      </c>
      <c r="K49" s="32" t="s">
        <v>69</v>
      </c>
      <c r="L49" s="49" t="s">
        <v>58</v>
      </c>
      <c r="M49" s="245"/>
      <c r="N49" s="347"/>
      <c r="O49" s="188"/>
      <c r="P49" s="185"/>
      <c r="Q49" s="186"/>
      <c r="R49" s="187"/>
      <c r="S49" s="188"/>
      <c r="T49" s="123"/>
      <c r="U49" s="123"/>
      <c r="V49" s="188"/>
      <c r="W49" s="123"/>
      <c r="X49" s="123"/>
      <c r="Y49" s="123"/>
      <c r="Z49" s="123"/>
      <c r="AA49" s="123"/>
      <c r="AB49" s="123"/>
      <c r="AC49" s="123"/>
      <c r="AD49" s="123"/>
      <c r="AE49" s="123"/>
      <c r="AF49" s="123"/>
      <c r="AG49" s="123"/>
      <c r="AH49" s="405"/>
      <c r="AI49" s="249"/>
      <c r="AJ49" s="50" t="s">
        <v>147</v>
      </c>
      <c r="AK49" s="116"/>
    </row>
    <row r="50" spans="1:37" ht="45">
      <c r="A50" s="243"/>
      <c r="B50" s="463"/>
      <c r="C50" s="137" t="s">
        <v>145</v>
      </c>
      <c r="D50" s="116"/>
      <c r="E50" s="459"/>
      <c r="F50" s="459"/>
      <c r="G50" s="459"/>
      <c r="H50" s="278" t="str">
        <f>C50</f>
        <v>Aircrew content with engineering terminology</v>
      </c>
      <c r="I50" s="322" t="s">
        <v>72</v>
      </c>
      <c r="J50" s="323" t="s">
        <v>146</v>
      </c>
      <c r="K50" s="194" t="s">
        <v>69</v>
      </c>
      <c r="L50" s="302" t="s">
        <v>58</v>
      </c>
      <c r="M50" s="295"/>
      <c r="N50" s="347"/>
      <c r="O50" s="188"/>
      <c r="P50" s="185"/>
      <c r="Q50" s="186"/>
      <c r="R50" s="187"/>
      <c r="S50" s="188"/>
      <c r="T50" s="123"/>
      <c r="U50" s="123"/>
      <c r="V50" s="188"/>
      <c r="W50" s="123"/>
      <c r="X50" s="123"/>
      <c r="Y50" s="123"/>
      <c r="Z50" s="123"/>
      <c r="AA50" s="123"/>
      <c r="AB50" s="123"/>
      <c r="AC50" s="123"/>
      <c r="AD50" s="123"/>
      <c r="AE50" s="123"/>
      <c r="AF50" s="123"/>
      <c r="AG50" s="123"/>
      <c r="AH50" s="405"/>
      <c r="AI50" s="249"/>
      <c r="AJ50" s="129" t="s">
        <v>148</v>
      </c>
      <c r="AK50" s="116"/>
    </row>
    <row r="51" spans="1:37">
      <c r="A51" s="243"/>
      <c r="B51" s="30" t="s">
        <v>75</v>
      </c>
      <c r="C51" s="75" t="s">
        <v>90</v>
      </c>
      <c r="D51" s="116"/>
      <c r="E51" s="459"/>
      <c r="F51" s="459"/>
      <c r="G51" s="521"/>
      <c r="H51" s="275"/>
      <c r="I51" s="79"/>
      <c r="J51" s="79"/>
      <c r="K51" s="81"/>
      <c r="L51" s="79"/>
      <c r="M51" s="79"/>
      <c r="N51" s="347"/>
      <c r="O51" s="88"/>
      <c r="P51" s="88"/>
      <c r="Q51" s="89"/>
      <c r="R51" s="88"/>
      <c r="S51" s="88"/>
      <c r="T51" s="90"/>
      <c r="U51" s="90"/>
      <c r="V51" s="88"/>
      <c r="W51" s="90"/>
      <c r="X51" s="90"/>
      <c r="Y51" s="90"/>
      <c r="Z51" s="90"/>
      <c r="AA51" s="90"/>
      <c r="AB51" s="90"/>
      <c r="AC51" s="90"/>
      <c r="AD51" s="90"/>
      <c r="AE51" s="90"/>
      <c r="AF51" s="90"/>
      <c r="AG51" s="90"/>
      <c r="AH51" s="90"/>
      <c r="AI51" s="91"/>
      <c r="AJ51" s="202"/>
      <c r="AK51" s="301"/>
    </row>
    <row r="52" spans="1:37">
      <c r="A52" s="243"/>
      <c r="B52" s="30" t="s">
        <v>82</v>
      </c>
      <c r="C52" s="75" t="s">
        <v>90</v>
      </c>
      <c r="D52" s="116"/>
      <c r="E52" s="459"/>
      <c r="F52" s="459"/>
      <c r="G52" s="521"/>
      <c r="H52" s="223"/>
      <c r="I52" s="88"/>
      <c r="J52" s="88"/>
      <c r="K52" s="90"/>
      <c r="L52" s="88"/>
      <c r="M52" s="88"/>
      <c r="N52" s="347"/>
      <c r="O52" s="88"/>
      <c r="P52" s="88"/>
      <c r="Q52" s="89"/>
      <c r="R52" s="88"/>
      <c r="S52" s="88"/>
      <c r="T52" s="90"/>
      <c r="U52" s="90"/>
      <c r="V52" s="88"/>
      <c r="W52" s="90"/>
      <c r="X52" s="90"/>
      <c r="Y52" s="90"/>
      <c r="Z52" s="90"/>
      <c r="AA52" s="90"/>
      <c r="AB52" s="90"/>
      <c r="AC52" s="90"/>
      <c r="AD52" s="90"/>
      <c r="AE52" s="90"/>
      <c r="AF52" s="90"/>
      <c r="AG52" s="90"/>
      <c r="AH52" s="90"/>
      <c r="AI52" s="91"/>
      <c r="AJ52" s="253"/>
      <c r="AK52" s="301"/>
    </row>
    <row r="53" spans="1:37">
      <c r="A53" s="243"/>
      <c r="B53" s="30" t="s">
        <v>89</v>
      </c>
      <c r="C53" s="75" t="s">
        <v>90</v>
      </c>
      <c r="D53" s="116"/>
      <c r="E53" s="459"/>
      <c r="F53" s="459"/>
      <c r="G53" s="521"/>
      <c r="H53" s="223"/>
      <c r="I53" s="88"/>
      <c r="J53" s="88"/>
      <c r="K53" s="90"/>
      <c r="L53" s="88"/>
      <c r="M53" s="88"/>
      <c r="N53" s="347"/>
      <c r="O53" s="88"/>
      <c r="P53" s="88"/>
      <c r="Q53" s="89"/>
      <c r="R53" s="88"/>
      <c r="S53" s="88"/>
      <c r="T53" s="90"/>
      <c r="U53" s="90"/>
      <c r="V53" s="88"/>
      <c r="W53" s="90"/>
      <c r="X53" s="90"/>
      <c r="Y53" s="90"/>
      <c r="Z53" s="90"/>
      <c r="AA53" s="90"/>
      <c r="AB53" s="90"/>
      <c r="AC53" s="90"/>
      <c r="AD53" s="90"/>
      <c r="AE53" s="90"/>
      <c r="AF53" s="90"/>
      <c r="AG53" s="90"/>
      <c r="AH53" s="90"/>
      <c r="AI53" s="91"/>
      <c r="AJ53" s="253"/>
      <c r="AK53" s="301"/>
    </row>
    <row r="54" spans="1:37">
      <c r="A54" s="276"/>
      <c r="B54" s="277" t="s">
        <v>91</v>
      </c>
      <c r="C54" s="85" t="s">
        <v>90</v>
      </c>
      <c r="D54" s="278"/>
      <c r="E54" s="459"/>
      <c r="F54" s="459"/>
      <c r="G54" s="521"/>
      <c r="H54" s="224"/>
      <c r="I54" s="177"/>
      <c r="J54" s="177"/>
      <c r="K54" s="133"/>
      <c r="L54" s="177"/>
      <c r="M54" s="177"/>
      <c r="N54" s="226"/>
      <c r="O54" s="88"/>
      <c r="P54" s="88"/>
      <c r="Q54" s="89"/>
      <c r="R54" s="88"/>
      <c r="S54" s="88"/>
      <c r="T54" s="90"/>
      <c r="U54" s="90"/>
      <c r="V54" s="88"/>
      <c r="W54" s="90"/>
      <c r="X54" s="90"/>
      <c r="Y54" s="90"/>
      <c r="Z54" s="90"/>
      <c r="AA54" s="90"/>
      <c r="AB54" s="90"/>
      <c r="AC54" s="90"/>
      <c r="AD54" s="90"/>
      <c r="AE54" s="90"/>
      <c r="AF54" s="90"/>
      <c r="AG54" s="90"/>
      <c r="AH54" s="133"/>
      <c r="AI54" s="189"/>
      <c r="AJ54" s="303"/>
      <c r="AK54" s="321"/>
    </row>
    <row r="55" spans="1:37">
      <c r="A55" s="279"/>
      <c r="B55" s="163"/>
      <c r="C55" s="163"/>
      <c r="D55" s="163"/>
      <c r="E55" s="170"/>
      <c r="F55" s="93"/>
      <c r="G55" s="93"/>
      <c r="H55" s="163"/>
      <c r="I55" s="163"/>
      <c r="J55" s="163"/>
      <c r="K55" s="44"/>
      <c r="L55" s="170"/>
      <c r="M55" s="170"/>
      <c r="N55" s="66"/>
      <c r="O55" s="170"/>
      <c r="P55" s="168"/>
      <c r="Q55" s="169"/>
      <c r="R55" s="170"/>
      <c r="S55" s="163"/>
      <c r="T55" s="44"/>
      <c r="U55" s="44"/>
      <c r="V55" s="163"/>
      <c r="W55" s="44"/>
      <c r="X55" s="44"/>
      <c r="Y55" s="44"/>
      <c r="Z55" s="44"/>
      <c r="AA55" s="44"/>
      <c r="AB55" s="44"/>
      <c r="AC55" s="44"/>
      <c r="AD55" s="44"/>
      <c r="AE55" s="44"/>
      <c r="AF55" s="44"/>
      <c r="AG55" s="44"/>
      <c r="AH55" s="406"/>
      <c r="AI55" s="163"/>
      <c r="AJ55" s="247"/>
      <c r="AK55" s="163"/>
    </row>
    <row r="56" spans="1:37" ht="23.45" thickBot="1">
      <c r="A56" s="280"/>
      <c r="B56" s="164"/>
      <c r="C56" s="164"/>
      <c r="D56" s="164"/>
      <c r="E56" s="281"/>
      <c r="F56" s="97"/>
      <c r="G56" s="164"/>
      <c r="H56" s="164"/>
      <c r="I56" s="164"/>
      <c r="J56" s="164"/>
      <c r="K56" s="96"/>
      <c r="L56" s="281"/>
      <c r="M56" s="164"/>
      <c r="N56" s="164"/>
      <c r="O56" s="281"/>
      <c r="P56" s="282"/>
      <c r="Q56" s="283"/>
      <c r="R56" s="281"/>
      <c r="S56" s="164"/>
      <c r="T56" s="96"/>
      <c r="U56" s="96"/>
      <c r="V56" s="164"/>
      <c r="W56" s="96"/>
      <c r="X56" s="96"/>
      <c r="Y56" s="96"/>
      <c r="Z56" s="96"/>
      <c r="AA56" s="96"/>
      <c r="AB56" s="96"/>
      <c r="AC56" s="96"/>
      <c r="AD56" s="96"/>
      <c r="AE56" s="96"/>
      <c r="AF56" s="96"/>
      <c r="AG56" s="96"/>
      <c r="AH56" s="411"/>
      <c r="AI56" s="164"/>
      <c r="AJ56" s="164"/>
      <c r="AK56" s="164"/>
    </row>
    <row r="57" spans="1:37" ht="23.45" thickBot="1">
      <c r="A57" s="258">
        <v>4</v>
      </c>
      <c r="B57" s="481" t="s">
        <v>5</v>
      </c>
      <c r="C57" s="482"/>
      <c r="D57" s="482" t="s">
        <v>6</v>
      </c>
      <c r="E57" s="482"/>
      <c r="F57" s="482"/>
      <c r="G57" s="482"/>
      <c r="H57" s="482"/>
      <c r="I57" s="482"/>
      <c r="J57" s="482"/>
      <c r="K57" s="482"/>
      <c r="L57" s="501"/>
      <c r="M57" s="502" t="s">
        <v>7</v>
      </c>
      <c r="N57" s="482"/>
      <c r="O57" s="482"/>
      <c r="P57" s="482"/>
      <c r="Q57" s="482"/>
      <c r="R57" s="482"/>
      <c r="S57" s="482"/>
      <c r="T57" s="482"/>
      <c r="U57" s="482"/>
      <c r="V57" s="482"/>
      <c r="W57" s="482"/>
      <c r="X57" s="482"/>
      <c r="Y57" s="482"/>
      <c r="Z57" s="482"/>
      <c r="AA57" s="482"/>
      <c r="AB57" s="482"/>
      <c r="AC57" s="482"/>
      <c r="AD57" s="482"/>
      <c r="AE57" s="482"/>
      <c r="AF57" s="482"/>
      <c r="AG57" s="482"/>
      <c r="AH57" s="482"/>
      <c r="AI57" s="483" t="s">
        <v>8</v>
      </c>
      <c r="AJ57" s="483"/>
    </row>
    <row r="58" spans="1:37" s="259" customFormat="1">
      <c r="A58" s="243"/>
      <c r="D58" s="260"/>
      <c r="E58" s="261" t="s">
        <v>9</v>
      </c>
      <c r="F58" s="508" t="s">
        <v>10</v>
      </c>
      <c r="G58" s="508" t="s">
        <v>11</v>
      </c>
      <c r="H58" s="510" t="s">
        <v>12</v>
      </c>
      <c r="I58" s="512" t="s">
        <v>13</v>
      </c>
      <c r="J58" s="514" t="s">
        <v>14</v>
      </c>
      <c r="K58" s="466" t="s">
        <v>15</v>
      </c>
      <c r="L58" s="508" t="s">
        <v>16</v>
      </c>
      <c r="M58" s="260" t="s">
        <v>17</v>
      </c>
      <c r="N58" s="262" t="s">
        <v>18</v>
      </c>
      <c r="O58" s="516" t="s">
        <v>19</v>
      </c>
      <c r="P58" s="517"/>
      <c r="Q58" s="518"/>
      <c r="R58" s="508" t="s">
        <v>92</v>
      </c>
      <c r="S58" s="508" t="s">
        <v>93</v>
      </c>
      <c r="T58" s="466" t="s">
        <v>22</v>
      </c>
      <c r="U58" s="466" t="s">
        <v>23</v>
      </c>
      <c r="V58" s="529" t="s">
        <v>24</v>
      </c>
      <c r="W58" s="466" t="s">
        <v>94</v>
      </c>
      <c r="X58" s="467" t="s">
        <v>26</v>
      </c>
      <c r="Y58" s="468"/>
      <c r="Z58" s="469"/>
      <c r="AA58" s="467" t="s">
        <v>27</v>
      </c>
      <c r="AB58" s="468"/>
      <c r="AC58" s="469"/>
      <c r="AD58" s="18" t="s">
        <v>28</v>
      </c>
      <c r="AE58" s="467" t="s">
        <v>29</v>
      </c>
      <c r="AF58" s="468"/>
      <c r="AG58" s="469"/>
      <c r="AH58" s="466" t="s">
        <v>30</v>
      </c>
      <c r="AI58" s="528" t="s">
        <v>31</v>
      </c>
      <c r="AJ58" s="528" t="s">
        <v>32</v>
      </c>
      <c r="AK58" s="263" t="s">
        <v>33</v>
      </c>
    </row>
    <row r="59" spans="1:37" ht="30">
      <c r="A59" s="243"/>
      <c r="B59" s="289" t="s">
        <v>34</v>
      </c>
      <c r="C59" s="47" t="s">
        <v>149</v>
      </c>
      <c r="D59" s="226"/>
      <c r="E59" s="291" t="s">
        <v>36</v>
      </c>
      <c r="F59" s="509"/>
      <c r="G59" s="509"/>
      <c r="H59" s="511"/>
      <c r="I59" s="513"/>
      <c r="J59" s="515"/>
      <c r="K59" s="457"/>
      <c r="L59" s="509"/>
      <c r="M59" s="266"/>
      <c r="N59" s="361"/>
      <c r="O59" s="426" t="s">
        <v>37</v>
      </c>
      <c r="P59" s="427" t="s">
        <v>38</v>
      </c>
      <c r="Q59" s="431" t="s">
        <v>17</v>
      </c>
      <c r="R59" s="528"/>
      <c r="S59" s="528"/>
      <c r="T59" s="456"/>
      <c r="U59" s="456"/>
      <c r="V59" s="530"/>
      <c r="W59" s="456"/>
      <c r="X59" s="325" t="s">
        <v>39</v>
      </c>
      <c r="Y59" s="325" t="s">
        <v>40</v>
      </c>
      <c r="Z59" s="325" t="s">
        <v>41</v>
      </c>
      <c r="AA59" s="325" t="s">
        <v>39</v>
      </c>
      <c r="AB59" s="325" t="s">
        <v>40</v>
      </c>
      <c r="AC59" s="325" t="s">
        <v>41</v>
      </c>
      <c r="AD59" s="325" t="s">
        <v>42</v>
      </c>
      <c r="AE59" s="325" t="s">
        <v>43</v>
      </c>
      <c r="AF59" s="325" t="s">
        <v>44</v>
      </c>
      <c r="AG59" s="325" t="s">
        <v>45</v>
      </c>
      <c r="AH59" s="456"/>
      <c r="AI59" s="528"/>
      <c r="AJ59" s="509"/>
      <c r="AK59" s="152" t="s">
        <v>46</v>
      </c>
    </row>
    <row r="60" spans="1:37">
      <c r="A60" s="243"/>
      <c r="B60" s="30" t="s">
        <v>47</v>
      </c>
      <c r="C60" s="47" t="s">
        <v>150</v>
      </c>
      <c r="D60" s="116"/>
      <c r="E60" s="458" t="s">
        <v>151</v>
      </c>
      <c r="F60" s="458" t="s">
        <v>570</v>
      </c>
      <c r="G60" s="460" t="s">
        <v>153</v>
      </c>
      <c r="H60" s="278"/>
      <c r="I60" s="278"/>
      <c r="J60" s="278"/>
      <c r="K60" s="194"/>
      <c r="L60" s="302"/>
      <c r="M60" s="295"/>
      <c r="N60" s="295"/>
      <c r="O60" s="309"/>
      <c r="P60" s="282"/>
      <c r="Q60" s="283"/>
      <c r="R60" s="281"/>
      <c r="S60" s="164"/>
      <c r="T60" s="96"/>
      <c r="U60" s="96"/>
      <c r="V60" s="164"/>
      <c r="W60" s="96"/>
      <c r="X60" s="96"/>
      <c r="Y60" s="96"/>
      <c r="Z60" s="96"/>
      <c r="AA60" s="96"/>
      <c r="AB60" s="96"/>
      <c r="AC60" s="96"/>
      <c r="AD60" s="96"/>
      <c r="AE60" s="96"/>
      <c r="AF60" s="96"/>
      <c r="AG60" s="96"/>
      <c r="AH60" s="411"/>
      <c r="AI60" s="301"/>
      <c r="AJ60" s="321"/>
      <c r="AK60" s="116"/>
    </row>
    <row r="61" spans="1:37">
      <c r="A61" s="243"/>
      <c r="B61" s="264" t="s">
        <v>54</v>
      </c>
      <c r="C61" s="289" t="s">
        <v>55</v>
      </c>
      <c r="D61" s="116"/>
      <c r="E61" s="459"/>
      <c r="F61" s="459"/>
      <c r="G61" s="531"/>
      <c r="H61" s="250"/>
      <c r="I61" s="60"/>
      <c r="J61" s="60"/>
      <c r="K61" s="59"/>
      <c r="L61" s="147"/>
      <c r="M61" s="60"/>
      <c r="N61" s="340"/>
      <c r="O61" s="381"/>
      <c r="P61" s="168"/>
      <c r="Q61" s="169"/>
      <c r="R61" s="170"/>
      <c r="S61" s="163"/>
      <c r="T61" s="44"/>
      <c r="U61" s="44"/>
      <c r="V61" s="163"/>
      <c r="W61" s="44"/>
      <c r="X61" s="44"/>
      <c r="Y61" s="44"/>
      <c r="Z61" s="44"/>
      <c r="AA61" s="44"/>
      <c r="AB61" s="44"/>
      <c r="AC61" s="44"/>
      <c r="AD61" s="44"/>
      <c r="AE61" s="44"/>
      <c r="AF61" s="44"/>
      <c r="AG61" s="44"/>
      <c r="AH61" s="406"/>
      <c r="AI61" s="273"/>
      <c r="AJ61" s="251"/>
      <c r="AK61" s="273"/>
    </row>
    <row r="62" spans="1:37" ht="131.44999999999999" customHeight="1" thickBot="1">
      <c r="A62" s="243"/>
      <c r="B62" s="30" t="s">
        <v>56</v>
      </c>
      <c r="C62" s="47" t="s">
        <v>143</v>
      </c>
      <c r="D62" s="116"/>
      <c r="E62" s="459"/>
      <c r="F62" s="459"/>
      <c r="G62" s="531"/>
      <c r="H62" s="246"/>
      <c r="I62" s="66"/>
      <c r="J62" s="66"/>
      <c r="K62" s="65"/>
      <c r="L62" s="151"/>
      <c r="M62" s="66"/>
      <c r="N62" s="347"/>
      <c r="O62" s="359">
        <v>3</v>
      </c>
      <c r="P62" s="318" t="str">
        <f>C42</f>
        <v>To understand engineering terminology</v>
      </c>
      <c r="Q62" s="317" t="str">
        <f>H48</f>
        <v>Inexperienced aircrew</v>
      </c>
      <c r="R62" s="374" t="str">
        <f>I48</f>
        <v>Wrong object</v>
      </c>
      <c r="S62" s="317" t="str">
        <f>J48</f>
        <v>Incorrect aircrew selected</v>
      </c>
      <c r="T62" s="385" t="str">
        <f>K48</f>
        <v>High</v>
      </c>
      <c r="U62" s="386" t="str">
        <f>L48</f>
        <v>Large</v>
      </c>
      <c r="V62" s="375" t="s">
        <v>154</v>
      </c>
      <c r="W62" s="419" t="s">
        <v>104</v>
      </c>
      <c r="X62" s="107">
        <f t="shared" ref="X62" si="53">IF($T62="High",3,0)</f>
        <v>3</v>
      </c>
      <c r="Y62" s="107">
        <f t="shared" ref="Y62" si="54">IF($T62="Medium",2,0)</f>
        <v>0</v>
      </c>
      <c r="Z62" s="107">
        <f t="shared" ref="Z62" si="55">IF($T62="Low",1,0)</f>
        <v>0</v>
      </c>
      <c r="AA62" s="107">
        <f t="shared" ref="AA62" si="56">IF($U62="large",3,0)</f>
        <v>3</v>
      </c>
      <c r="AB62" s="107">
        <f t="shared" ref="AB62" si="57">IF($U62="Medium",2,0)</f>
        <v>0</v>
      </c>
      <c r="AC62" s="107">
        <f t="shared" ref="AC62" si="58">IF($U62="Low",1,0)</f>
        <v>0</v>
      </c>
      <c r="AD62" s="107">
        <f t="shared" ref="AD62" si="59">(X62+Y62+Z62)*(AA62+AB62+AC62)</f>
        <v>9</v>
      </c>
      <c r="AE62" s="376">
        <f t="shared" ref="AE62" si="60">IF($W62="INCREASE",3,0)</f>
        <v>0</v>
      </c>
      <c r="AF62" s="376">
        <f t="shared" ref="AF62" si="61">IF($W62="NO CHANGE",2,0)</f>
        <v>2</v>
      </c>
      <c r="AG62" s="376">
        <f t="shared" ref="AG62" si="62">IF($W62="DECREASE",1,0)</f>
        <v>0</v>
      </c>
      <c r="AH62" s="425">
        <f t="shared" ref="AH62" si="63">AD62*(AE62+AF62+AG62)</f>
        <v>18</v>
      </c>
      <c r="AI62" s="375" t="s">
        <v>155</v>
      </c>
      <c r="AJ62" s="303"/>
      <c r="AK62" s="301"/>
    </row>
    <row r="63" spans="1:37" ht="51.6" customHeight="1" thickTop="1">
      <c r="A63" s="243"/>
      <c r="B63" s="463" t="s">
        <v>65</v>
      </c>
      <c r="C63" s="47" t="s">
        <v>156</v>
      </c>
      <c r="D63" s="116"/>
      <c r="E63" s="459"/>
      <c r="F63" s="459"/>
      <c r="G63" s="461"/>
      <c r="H63" s="226" t="str">
        <f>C63</f>
        <v>More knowledgeable aircrew</v>
      </c>
      <c r="I63" s="320" t="s">
        <v>72</v>
      </c>
      <c r="J63" s="346" t="s">
        <v>157</v>
      </c>
      <c r="K63" s="107" t="s">
        <v>69</v>
      </c>
      <c r="L63" s="287" t="s">
        <v>58</v>
      </c>
      <c r="M63" s="288"/>
      <c r="N63" s="347"/>
      <c r="O63" s="60"/>
      <c r="P63" s="145"/>
      <c r="Q63" s="146"/>
      <c r="R63" s="147"/>
      <c r="S63" s="60"/>
      <c r="T63" s="59"/>
      <c r="U63" s="59"/>
      <c r="V63" s="60"/>
      <c r="W63" s="123"/>
      <c r="X63" s="59"/>
      <c r="Y63" s="59"/>
      <c r="Z63" s="59"/>
      <c r="AA63" s="59"/>
      <c r="AB63" s="59"/>
      <c r="AC63" s="59"/>
      <c r="AD63" s="59"/>
      <c r="AE63" s="59"/>
      <c r="AF63" s="59"/>
      <c r="AG63" s="59"/>
      <c r="AH63" s="421"/>
      <c r="AI63" s="251"/>
      <c r="AJ63" s="318" t="s">
        <v>158</v>
      </c>
      <c r="AK63" s="116"/>
    </row>
    <row r="64" spans="1:37" ht="66" customHeight="1">
      <c r="A64" s="243"/>
      <c r="B64" s="463"/>
      <c r="C64" s="47" t="s">
        <v>159</v>
      </c>
      <c r="D64" s="116"/>
      <c r="E64" s="459"/>
      <c r="F64" s="459"/>
      <c r="G64" s="461"/>
      <c r="H64" s="278" t="str">
        <f>C64</f>
        <v>Aircrew requiring refresher training</v>
      </c>
      <c r="I64" s="322" t="s">
        <v>107</v>
      </c>
      <c r="J64" s="352" t="s">
        <v>141</v>
      </c>
      <c r="K64" s="194" t="s">
        <v>69</v>
      </c>
      <c r="L64" s="302" t="s">
        <v>58</v>
      </c>
      <c r="M64" s="295"/>
      <c r="N64" s="347"/>
      <c r="O64" s="66"/>
      <c r="P64" s="149"/>
      <c r="Q64" s="150"/>
      <c r="R64" s="151"/>
      <c r="S64" s="66"/>
      <c r="T64" s="65"/>
      <c r="U64" s="65"/>
      <c r="V64" s="66"/>
      <c r="W64" s="65"/>
      <c r="X64" s="65"/>
      <c r="Y64" s="65"/>
      <c r="Z64" s="65"/>
      <c r="AA64" s="65"/>
      <c r="AB64" s="65"/>
      <c r="AC64" s="65"/>
      <c r="AD64" s="65"/>
      <c r="AE64" s="65"/>
      <c r="AF64" s="65"/>
      <c r="AG64" s="65"/>
      <c r="AH64" s="423"/>
      <c r="AI64" s="247"/>
      <c r="AJ64" s="129" t="s">
        <v>160</v>
      </c>
      <c r="AK64" s="116"/>
    </row>
    <row r="65" spans="1:37" ht="149.44999999999999" customHeight="1">
      <c r="A65" s="243"/>
      <c r="B65" s="30" t="s">
        <v>75</v>
      </c>
      <c r="C65" s="47" t="s">
        <v>57</v>
      </c>
      <c r="D65" s="116"/>
      <c r="E65" s="459"/>
      <c r="F65" s="459"/>
      <c r="G65" s="531"/>
      <c r="H65" s="250"/>
      <c r="I65" s="60"/>
      <c r="J65" s="60"/>
      <c r="K65" s="59"/>
      <c r="L65" s="147"/>
      <c r="M65" s="60"/>
      <c r="N65" s="347"/>
      <c r="O65" s="306">
        <v>15</v>
      </c>
      <c r="P65" s="50" t="str">
        <f>C224</f>
        <v>To be assessed as qualified and experienced</v>
      </c>
      <c r="Q65" s="47" t="str">
        <f>H229</f>
        <v>Backup qualified and experienced engineers</v>
      </c>
      <c r="R65" s="53" t="str">
        <f t="shared" ref="R65:U65" si="64">I229</f>
        <v>Wrong object</v>
      </c>
      <c r="S65" s="47" t="str">
        <f t="shared" si="64"/>
        <v>Incorrect assessment made</v>
      </c>
      <c r="T65" s="115" t="str">
        <f t="shared" si="64"/>
        <v>Low</v>
      </c>
      <c r="U65" s="73" t="str">
        <f t="shared" si="64"/>
        <v>Large</v>
      </c>
      <c r="V65" s="50" t="s">
        <v>161</v>
      </c>
      <c r="W65" s="32" t="s">
        <v>60</v>
      </c>
      <c r="X65" s="32">
        <f t="shared" ref="X65:X66" si="65">IF($T65="High",3,0)</f>
        <v>0</v>
      </c>
      <c r="Y65" s="32">
        <f t="shared" ref="Y65:Y66" si="66">IF($T65="Medium",2,0)</f>
        <v>0</v>
      </c>
      <c r="Z65" s="32">
        <f t="shared" ref="Z65:Z66" si="67">IF($T65="Low",1,0)</f>
        <v>1</v>
      </c>
      <c r="AA65" s="32">
        <f t="shared" ref="AA65:AA66" si="68">IF($U65="large",3,0)</f>
        <v>3</v>
      </c>
      <c r="AB65" s="32">
        <f t="shared" ref="AB65:AB66" si="69">IF($U65="Medium",2,0)</f>
        <v>0</v>
      </c>
      <c r="AC65" s="32">
        <f t="shared" ref="AC65:AC66" si="70">IF($U65="Low",1,0)</f>
        <v>0</v>
      </c>
      <c r="AD65" s="32">
        <f t="shared" ref="AD65:AD66" si="71">(X65+Y65+Z65)*(AA65+AB65+AC65)</f>
        <v>3</v>
      </c>
      <c r="AE65" s="51">
        <f t="shared" ref="AE65:AE66" si="72">IF($W65="INCREASE",3,0)</f>
        <v>3</v>
      </c>
      <c r="AF65" s="51">
        <f t="shared" ref="AF65:AF66" si="73">IF($W65="NO CHANGE",2,0)</f>
        <v>0</v>
      </c>
      <c r="AG65" s="51">
        <f t="shared" ref="AG65:AG66" si="74">IF($W65="DECREASE",1,0)</f>
        <v>0</v>
      </c>
      <c r="AH65" s="48">
        <f t="shared" ref="AH65:AH66" si="75">AD65*(AE65+AF65+AG65)</f>
        <v>9</v>
      </c>
      <c r="AI65" s="159" t="s">
        <v>162</v>
      </c>
      <c r="AJ65" s="369"/>
      <c r="AK65" s="301"/>
    </row>
    <row r="66" spans="1:37" ht="118.9" customHeight="1">
      <c r="A66" s="243"/>
      <c r="B66" s="30" t="s">
        <v>82</v>
      </c>
      <c r="C66" s="137" t="s">
        <v>163</v>
      </c>
      <c r="D66" s="116"/>
      <c r="E66" s="459"/>
      <c r="F66" s="459"/>
      <c r="G66" s="531"/>
      <c r="H66" s="248"/>
      <c r="I66" s="188"/>
      <c r="J66" s="188"/>
      <c r="K66" s="123"/>
      <c r="L66" s="187"/>
      <c r="M66" s="188"/>
      <c r="N66" s="347"/>
      <c r="O66" s="360">
        <v>16</v>
      </c>
      <c r="P66" s="129" t="str">
        <f>C239</f>
        <v>To provide electronic searchable aircraft maintenance database</v>
      </c>
      <c r="Q66" s="130" t="str">
        <f>H243</f>
        <v>Electronic link to searchable aircraft maintenance database</v>
      </c>
      <c r="R66" s="173" t="str">
        <f t="shared" ref="R66:U66" si="76">I243</f>
        <v>Sequence</v>
      </c>
      <c r="S66" s="130" t="str">
        <f t="shared" si="76"/>
        <v>Omission or jumping - link not available</v>
      </c>
      <c r="T66" s="401" t="str">
        <f t="shared" si="76"/>
        <v>Low</v>
      </c>
      <c r="U66" s="175" t="str">
        <f t="shared" si="76"/>
        <v>Large</v>
      </c>
      <c r="V66" s="129" t="s">
        <v>164</v>
      </c>
      <c r="W66" s="194" t="s">
        <v>60</v>
      </c>
      <c r="X66" s="194">
        <f t="shared" si="65"/>
        <v>0</v>
      </c>
      <c r="Y66" s="194">
        <f t="shared" si="66"/>
        <v>0</v>
      </c>
      <c r="Z66" s="194">
        <f t="shared" si="67"/>
        <v>1</v>
      </c>
      <c r="AA66" s="194">
        <f t="shared" si="68"/>
        <v>3</v>
      </c>
      <c r="AB66" s="194">
        <f t="shared" si="69"/>
        <v>0</v>
      </c>
      <c r="AC66" s="194">
        <f t="shared" si="70"/>
        <v>0</v>
      </c>
      <c r="AD66" s="194">
        <f t="shared" si="71"/>
        <v>3</v>
      </c>
      <c r="AE66" s="367">
        <f t="shared" si="72"/>
        <v>3</v>
      </c>
      <c r="AF66" s="367">
        <f t="shared" si="73"/>
        <v>0</v>
      </c>
      <c r="AG66" s="367">
        <f t="shared" si="74"/>
        <v>0</v>
      </c>
      <c r="AH66" s="235">
        <f t="shared" si="75"/>
        <v>9</v>
      </c>
      <c r="AI66" s="368" t="s">
        <v>165</v>
      </c>
      <c r="AJ66" s="370"/>
      <c r="AK66" s="301"/>
    </row>
    <row r="67" spans="1:37">
      <c r="A67" s="243"/>
      <c r="B67" s="30" t="s">
        <v>89</v>
      </c>
      <c r="C67" s="75" t="s">
        <v>90</v>
      </c>
      <c r="D67" s="116"/>
      <c r="E67" s="459"/>
      <c r="F67" s="459"/>
      <c r="G67" s="531"/>
      <c r="H67" s="248"/>
      <c r="I67" s="88"/>
      <c r="J67" s="88"/>
      <c r="K67" s="90"/>
      <c r="L67" s="88"/>
      <c r="M67" s="88"/>
      <c r="N67" s="340"/>
      <c r="O67" s="275"/>
      <c r="P67" s="79"/>
      <c r="Q67" s="80"/>
      <c r="R67" s="79"/>
      <c r="S67" s="79"/>
      <c r="T67" s="81"/>
      <c r="U67" s="81"/>
      <c r="V67" s="79"/>
      <c r="W67" s="81"/>
      <c r="X67" s="81"/>
      <c r="Y67" s="81"/>
      <c r="Z67" s="81"/>
      <c r="AA67" s="81"/>
      <c r="AB67" s="81"/>
      <c r="AC67" s="81"/>
      <c r="AD67" s="81"/>
      <c r="AE67" s="81"/>
      <c r="AF67" s="81"/>
      <c r="AG67" s="81"/>
      <c r="AH67" s="81"/>
      <c r="AI67" s="79"/>
      <c r="AJ67" s="91"/>
      <c r="AK67" s="301"/>
    </row>
    <row r="68" spans="1:37">
      <c r="A68" s="276"/>
      <c r="B68" s="277" t="s">
        <v>91</v>
      </c>
      <c r="C68" s="85" t="s">
        <v>90</v>
      </c>
      <c r="D68" s="278"/>
      <c r="E68" s="459"/>
      <c r="F68" s="459"/>
      <c r="G68" s="531"/>
      <c r="H68" s="246"/>
      <c r="I68" s="177"/>
      <c r="J68" s="177"/>
      <c r="K68" s="133"/>
      <c r="L68" s="177"/>
      <c r="M68" s="177"/>
      <c r="N68" s="288"/>
      <c r="O68" s="224"/>
      <c r="P68" s="177"/>
      <c r="Q68" s="200"/>
      <c r="R68" s="177"/>
      <c r="S68" s="177"/>
      <c r="T68" s="133"/>
      <c r="U68" s="133"/>
      <c r="V68" s="177"/>
      <c r="W68" s="133"/>
      <c r="X68" s="133"/>
      <c r="Y68" s="133"/>
      <c r="Z68" s="133"/>
      <c r="AA68" s="133"/>
      <c r="AB68" s="133"/>
      <c r="AC68" s="133"/>
      <c r="AD68" s="133"/>
      <c r="AE68" s="133"/>
      <c r="AF68" s="133"/>
      <c r="AG68" s="133"/>
      <c r="AH68" s="133"/>
      <c r="AI68" s="177"/>
      <c r="AJ68" s="189"/>
      <c r="AK68" s="321"/>
    </row>
    <row r="69" spans="1:37">
      <c r="A69" s="279"/>
      <c r="B69" s="163"/>
      <c r="C69" s="163"/>
      <c r="D69" s="163"/>
      <c r="E69" s="170"/>
      <c r="F69" s="93"/>
      <c r="G69" s="93"/>
      <c r="H69" s="163"/>
      <c r="I69" s="163"/>
      <c r="J69" s="163"/>
      <c r="K69" s="44"/>
      <c r="L69" s="170"/>
      <c r="M69" s="170"/>
      <c r="N69" s="66"/>
      <c r="O69" s="151"/>
      <c r="P69" s="149"/>
      <c r="Q69" s="150"/>
      <c r="R69" s="151"/>
      <c r="S69" s="66"/>
      <c r="T69" s="65"/>
      <c r="U69" s="65"/>
      <c r="V69" s="66"/>
      <c r="W69" s="65"/>
      <c r="X69" s="65"/>
      <c r="Y69" s="65"/>
      <c r="Z69" s="65"/>
      <c r="AA69" s="65"/>
      <c r="AB69" s="65"/>
      <c r="AC69" s="65"/>
      <c r="AD69" s="65"/>
      <c r="AE69" s="65"/>
      <c r="AF69" s="65"/>
      <c r="AG69" s="65"/>
      <c r="AH69" s="410"/>
      <c r="AI69" s="66"/>
      <c r="AJ69" s="247"/>
      <c r="AK69" s="163"/>
    </row>
    <row r="70" spans="1:37" ht="23.45" thickBot="1">
      <c r="A70" s="292"/>
      <c r="B70" s="293"/>
      <c r="C70" s="293"/>
      <c r="D70" s="164"/>
      <c r="E70" s="281"/>
      <c r="F70" s="97"/>
      <c r="G70" s="164"/>
      <c r="H70" s="164"/>
      <c r="I70" s="164"/>
      <c r="J70" s="164"/>
      <c r="K70" s="96"/>
      <c r="L70" s="281"/>
      <c r="M70" s="164"/>
      <c r="N70" s="164"/>
      <c r="O70" s="281"/>
      <c r="P70" s="282"/>
      <c r="Q70" s="283"/>
      <c r="R70" s="281"/>
      <c r="S70" s="164"/>
      <c r="T70" s="96"/>
      <c r="U70" s="96"/>
      <c r="V70" s="164"/>
      <c r="W70" s="96"/>
      <c r="X70" s="96"/>
      <c r="Y70" s="96"/>
      <c r="Z70" s="96"/>
      <c r="AA70" s="96"/>
      <c r="AB70" s="96"/>
      <c r="AC70" s="96"/>
      <c r="AD70" s="96"/>
      <c r="AE70" s="96"/>
      <c r="AF70" s="96"/>
      <c r="AG70" s="96"/>
      <c r="AH70" s="411"/>
      <c r="AI70" s="164"/>
      <c r="AJ70" s="164"/>
      <c r="AK70" s="164"/>
    </row>
    <row r="71" spans="1:37" ht="23.45" thickBot="1">
      <c r="A71" s="258">
        <v>5</v>
      </c>
      <c r="B71" s="481" t="s">
        <v>5</v>
      </c>
      <c r="C71" s="482"/>
      <c r="D71" s="482" t="s">
        <v>6</v>
      </c>
      <c r="E71" s="482"/>
      <c r="F71" s="482"/>
      <c r="G71" s="482"/>
      <c r="H71" s="482"/>
      <c r="I71" s="482"/>
      <c r="J71" s="482"/>
      <c r="K71" s="482"/>
      <c r="L71" s="501"/>
      <c r="M71" s="502" t="s">
        <v>7</v>
      </c>
      <c r="N71" s="482"/>
      <c r="O71" s="482"/>
      <c r="P71" s="482"/>
      <c r="Q71" s="482"/>
      <c r="R71" s="482"/>
      <c r="S71" s="482"/>
      <c r="T71" s="482"/>
      <c r="U71" s="482"/>
      <c r="V71" s="482"/>
      <c r="W71" s="482"/>
      <c r="X71" s="482"/>
      <c r="Y71" s="482"/>
      <c r="Z71" s="482"/>
      <c r="AA71" s="482"/>
      <c r="AB71" s="482"/>
      <c r="AC71" s="482"/>
      <c r="AD71" s="482"/>
      <c r="AE71" s="482"/>
      <c r="AF71" s="482"/>
      <c r="AG71" s="482"/>
      <c r="AH71" s="482"/>
      <c r="AI71" s="483" t="s">
        <v>8</v>
      </c>
      <c r="AJ71" s="483"/>
    </row>
    <row r="72" spans="1:37" s="259" customFormat="1">
      <c r="A72" s="243"/>
      <c r="D72" s="260"/>
      <c r="E72" s="261" t="s">
        <v>9</v>
      </c>
      <c r="F72" s="508" t="s">
        <v>10</v>
      </c>
      <c r="G72" s="508" t="s">
        <v>11</v>
      </c>
      <c r="H72" s="510" t="s">
        <v>12</v>
      </c>
      <c r="I72" s="512" t="s">
        <v>13</v>
      </c>
      <c r="J72" s="514" t="s">
        <v>14</v>
      </c>
      <c r="K72" s="466" t="s">
        <v>15</v>
      </c>
      <c r="L72" s="508" t="s">
        <v>16</v>
      </c>
      <c r="M72" s="260" t="s">
        <v>17</v>
      </c>
      <c r="N72" s="262" t="s">
        <v>18</v>
      </c>
      <c r="O72" s="516" t="s">
        <v>19</v>
      </c>
      <c r="P72" s="517"/>
      <c r="Q72" s="518"/>
      <c r="R72" s="508" t="s">
        <v>92</v>
      </c>
      <c r="S72" s="508" t="s">
        <v>93</v>
      </c>
      <c r="T72" s="466" t="s">
        <v>22</v>
      </c>
      <c r="U72" s="466" t="s">
        <v>23</v>
      </c>
      <c r="V72" s="529" t="s">
        <v>24</v>
      </c>
      <c r="W72" s="466" t="s">
        <v>94</v>
      </c>
      <c r="X72" s="467" t="s">
        <v>26</v>
      </c>
      <c r="Y72" s="468"/>
      <c r="Z72" s="469"/>
      <c r="AA72" s="467" t="s">
        <v>27</v>
      </c>
      <c r="AB72" s="468"/>
      <c r="AC72" s="469"/>
      <c r="AD72" s="18" t="s">
        <v>28</v>
      </c>
      <c r="AE72" s="467" t="s">
        <v>29</v>
      </c>
      <c r="AF72" s="468"/>
      <c r="AG72" s="469"/>
      <c r="AH72" s="466" t="s">
        <v>30</v>
      </c>
      <c r="AI72" s="528" t="s">
        <v>31</v>
      </c>
      <c r="AJ72" s="528" t="s">
        <v>32</v>
      </c>
      <c r="AK72" s="263" t="s">
        <v>33</v>
      </c>
    </row>
    <row r="73" spans="1:37" ht="30">
      <c r="A73" s="243"/>
      <c r="B73" s="264" t="s">
        <v>34</v>
      </c>
      <c r="C73" s="47" t="s">
        <v>166</v>
      </c>
      <c r="D73" s="116"/>
      <c r="E73" s="395" t="s">
        <v>167</v>
      </c>
      <c r="F73" s="509"/>
      <c r="G73" s="509"/>
      <c r="H73" s="511"/>
      <c r="I73" s="513"/>
      <c r="J73" s="515"/>
      <c r="K73" s="457"/>
      <c r="L73" s="509"/>
      <c r="M73" s="266"/>
      <c r="N73" s="361"/>
      <c r="O73" s="426" t="s">
        <v>37</v>
      </c>
      <c r="P73" s="427" t="s">
        <v>38</v>
      </c>
      <c r="Q73" s="431" t="s">
        <v>17</v>
      </c>
      <c r="R73" s="528"/>
      <c r="S73" s="528"/>
      <c r="T73" s="456"/>
      <c r="U73" s="456"/>
      <c r="V73" s="530"/>
      <c r="W73" s="456"/>
      <c r="X73" s="325" t="s">
        <v>39</v>
      </c>
      <c r="Y73" s="325" t="s">
        <v>40</v>
      </c>
      <c r="Z73" s="325" t="s">
        <v>41</v>
      </c>
      <c r="AA73" s="325" t="s">
        <v>39</v>
      </c>
      <c r="AB73" s="325" t="s">
        <v>40</v>
      </c>
      <c r="AC73" s="325" t="s">
        <v>41</v>
      </c>
      <c r="AD73" s="325" t="s">
        <v>42</v>
      </c>
      <c r="AE73" s="325" t="s">
        <v>43</v>
      </c>
      <c r="AF73" s="325" t="s">
        <v>44</v>
      </c>
      <c r="AG73" s="325" t="s">
        <v>45</v>
      </c>
      <c r="AH73" s="456"/>
      <c r="AI73" s="528"/>
      <c r="AJ73" s="509"/>
      <c r="AK73" s="152" t="s">
        <v>46</v>
      </c>
    </row>
    <row r="74" spans="1:37" ht="30">
      <c r="A74" s="243"/>
      <c r="B74" s="30" t="s">
        <v>47</v>
      </c>
      <c r="C74" s="137" t="s">
        <v>168</v>
      </c>
      <c r="D74" s="116"/>
      <c r="E74" s="458" t="s">
        <v>169</v>
      </c>
      <c r="F74" s="458" t="s">
        <v>170</v>
      </c>
      <c r="G74" s="460" t="s">
        <v>171</v>
      </c>
      <c r="H74" s="278"/>
      <c r="I74" s="278"/>
      <c r="J74" s="278"/>
      <c r="K74" s="194"/>
      <c r="L74" s="302"/>
      <c r="M74" s="295"/>
      <c r="N74" s="295"/>
      <c r="O74" s="309"/>
      <c r="P74" s="282"/>
      <c r="Q74" s="283"/>
      <c r="R74" s="281"/>
      <c r="S74" s="164"/>
      <c r="T74" s="96"/>
      <c r="U74" s="96"/>
      <c r="V74" s="164"/>
      <c r="W74" s="96"/>
      <c r="X74" s="96"/>
      <c r="Y74" s="96"/>
      <c r="Z74" s="96"/>
      <c r="AA74" s="96"/>
      <c r="AB74" s="96"/>
      <c r="AC74" s="96"/>
      <c r="AD74" s="96"/>
      <c r="AE74" s="96"/>
      <c r="AF74" s="96"/>
      <c r="AG74" s="96"/>
      <c r="AH74" s="411"/>
      <c r="AI74" s="301"/>
      <c r="AJ74" s="321"/>
      <c r="AK74" s="116"/>
    </row>
    <row r="75" spans="1:37">
      <c r="A75" s="243"/>
      <c r="B75" s="264" t="s">
        <v>54</v>
      </c>
      <c r="C75" s="289" t="s">
        <v>55</v>
      </c>
      <c r="D75" s="116"/>
      <c r="E75" s="459"/>
      <c r="F75" s="459"/>
      <c r="G75" s="531"/>
      <c r="H75" s="250"/>
      <c r="I75" s="60"/>
      <c r="J75" s="60"/>
      <c r="K75" s="59"/>
      <c r="L75" s="147"/>
      <c r="M75" s="60"/>
      <c r="N75" s="340"/>
      <c r="O75" s="381"/>
      <c r="P75" s="168"/>
      <c r="Q75" s="169"/>
      <c r="R75" s="170"/>
      <c r="S75" s="163"/>
      <c r="T75" s="44"/>
      <c r="U75" s="44"/>
      <c r="V75" s="163"/>
      <c r="W75" s="44"/>
      <c r="X75" s="44"/>
      <c r="Y75" s="44"/>
      <c r="Z75" s="44"/>
      <c r="AA75" s="44"/>
      <c r="AB75" s="44"/>
      <c r="AC75" s="44"/>
      <c r="AD75" s="44"/>
      <c r="AE75" s="44"/>
      <c r="AF75" s="44"/>
      <c r="AG75" s="44"/>
      <c r="AH75" s="406"/>
      <c r="AI75" s="273"/>
      <c r="AJ75" s="251"/>
      <c r="AK75" s="273"/>
    </row>
    <row r="76" spans="1:37" ht="206.45" customHeight="1">
      <c r="A76" s="243"/>
      <c r="B76" s="463" t="s">
        <v>56</v>
      </c>
      <c r="C76" s="137" t="s">
        <v>172</v>
      </c>
      <c r="D76" s="116"/>
      <c r="E76" s="459"/>
      <c r="F76" s="459"/>
      <c r="G76" s="531"/>
      <c r="H76" s="248"/>
      <c r="I76" s="188"/>
      <c r="J76" s="188"/>
      <c r="K76" s="123"/>
      <c r="L76" s="187"/>
      <c r="M76" s="188"/>
      <c r="N76" s="347"/>
      <c r="O76" s="359">
        <v>8</v>
      </c>
      <c r="P76" s="318" t="str">
        <f>C120</f>
        <v>The aircrew and engineers are to be trained in how to use the PSED proforma.</v>
      </c>
      <c r="Q76" s="317" t="str">
        <f>H126</f>
        <v>Engineers requiring refresher training</v>
      </c>
      <c r="R76" s="374" t="str">
        <f t="shared" ref="R76:U76" si="77">I126</f>
        <v>Wrong object</v>
      </c>
      <c r="S76" s="317" t="str">
        <f t="shared" si="77"/>
        <v>Incorrect assessment outcome - refresher training not required</v>
      </c>
      <c r="T76" s="385" t="str">
        <f t="shared" si="77"/>
        <v>High</v>
      </c>
      <c r="U76" s="386" t="str">
        <f t="shared" si="77"/>
        <v>Large</v>
      </c>
      <c r="V76" s="318" t="s">
        <v>173</v>
      </c>
      <c r="W76" s="107" t="s">
        <v>104</v>
      </c>
      <c r="X76" s="107">
        <f t="shared" ref="X76:X79" si="78">IF($T76="High",3,0)</f>
        <v>3</v>
      </c>
      <c r="Y76" s="107">
        <f t="shared" ref="Y76:Y79" si="79">IF($T76="Medium",2,0)</f>
        <v>0</v>
      </c>
      <c r="Z76" s="107">
        <f t="shared" ref="Z76:Z79" si="80">IF($T76="Low",1,0)</f>
        <v>0</v>
      </c>
      <c r="AA76" s="107">
        <f t="shared" ref="AA76:AA79" si="81">IF($U76="large",3,0)</f>
        <v>3</v>
      </c>
      <c r="AB76" s="107">
        <f t="shared" ref="AB76:AB79" si="82">IF($U76="Medium",2,0)</f>
        <v>0</v>
      </c>
      <c r="AC76" s="107">
        <f t="shared" ref="AC76:AC79" si="83">IF($U76="Low",1,0)</f>
        <v>0</v>
      </c>
      <c r="AD76" s="107">
        <f t="shared" ref="AD76:AD79" si="84">(X76+Y76+Z76)*(AA76+AB76+AC76)</f>
        <v>9</v>
      </c>
      <c r="AE76" s="376">
        <f t="shared" ref="AE76:AE79" si="85">IF($W76="INCREASE",3,0)</f>
        <v>0</v>
      </c>
      <c r="AF76" s="376">
        <f t="shared" ref="AF76:AF79" si="86">IF($W76="NO CHANGE",2,0)</f>
        <v>2</v>
      </c>
      <c r="AG76" s="376">
        <f t="shared" ref="AG76:AG79" si="87">IF($W76="DECREASE",1,0)</f>
        <v>0</v>
      </c>
      <c r="AH76" s="425">
        <f t="shared" ref="AH76:AH79" si="88">AD76*(AE76+AF76+AG76)</f>
        <v>18</v>
      </c>
      <c r="AI76" s="375" t="s">
        <v>174</v>
      </c>
      <c r="AJ76" s="253"/>
      <c r="AK76" s="301"/>
    </row>
    <row r="77" spans="1:37" ht="184.15" customHeight="1">
      <c r="A77" s="243"/>
      <c r="B77" s="463"/>
      <c r="C77" s="47" t="s">
        <v>140</v>
      </c>
      <c r="D77" s="116"/>
      <c r="E77" s="459"/>
      <c r="F77" s="459"/>
      <c r="G77" s="531"/>
      <c r="H77" s="188"/>
      <c r="I77" s="188"/>
      <c r="J77" s="188"/>
      <c r="K77" s="123"/>
      <c r="L77" s="187"/>
      <c r="M77" s="188"/>
      <c r="N77" s="347"/>
      <c r="O77" s="306">
        <v>3</v>
      </c>
      <c r="P77" s="50" t="str">
        <f>C42</f>
        <v>To understand engineering terminology</v>
      </c>
      <c r="Q77" s="47" t="str">
        <f>H47</f>
        <v>Aircrew requiring training</v>
      </c>
      <c r="R77" s="53" t="str">
        <f>I47</f>
        <v>Wrong object</v>
      </c>
      <c r="S77" s="47" t="str">
        <f>J47</f>
        <v>Incorrect aircrew selected</v>
      </c>
      <c r="T77" s="72" t="str">
        <f>K47</f>
        <v>High</v>
      </c>
      <c r="U77" s="73" t="str">
        <f>L47</f>
        <v>Large</v>
      </c>
      <c r="V77" s="50" t="s">
        <v>175</v>
      </c>
      <c r="W77" s="32" t="s">
        <v>104</v>
      </c>
      <c r="X77" s="32">
        <f t="shared" si="78"/>
        <v>3</v>
      </c>
      <c r="Y77" s="32">
        <f t="shared" si="79"/>
        <v>0</v>
      </c>
      <c r="Z77" s="32">
        <f t="shared" si="80"/>
        <v>0</v>
      </c>
      <c r="AA77" s="32">
        <f t="shared" si="81"/>
        <v>3</v>
      </c>
      <c r="AB77" s="32">
        <f t="shared" si="82"/>
        <v>0</v>
      </c>
      <c r="AC77" s="32">
        <f t="shared" si="83"/>
        <v>0</v>
      </c>
      <c r="AD77" s="32">
        <f t="shared" si="84"/>
        <v>9</v>
      </c>
      <c r="AE77" s="51">
        <f t="shared" si="85"/>
        <v>0</v>
      </c>
      <c r="AF77" s="51">
        <f t="shared" si="86"/>
        <v>2</v>
      </c>
      <c r="AG77" s="51">
        <f t="shared" si="87"/>
        <v>0</v>
      </c>
      <c r="AH77" s="48">
        <f t="shared" si="88"/>
        <v>18</v>
      </c>
      <c r="AI77" s="159" t="s">
        <v>176</v>
      </c>
      <c r="AJ77" s="253"/>
      <c r="AK77" s="301"/>
    </row>
    <row r="78" spans="1:37" ht="180">
      <c r="A78" s="243"/>
      <c r="B78" s="463"/>
      <c r="C78" s="47" t="s">
        <v>177</v>
      </c>
      <c r="D78" s="116"/>
      <c r="E78" s="459"/>
      <c r="F78" s="459"/>
      <c r="G78" s="531"/>
      <c r="H78" s="248"/>
      <c r="I78" s="188"/>
      <c r="J78" s="188"/>
      <c r="K78" s="123"/>
      <c r="L78" s="187"/>
      <c r="M78" s="188"/>
      <c r="N78" s="347"/>
      <c r="O78" s="306">
        <v>6</v>
      </c>
      <c r="P78" s="50" t="str">
        <f>C89</f>
        <v>To conduct SQEP Test</v>
      </c>
      <c r="Q78" s="47" t="str">
        <f>H95</f>
        <v>Engineers requiring training</v>
      </c>
      <c r="R78" s="53" t="str">
        <f t="shared" ref="R78:U78" si="89">I95</f>
        <v>Wrong object</v>
      </c>
      <c r="S78" s="47" t="str">
        <f t="shared" si="89"/>
        <v>Incorrect assessment outcome - training not required</v>
      </c>
      <c r="T78" s="72" t="str">
        <f t="shared" si="89"/>
        <v>High</v>
      </c>
      <c r="U78" s="73" t="str">
        <f t="shared" si="89"/>
        <v>Large</v>
      </c>
      <c r="V78" s="50" t="s">
        <v>178</v>
      </c>
      <c r="W78" s="32" t="s">
        <v>104</v>
      </c>
      <c r="X78" s="32">
        <f t="shared" si="78"/>
        <v>3</v>
      </c>
      <c r="Y78" s="32">
        <f t="shared" si="79"/>
        <v>0</v>
      </c>
      <c r="Z78" s="32">
        <f t="shared" si="80"/>
        <v>0</v>
      </c>
      <c r="AA78" s="32">
        <f t="shared" si="81"/>
        <v>3</v>
      </c>
      <c r="AB78" s="32">
        <f t="shared" si="82"/>
        <v>0</v>
      </c>
      <c r="AC78" s="32">
        <f t="shared" si="83"/>
        <v>0</v>
      </c>
      <c r="AD78" s="32">
        <f t="shared" si="84"/>
        <v>9</v>
      </c>
      <c r="AE78" s="51">
        <f t="shared" si="85"/>
        <v>0</v>
      </c>
      <c r="AF78" s="51">
        <f t="shared" si="86"/>
        <v>2</v>
      </c>
      <c r="AG78" s="51">
        <f t="shared" si="87"/>
        <v>0</v>
      </c>
      <c r="AH78" s="48">
        <f t="shared" si="88"/>
        <v>18</v>
      </c>
      <c r="AI78" s="159" t="s">
        <v>174</v>
      </c>
      <c r="AJ78" s="253"/>
      <c r="AK78" s="301"/>
    </row>
    <row r="79" spans="1:37" ht="177" customHeight="1">
      <c r="A79" s="243"/>
      <c r="B79" s="463"/>
      <c r="C79" s="137" t="s">
        <v>179</v>
      </c>
      <c r="D79" s="116"/>
      <c r="E79" s="459"/>
      <c r="F79" s="459"/>
      <c r="G79" s="531"/>
      <c r="H79" s="246"/>
      <c r="I79" s="66"/>
      <c r="J79" s="66"/>
      <c r="K79" s="65"/>
      <c r="L79" s="151"/>
      <c r="M79" s="66"/>
      <c r="N79" s="347"/>
      <c r="O79" s="363" t="s">
        <v>180</v>
      </c>
      <c r="P79" s="50" t="str">
        <f>C119</f>
        <v>To use PSED proforma</v>
      </c>
      <c r="Q79" s="47" t="str">
        <f>H125</f>
        <v>Aircrew requiring refresher training</v>
      </c>
      <c r="R79" s="53" t="str">
        <f t="shared" ref="R79:U79" si="90">I125</f>
        <v>Wrong object</v>
      </c>
      <c r="S79" s="47" t="str">
        <f t="shared" si="90"/>
        <v>Incorrect assessment outcome - refresher training not required</v>
      </c>
      <c r="T79" s="72" t="str">
        <f t="shared" si="90"/>
        <v>High</v>
      </c>
      <c r="U79" s="73" t="str">
        <f t="shared" si="90"/>
        <v>Large</v>
      </c>
      <c r="V79" s="50" t="s">
        <v>181</v>
      </c>
      <c r="W79" s="32" t="s">
        <v>104</v>
      </c>
      <c r="X79" s="32">
        <f t="shared" si="78"/>
        <v>3</v>
      </c>
      <c r="Y79" s="32">
        <f t="shared" si="79"/>
        <v>0</v>
      </c>
      <c r="Z79" s="32">
        <f t="shared" si="80"/>
        <v>0</v>
      </c>
      <c r="AA79" s="32">
        <f t="shared" si="81"/>
        <v>3</v>
      </c>
      <c r="AB79" s="32">
        <f t="shared" si="82"/>
        <v>0</v>
      </c>
      <c r="AC79" s="32">
        <f t="shared" si="83"/>
        <v>0</v>
      </c>
      <c r="AD79" s="32">
        <f t="shared" si="84"/>
        <v>9</v>
      </c>
      <c r="AE79" s="51">
        <f t="shared" si="85"/>
        <v>0</v>
      </c>
      <c r="AF79" s="51">
        <f t="shared" si="86"/>
        <v>2</v>
      </c>
      <c r="AG79" s="51">
        <f t="shared" si="87"/>
        <v>0</v>
      </c>
      <c r="AH79" s="48">
        <f t="shared" si="88"/>
        <v>18</v>
      </c>
      <c r="AI79" s="159" t="s">
        <v>176</v>
      </c>
      <c r="AJ79" s="303"/>
      <c r="AK79" s="301"/>
    </row>
    <row r="80" spans="1:37" ht="97.9" customHeight="1">
      <c r="A80" s="243"/>
      <c r="B80" s="30" t="s">
        <v>65</v>
      </c>
      <c r="C80" s="47" t="s">
        <v>102</v>
      </c>
      <c r="D80" s="116"/>
      <c r="E80" s="459"/>
      <c r="F80" s="459"/>
      <c r="G80" s="461"/>
      <c r="H80" s="347" t="str">
        <f>C80</f>
        <v>Aircrew/engineers/logisticians booked training</v>
      </c>
      <c r="I80" s="348" t="s">
        <v>107</v>
      </c>
      <c r="J80" s="117" t="s">
        <v>182</v>
      </c>
      <c r="K80" s="378" t="s">
        <v>53</v>
      </c>
      <c r="L80" s="349" t="s">
        <v>58</v>
      </c>
      <c r="M80" s="340"/>
      <c r="N80" s="347"/>
      <c r="O80" s="60"/>
      <c r="P80" s="145"/>
      <c r="Q80" s="146"/>
      <c r="R80" s="147"/>
      <c r="S80" s="60"/>
      <c r="T80" s="59"/>
      <c r="U80" s="59"/>
      <c r="V80" s="60"/>
      <c r="W80" s="59"/>
      <c r="X80" s="59"/>
      <c r="Y80" s="59"/>
      <c r="Z80" s="59"/>
      <c r="AA80" s="59"/>
      <c r="AB80" s="59"/>
      <c r="AC80" s="59"/>
      <c r="AD80" s="59"/>
      <c r="AE80" s="59"/>
      <c r="AF80" s="59"/>
      <c r="AG80" s="59"/>
      <c r="AH80" s="421"/>
      <c r="AI80" s="251"/>
      <c r="AJ80" s="318" t="s">
        <v>571</v>
      </c>
      <c r="AK80" s="116"/>
    </row>
    <row r="81" spans="1:37">
      <c r="A81" s="243"/>
      <c r="B81" s="30" t="s">
        <v>75</v>
      </c>
      <c r="C81" s="75" t="s">
        <v>90</v>
      </c>
      <c r="D81" s="116"/>
      <c r="E81" s="459"/>
      <c r="F81" s="459"/>
      <c r="G81" s="531"/>
      <c r="H81" s="275"/>
      <c r="I81" s="79"/>
      <c r="J81" s="79"/>
      <c r="K81" s="81"/>
      <c r="L81" s="79"/>
      <c r="M81" s="79"/>
      <c r="N81" s="347"/>
      <c r="O81" s="88"/>
      <c r="P81" s="88"/>
      <c r="Q81" s="89"/>
      <c r="R81" s="88"/>
      <c r="S81" s="88"/>
      <c r="T81" s="90"/>
      <c r="U81" s="90"/>
      <c r="V81" s="88"/>
      <c r="W81" s="90"/>
      <c r="X81" s="90"/>
      <c r="Y81" s="90"/>
      <c r="Z81" s="90"/>
      <c r="AA81" s="90"/>
      <c r="AB81" s="90"/>
      <c r="AC81" s="90"/>
      <c r="AD81" s="90"/>
      <c r="AE81" s="90"/>
      <c r="AF81" s="90"/>
      <c r="AG81" s="90"/>
      <c r="AH81" s="214"/>
      <c r="AI81" s="91"/>
      <c r="AJ81" s="91"/>
      <c r="AK81" s="116"/>
    </row>
    <row r="82" spans="1:37">
      <c r="A82" s="243"/>
      <c r="B82" s="30" t="s">
        <v>82</v>
      </c>
      <c r="C82" s="75" t="s">
        <v>90</v>
      </c>
      <c r="D82" s="116"/>
      <c r="E82" s="459"/>
      <c r="F82" s="459"/>
      <c r="G82" s="531"/>
      <c r="H82" s="223"/>
      <c r="I82" s="88"/>
      <c r="J82" s="88"/>
      <c r="K82" s="90"/>
      <c r="L82" s="88"/>
      <c r="M82" s="88"/>
      <c r="N82" s="347"/>
      <c r="O82" s="88"/>
      <c r="P82" s="88"/>
      <c r="Q82" s="89"/>
      <c r="R82" s="88"/>
      <c r="S82" s="88"/>
      <c r="T82" s="90"/>
      <c r="U82" s="90"/>
      <c r="V82" s="88"/>
      <c r="W82" s="90"/>
      <c r="X82" s="90"/>
      <c r="Y82" s="90"/>
      <c r="Z82" s="90"/>
      <c r="AA82" s="90"/>
      <c r="AB82" s="90"/>
      <c r="AC82" s="90"/>
      <c r="AD82" s="90"/>
      <c r="AE82" s="90"/>
      <c r="AF82" s="90"/>
      <c r="AG82" s="90"/>
      <c r="AH82" s="214"/>
      <c r="AI82" s="91"/>
      <c r="AJ82" s="91"/>
      <c r="AK82" s="116"/>
    </row>
    <row r="83" spans="1:37">
      <c r="A83" s="243"/>
      <c r="B83" s="30" t="s">
        <v>89</v>
      </c>
      <c r="C83" s="75" t="s">
        <v>90</v>
      </c>
      <c r="D83" s="116"/>
      <c r="E83" s="459"/>
      <c r="F83" s="459"/>
      <c r="G83" s="531"/>
      <c r="H83" s="223"/>
      <c r="I83" s="88"/>
      <c r="J83" s="88"/>
      <c r="K83" s="90"/>
      <c r="L83" s="88"/>
      <c r="M83" s="88"/>
      <c r="N83" s="347"/>
      <c r="O83" s="88"/>
      <c r="P83" s="88"/>
      <c r="Q83" s="89"/>
      <c r="R83" s="88"/>
      <c r="S83" s="88"/>
      <c r="T83" s="90"/>
      <c r="U83" s="90"/>
      <c r="V83" s="88"/>
      <c r="W83" s="90"/>
      <c r="X83" s="90"/>
      <c r="Y83" s="90"/>
      <c r="Z83" s="90"/>
      <c r="AA83" s="90"/>
      <c r="AB83" s="90"/>
      <c r="AC83" s="90"/>
      <c r="AD83" s="90"/>
      <c r="AE83" s="90"/>
      <c r="AF83" s="90"/>
      <c r="AG83" s="90"/>
      <c r="AH83" s="214"/>
      <c r="AI83" s="91"/>
      <c r="AJ83" s="91"/>
      <c r="AK83" s="116"/>
    </row>
    <row r="84" spans="1:37">
      <c r="A84" s="276"/>
      <c r="B84" s="277" t="s">
        <v>91</v>
      </c>
      <c r="C84" s="85" t="s">
        <v>90</v>
      </c>
      <c r="D84" s="278"/>
      <c r="E84" s="459"/>
      <c r="F84" s="459"/>
      <c r="G84" s="531"/>
      <c r="H84" s="224"/>
      <c r="I84" s="177"/>
      <c r="J84" s="177"/>
      <c r="K84" s="133"/>
      <c r="L84" s="177"/>
      <c r="M84" s="177"/>
      <c r="N84" s="226"/>
      <c r="O84" s="88"/>
      <c r="P84" s="88"/>
      <c r="Q84" s="89"/>
      <c r="R84" s="88"/>
      <c r="S84" s="88"/>
      <c r="T84" s="90"/>
      <c r="U84" s="90"/>
      <c r="V84" s="88"/>
      <c r="W84" s="90"/>
      <c r="X84" s="90"/>
      <c r="Y84" s="90"/>
      <c r="Z84" s="90"/>
      <c r="AA84" s="90"/>
      <c r="AB84" s="90"/>
      <c r="AC84" s="90"/>
      <c r="AD84" s="90"/>
      <c r="AE84" s="90"/>
      <c r="AF84" s="90"/>
      <c r="AG84" s="90"/>
      <c r="AH84" s="214"/>
      <c r="AI84" s="91"/>
      <c r="AJ84" s="91"/>
      <c r="AK84" s="278"/>
    </row>
    <row r="85" spans="1:37">
      <c r="A85" s="279"/>
      <c r="B85" s="163"/>
      <c r="C85" s="163"/>
      <c r="D85" s="163"/>
      <c r="E85" s="170"/>
      <c r="F85" s="93"/>
      <c r="G85" s="93"/>
      <c r="H85" s="163"/>
      <c r="I85" s="163"/>
      <c r="J85" s="163"/>
      <c r="K85" s="44"/>
      <c r="L85" s="170"/>
      <c r="M85" s="170"/>
      <c r="N85" s="66"/>
      <c r="O85" s="170"/>
      <c r="P85" s="168"/>
      <c r="Q85" s="169"/>
      <c r="R85" s="170"/>
      <c r="S85" s="163"/>
      <c r="T85" s="44"/>
      <c r="U85" s="44"/>
      <c r="V85" s="163"/>
      <c r="W85" s="44"/>
      <c r="X85" s="44"/>
      <c r="Y85" s="44"/>
      <c r="Z85" s="44"/>
      <c r="AA85" s="44"/>
      <c r="AB85" s="44"/>
      <c r="AC85" s="44"/>
      <c r="AD85" s="44"/>
      <c r="AE85" s="44"/>
      <c r="AF85" s="44"/>
      <c r="AG85" s="44"/>
      <c r="AH85" s="406"/>
      <c r="AI85" s="163"/>
      <c r="AJ85" s="273"/>
      <c r="AK85" s="163"/>
    </row>
    <row r="86" spans="1:37" ht="23.45" thickBot="1">
      <c r="A86" s="280"/>
      <c r="B86" s="164"/>
      <c r="C86" s="164"/>
      <c r="D86" s="164"/>
      <c r="E86" s="281"/>
      <c r="F86" s="97"/>
      <c r="G86" s="164"/>
      <c r="H86" s="164"/>
      <c r="I86" s="164"/>
      <c r="J86" s="164"/>
      <c r="K86" s="96"/>
      <c r="L86" s="281"/>
      <c r="M86" s="164"/>
      <c r="N86" s="164"/>
      <c r="O86" s="281"/>
      <c r="P86" s="282"/>
      <c r="Q86" s="283"/>
      <c r="R86" s="281"/>
      <c r="S86" s="164"/>
      <c r="T86" s="96"/>
      <c r="U86" s="96"/>
      <c r="V86" s="164"/>
      <c r="W86" s="96"/>
      <c r="X86" s="96"/>
      <c r="Y86" s="96"/>
      <c r="Z86" s="96"/>
      <c r="AA86" s="96"/>
      <c r="AB86" s="96"/>
      <c r="AC86" s="96"/>
      <c r="AD86" s="96"/>
      <c r="AE86" s="96"/>
      <c r="AF86" s="96"/>
      <c r="AG86" s="96"/>
      <c r="AH86" s="411"/>
      <c r="AI86" s="164"/>
      <c r="AJ86" s="164"/>
      <c r="AK86" s="164"/>
    </row>
    <row r="87" spans="1:37" ht="23.45" thickBot="1">
      <c r="A87" s="258">
        <v>6</v>
      </c>
      <c r="B87" s="519" t="s">
        <v>5</v>
      </c>
      <c r="C87" s="506"/>
      <c r="D87" s="290" t="s">
        <v>6</v>
      </c>
      <c r="E87" s="290"/>
      <c r="F87" s="290"/>
      <c r="G87" s="290"/>
      <c r="H87" s="290"/>
      <c r="I87" s="290"/>
      <c r="J87" s="290"/>
      <c r="K87" s="134"/>
      <c r="L87" s="290"/>
      <c r="M87" s="506" t="s">
        <v>7</v>
      </c>
      <c r="N87" s="506"/>
      <c r="O87" s="506"/>
      <c r="P87" s="506"/>
      <c r="Q87" s="506"/>
      <c r="R87" s="506"/>
      <c r="S87" s="506"/>
      <c r="T87" s="506"/>
      <c r="U87" s="506"/>
      <c r="V87" s="506"/>
      <c r="W87" s="506"/>
      <c r="X87" s="506"/>
      <c r="Y87" s="506"/>
      <c r="Z87" s="506"/>
      <c r="AA87" s="506"/>
      <c r="AB87" s="506"/>
      <c r="AC87" s="506"/>
      <c r="AD87" s="506"/>
      <c r="AE87" s="506"/>
      <c r="AF87" s="506"/>
      <c r="AG87" s="506"/>
      <c r="AH87" s="506"/>
      <c r="AI87" s="507" t="s">
        <v>8</v>
      </c>
      <c r="AJ87" s="507"/>
    </row>
    <row r="88" spans="1:37" s="259" customFormat="1">
      <c r="A88" s="243"/>
      <c r="D88" s="260"/>
      <c r="E88" s="261" t="s">
        <v>9</v>
      </c>
      <c r="F88" s="508" t="s">
        <v>10</v>
      </c>
      <c r="G88" s="508" t="s">
        <v>11</v>
      </c>
      <c r="H88" s="510" t="s">
        <v>12</v>
      </c>
      <c r="I88" s="512" t="s">
        <v>13</v>
      </c>
      <c r="J88" s="514" t="s">
        <v>14</v>
      </c>
      <c r="K88" s="466" t="s">
        <v>15</v>
      </c>
      <c r="L88" s="508" t="s">
        <v>16</v>
      </c>
      <c r="M88" s="260" t="s">
        <v>17</v>
      </c>
      <c r="N88" s="262" t="s">
        <v>18</v>
      </c>
      <c r="O88" s="516" t="s">
        <v>19</v>
      </c>
      <c r="P88" s="517"/>
      <c r="Q88" s="518"/>
      <c r="R88" s="508" t="s">
        <v>92</v>
      </c>
      <c r="S88" s="508" t="s">
        <v>93</v>
      </c>
      <c r="T88" s="466" t="s">
        <v>22</v>
      </c>
      <c r="U88" s="466" t="s">
        <v>23</v>
      </c>
      <c r="V88" s="529" t="s">
        <v>24</v>
      </c>
      <c r="W88" s="466" t="s">
        <v>94</v>
      </c>
      <c r="X88" s="467" t="s">
        <v>26</v>
      </c>
      <c r="Y88" s="468"/>
      <c r="Z88" s="469"/>
      <c r="AA88" s="467" t="s">
        <v>27</v>
      </c>
      <c r="AB88" s="468"/>
      <c r="AC88" s="469"/>
      <c r="AD88" s="18" t="s">
        <v>28</v>
      </c>
      <c r="AE88" s="467" t="s">
        <v>29</v>
      </c>
      <c r="AF88" s="468"/>
      <c r="AG88" s="469"/>
      <c r="AH88" s="466" t="s">
        <v>30</v>
      </c>
      <c r="AI88" s="528" t="s">
        <v>31</v>
      </c>
      <c r="AJ88" s="528" t="s">
        <v>32</v>
      </c>
      <c r="AK88" s="263" t="s">
        <v>33</v>
      </c>
    </row>
    <row r="89" spans="1:37" ht="30">
      <c r="A89" s="243"/>
      <c r="B89" s="264" t="s">
        <v>34</v>
      </c>
      <c r="C89" s="47" t="s">
        <v>184</v>
      </c>
      <c r="D89" s="116"/>
      <c r="E89" s="265" t="s">
        <v>36</v>
      </c>
      <c r="F89" s="509"/>
      <c r="G89" s="509"/>
      <c r="H89" s="511"/>
      <c r="I89" s="513"/>
      <c r="J89" s="515"/>
      <c r="K89" s="457"/>
      <c r="L89" s="509"/>
      <c r="M89" s="266"/>
      <c r="N89" s="361"/>
      <c r="O89" s="426" t="s">
        <v>37</v>
      </c>
      <c r="P89" s="427" t="s">
        <v>38</v>
      </c>
      <c r="Q89" s="428" t="s">
        <v>17</v>
      </c>
      <c r="R89" s="528"/>
      <c r="S89" s="528"/>
      <c r="T89" s="456"/>
      <c r="U89" s="456"/>
      <c r="V89" s="530"/>
      <c r="W89" s="456"/>
      <c r="X89" s="325" t="s">
        <v>39</v>
      </c>
      <c r="Y89" s="325" t="s">
        <v>40</v>
      </c>
      <c r="Z89" s="325" t="s">
        <v>41</v>
      </c>
      <c r="AA89" s="325" t="s">
        <v>39</v>
      </c>
      <c r="AB89" s="325" t="s">
        <v>40</v>
      </c>
      <c r="AC89" s="325" t="s">
        <v>41</v>
      </c>
      <c r="AD89" s="325" t="s">
        <v>42</v>
      </c>
      <c r="AE89" s="325" t="s">
        <v>43</v>
      </c>
      <c r="AF89" s="325" t="s">
        <v>44</v>
      </c>
      <c r="AG89" s="325" t="s">
        <v>45</v>
      </c>
      <c r="AH89" s="456"/>
      <c r="AI89" s="528"/>
      <c r="AJ89" s="509"/>
      <c r="AK89" s="152" t="s">
        <v>46</v>
      </c>
    </row>
    <row r="90" spans="1:37" ht="30">
      <c r="A90" s="243"/>
      <c r="B90" s="30" t="s">
        <v>47</v>
      </c>
      <c r="C90" s="157" t="s">
        <v>185</v>
      </c>
      <c r="D90" s="116"/>
      <c r="E90" s="458" t="s">
        <v>186</v>
      </c>
      <c r="F90" s="458" t="s">
        <v>187</v>
      </c>
      <c r="G90" s="460" t="s">
        <v>188</v>
      </c>
      <c r="H90" s="278"/>
      <c r="I90" s="278"/>
      <c r="J90" s="278"/>
      <c r="K90" s="194"/>
      <c r="L90" s="302"/>
      <c r="M90" s="295"/>
      <c r="N90" s="295"/>
      <c r="O90" s="309"/>
      <c r="P90" s="282"/>
      <c r="Q90" s="283"/>
      <c r="R90" s="281"/>
      <c r="S90" s="164"/>
      <c r="T90" s="96"/>
      <c r="U90" s="96"/>
      <c r="V90" s="164"/>
      <c r="W90" s="96"/>
      <c r="X90" s="96"/>
      <c r="Y90" s="96"/>
      <c r="Z90" s="96"/>
      <c r="AA90" s="96"/>
      <c r="AB90" s="96"/>
      <c r="AC90" s="96"/>
      <c r="AD90" s="96"/>
      <c r="AE90" s="96"/>
      <c r="AF90" s="96"/>
      <c r="AG90" s="96"/>
      <c r="AH90" s="411"/>
      <c r="AI90" s="301"/>
      <c r="AJ90" s="321"/>
      <c r="AK90" s="116"/>
    </row>
    <row r="91" spans="1:37">
      <c r="A91" s="243"/>
      <c r="B91" s="264" t="s">
        <v>54</v>
      </c>
      <c r="C91" s="289" t="s">
        <v>55</v>
      </c>
      <c r="D91" s="116"/>
      <c r="E91" s="459"/>
      <c r="F91" s="459"/>
      <c r="G91" s="531"/>
      <c r="H91" s="250"/>
      <c r="I91" s="60"/>
      <c r="J91" s="60"/>
      <c r="K91" s="59"/>
      <c r="L91" s="147"/>
      <c r="M91" s="60"/>
      <c r="N91" s="340"/>
      <c r="O91" s="381"/>
      <c r="P91" s="168"/>
      <c r="Q91" s="169"/>
      <c r="R91" s="170"/>
      <c r="S91" s="163"/>
      <c r="T91" s="44"/>
      <c r="U91" s="44"/>
      <c r="V91" s="163"/>
      <c r="W91" s="44"/>
      <c r="X91" s="44"/>
      <c r="Y91" s="44"/>
      <c r="Z91" s="44"/>
      <c r="AA91" s="44"/>
      <c r="AB91" s="44"/>
      <c r="AC91" s="44"/>
      <c r="AD91" s="44"/>
      <c r="AE91" s="44"/>
      <c r="AF91" s="44"/>
      <c r="AG91" s="44"/>
      <c r="AH91" s="406"/>
      <c r="AI91" s="273"/>
      <c r="AJ91" s="251"/>
      <c r="AK91" s="273"/>
    </row>
    <row r="92" spans="1:37" ht="60.6" thickBot="1">
      <c r="A92" s="243"/>
      <c r="B92" s="30" t="s">
        <v>56</v>
      </c>
      <c r="C92" s="47" t="s">
        <v>189</v>
      </c>
      <c r="D92" s="116"/>
      <c r="E92" s="459"/>
      <c r="F92" s="459"/>
      <c r="G92" s="531"/>
      <c r="H92" s="246"/>
      <c r="I92" s="66"/>
      <c r="J92" s="66"/>
      <c r="K92" s="65"/>
      <c r="L92" s="151"/>
      <c r="M92" s="66"/>
      <c r="N92" s="347"/>
      <c r="O92" s="359">
        <v>14</v>
      </c>
      <c r="P92" s="318" t="str">
        <f>C208</f>
        <v>To fly the aircraft</v>
      </c>
      <c r="Q92" s="317" t="str">
        <f>H214</f>
        <v>Aircrew requiring Q&amp;E test</v>
      </c>
      <c r="R92" s="374" t="str">
        <f t="shared" ref="R92:U92" si="91">I214</f>
        <v>Sequence</v>
      </c>
      <c r="S92" s="317" t="str">
        <f t="shared" si="91"/>
        <v>Undertaken after PSED has been completed.</v>
      </c>
      <c r="T92" s="432" t="str">
        <f t="shared" si="91"/>
        <v>High</v>
      </c>
      <c r="U92" s="386" t="str">
        <f t="shared" si="91"/>
        <v>Large</v>
      </c>
      <c r="V92" s="375" t="s">
        <v>190</v>
      </c>
      <c r="W92" s="419" t="s">
        <v>104</v>
      </c>
      <c r="X92" s="107">
        <f t="shared" ref="X92" si="92">IF($T92="High",3,0)</f>
        <v>3</v>
      </c>
      <c r="Y92" s="107">
        <f t="shared" ref="Y92" si="93">IF($T92="Medium",2,0)</f>
        <v>0</v>
      </c>
      <c r="Z92" s="107">
        <f t="shared" ref="Z92" si="94">IF($T92="Low",1,0)</f>
        <v>0</v>
      </c>
      <c r="AA92" s="107">
        <f t="shared" ref="AA92" si="95">IF($U92="large",3,0)</f>
        <v>3</v>
      </c>
      <c r="AB92" s="107">
        <f t="shared" ref="AB92" si="96">IF($U92="Medium",2,0)</f>
        <v>0</v>
      </c>
      <c r="AC92" s="107">
        <f t="shared" ref="AC92" si="97">IF($U92="Low",1,0)</f>
        <v>0</v>
      </c>
      <c r="AD92" s="107">
        <f t="shared" ref="AD92" si="98">(X92+Y92+Z92)*(AA92+AB92+AC92)</f>
        <v>9</v>
      </c>
      <c r="AE92" s="376">
        <f t="shared" ref="AE92" si="99">IF($W92="INCREASE",3,0)</f>
        <v>0</v>
      </c>
      <c r="AF92" s="376">
        <f t="shared" ref="AF92" si="100">IF($W92="NO CHANGE",2,0)</f>
        <v>2</v>
      </c>
      <c r="AG92" s="376">
        <f t="shared" ref="AG92" si="101">IF($W92="DECREASE",1,0)</f>
        <v>0</v>
      </c>
      <c r="AH92" s="425">
        <f t="shared" ref="AH92" si="102">AD92*(AE92+AF92+AG92)</f>
        <v>18</v>
      </c>
      <c r="AI92" s="375" t="s">
        <v>191</v>
      </c>
      <c r="AJ92" s="303"/>
      <c r="AK92" s="301"/>
    </row>
    <row r="93" spans="1:37" ht="60.6" thickTop="1">
      <c r="A93" s="243"/>
      <c r="B93" s="463" t="s">
        <v>65</v>
      </c>
      <c r="C93" s="47" t="s">
        <v>79</v>
      </c>
      <c r="D93" s="116"/>
      <c r="E93" s="459"/>
      <c r="F93" s="459"/>
      <c r="G93" s="461"/>
      <c r="H93" s="226" t="str">
        <f>C93</f>
        <v>Engineer SQEP for PSED</v>
      </c>
      <c r="I93" s="320" t="s">
        <v>107</v>
      </c>
      <c r="J93" s="346" t="s">
        <v>192</v>
      </c>
      <c r="K93" s="107" t="s">
        <v>69</v>
      </c>
      <c r="L93" s="287" t="s">
        <v>58</v>
      </c>
      <c r="M93" s="288"/>
      <c r="N93" s="347"/>
      <c r="O93" s="60"/>
      <c r="P93" s="145"/>
      <c r="Q93" s="146"/>
      <c r="R93" s="147"/>
      <c r="S93" s="60"/>
      <c r="T93" s="59"/>
      <c r="U93" s="59"/>
      <c r="V93" s="60"/>
      <c r="W93" s="123"/>
      <c r="X93" s="59"/>
      <c r="Y93" s="59"/>
      <c r="Z93" s="59"/>
      <c r="AA93" s="59"/>
      <c r="AB93" s="59"/>
      <c r="AC93" s="59"/>
      <c r="AD93" s="59"/>
      <c r="AE93" s="59"/>
      <c r="AF93" s="59"/>
      <c r="AG93" s="59"/>
      <c r="AH93" s="421"/>
      <c r="AI93" s="251"/>
      <c r="AJ93" s="318" t="s">
        <v>193</v>
      </c>
      <c r="AK93" s="116"/>
    </row>
    <row r="94" spans="1:37" ht="67.150000000000006" customHeight="1">
      <c r="A94" s="243"/>
      <c r="B94" s="463"/>
      <c r="C94" s="47" t="s">
        <v>194</v>
      </c>
      <c r="D94" s="116"/>
      <c r="E94" s="459"/>
      <c r="F94" s="459"/>
      <c r="G94" s="461"/>
      <c r="H94" s="116" t="str">
        <f>C94</f>
        <v>Aircrew SQEP for PSED</v>
      </c>
      <c r="I94" s="244" t="s">
        <v>107</v>
      </c>
      <c r="J94" s="139" t="s">
        <v>192</v>
      </c>
      <c r="K94" s="32" t="s">
        <v>69</v>
      </c>
      <c r="L94" s="49" t="s">
        <v>58</v>
      </c>
      <c r="M94" s="245"/>
      <c r="N94" s="347"/>
      <c r="O94" s="188"/>
      <c r="P94" s="185"/>
      <c r="Q94" s="186"/>
      <c r="R94" s="187"/>
      <c r="S94" s="188"/>
      <c r="T94" s="123"/>
      <c r="U94" s="123"/>
      <c r="V94" s="188"/>
      <c r="W94" s="123"/>
      <c r="X94" s="123"/>
      <c r="Y94" s="123"/>
      <c r="Z94" s="123"/>
      <c r="AA94" s="123"/>
      <c r="AB94" s="123"/>
      <c r="AC94" s="123"/>
      <c r="AD94" s="123"/>
      <c r="AE94" s="123"/>
      <c r="AF94" s="123"/>
      <c r="AG94" s="123"/>
      <c r="AH94" s="422"/>
      <c r="AI94" s="249"/>
      <c r="AJ94" s="50" t="s">
        <v>195</v>
      </c>
      <c r="AK94" s="116"/>
    </row>
    <row r="95" spans="1:37" ht="49.9" customHeight="1">
      <c r="A95" s="243"/>
      <c r="B95" s="463"/>
      <c r="C95" s="47" t="s">
        <v>177</v>
      </c>
      <c r="D95" s="116"/>
      <c r="E95" s="459"/>
      <c r="F95" s="459"/>
      <c r="G95" s="461"/>
      <c r="H95" s="116" t="str">
        <f>C95</f>
        <v>Engineers requiring training</v>
      </c>
      <c r="I95" s="244" t="s">
        <v>107</v>
      </c>
      <c r="J95" s="139" t="s">
        <v>196</v>
      </c>
      <c r="K95" s="32" t="s">
        <v>69</v>
      </c>
      <c r="L95" s="49" t="s">
        <v>58</v>
      </c>
      <c r="M95" s="245"/>
      <c r="N95" s="347"/>
      <c r="O95" s="188"/>
      <c r="P95" s="185"/>
      <c r="Q95" s="186"/>
      <c r="R95" s="187"/>
      <c r="S95" s="188"/>
      <c r="T95" s="123"/>
      <c r="U95" s="123"/>
      <c r="V95" s="188"/>
      <c r="W95" s="123"/>
      <c r="X95" s="123"/>
      <c r="Y95" s="123"/>
      <c r="Z95" s="123"/>
      <c r="AA95" s="123"/>
      <c r="AB95" s="123"/>
      <c r="AC95" s="123"/>
      <c r="AD95" s="123"/>
      <c r="AE95" s="123"/>
      <c r="AF95" s="123"/>
      <c r="AG95" s="123"/>
      <c r="AH95" s="422"/>
      <c r="AI95" s="249"/>
      <c r="AJ95" s="50" t="s">
        <v>197</v>
      </c>
      <c r="AK95" s="116"/>
    </row>
    <row r="96" spans="1:37" ht="45">
      <c r="A96" s="243"/>
      <c r="B96" s="463"/>
      <c r="C96" s="47" t="s">
        <v>198</v>
      </c>
      <c r="D96" s="116"/>
      <c r="E96" s="459"/>
      <c r="F96" s="459"/>
      <c r="G96" s="461"/>
      <c r="H96" s="116" t="str">
        <f>C96</f>
        <v>Aircrew's SQEP results</v>
      </c>
      <c r="I96" s="244" t="s">
        <v>107</v>
      </c>
      <c r="J96" s="139" t="s">
        <v>192</v>
      </c>
      <c r="K96" s="32" t="s">
        <v>69</v>
      </c>
      <c r="L96" s="49" t="s">
        <v>58</v>
      </c>
      <c r="M96" s="245"/>
      <c r="N96" s="347"/>
      <c r="O96" s="188"/>
      <c r="P96" s="185"/>
      <c r="Q96" s="186"/>
      <c r="R96" s="187"/>
      <c r="S96" s="188"/>
      <c r="T96" s="123"/>
      <c r="U96" s="123"/>
      <c r="V96" s="188"/>
      <c r="W96" s="123"/>
      <c r="X96" s="123"/>
      <c r="Y96" s="123"/>
      <c r="Z96" s="123"/>
      <c r="AA96" s="123"/>
      <c r="AB96" s="123"/>
      <c r="AC96" s="123"/>
      <c r="AD96" s="123"/>
      <c r="AE96" s="123"/>
      <c r="AF96" s="123"/>
      <c r="AG96" s="123"/>
      <c r="AH96" s="422"/>
      <c r="AI96" s="249"/>
      <c r="AJ96" s="50" t="s">
        <v>197</v>
      </c>
      <c r="AK96" s="116"/>
    </row>
    <row r="97" spans="1:37" ht="45">
      <c r="A97" s="243"/>
      <c r="B97" s="463"/>
      <c r="C97" s="47" t="s">
        <v>199</v>
      </c>
      <c r="D97" s="116"/>
      <c r="E97" s="459"/>
      <c r="F97" s="459"/>
      <c r="G97" s="461"/>
      <c r="H97" s="278" t="str">
        <f>C97</f>
        <v>Engineer's SQEP results</v>
      </c>
      <c r="I97" s="322" t="s">
        <v>107</v>
      </c>
      <c r="J97" s="323" t="s">
        <v>192</v>
      </c>
      <c r="K97" s="194" t="s">
        <v>69</v>
      </c>
      <c r="L97" s="302" t="s">
        <v>58</v>
      </c>
      <c r="M97" s="295"/>
      <c r="N97" s="347"/>
      <c r="O97" s="188"/>
      <c r="P97" s="185"/>
      <c r="Q97" s="186"/>
      <c r="R97" s="187"/>
      <c r="S97" s="188"/>
      <c r="T97" s="123"/>
      <c r="U97" s="123"/>
      <c r="V97" s="188"/>
      <c r="W97" s="123"/>
      <c r="X97" s="123"/>
      <c r="Y97" s="123"/>
      <c r="Z97" s="123"/>
      <c r="AA97" s="123"/>
      <c r="AB97" s="123"/>
      <c r="AC97" s="123"/>
      <c r="AD97" s="123"/>
      <c r="AE97" s="123"/>
      <c r="AF97" s="123"/>
      <c r="AG97" s="123"/>
      <c r="AH97" s="422"/>
      <c r="AI97" s="249"/>
      <c r="AJ97" s="129" t="s">
        <v>197</v>
      </c>
      <c r="AK97" s="116"/>
    </row>
    <row r="98" spans="1:37">
      <c r="A98" s="243"/>
      <c r="B98" s="30" t="s">
        <v>75</v>
      </c>
      <c r="C98" s="75" t="s">
        <v>90</v>
      </c>
      <c r="D98" s="116"/>
      <c r="E98" s="459"/>
      <c r="F98" s="459"/>
      <c r="G98" s="531"/>
      <c r="H98" s="250"/>
      <c r="I98" s="60"/>
      <c r="J98" s="60"/>
      <c r="K98" s="59"/>
      <c r="L98" s="147"/>
      <c r="M98" s="60"/>
      <c r="N98" s="347"/>
      <c r="O98" s="66"/>
      <c r="P98" s="149"/>
      <c r="Q98" s="150"/>
      <c r="R98" s="151"/>
      <c r="S98" s="66"/>
      <c r="T98" s="65"/>
      <c r="U98" s="65"/>
      <c r="V98" s="66"/>
      <c r="W98" s="65"/>
      <c r="X98" s="65"/>
      <c r="Y98" s="65"/>
      <c r="Z98" s="65"/>
      <c r="AA98" s="65"/>
      <c r="AB98" s="65"/>
      <c r="AC98" s="65"/>
      <c r="AD98" s="65"/>
      <c r="AE98" s="65"/>
      <c r="AF98" s="65"/>
      <c r="AG98" s="65"/>
      <c r="AH98" s="423"/>
      <c r="AI98" s="66"/>
      <c r="AJ98" s="369"/>
      <c r="AK98" s="301"/>
    </row>
    <row r="99" spans="1:37" ht="135">
      <c r="A99" s="243"/>
      <c r="B99" s="30" t="s">
        <v>82</v>
      </c>
      <c r="C99" s="47" t="s">
        <v>200</v>
      </c>
      <c r="D99" s="116"/>
      <c r="E99" s="459"/>
      <c r="F99" s="459"/>
      <c r="G99" s="531"/>
      <c r="H99" s="248"/>
      <c r="I99" s="188"/>
      <c r="J99" s="188"/>
      <c r="K99" s="123"/>
      <c r="L99" s="187"/>
      <c r="M99" s="188"/>
      <c r="N99" s="347"/>
      <c r="O99" s="360">
        <v>17</v>
      </c>
      <c r="P99" s="129" t="str">
        <f>C252</f>
        <v>To provide electronic SQEP test tool</v>
      </c>
      <c r="Q99" s="130" t="str">
        <f>H256</f>
        <v>Functioning SQEP test tool</v>
      </c>
      <c r="R99" s="173" t="str">
        <f t="shared" ref="R99:U99" si="103">I256</f>
        <v>Timing/duration</v>
      </c>
      <c r="S99" s="130" t="str">
        <f t="shared" si="103"/>
        <v>Omission - test tool function does not complete at all or it reports an individual as SQEP who is not</v>
      </c>
      <c r="T99" s="401" t="str">
        <f t="shared" si="103"/>
        <v>Low</v>
      </c>
      <c r="U99" s="175" t="str">
        <f t="shared" si="103"/>
        <v>Large</v>
      </c>
      <c r="V99" s="129" t="s">
        <v>201</v>
      </c>
      <c r="W99" s="194" t="s">
        <v>60</v>
      </c>
      <c r="X99" s="194">
        <f t="shared" ref="X99" si="104">IF($T99="High",3,0)</f>
        <v>0</v>
      </c>
      <c r="Y99" s="194">
        <f t="shared" ref="Y99" si="105">IF($T99="Medium",2,0)</f>
        <v>0</v>
      </c>
      <c r="Z99" s="194">
        <f t="shared" ref="Z99" si="106">IF($T99="Low",1,0)</f>
        <v>1</v>
      </c>
      <c r="AA99" s="194">
        <f t="shared" ref="AA99" si="107">IF($U99="large",3,0)</f>
        <v>3</v>
      </c>
      <c r="AB99" s="194">
        <f t="shared" ref="AB99" si="108">IF($U99="Medium",2,0)</f>
        <v>0</v>
      </c>
      <c r="AC99" s="194">
        <f t="shared" ref="AC99" si="109">IF($U99="Low",1,0)</f>
        <v>0</v>
      </c>
      <c r="AD99" s="194">
        <f t="shared" ref="AD99" si="110">(X99+Y99+Z99)*(AA99+AB99+AC99)</f>
        <v>3</v>
      </c>
      <c r="AE99" s="367">
        <f t="shared" ref="AE99" si="111">IF($W99="INCREASE",3,0)</f>
        <v>3</v>
      </c>
      <c r="AF99" s="367">
        <f t="shared" ref="AF99" si="112">IF($W99="NO CHANGE",2,0)</f>
        <v>0</v>
      </c>
      <c r="AG99" s="367">
        <f t="shared" ref="AG99" si="113">IF($W99="DECREASE",1,0)</f>
        <v>0</v>
      </c>
      <c r="AH99" s="235">
        <f t="shared" ref="AH99" si="114">AD99*(AE99+AF99+AG99)</f>
        <v>9</v>
      </c>
      <c r="AI99" s="368" t="s">
        <v>202</v>
      </c>
      <c r="AJ99" s="371"/>
      <c r="AK99" s="301"/>
    </row>
    <row r="100" spans="1:37">
      <c r="A100" s="243"/>
      <c r="B100" s="30" t="s">
        <v>89</v>
      </c>
      <c r="C100" s="75" t="s">
        <v>90</v>
      </c>
      <c r="D100" s="116"/>
      <c r="E100" s="459"/>
      <c r="F100" s="459"/>
      <c r="G100" s="531"/>
      <c r="H100" s="223"/>
      <c r="I100" s="88"/>
      <c r="J100" s="88"/>
      <c r="K100" s="90"/>
      <c r="L100" s="88"/>
      <c r="M100" s="88"/>
      <c r="N100" s="340"/>
      <c r="O100" s="275"/>
      <c r="P100" s="79"/>
      <c r="Q100" s="80"/>
      <c r="R100" s="79"/>
      <c r="S100" s="79"/>
      <c r="T100" s="81"/>
      <c r="U100" s="81"/>
      <c r="V100" s="79"/>
      <c r="W100" s="81"/>
      <c r="X100" s="81"/>
      <c r="Y100" s="81"/>
      <c r="Z100" s="81"/>
      <c r="AA100" s="81"/>
      <c r="AB100" s="81"/>
      <c r="AC100" s="81"/>
      <c r="AD100" s="81"/>
      <c r="AE100" s="81"/>
      <c r="AF100" s="81"/>
      <c r="AG100" s="81"/>
      <c r="AH100" s="81"/>
      <c r="AI100" s="82"/>
      <c r="AJ100" s="91"/>
      <c r="AK100" s="301"/>
    </row>
    <row r="101" spans="1:37">
      <c r="A101" s="243"/>
      <c r="B101" s="277" t="s">
        <v>91</v>
      </c>
      <c r="C101" s="85" t="s">
        <v>90</v>
      </c>
      <c r="D101" s="278"/>
      <c r="E101" s="459"/>
      <c r="F101" s="459"/>
      <c r="G101" s="531"/>
      <c r="H101" s="224"/>
      <c r="I101" s="177"/>
      <c r="J101" s="177"/>
      <c r="K101" s="133"/>
      <c r="L101" s="177"/>
      <c r="M101" s="177"/>
      <c r="N101" s="288"/>
      <c r="O101" s="224"/>
      <c r="P101" s="177"/>
      <c r="Q101" s="200"/>
      <c r="R101" s="177"/>
      <c r="S101" s="177"/>
      <c r="T101" s="133"/>
      <c r="U101" s="133"/>
      <c r="V101" s="177"/>
      <c r="W101" s="133"/>
      <c r="X101" s="133"/>
      <c r="Y101" s="133"/>
      <c r="Z101" s="133"/>
      <c r="AA101" s="133"/>
      <c r="AB101" s="133"/>
      <c r="AC101" s="133"/>
      <c r="AD101" s="133"/>
      <c r="AE101" s="133"/>
      <c r="AF101" s="133"/>
      <c r="AG101" s="133"/>
      <c r="AH101" s="133"/>
      <c r="AI101" s="189"/>
      <c r="AJ101" s="189"/>
      <c r="AK101" s="321"/>
    </row>
    <row r="102" spans="1:37">
      <c r="A102" s="279"/>
      <c r="B102" s="163"/>
      <c r="C102" s="163"/>
      <c r="D102" s="163"/>
      <c r="E102" s="170"/>
      <c r="F102" s="93"/>
      <c r="G102" s="93"/>
      <c r="H102" s="163"/>
      <c r="I102" s="163"/>
      <c r="J102" s="163"/>
      <c r="K102" s="44"/>
      <c r="L102" s="170"/>
      <c r="M102" s="170"/>
      <c r="N102" s="66"/>
      <c r="O102" s="151"/>
      <c r="P102" s="149"/>
      <c r="Q102" s="150"/>
      <c r="R102" s="151"/>
      <c r="S102" s="66"/>
      <c r="T102" s="65"/>
      <c r="U102" s="65"/>
      <c r="V102" s="66"/>
      <c r="W102" s="65"/>
      <c r="X102" s="65"/>
      <c r="Y102" s="65"/>
      <c r="Z102" s="65"/>
      <c r="AA102" s="65"/>
      <c r="AB102" s="65"/>
      <c r="AC102" s="65"/>
      <c r="AD102" s="65"/>
      <c r="AE102" s="65"/>
      <c r="AF102" s="65"/>
      <c r="AG102" s="65"/>
      <c r="AH102" s="410"/>
      <c r="AI102" s="66"/>
      <c r="AJ102" s="247"/>
      <c r="AK102" s="163"/>
    </row>
    <row r="103" spans="1:37" ht="23.45" thickBot="1">
      <c r="A103" s="280"/>
      <c r="B103" s="164"/>
      <c r="C103" s="164"/>
      <c r="D103" s="164"/>
      <c r="E103" s="281"/>
      <c r="F103" s="97"/>
      <c r="G103" s="164"/>
      <c r="H103" s="164"/>
      <c r="I103" s="164"/>
      <c r="J103" s="164"/>
      <c r="K103" s="96"/>
      <c r="L103" s="281"/>
      <c r="M103" s="164"/>
      <c r="N103" s="164"/>
      <c r="O103" s="281"/>
      <c r="P103" s="282"/>
      <c r="Q103" s="283"/>
      <c r="R103" s="281"/>
      <c r="S103" s="164"/>
      <c r="T103" s="96"/>
      <c r="U103" s="96"/>
      <c r="V103" s="164"/>
      <c r="W103" s="96"/>
      <c r="X103" s="96"/>
      <c r="Y103" s="96"/>
      <c r="Z103" s="96"/>
      <c r="AA103" s="96"/>
      <c r="AB103" s="96"/>
      <c r="AC103" s="96"/>
      <c r="AD103" s="96"/>
      <c r="AE103" s="96"/>
      <c r="AF103" s="96"/>
      <c r="AG103" s="96"/>
      <c r="AH103" s="411"/>
      <c r="AI103" s="164"/>
      <c r="AJ103" s="164"/>
      <c r="AK103" s="164"/>
    </row>
    <row r="104" spans="1:37" ht="23.45" thickBot="1">
      <c r="A104" s="258">
        <v>7</v>
      </c>
      <c r="B104" s="481" t="s">
        <v>5</v>
      </c>
      <c r="C104" s="482"/>
      <c r="D104" s="482" t="s">
        <v>6</v>
      </c>
      <c r="E104" s="482"/>
      <c r="F104" s="482"/>
      <c r="G104" s="482"/>
      <c r="H104" s="482"/>
      <c r="I104" s="482"/>
      <c r="J104" s="482"/>
      <c r="K104" s="482"/>
      <c r="L104" s="501"/>
      <c r="M104" s="502" t="s">
        <v>7</v>
      </c>
      <c r="N104" s="482"/>
      <c r="O104" s="482"/>
      <c r="P104" s="482"/>
      <c r="Q104" s="482"/>
      <c r="R104" s="482"/>
      <c r="S104" s="482"/>
      <c r="T104" s="482"/>
      <c r="U104" s="482"/>
      <c r="V104" s="482"/>
      <c r="W104" s="482"/>
      <c r="X104" s="482"/>
      <c r="Y104" s="482"/>
      <c r="Z104" s="482"/>
      <c r="AA104" s="482"/>
      <c r="AB104" s="482"/>
      <c r="AC104" s="482"/>
      <c r="AD104" s="482"/>
      <c r="AE104" s="482"/>
      <c r="AF104" s="482"/>
      <c r="AG104" s="482"/>
      <c r="AH104" s="482"/>
      <c r="AI104" s="483" t="s">
        <v>8</v>
      </c>
      <c r="AJ104" s="483"/>
    </row>
    <row r="105" spans="1:37" s="259" customFormat="1">
      <c r="A105" s="243"/>
      <c r="D105" s="260"/>
      <c r="E105" s="261" t="s">
        <v>9</v>
      </c>
      <c r="F105" s="508" t="s">
        <v>10</v>
      </c>
      <c r="G105" s="508" t="s">
        <v>11</v>
      </c>
      <c r="H105" s="510" t="s">
        <v>12</v>
      </c>
      <c r="I105" s="512" t="s">
        <v>13</v>
      </c>
      <c r="J105" s="514" t="s">
        <v>14</v>
      </c>
      <c r="K105" s="466" t="s">
        <v>15</v>
      </c>
      <c r="L105" s="508" t="s">
        <v>16</v>
      </c>
      <c r="M105" s="260" t="s">
        <v>17</v>
      </c>
      <c r="N105" s="262" t="s">
        <v>18</v>
      </c>
      <c r="O105" s="516" t="s">
        <v>19</v>
      </c>
      <c r="P105" s="517"/>
      <c r="Q105" s="518"/>
      <c r="R105" s="508" t="s">
        <v>92</v>
      </c>
      <c r="S105" s="508" t="s">
        <v>93</v>
      </c>
      <c r="T105" s="466" t="s">
        <v>22</v>
      </c>
      <c r="U105" s="466" t="s">
        <v>23</v>
      </c>
      <c r="V105" s="529" t="s">
        <v>24</v>
      </c>
      <c r="W105" s="466" t="s">
        <v>94</v>
      </c>
      <c r="X105" s="467" t="s">
        <v>26</v>
      </c>
      <c r="Y105" s="468"/>
      <c r="Z105" s="469"/>
      <c r="AA105" s="467" t="s">
        <v>27</v>
      </c>
      <c r="AB105" s="468"/>
      <c r="AC105" s="469"/>
      <c r="AD105" s="18" t="s">
        <v>28</v>
      </c>
      <c r="AE105" s="467" t="s">
        <v>29</v>
      </c>
      <c r="AF105" s="468"/>
      <c r="AG105" s="469"/>
      <c r="AH105" s="466" t="s">
        <v>30</v>
      </c>
      <c r="AI105" s="528" t="s">
        <v>31</v>
      </c>
      <c r="AJ105" s="528" t="s">
        <v>32</v>
      </c>
      <c r="AK105" s="263" t="s">
        <v>33</v>
      </c>
    </row>
    <row r="106" spans="1:37" ht="38.450000000000003" customHeight="1">
      <c r="A106" s="243"/>
      <c r="B106" s="264" t="s">
        <v>34</v>
      </c>
      <c r="C106" s="47" t="s">
        <v>203</v>
      </c>
      <c r="D106" s="116"/>
      <c r="E106" s="396" t="s">
        <v>572</v>
      </c>
      <c r="F106" s="509"/>
      <c r="G106" s="509"/>
      <c r="H106" s="511"/>
      <c r="I106" s="513"/>
      <c r="J106" s="515"/>
      <c r="K106" s="457"/>
      <c r="L106" s="509"/>
      <c r="M106" s="266"/>
      <c r="N106" s="361"/>
      <c r="O106" s="426" t="s">
        <v>37</v>
      </c>
      <c r="P106" s="427" t="s">
        <v>38</v>
      </c>
      <c r="Q106" s="428" t="s">
        <v>17</v>
      </c>
      <c r="R106" s="528"/>
      <c r="S106" s="528"/>
      <c r="T106" s="456"/>
      <c r="U106" s="456"/>
      <c r="V106" s="530"/>
      <c r="W106" s="456"/>
      <c r="X106" s="325" t="s">
        <v>39</v>
      </c>
      <c r="Y106" s="325" t="s">
        <v>40</v>
      </c>
      <c r="Z106" s="325" t="s">
        <v>41</v>
      </c>
      <c r="AA106" s="325" t="s">
        <v>39</v>
      </c>
      <c r="AB106" s="325" t="s">
        <v>40</v>
      </c>
      <c r="AC106" s="325" t="s">
        <v>41</v>
      </c>
      <c r="AD106" s="325" t="s">
        <v>42</v>
      </c>
      <c r="AE106" s="325" t="s">
        <v>43</v>
      </c>
      <c r="AF106" s="325" t="s">
        <v>44</v>
      </c>
      <c r="AG106" s="325" t="s">
        <v>45</v>
      </c>
      <c r="AH106" s="456"/>
      <c r="AI106" s="528"/>
      <c r="AJ106" s="509"/>
      <c r="AK106" s="152" t="s">
        <v>46</v>
      </c>
    </row>
    <row r="107" spans="1:37">
      <c r="A107" s="243"/>
      <c r="B107" s="30" t="s">
        <v>47</v>
      </c>
      <c r="C107" s="47" t="s">
        <v>204</v>
      </c>
      <c r="D107" s="116"/>
      <c r="E107" s="458" t="s">
        <v>573</v>
      </c>
      <c r="F107" s="458" t="s">
        <v>574</v>
      </c>
      <c r="G107" s="460" t="s">
        <v>207</v>
      </c>
      <c r="H107" s="278"/>
      <c r="I107" s="278"/>
      <c r="J107" s="278"/>
      <c r="K107" s="194"/>
      <c r="L107" s="302"/>
      <c r="M107" s="295"/>
      <c r="N107" s="295"/>
      <c r="O107" s="309"/>
      <c r="P107" s="282"/>
      <c r="Q107" s="283"/>
      <c r="R107" s="281"/>
      <c r="S107" s="164"/>
      <c r="T107" s="96"/>
      <c r="U107" s="96"/>
      <c r="V107" s="164"/>
      <c r="W107" s="96"/>
      <c r="X107" s="96"/>
      <c r="Y107" s="96"/>
      <c r="Z107" s="96"/>
      <c r="AA107" s="96"/>
      <c r="AB107" s="96"/>
      <c r="AC107" s="96"/>
      <c r="AD107" s="96"/>
      <c r="AE107" s="96"/>
      <c r="AF107" s="96"/>
      <c r="AG107" s="96"/>
      <c r="AH107" s="411"/>
      <c r="AI107" s="301"/>
      <c r="AJ107" s="321"/>
      <c r="AK107" s="116"/>
    </row>
    <row r="108" spans="1:37">
      <c r="A108" s="243"/>
      <c r="B108" s="264" t="s">
        <v>54</v>
      </c>
      <c r="C108" s="289" t="s">
        <v>55</v>
      </c>
      <c r="D108" s="116"/>
      <c r="E108" s="459"/>
      <c r="F108" s="459"/>
      <c r="G108" s="531"/>
      <c r="H108" s="250"/>
      <c r="I108" s="60"/>
      <c r="J108" s="60"/>
      <c r="K108" s="59"/>
      <c r="L108" s="147"/>
      <c r="M108" s="60"/>
      <c r="N108" s="340"/>
      <c r="O108" s="298"/>
      <c r="P108" s="185"/>
      <c r="Q108" s="186"/>
      <c r="R108" s="187"/>
      <c r="S108" s="188"/>
      <c r="T108" s="123"/>
      <c r="U108" s="123"/>
      <c r="V108" s="188"/>
      <c r="W108" s="123"/>
      <c r="X108" s="123"/>
      <c r="Y108" s="123"/>
      <c r="Z108" s="123"/>
      <c r="AA108" s="123"/>
      <c r="AB108" s="123"/>
      <c r="AC108" s="123"/>
      <c r="AD108" s="123"/>
      <c r="AE108" s="123"/>
      <c r="AF108" s="123"/>
      <c r="AG108" s="123"/>
      <c r="AH108" s="405"/>
      <c r="AI108" s="249"/>
      <c r="AJ108" s="202"/>
      <c r="AK108" s="273"/>
    </row>
    <row r="109" spans="1:37">
      <c r="A109" s="243"/>
      <c r="B109" s="30" t="s">
        <v>56</v>
      </c>
      <c r="C109" s="75" t="s">
        <v>90</v>
      </c>
      <c r="D109" s="116"/>
      <c r="E109" s="459"/>
      <c r="F109" s="459"/>
      <c r="G109" s="531"/>
      <c r="H109" s="246"/>
      <c r="I109" s="66"/>
      <c r="J109" s="66"/>
      <c r="K109" s="65"/>
      <c r="L109" s="151"/>
      <c r="M109" s="66"/>
      <c r="N109" s="340"/>
      <c r="O109" s="248"/>
      <c r="P109" s="185"/>
      <c r="Q109" s="186"/>
      <c r="R109" s="187"/>
      <c r="S109" s="188"/>
      <c r="T109" s="123"/>
      <c r="U109" s="123"/>
      <c r="V109" s="188"/>
      <c r="W109" s="123"/>
      <c r="X109" s="123"/>
      <c r="Y109" s="123"/>
      <c r="Z109" s="123"/>
      <c r="AA109" s="123"/>
      <c r="AB109" s="123"/>
      <c r="AC109" s="123"/>
      <c r="AD109" s="123"/>
      <c r="AE109" s="123"/>
      <c r="AF109" s="123"/>
      <c r="AG109" s="123"/>
      <c r="AH109" s="405"/>
      <c r="AI109" s="249"/>
      <c r="AJ109" s="303"/>
      <c r="AK109" s="301"/>
    </row>
    <row r="110" spans="1:37" ht="114.6" customHeight="1">
      <c r="A110" s="243"/>
      <c r="B110" s="30" t="s">
        <v>65</v>
      </c>
      <c r="C110" s="47" t="s">
        <v>83</v>
      </c>
      <c r="D110" s="116"/>
      <c r="E110" s="459"/>
      <c r="F110" s="459"/>
      <c r="G110" s="461"/>
      <c r="H110" s="347" t="str">
        <f>C110</f>
        <v>Suitable PSED facility</v>
      </c>
      <c r="I110" s="348" t="s">
        <v>107</v>
      </c>
      <c r="J110" s="165" t="s">
        <v>208</v>
      </c>
      <c r="K110" s="378" t="s">
        <v>69</v>
      </c>
      <c r="L110" s="349" t="s">
        <v>58</v>
      </c>
      <c r="M110" s="340"/>
      <c r="N110" s="340"/>
      <c r="O110" s="248"/>
      <c r="P110" s="185"/>
      <c r="Q110" s="186"/>
      <c r="R110" s="187"/>
      <c r="S110" s="188"/>
      <c r="T110" s="123"/>
      <c r="U110" s="123"/>
      <c r="V110" s="188"/>
      <c r="W110" s="123"/>
      <c r="X110" s="123"/>
      <c r="Y110" s="123"/>
      <c r="Z110" s="123"/>
      <c r="AA110" s="123"/>
      <c r="AB110" s="123"/>
      <c r="AC110" s="123"/>
      <c r="AD110" s="123"/>
      <c r="AE110" s="123"/>
      <c r="AF110" s="123"/>
      <c r="AG110" s="123"/>
      <c r="AH110" s="405"/>
      <c r="AI110" s="249"/>
      <c r="AJ110" s="373" t="s">
        <v>209</v>
      </c>
      <c r="AK110" s="116"/>
    </row>
    <row r="111" spans="1:37">
      <c r="A111" s="243"/>
      <c r="B111" s="30" t="s">
        <v>75</v>
      </c>
      <c r="C111" s="75" t="s">
        <v>90</v>
      </c>
      <c r="D111" s="116"/>
      <c r="E111" s="459"/>
      <c r="F111" s="459"/>
      <c r="G111" s="531"/>
      <c r="H111" s="275"/>
      <c r="I111" s="79"/>
      <c r="J111" s="79"/>
      <c r="K111" s="81"/>
      <c r="L111" s="79"/>
      <c r="M111" s="79"/>
      <c r="N111" s="340"/>
      <c r="O111" s="223"/>
      <c r="P111" s="88"/>
      <c r="Q111" s="89"/>
      <c r="R111" s="88"/>
      <c r="S111" s="88"/>
      <c r="T111" s="90"/>
      <c r="U111" s="90"/>
      <c r="V111" s="88"/>
      <c r="W111" s="90"/>
      <c r="X111" s="90"/>
      <c r="Y111" s="90"/>
      <c r="Z111" s="90"/>
      <c r="AA111" s="90"/>
      <c r="AB111" s="90"/>
      <c r="AC111" s="90"/>
      <c r="AD111" s="90"/>
      <c r="AE111" s="90"/>
      <c r="AF111" s="90"/>
      <c r="AG111" s="90"/>
      <c r="AH111" s="90"/>
      <c r="AI111" s="91"/>
      <c r="AJ111" s="202"/>
      <c r="AK111" s="301"/>
    </row>
    <row r="112" spans="1:37">
      <c r="A112" s="243"/>
      <c r="B112" s="30" t="s">
        <v>82</v>
      </c>
      <c r="C112" s="75" t="s">
        <v>90</v>
      </c>
      <c r="D112" s="116"/>
      <c r="E112" s="459"/>
      <c r="F112" s="459"/>
      <c r="G112" s="531"/>
      <c r="H112" s="223"/>
      <c r="I112" s="88"/>
      <c r="J112" s="88"/>
      <c r="K112" s="90"/>
      <c r="L112" s="88"/>
      <c r="M112" s="88"/>
      <c r="N112" s="340"/>
      <c r="O112" s="223"/>
      <c r="P112" s="88"/>
      <c r="Q112" s="89"/>
      <c r="R112" s="88"/>
      <c r="S112" s="88"/>
      <c r="T112" s="90"/>
      <c r="U112" s="90"/>
      <c r="V112" s="88"/>
      <c r="W112" s="90"/>
      <c r="X112" s="90"/>
      <c r="Y112" s="90"/>
      <c r="Z112" s="90"/>
      <c r="AA112" s="90"/>
      <c r="AB112" s="90"/>
      <c r="AC112" s="90"/>
      <c r="AD112" s="90"/>
      <c r="AE112" s="90"/>
      <c r="AF112" s="90"/>
      <c r="AG112" s="90"/>
      <c r="AH112" s="90"/>
      <c r="AI112" s="91"/>
      <c r="AJ112" s="253"/>
      <c r="AK112" s="301"/>
    </row>
    <row r="113" spans="1:37">
      <c r="A113" s="243"/>
      <c r="B113" s="30" t="s">
        <v>89</v>
      </c>
      <c r="C113" s="75" t="s">
        <v>90</v>
      </c>
      <c r="D113" s="116"/>
      <c r="E113" s="459"/>
      <c r="F113" s="459"/>
      <c r="G113" s="531"/>
      <c r="H113" s="223"/>
      <c r="I113" s="88"/>
      <c r="J113" s="88"/>
      <c r="K113" s="90"/>
      <c r="L113" s="88"/>
      <c r="M113" s="88"/>
      <c r="N113" s="340"/>
      <c r="O113" s="223"/>
      <c r="P113" s="88"/>
      <c r="Q113" s="89"/>
      <c r="R113" s="88"/>
      <c r="S113" s="88"/>
      <c r="T113" s="90"/>
      <c r="U113" s="90"/>
      <c r="V113" s="88"/>
      <c r="W113" s="90"/>
      <c r="X113" s="90"/>
      <c r="Y113" s="90"/>
      <c r="Z113" s="90"/>
      <c r="AA113" s="90"/>
      <c r="AB113" s="90"/>
      <c r="AC113" s="90"/>
      <c r="AD113" s="90"/>
      <c r="AE113" s="90"/>
      <c r="AF113" s="90"/>
      <c r="AG113" s="90"/>
      <c r="AH113" s="90"/>
      <c r="AI113" s="91"/>
      <c r="AJ113" s="253"/>
      <c r="AK113" s="301"/>
    </row>
    <row r="114" spans="1:37">
      <c r="A114" s="243"/>
      <c r="B114" s="277" t="s">
        <v>91</v>
      </c>
      <c r="C114" s="85" t="s">
        <v>90</v>
      </c>
      <c r="D114" s="278"/>
      <c r="E114" s="459"/>
      <c r="F114" s="459"/>
      <c r="G114" s="531"/>
      <c r="H114" s="224"/>
      <c r="I114" s="177"/>
      <c r="J114" s="177"/>
      <c r="K114" s="133"/>
      <c r="L114" s="177"/>
      <c r="M114" s="177"/>
      <c r="N114" s="288"/>
      <c r="O114" s="224"/>
      <c r="P114" s="177"/>
      <c r="Q114" s="200"/>
      <c r="R114" s="177"/>
      <c r="S114" s="177"/>
      <c r="T114" s="133"/>
      <c r="U114" s="133"/>
      <c r="V114" s="177"/>
      <c r="W114" s="133"/>
      <c r="X114" s="133"/>
      <c r="Y114" s="133"/>
      <c r="Z114" s="133"/>
      <c r="AA114" s="133"/>
      <c r="AB114" s="133"/>
      <c r="AC114" s="133"/>
      <c r="AD114" s="133"/>
      <c r="AE114" s="133"/>
      <c r="AF114" s="133"/>
      <c r="AG114" s="133"/>
      <c r="AH114" s="133"/>
      <c r="AI114" s="189"/>
      <c r="AJ114" s="303"/>
      <c r="AK114" s="321"/>
    </row>
    <row r="115" spans="1:37">
      <c r="A115" s="279"/>
      <c r="B115" s="163"/>
      <c r="C115" s="163"/>
      <c r="D115" s="163"/>
      <c r="E115" s="170"/>
      <c r="F115" s="93"/>
      <c r="G115" s="93"/>
      <c r="H115" s="163"/>
      <c r="I115" s="163"/>
      <c r="J115" s="163"/>
      <c r="K115" s="44"/>
      <c r="L115" s="170"/>
      <c r="M115" s="170"/>
      <c r="N115" s="66"/>
      <c r="O115" s="151"/>
      <c r="P115" s="149"/>
      <c r="Q115" s="150"/>
      <c r="R115" s="151"/>
      <c r="S115" s="66"/>
      <c r="T115" s="65"/>
      <c r="U115" s="65"/>
      <c r="V115" s="66"/>
      <c r="W115" s="65"/>
      <c r="X115" s="65"/>
      <c r="Y115" s="65"/>
      <c r="Z115" s="65"/>
      <c r="AA115" s="65"/>
      <c r="AB115" s="65"/>
      <c r="AC115" s="65"/>
      <c r="AD115" s="65"/>
      <c r="AE115" s="65"/>
      <c r="AF115" s="65"/>
      <c r="AG115" s="65"/>
      <c r="AH115" s="410"/>
      <c r="AI115" s="66"/>
      <c r="AJ115" s="247"/>
      <c r="AK115" s="163"/>
    </row>
    <row r="116" spans="1:37" ht="23.45" thickBot="1">
      <c r="A116" s="280"/>
      <c r="B116" s="164"/>
      <c r="C116" s="164"/>
      <c r="D116" s="164"/>
      <c r="E116" s="281"/>
      <c r="F116" s="97"/>
      <c r="G116" s="164"/>
      <c r="H116" s="164"/>
      <c r="I116" s="164"/>
      <c r="J116" s="164"/>
      <c r="K116" s="96"/>
      <c r="L116" s="281"/>
      <c r="M116" s="164"/>
      <c r="N116" s="164"/>
      <c r="O116" s="281"/>
      <c r="P116" s="282"/>
      <c r="Q116" s="283"/>
      <c r="R116" s="281"/>
      <c r="S116" s="164"/>
      <c r="T116" s="96"/>
      <c r="U116" s="96"/>
      <c r="V116" s="164"/>
      <c r="W116" s="96"/>
      <c r="X116" s="96"/>
      <c r="Y116" s="96"/>
      <c r="Z116" s="96"/>
      <c r="AA116" s="96"/>
      <c r="AB116" s="96"/>
      <c r="AC116" s="96"/>
      <c r="AD116" s="96"/>
      <c r="AE116" s="96"/>
      <c r="AF116" s="96"/>
      <c r="AG116" s="96"/>
      <c r="AH116" s="411"/>
      <c r="AI116" s="164"/>
      <c r="AJ116" s="164"/>
      <c r="AK116" s="164"/>
    </row>
    <row r="117" spans="1:37" ht="23.45" thickBot="1">
      <c r="A117" s="258">
        <v>8</v>
      </c>
      <c r="B117" s="481" t="s">
        <v>5</v>
      </c>
      <c r="C117" s="482"/>
      <c r="D117" s="482" t="s">
        <v>6</v>
      </c>
      <c r="E117" s="482"/>
      <c r="F117" s="482"/>
      <c r="G117" s="482"/>
      <c r="H117" s="482"/>
      <c r="I117" s="482"/>
      <c r="J117" s="482"/>
      <c r="K117" s="482"/>
      <c r="L117" s="501"/>
      <c r="M117" s="502" t="s">
        <v>7</v>
      </c>
      <c r="N117" s="482"/>
      <c r="O117" s="482"/>
      <c r="P117" s="482"/>
      <c r="Q117" s="482"/>
      <c r="R117" s="482"/>
      <c r="S117" s="482"/>
      <c r="T117" s="482"/>
      <c r="U117" s="482"/>
      <c r="V117" s="482"/>
      <c r="W117" s="482"/>
      <c r="X117" s="482"/>
      <c r="Y117" s="482"/>
      <c r="Z117" s="482"/>
      <c r="AA117" s="482"/>
      <c r="AB117" s="482"/>
      <c r="AC117" s="482"/>
      <c r="AD117" s="482"/>
      <c r="AE117" s="482"/>
      <c r="AF117" s="482"/>
      <c r="AG117" s="482"/>
      <c r="AH117" s="482"/>
      <c r="AI117" s="483" t="s">
        <v>8</v>
      </c>
      <c r="AJ117" s="483"/>
    </row>
    <row r="118" spans="1:37" s="259" customFormat="1">
      <c r="A118" s="243"/>
      <c r="D118" s="260"/>
      <c r="E118" s="261" t="s">
        <v>9</v>
      </c>
      <c r="F118" s="508" t="s">
        <v>10</v>
      </c>
      <c r="G118" s="508" t="s">
        <v>11</v>
      </c>
      <c r="H118" s="510" t="s">
        <v>12</v>
      </c>
      <c r="I118" s="512" t="s">
        <v>13</v>
      </c>
      <c r="J118" s="514" t="s">
        <v>14</v>
      </c>
      <c r="K118" s="466" t="s">
        <v>15</v>
      </c>
      <c r="L118" s="508" t="s">
        <v>16</v>
      </c>
      <c r="M118" s="260" t="s">
        <v>17</v>
      </c>
      <c r="N118" s="262" t="s">
        <v>18</v>
      </c>
      <c r="O118" s="516" t="s">
        <v>19</v>
      </c>
      <c r="P118" s="517"/>
      <c r="Q118" s="518"/>
      <c r="R118" s="508" t="s">
        <v>92</v>
      </c>
      <c r="S118" s="508" t="s">
        <v>93</v>
      </c>
      <c r="T118" s="466" t="s">
        <v>22</v>
      </c>
      <c r="U118" s="466" t="s">
        <v>23</v>
      </c>
      <c r="V118" s="529" t="s">
        <v>24</v>
      </c>
      <c r="W118" s="466" t="s">
        <v>94</v>
      </c>
      <c r="X118" s="467" t="s">
        <v>26</v>
      </c>
      <c r="Y118" s="468"/>
      <c r="Z118" s="469"/>
      <c r="AA118" s="467" t="s">
        <v>27</v>
      </c>
      <c r="AB118" s="468"/>
      <c r="AC118" s="469"/>
      <c r="AD118" s="18" t="s">
        <v>28</v>
      </c>
      <c r="AE118" s="467" t="s">
        <v>29</v>
      </c>
      <c r="AF118" s="468"/>
      <c r="AG118" s="469"/>
      <c r="AH118" s="466" t="s">
        <v>30</v>
      </c>
      <c r="AI118" s="528" t="s">
        <v>31</v>
      </c>
      <c r="AJ118" s="528" t="s">
        <v>32</v>
      </c>
      <c r="AK118" s="263" t="s">
        <v>33</v>
      </c>
    </row>
    <row r="119" spans="1:37" ht="30">
      <c r="A119" s="243"/>
      <c r="B119" s="264" t="s">
        <v>34</v>
      </c>
      <c r="C119" s="47" t="s">
        <v>210</v>
      </c>
      <c r="D119" s="116"/>
      <c r="E119" s="265" t="s">
        <v>36</v>
      </c>
      <c r="F119" s="509"/>
      <c r="G119" s="509"/>
      <c r="H119" s="511"/>
      <c r="I119" s="513"/>
      <c r="J119" s="515"/>
      <c r="K119" s="457"/>
      <c r="L119" s="509"/>
      <c r="M119" s="266"/>
      <c r="N119" s="361"/>
      <c r="O119" s="426" t="s">
        <v>37</v>
      </c>
      <c r="P119" s="427" t="s">
        <v>38</v>
      </c>
      <c r="Q119" s="428" t="s">
        <v>17</v>
      </c>
      <c r="R119" s="528"/>
      <c r="S119" s="528"/>
      <c r="T119" s="456"/>
      <c r="U119" s="456"/>
      <c r="V119" s="530"/>
      <c r="W119" s="456"/>
      <c r="X119" s="325" t="s">
        <v>39</v>
      </c>
      <c r="Y119" s="325" t="s">
        <v>40</v>
      </c>
      <c r="Z119" s="325" t="s">
        <v>41</v>
      </c>
      <c r="AA119" s="325" t="s">
        <v>39</v>
      </c>
      <c r="AB119" s="325" t="s">
        <v>40</v>
      </c>
      <c r="AC119" s="325" t="s">
        <v>41</v>
      </c>
      <c r="AD119" s="325" t="s">
        <v>42</v>
      </c>
      <c r="AE119" s="325" t="s">
        <v>43</v>
      </c>
      <c r="AF119" s="325" t="s">
        <v>44</v>
      </c>
      <c r="AG119" s="325" t="s">
        <v>45</v>
      </c>
      <c r="AH119" s="456"/>
      <c r="AI119" s="528"/>
      <c r="AJ119" s="509"/>
      <c r="AK119" s="152" t="s">
        <v>46</v>
      </c>
    </row>
    <row r="120" spans="1:37">
      <c r="A120" s="243"/>
      <c r="B120" s="30" t="s">
        <v>47</v>
      </c>
      <c r="C120" s="47" t="s">
        <v>211</v>
      </c>
      <c r="D120" s="116"/>
      <c r="E120" s="458" t="s">
        <v>212</v>
      </c>
      <c r="F120" s="458" t="s">
        <v>213</v>
      </c>
      <c r="G120" s="460" t="s">
        <v>214</v>
      </c>
      <c r="H120" s="278"/>
      <c r="I120" s="278"/>
      <c r="J120" s="278"/>
      <c r="K120" s="194"/>
      <c r="L120" s="302"/>
      <c r="M120" s="295"/>
      <c r="N120" s="295"/>
      <c r="O120" s="309"/>
      <c r="P120" s="282"/>
      <c r="Q120" s="283"/>
      <c r="R120" s="281"/>
      <c r="S120" s="164"/>
      <c r="T120" s="96"/>
      <c r="U120" s="96"/>
      <c r="V120" s="164"/>
      <c r="W120" s="96"/>
      <c r="X120" s="96"/>
      <c r="Y120" s="96"/>
      <c r="Z120" s="96"/>
      <c r="AA120" s="96"/>
      <c r="AB120" s="96"/>
      <c r="AC120" s="96"/>
      <c r="AD120" s="96"/>
      <c r="AE120" s="96"/>
      <c r="AF120" s="96"/>
      <c r="AG120" s="96"/>
      <c r="AH120" s="411"/>
      <c r="AI120" s="301"/>
      <c r="AJ120" s="321"/>
      <c r="AK120" s="116"/>
    </row>
    <row r="121" spans="1:37">
      <c r="A121" s="243"/>
      <c r="B121" s="264" t="s">
        <v>54</v>
      </c>
      <c r="C121" s="289" t="s">
        <v>55</v>
      </c>
      <c r="D121" s="116"/>
      <c r="E121" s="459"/>
      <c r="F121" s="459"/>
      <c r="G121" s="531"/>
      <c r="H121" s="250"/>
      <c r="I121" s="60"/>
      <c r="J121" s="60"/>
      <c r="K121" s="59"/>
      <c r="L121" s="147"/>
      <c r="M121" s="60"/>
      <c r="N121" s="340"/>
      <c r="O121" s="383"/>
      <c r="P121" s="149"/>
      <c r="Q121" s="150"/>
      <c r="R121" s="151"/>
      <c r="S121" s="66"/>
      <c r="T121" s="65"/>
      <c r="U121" s="65"/>
      <c r="V121" s="66"/>
      <c r="W121" s="65"/>
      <c r="X121" s="65"/>
      <c r="Y121" s="65"/>
      <c r="Z121" s="65"/>
      <c r="AA121" s="65"/>
      <c r="AB121" s="65"/>
      <c r="AC121" s="65"/>
      <c r="AD121" s="65"/>
      <c r="AE121" s="65"/>
      <c r="AF121" s="65"/>
      <c r="AG121" s="65"/>
      <c r="AH121" s="410"/>
      <c r="AI121" s="247"/>
      <c r="AJ121" s="202"/>
      <c r="AK121" s="273"/>
    </row>
    <row r="122" spans="1:37" ht="90.6" thickBot="1">
      <c r="A122" s="243"/>
      <c r="B122" s="463" t="s">
        <v>56</v>
      </c>
      <c r="C122" s="47" t="s">
        <v>106</v>
      </c>
      <c r="D122" s="116"/>
      <c r="E122" s="459"/>
      <c r="F122" s="459"/>
      <c r="G122" s="531"/>
      <c r="H122" s="248"/>
      <c r="I122" s="188"/>
      <c r="J122" s="188"/>
      <c r="K122" s="123"/>
      <c r="L122" s="187"/>
      <c r="M122" s="188"/>
      <c r="N122" s="347"/>
      <c r="O122" s="359">
        <v>2</v>
      </c>
      <c r="P122" s="318" t="str">
        <f>C24</f>
        <v>To complete training</v>
      </c>
      <c r="Q122" s="317" t="str">
        <f t="shared" ref="Q122:U123" si="115">H28</f>
        <v>Trained aircrew</v>
      </c>
      <c r="R122" s="374" t="str">
        <f t="shared" si="115"/>
        <v>Wrong object</v>
      </c>
      <c r="S122" s="317" t="str">
        <f t="shared" si="115"/>
        <v>Incorrect skill level</v>
      </c>
      <c r="T122" s="390" t="str">
        <f t="shared" si="115"/>
        <v>Low</v>
      </c>
      <c r="U122" s="386" t="str">
        <f t="shared" si="115"/>
        <v>Large</v>
      </c>
      <c r="V122" s="375" t="s">
        <v>215</v>
      </c>
      <c r="W122" s="419" t="s">
        <v>104</v>
      </c>
      <c r="X122" s="107">
        <f t="shared" ref="X122:X123" si="116">IF($T122="High",3,0)</f>
        <v>0</v>
      </c>
      <c r="Y122" s="107">
        <f t="shared" ref="Y122:Y123" si="117">IF($T122="Medium",2,0)</f>
        <v>0</v>
      </c>
      <c r="Z122" s="107">
        <f t="shared" ref="Z122:Z123" si="118">IF($T122="Low",1,0)</f>
        <v>1</v>
      </c>
      <c r="AA122" s="107">
        <f t="shared" ref="AA122:AA123" si="119">IF($U122="large",3,0)</f>
        <v>3</v>
      </c>
      <c r="AB122" s="107">
        <f t="shared" ref="AB122:AB123" si="120">IF($U122="Medium",2,0)</f>
        <v>0</v>
      </c>
      <c r="AC122" s="107">
        <f t="shared" ref="AC122:AC123" si="121">IF($U122="Low",1,0)</f>
        <v>0</v>
      </c>
      <c r="AD122" s="107">
        <f t="shared" ref="AD122:AD123" si="122">(X122+Y122+Z122)*(AA122+AB122+AC122)</f>
        <v>3</v>
      </c>
      <c r="AE122" s="376">
        <f t="shared" ref="AE122:AE123" si="123">IF($W122="INCREASE",3,0)</f>
        <v>0</v>
      </c>
      <c r="AF122" s="376">
        <f t="shared" ref="AF122:AF123" si="124">IF($W122="NO CHANGE",2,0)</f>
        <v>2</v>
      </c>
      <c r="AG122" s="376">
        <f t="shared" ref="AG122:AG123" si="125">IF($W122="DECREASE",1,0)</f>
        <v>0</v>
      </c>
      <c r="AH122" s="425">
        <f t="shared" ref="AH122:AH123" si="126">AD122*(AE122+AF122+AG122)</f>
        <v>6</v>
      </c>
      <c r="AI122" s="375" t="s">
        <v>216</v>
      </c>
      <c r="AJ122" s="253"/>
      <c r="AK122" s="301"/>
    </row>
    <row r="123" spans="1:37" ht="90.6" thickTop="1">
      <c r="A123" s="243"/>
      <c r="B123" s="463"/>
      <c r="C123" s="47" t="s">
        <v>110</v>
      </c>
      <c r="D123" s="116"/>
      <c r="E123" s="459"/>
      <c r="F123" s="459"/>
      <c r="G123" s="531"/>
      <c r="H123" s="246"/>
      <c r="I123" s="66"/>
      <c r="J123" s="66"/>
      <c r="K123" s="65"/>
      <c r="L123" s="151"/>
      <c r="M123" s="66"/>
      <c r="N123" s="347"/>
      <c r="O123" s="360">
        <v>2</v>
      </c>
      <c r="P123" s="129" t="str">
        <f>C24</f>
        <v>To complete training</v>
      </c>
      <c r="Q123" s="130" t="str">
        <f t="shared" si="115"/>
        <v>Trained engineers</v>
      </c>
      <c r="R123" s="173" t="str">
        <f t="shared" si="115"/>
        <v>Wrong object</v>
      </c>
      <c r="S123" s="130" t="str">
        <f t="shared" si="115"/>
        <v>Incorrect skill level</v>
      </c>
      <c r="T123" s="401" t="str">
        <f t="shared" si="115"/>
        <v>Low</v>
      </c>
      <c r="U123" s="175" t="str">
        <f t="shared" si="115"/>
        <v>Large</v>
      </c>
      <c r="V123" s="368" t="s">
        <v>215</v>
      </c>
      <c r="W123" s="420" t="s">
        <v>104</v>
      </c>
      <c r="X123" s="194">
        <f t="shared" si="116"/>
        <v>0</v>
      </c>
      <c r="Y123" s="194">
        <f t="shared" si="117"/>
        <v>0</v>
      </c>
      <c r="Z123" s="194">
        <f t="shared" si="118"/>
        <v>1</v>
      </c>
      <c r="AA123" s="194">
        <f t="shared" si="119"/>
        <v>3</v>
      </c>
      <c r="AB123" s="194">
        <f t="shared" si="120"/>
        <v>0</v>
      </c>
      <c r="AC123" s="194">
        <f t="shared" si="121"/>
        <v>0</v>
      </c>
      <c r="AD123" s="194">
        <f t="shared" si="122"/>
        <v>3</v>
      </c>
      <c r="AE123" s="367">
        <f t="shared" si="123"/>
        <v>0</v>
      </c>
      <c r="AF123" s="367">
        <f t="shared" si="124"/>
        <v>2</v>
      </c>
      <c r="AG123" s="367">
        <f t="shared" si="125"/>
        <v>0</v>
      </c>
      <c r="AH123" s="235">
        <f t="shared" si="126"/>
        <v>6</v>
      </c>
      <c r="AI123" s="368" t="s">
        <v>217</v>
      </c>
      <c r="AJ123" s="303"/>
      <c r="AK123" s="301"/>
    </row>
    <row r="124" spans="1:37" ht="45">
      <c r="A124" s="243"/>
      <c r="B124" s="463" t="s">
        <v>65</v>
      </c>
      <c r="C124" s="47" t="s">
        <v>86</v>
      </c>
      <c r="D124" s="116"/>
      <c r="E124" s="459"/>
      <c r="F124" s="459"/>
      <c r="G124" s="461"/>
      <c r="H124" s="226" t="str">
        <f>C124</f>
        <v>PSED proforma</v>
      </c>
      <c r="I124" s="320" t="s">
        <v>107</v>
      </c>
      <c r="J124" s="117" t="s">
        <v>218</v>
      </c>
      <c r="K124" s="107" t="s">
        <v>69</v>
      </c>
      <c r="L124" s="287" t="s">
        <v>58</v>
      </c>
      <c r="M124" s="288"/>
      <c r="N124" s="340"/>
      <c r="O124" s="250"/>
      <c r="P124" s="145"/>
      <c r="Q124" s="146"/>
      <c r="R124" s="147"/>
      <c r="S124" s="60"/>
      <c r="T124" s="59"/>
      <c r="U124" s="59"/>
      <c r="V124" s="60"/>
      <c r="W124" s="59"/>
      <c r="X124" s="59"/>
      <c r="Y124" s="59"/>
      <c r="Z124" s="59"/>
      <c r="AA124" s="59"/>
      <c r="AB124" s="59"/>
      <c r="AC124" s="59"/>
      <c r="AD124" s="59"/>
      <c r="AE124" s="59"/>
      <c r="AF124" s="59"/>
      <c r="AG124" s="59"/>
      <c r="AH124" s="409"/>
      <c r="AI124" s="251"/>
      <c r="AJ124" s="380" t="s">
        <v>219</v>
      </c>
      <c r="AK124" s="116"/>
    </row>
    <row r="125" spans="1:37" ht="84.6" customHeight="1">
      <c r="A125" s="243"/>
      <c r="B125" s="463"/>
      <c r="C125" s="47" t="s">
        <v>159</v>
      </c>
      <c r="D125" s="116"/>
      <c r="E125" s="459"/>
      <c r="F125" s="459"/>
      <c r="G125" s="461"/>
      <c r="H125" s="116" t="str">
        <f>C125</f>
        <v>Aircrew requiring refresher training</v>
      </c>
      <c r="I125" s="244" t="s">
        <v>107</v>
      </c>
      <c r="J125" s="165" t="s">
        <v>220</v>
      </c>
      <c r="K125" s="32" t="s">
        <v>69</v>
      </c>
      <c r="L125" s="49" t="s">
        <v>58</v>
      </c>
      <c r="M125" s="245"/>
      <c r="N125" s="340"/>
      <c r="O125" s="248"/>
      <c r="P125" s="185"/>
      <c r="Q125" s="186"/>
      <c r="R125" s="187"/>
      <c r="S125" s="188"/>
      <c r="T125" s="123"/>
      <c r="U125" s="123"/>
      <c r="V125" s="188"/>
      <c r="W125" s="123"/>
      <c r="X125" s="123"/>
      <c r="Y125" s="123"/>
      <c r="Z125" s="123"/>
      <c r="AA125" s="123"/>
      <c r="AB125" s="123"/>
      <c r="AC125" s="123"/>
      <c r="AD125" s="123"/>
      <c r="AE125" s="123"/>
      <c r="AF125" s="123"/>
      <c r="AG125" s="123"/>
      <c r="AH125" s="405"/>
      <c r="AI125" s="249"/>
      <c r="AJ125" s="319" t="s">
        <v>221</v>
      </c>
      <c r="AK125" s="116"/>
    </row>
    <row r="126" spans="1:37" ht="83.45" customHeight="1">
      <c r="A126" s="243"/>
      <c r="B126" s="463"/>
      <c r="C126" s="47" t="s">
        <v>222</v>
      </c>
      <c r="D126" s="116"/>
      <c r="E126" s="459"/>
      <c r="F126" s="459"/>
      <c r="G126" s="461"/>
      <c r="H126" s="278" t="str">
        <f>C126</f>
        <v>Engineers requiring refresher training</v>
      </c>
      <c r="I126" s="322" t="s">
        <v>107</v>
      </c>
      <c r="J126" s="165" t="s">
        <v>220</v>
      </c>
      <c r="K126" s="194" t="s">
        <v>69</v>
      </c>
      <c r="L126" s="302" t="s">
        <v>58</v>
      </c>
      <c r="M126" s="295"/>
      <c r="N126" s="340"/>
      <c r="O126" s="248"/>
      <c r="P126" s="185"/>
      <c r="Q126" s="186"/>
      <c r="R126" s="187"/>
      <c r="S126" s="188"/>
      <c r="T126" s="123"/>
      <c r="U126" s="123"/>
      <c r="V126" s="188"/>
      <c r="W126" s="123"/>
      <c r="X126" s="123"/>
      <c r="Y126" s="123"/>
      <c r="Z126" s="123"/>
      <c r="AA126" s="123"/>
      <c r="AB126" s="123"/>
      <c r="AC126" s="123"/>
      <c r="AD126" s="123"/>
      <c r="AE126" s="123"/>
      <c r="AF126" s="123"/>
      <c r="AG126" s="123"/>
      <c r="AH126" s="405"/>
      <c r="AI126" s="249"/>
      <c r="AJ126" s="372" t="s">
        <v>223</v>
      </c>
      <c r="AK126" s="116"/>
    </row>
    <row r="127" spans="1:37">
      <c r="A127" s="243"/>
      <c r="B127" s="30" t="s">
        <v>75</v>
      </c>
      <c r="C127" s="75" t="s">
        <v>90</v>
      </c>
      <c r="D127" s="116"/>
      <c r="E127" s="459"/>
      <c r="F127" s="459"/>
      <c r="G127" s="531"/>
      <c r="H127" s="250"/>
      <c r="I127" s="60"/>
      <c r="J127" s="60"/>
      <c r="K127" s="59"/>
      <c r="L127" s="147"/>
      <c r="M127" s="60"/>
      <c r="N127" s="340"/>
      <c r="O127" s="246"/>
      <c r="P127" s="149"/>
      <c r="Q127" s="150"/>
      <c r="R127" s="151"/>
      <c r="S127" s="66"/>
      <c r="T127" s="65"/>
      <c r="U127" s="65"/>
      <c r="V127" s="66"/>
      <c r="W127" s="65"/>
      <c r="X127" s="65"/>
      <c r="Y127" s="65"/>
      <c r="Z127" s="65"/>
      <c r="AA127" s="65"/>
      <c r="AB127" s="65"/>
      <c r="AC127" s="65"/>
      <c r="AD127" s="65"/>
      <c r="AE127" s="65"/>
      <c r="AF127" s="65"/>
      <c r="AG127" s="65"/>
      <c r="AH127" s="410"/>
      <c r="AI127" s="247"/>
      <c r="AJ127" s="369"/>
      <c r="AK127" s="301"/>
    </row>
    <row r="128" spans="1:37" ht="90">
      <c r="A128" s="243"/>
      <c r="B128" s="30" t="s">
        <v>82</v>
      </c>
      <c r="C128" s="137" t="s">
        <v>224</v>
      </c>
      <c r="D128" s="116"/>
      <c r="E128" s="459"/>
      <c r="F128" s="459"/>
      <c r="G128" s="531"/>
      <c r="H128" s="248"/>
      <c r="I128" s="188"/>
      <c r="J128" s="188"/>
      <c r="K128" s="123"/>
      <c r="L128" s="187"/>
      <c r="M128" s="188"/>
      <c r="N128" s="347"/>
      <c r="O128" s="356">
        <v>22</v>
      </c>
      <c r="P128" s="316" t="str">
        <f>C318</f>
        <v>To provide PSED proforma</v>
      </c>
      <c r="Q128" s="315" t="str">
        <f>H322</f>
        <v>Provided PSED proforma</v>
      </c>
      <c r="R128" s="377" t="str">
        <f t="shared" ref="R128:U128" si="127">I322</f>
        <v>Wrong object</v>
      </c>
      <c r="S128" s="315" t="str">
        <f t="shared" si="127"/>
        <v>Incorrect/incomplete PSED proforma provided</v>
      </c>
      <c r="T128" s="402" t="str">
        <f t="shared" si="127"/>
        <v>Low</v>
      </c>
      <c r="U128" s="418" t="str">
        <f t="shared" si="127"/>
        <v>Large</v>
      </c>
      <c r="V128" s="316" t="s">
        <v>225</v>
      </c>
      <c r="W128" s="378" t="s">
        <v>104</v>
      </c>
      <c r="X128" s="378">
        <f t="shared" ref="X128" si="128">IF($T128="High",3,0)</f>
        <v>0</v>
      </c>
      <c r="Y128" s="378">
        <f t="shared" ref="Y128" si="129">IF($T128="Medium",2,0)</f>
        <v>0</v>
      </c>
      <c r="Z128" s="378">
        <f t="shared" ref="Z128" si="130">IF($T128="Low",1,0)</f>
        <v>1</v>
      </c>
      <c r="AA128" s="378">
        <f t="shared" ref="AA128" si="131">IF($U128="large",3,0)</f>
        <v>3</v>
      </c>
      <c r="AB128" s="378">
        <f t="shared" ref="AB128" si="132">IF($U128="Medium",2,0)</f>
        <v>0</v>
      </c>
      <c r="AC128" s="378">
        <f t="shared" ref="AC128" si="133">IF($U128="Low",1,0)</f>
        <v>0</v>
      </c>
      <c r="AD128" s="378">
        <f t="shared" ref="AD128" si="134">(X128+Y128+Z128)*(AA128+AB128+AC128)</f>
        <v>3</v>
      </c>
      <c r="AE128" s="379">
        <f t="shared" ref="AE128" si="135">IF($W128="INCREASE",3,0)</f>
        <v>0</v>
      </c>
      <c r="AF128" s="379">
        <f t="shared" ref="AF128" si="136">IF($W128="NO CHANGE",2,0)</f>
        <v>2</v>
      </c>
      <c r="AG128" s="379">
        <f t="shared" ref="AG128" si="137">IF($W128="DECREASE",1,0)</f>
        <v>0</v>
      </c>
      <c r="AH128" s="413">
        <f t="shared" ref="AH128" si="138">AD128*(AE128+AF128+AG128)</f>
        <v>6</v>
      </c>
      <c r="AI128" s="382" t="s">
        <v>226</v>
      </c>
      <c r="AJ128" s="371"/>
      <c r="AK128" s="301"/>
    </row>
    <row r="129" spans="1:37">
      <c r="A129" s="243"/>
      <c r="B129" s="30" t="s">
        <v>89</v>
      </c>
      <c r="C129" s="75" t="s">
        <v>90</v>
      </c>
      <c r="D129" s="116"/>
      <c r="E129" s="459"/>
      <c r="F129" s="459"/>
      <c r="G129" s="531"/>
      <c r="H129" s="223"/>
      <c r="I129" s="88"/>
      <c r="J129" s="88"/>
      <c r="K129" s="90"/>
      <c r="L129" s="88"/>
      <c r="M129" s="88"/>
      <c r="N129" s="340"/>
      <c r="O129" s="275"/>
      <c r="P129" s="79"/>
      <c r="Q129" s="80"/>
      <c r="R129" s="79"/>
      <c r="S129" s="79"/>
      <c r="T129" s="81"/>
      <c r="U129" s="81"/>
      <c r="V129" s="79"/>
      <c r="W129" s="81"/>
      <c r="X129" s="81"/>
      <c r="Y129" s="81"/>
      <c r="Z129" s="81"/>
      <c r="AA129" s="81"/>
      <c r="AB129" s="81"/>
      <c r="AC129" s="81"/>
      <c r="AD129" s="81"/>
      <c r="AE129" s="81"/>
      <c r="AF129" s="81"/>
      <c r="AG129" s="81"/>
      <c r="AH129" s="81"/>
      <c r="AI129" s="82"/>
      <c r="AJ129" s="91"/>
      <c r="AK129" s="301"/>
    </row>
    <row r="130" spans="1:37">
      <c r="A130" s="243"/>
      <c r="B130" s="277" t="s">
        <v>91</v>
      </c>
      <c r="C130" s="85" t="s">
        <v>90</v>
      </c>
      <c r="D130" s="278"/>
      <c r="E130" s="459"/>
      <c r="F130" s="459"/>
      <c r="G130" s="531"/>
      <c r="H130" s="224"/>
      <c r="I130" s="177"/>
      <c r="J130" s="177"/>
      <c r="K130" s="133"/>
      <c r="L130" s="177"/>
      <c r="M130" s="177"/>
      <c r="N130" s="288"/>
      <c r="O130" s="224"/>
      <c r="P130" s="177"/>
      <c r="Q130" s="200"/>
      <c r="R130" s="177"/>
      <c r="S130" s="177"/>
      <c r="T130" s="133"/>
      <c r="U130" s="133"/>
      <c r="V130" s="177"/>
      <c r="W130" s="133"/>
      <c r="X130" s="133"/>
      <c r="Y130" s="133"/>
      <c r="Z130" s="133"/>
      <c r="AA130" s="133"/>
      <c r="AB130" s="133"/>
      <c r="AC130" s="133"/>
      <c r="AD130" s="133"/>
      <c r="AE130" s="133"/>
      <c r="AF130" s="133"/>
      <c r="AG130" s="133"/>
      <c r="AH130" s="133"/>
      <c r="AI130" s="189"/>
      <c r="AJ130" s="189"/>
      <c r="AK130" s="321"/>
    </row>
    <row r="131" spans="1:37">
      <c r="A131" s="279"/>
      <c r="B131" s="163"/>
      <c r="C131" s="163"/>
      <c r="D131" s="163"/>
      <c r="E131" s="170"/>
      <c r="F131" s="93"/>
      <c r="G131" s="93"/>
      <c r="H131" s="163"/>
      <c r="I131" s="163"/>
      <c r="J131" s="163"/>
      <c r="K131" s="44"/>
      <c r="L131" s="170"/>
      <c r="M131" s="170"/>
      <c r="N131" s="66"/>
      <c r="O131" s="151"/>
      <c r="P131" s="149"/>
      <c r="Q131" s="150"/>
      <c r="R131" s="151"/>
      <c r="S131" s="66"/>
      <c r="T131" s="65"/>
      <c r="U131" s="65"/>
      <c r="V131" s="66"/>
      <c r="W131" s="65"/>
      <c r="X131" s="65"/>
      <c r="Y131" s="65"/>
      <c r="Z131" s="65"/>
      <c r="AA131" s="65"/>
      <c r="AB131" s="65"/>
      <c r="AC131" s="65"/>
      <c r="AD131" s="65"/>
      <c r="AE131" s="65"/>
      <c r="AF131" s="65"/>
      <c r="AG131" s="65"/>
      <c r="AH131" s="410"/>
      <c r="AI131" s="66"/>
      <c r="AJ131" s="247"/>
      <c r="AK131" s="163"/>
    </row>
    <row r="132" spans="1:37" ht="23.45" thickBot="1">
      <c r="A132" s="280"/>
      <c r="B132" s="164"/>
      <c r="C132" s="164"/>
      <c r="D132" s="164"/>
      <c r="E132" s="281"/>
      <c r="F132" s="97"/>
      <c r="G132" s="164"/>
      <c r="H132" s="164"/>
      <c r="I132" s="164"/>
      <c r="J132" s="164"/>
      <c r="K132" s="96"/>
      <c r="L132" s="281"/>
      <c r="M132" s="164"/>
      <c r="N132" s="164"/>
      <c r="O132" s="281"/>
      <c r="P132" s="282"/>
      <c r="Q132" s="283"/>
      <c r="R132" s="281"/>
      <c r="S132" s="164"/>
      <c r="T132" s="96"/>
      <c r="U132" s="96"/>
      <c r="V132" s="164"/>
      <c r="W132" s="96"/>
      <c r="X132" s="96"/>
      <c r="Y132" s="96"/>
      <c r="Z132" s="96"/>
      <c r="AA132" s="96"/>
      <c r="AB132" s="96"/>
      <c r="AC132" s="96"/>
      <c r="AD132" s="96"/>
      <c r="AE132" s="96"/>
      <c r="AF132" s="96"/>
      <c r="AG132" s="96"/>
      <c r="AH132" s="411"/>
      <c r="AI132" s="164"/>
      <c r="AJ132" s="164"/>
      <c r="AK132" s="164"/>
    </row>
    <row r="133" spans="1:37" ht="23.45" thickBot="1">
      <c r="A133" s="258">
        <v>9</v>
      </c>
      <c r="B133" s="481" t="s">
        <v>5</v>
      </c>
      <c r="C133" s="482"/>
      <c r="D133" s="482" t="s">
        <v>6</v>
      </c>
      <c r="E133" s="482"/>
      <c r="F133" s="482"/>
      <c r="G133" s="482"/>
      <c r="H133" s="482"/>
      <c r="I133" s="482"/>
      <c r="J133" s="482"/>
      <c r="K133" s="482"/>
      <c r="L133" s="501"/>
      <c r="M133" s="502" t="s">
        <v>7</v>
      </c>
      <c r="N133" s="482"/>
      <c r="O133" s="482"/>
      <c r="P133" s="482"/>
      <c r="Q133" s="482"/>
      <c r="R133" s="482"/>
      <c r="S133" s="482"/>
      <c r="T133" s="482"/>
      <c r="U133" s="482"/>
      <c r="V133" s="482"/>
      <c r="W133" s="482"/>
      <c r="X133" s="482"/>
      <c r="Y133" s="482"/>
      <c r="Z133" s="482"/>
      <c r="AA133" s="482"/>
      <c r="AB133" s="482"/>
      <c r="AC133" s="482"/>
      <c r="AD133" s="482"/>
      <c r="AE133" s="482"/>
      <c r="AF133" s="482"/>
      <c r="AG133" s="482"/>
      <c r="AH133" s="482"/>
      <c r="AI133" s="483" t="s">
        <v>8</v>
      </c>
      <c r="AJ133" s="483"/>
    </row>
    <row r="134" spans="1:37" s="259" customFormat="1">
      <c r="A134" s="243"/>
      <c r="D134" s="260"/>
      <c r="E134" s="261" t="s">
        <v>9</v>
      </c>
      <c r="F134" s="508" t="s">
        <v>10</v>
      </c>
      <c r="G134" s="508" t="s">
        <v>11</v>
      </c>
      <c r="H134" s="510" t="s">
        <v>12</v>
      </c>
      <c r="I134" s="512" t="s">
        <v>13</v>
      </c>
      <c r="J134" s="514" t="s">
        <v>14</v>
      </c>
      <c r="K134" s="466" t="s">
        <v>15</v>
      </c>
      <c r="L134" s="508" t="s">
        <v>16</v>
      </c>
      <c r="M134" s="260" t="s">
        <v>17</v>
      </c>
      <c r="N134" s="262" t="s">
        <v>18</v>
      </c>
      <c r="O134" s="516" t="s">
        <v>19</v>
      </c>
      <c r="P134" s="517"/>
      <c r="Q134" s="518"/>
      <c r="R134" s="508" t="s">
        <v>92</v>
      </c>
      <c r="S134" s="508" t="s">
        <v>93</v>
      </c>
      <c r="T134" s="466" t="s">
        <v>22</v>
      </c>
      <c r="U134" s="466" t="s">
        <v>23</v>
      </c>
      <c r="V134" s="529" t="s">
        <v>24</v>
      </c>
      <c r="W134" s="466" t="s">
        <v>94</v>
      </c>
      <c r="X134" s="467" t="s">
        <v>26</v>
      </c>
      <c r="Y134" s="468"/>
      <c r="Z134" s="469"/>
      <c r="AA134" s="467" t="s">
        <v>27</v>
      </c>
      <c r="AB134" s="468"/>
      <c r="AC134" s="469"/>
      <c r="AD134" s="18" t="s">
        <v>28</v>
      </c>
      <c r="AE134" s="467" t="s">
        <v>29</v>
      </c>
      <c r="AF134" s="468"/>
      <c r="AG134" s="469"/>
      <c r="AH134" s="466" t="s">
        <v>30</v>
      </c>
      <c r="AI134" s="528" t="s">
        <v>31</v>
      </c>
      <c r="AJ134" s="528" t="s">
        <v>32</v>
      </c>
      <c r="AK134" s="263" t="s">
        <v>33</v>
      </c>
    </row>
    <row r="135" spans="1:37" ht="30">
      <c r="A135" s="243"/>
      <c r="B135" s="264" t="s">
        <v>34</v>
      </c>
      <c r="C135" s="47" t="s">
        <v>227</v>
      </c>
      <c r="D135" s="116"/>
      <c r="E135" s="265" t="s">
        <v>36</v>
      </c>
      <c r="F135" s="509"/>
      <c r="G135" s="509"/>
      <c r="H135" s="511"/>
      <c r="I135" s="513"/>
      <c r="J135" s="515"/>
      <c r="K135" s="457"/>
      <c r="L135" s="509"/>
      <c r="M135" s="266"/>
      <c r="N135" s="361"/>
      <c r="O135" s="426" t="s">
        <v>37</v>
      </c>
      <c r="P135" s="427" t="s">
        <v>38</v>
      </c>
      <c r="Q135" s="428" t="s">
        <v>17</v>
      </c>
      <c r="R135" s="528"/>
      <c r="S135" s="528"/>
      <c r="T135" s="456"/>
      <c r="U135" s="456"/>
      <c r="V135" s="530"/>
      <c r="W135" s="456"/>
      <c r="X135" s="325" t="s">
        <v>39</v>
      </c>
      <c r="Y135" s="325" t="s">
        <v>40</v>
      </c>
      <c r="Z135" s="325" t="s">
        <v>41</v>
      </c>
      <c r="AA135" s="325" t="s">
        <v>39</v>
      </c>
      <c r="AB135" s="325" t="s">
        <v>40</v>
      </c>
      <c r="AC135" s="325" t="s">
        <v>41</v>
      </c>
      <c r="AD135" s="325" t="s">
        <v>42</v>
      </c>
      <c r="AE135" s="325" t="s">
        <v>43</v>
      </c>
      <c r="AF135" s="325" t="s">
        <v>44</v>
      </c>
      <c r="AG135" s="325" t="s">
        <v>45</v>
      </c>
      <c r="AH135" s="456"/>
      <c r="AI135" s="528"/>
      <c r="AJ135" s="509"/>
      <c r="AK135" s="152" t="s">
        <v>46</v>
      </c>
    </row>
    <row r="136" spans="1:37" ht="30">
      <c r="A136" s="243"/>
      <c r="B136" s="30" t="s">
        <v>47</v>
      </c>
      <c r="C136" s="157" t="s">
        <v>228</v>
      </c>
      <c r="D136" s="116"/>
      <c r="E136" s="458" t="s">
        <v>229</v>
      </c>
      <c r="F136" s="458" t="s">
        <v>230</v>
      </c>
      <c r="G136" s="460" t="s">
        <v>231</v>
      </c>
      <c r="H136" s="278"/>
      <c r="I136" s="278"/>
      <c r="J136" s="278"/>
      <c r="K136" s="194"/>
      <c r="L136" s="302"/>
      <c r="M136" s="295"/>
      <c r="N136" s="295"/>
      <c r="O136" s="309"/>
      <c r="P136" s="282"/>
      <c r="Q136" s="283"/>
      <c r="R136" s="281"/>
      <c r="S136" s="164"/>
      <c r="T136" s="96"/>
      <c r="U136" s="96"/>
      <c r="V136" s="164"/>
      <c r="W136" s="96"/>
      <c r="X136" s="96"/>
      <c r="Y136" s="96"/>
      <c r="Z136" s="96"/>
      <c r="AA136" s="96"/>
      <c r="AB136" s="96"/>
      <c r="AC136" s="96"/>
      <c r="AD136" s="96"/>
      <c r="AE136" s="96"/>
      <c r="AF136" s="96"/>
      <c r="AG136" s="96"/>
      <c r="AH136" s="411"/>
      <c r="AI136" s="301"/>
      <c r="AJ136" s="321"/>
      <c r="AK136" s="116"/>
    </row>
    <row r="137" spans="1:37">
      <c r="A137" s="243"/>
      <c r="B137" s="264" t="s">
        <v>54</v>
      </c>
      <c r="C137" s="289" t="s">
        <v>55</v>
      </c>
      <c r="D137" s="116"/>
      <c r="E137" s="459"/>
      <c r="F137" s="459"/>
      <c r="G137" s="531"/>
      <c r="H137" s="250"/>
      <c r="I137" s="60"/>
      <c r="J137" s="60"/>
      <c r="K137" s="59"/>
      <c r="L137" s="147"/>
      <c r="M137" s="60"/>
      <c r="N137" s="340"/>
      <c r="O137" s="383"/>
      <c r="P137" s="149"/>
      <c r="Q137" s="150"/>
      <c r="R137" s="151"/>
      <c r="S137" s="66"/>
      <c r="T137" s="65"/>
      <c r="U137" s="65"/>
      <c r="V137" s="66"/>
      <c r="W137" s="65"/>
      <c r="X137" s="65"/>
      <c r="Y137" s="65"/>
      <c r="Z137" s="65"/>
      <c r="AA137" s="65"/>
      <c r="AB137" s="65"/>
      <c r="AC137" s="65"/>
      <c r="AD137" s="65"/>
      <c r="AE137" s="65"/>
      <c r="AF137" s="65"/>
      <c r="AG137" s="65"/>
      <c r="AH137" s="410"/>
      <c r="AI137" s="66"/>
      <c r="AJ137" s="202"/>
      <c r="AK137" s="273"/>
    </row>
    <row r="138" spans="1:37" ht="165">
      <c r="A138" s="243"/>
      <c r="B138" s="30" t="s">
        <v>56</v>
      </c>
      <c r="C138" s="47" t="s">
        <v>66</v>
      </c>
      <c r="D138" s="116"/>
      <c r="E138" s="459"/>
      <c r="F138" s="459"/>
      <c r="G138" s="531"/>
      <c r="H138" s="246"/>
      <c r="I138" s="66"/>
      <c r="J138" s="66"/>
      <c r="K138" s="65"/>
      <c r="L138" s="151"/>
      <c r="M138" s="66"/>
      <c r="N138" s="347"/>
      <c r="O138" s="356">
        <v>1</v>
      </c>
      <c r="P138" s="316" t="str">
        <f>C5</f>
        <v>To conduct PSED</v>
      </c>
      <c r="Q138" s="315" t="str">
        <f>H10</f>
        <v>Completed PSED proforma</v>
      </c>
      <c r="R138" s="377" t="str">
        <f>I10</f>
        <v>Sequence</v>
      </c>
      <c r="S138" s="315" t="str">
        <f>J10</f>
        <v>Omission</v>
      </c>
      <c r="T138" s="413" t="str">
        <f t="shared" ref="T138:U138" si="139">K10</f>
        <v>High</v>
      </c>
      <c r="U138" s="413" t="str">
        <f t="shared" si="139"/>
        <v>Large</v>
      </c>
      <c r="V138" s="316" t="s">
        <v>575</v>
      </c>
      <c r="W138" s="378" t="s">
        <v>60</v>
      </c>
      <c r="X138" s="378">
        <f t="shared" ref="X138" si="140">IF($T138="High",3,0)</f>
        <v>3</v>
      </c>
      <c r="Y138" s="378">
        <f t="shared" ref="Y138" si="141">IF($T138="Medium",2,0)</f>
        <v>0</v>
      </c>
      <c r="Z138" s="378">
        <f t="shared" ref="Z138" si="142">IF($T138="Low",1,0)</f>
        <v>0</v>
      </c>
      <c r="AA138" s="378">
        <f t="shared" ref="AA138" si="143">IF($U138="large",3,0)</f>
        <v>3</v>
      </c>
      <c r="AB138" s="378">
        <f t="shared" ref="AB138" si="144">IF($U138="Medium",2,0)</f>
        <v>0</v>
      </c>
      <c r="AC138" s="378">
        <f t="shared" ref="AC138" si="145">IF($U138="Low",1,0)</f>
        <v>0</v>
      </c>
      <c r="AD138" s="378">
        <f t="shared" ref="AD138" si="146">(X138+Y138+Z138)*(AA138+AB138+AC138)</f>
        <v>9</v>
      </c>
      <c r="AE138" s="379">
        <f t="shared" ref="AE138" si="147">IF($W138="INCREASE",3,0)</f>
        <v>3</v>
      </c>
      <c r="AF138" s="379">
        <f t="shared" ref="AF138" si="148">IF($W138="NO CHANGE",2,0)</f>
        <v>0</v>
      </c>
      <c r="AG138" s="379">
        <f t="shared" ref="AG138" si="149">IF($W138="DECREASE",1,0)</f>
        <v>0</v>
      </c>
      <c r="AH138" s="413">
        <f t="shared" ref="AH138" si="150">AD138*(AE138+AF138+AG138)</f>
        <v>27</v>
      </c>
      <c r="AI138" s="382" t="s">
        <v>576</v>
      </c>
      <c r="AJ138" s="303"/>
      <c r="AK138" s="301"/>
    </row>
    <row r="139" spans="1:37" ht="81" customHeight="1">
      <c r="A139" s="243"/>
      <c r="B139" s="463" t="s">
        <v>65</v>
      </c>
      <c r="C139" s="47" t="s">
        <v>233</v>
      </c>
      <c r="D139" s="116"/>
      <c r="E139" s="459"/>
      <c r="F139" s="459"/>
      <c r="G139" s="461"/>
      <c r="H139" s="226" t="str">
        <f>C139</f>
        <v>Intermittent fault assessment</v>
      </c>
      <c r="I139" s="320" t="s">
        <v>72</v>
      </c>
      <c r="J139" s="346" t="s">
        <v>234</v>
      </c>
      <c r="K139" s="107" t="s">
        <v>69</v>
      </c>
      <c r="L139" s="287" t="s">
        <v>58</v>
      </c>
      <c r="M139" s="288"/>
      <c r="N139" s="340"/>
      <c r="O139" s="250"/>
      <c r="P139" s="145"/>
      <c r="Q139" s="146"/>
      <c r="R139" s="147"/>
      <c r="S139" s="60"/>
      <c r="T139" s="59"/>
      <c r="U139" s="59"/>
      <c r="V139" s="60"/>
      <c r="W139" s="59"/>
      <c r="X139" s="59"/>
      <c r="Y139" s="59"/>
      <c r="Z139" s="59"/>
      <c r="AA139" s="59"/>
      <c r="AB139" s="59"/>
      <c r="AC139" s="59"/>
      <c r="AD139" s="59"/>
      <c r="AE139" s="59"/>
      <c r="AF139" s="59"/>
      <c r="AG139" s="59"/>
      <c r="AH139" s="409"/>
      <c r="AI139" s="251"/>
      <c r="AJ139" s="380" t="s">
        <v>235</v>
      </c>
      <c r="AK139" s="116"/>
    </row>
    <row r="140" spans="1:37" ht="75">
      <c r="A140" s="243"/>
      <c r="B140" s="463"/>
      <c r="C140" s="47" t="s">
        <v>236</v>
      </c>
      <c r="D140" s="116"/>
      <c r="E140" s="459"/>
      <c r="F140" s="459"/>
      <c r="G140" s="461"/>
      <c r="H140" s="116" t="str">
        <f>C140</f>
        <v>NFF fault assessment</v>
      </c>
      <c r="I140" s="244" t="s">
        <v>72</v>
      </c>
      <c r="J140" s="139" t="s">
        <v>234</v>
      </c>
      <c r="K140" s="32" t="s">
        <v>69</v>
      </c>
      <c r="L140" s="49" t="s">
        <v>58</v>
      </c>
      <c r="M140" s="245"/>
      <c r="N140" s="340"/>
      <c r="O140" s="248"/>
      <c r="P140" s="185"/>
      <c r="Q140" s="186"/>
      <c r="R140" s="187"/>
      <c r="S140" s="188"/>
      <c r="T140" s="123"/>
      <c r="U140" s="123"/>
      <c r="V140" s="188"/>
      <c r="W140" s="123"/>
      <c r="X140" s="123"/>
      <c r="Y140" s="123"/>
      <c r="Z140" s="123"/>
      <c r="AA140" s="123"/>
      <c r="AB140" s="123"/>
      <c r="AC140" s="123"/>
      <c r="AD140" s="123"/>
      <c r="AE140" s="123"/>
      <c r="AF140" s="123"/>
      <c r="AG140" s="123"/>
      <c r="AH140" s="405"/>
      <c r="AI140" s="249"/>
      <c r="AJ140" s="319" t="s">
        <v>237</v>
      </c>
      <c r="AK140" s="116"/>
    </row>
    <row r="141" spans="1:37" ht="120">
      <c r="A141" s="243"/>
      <c r="B141" s="463"/>
      <c r="C141" s="47" t="s">
        <v>238</v>
      </c>
      <c r="D141" s="116"/>
      <c r="E141" s="459"/>
      <c r="F141" s="459"/>
      <c r="G141" s="461"/>
      <c r="H141" s="278" t="str">
        <f>C141</f>
        <v>History of fault description/equipment serial No</v>
      </c>
      <c r="I141" s="322" t="s">
        <v>107</v>
      </c>
      <c r="J141" s="323" t="s">
        <v>239</v>
      </c>
      <c r="K141" s="194" t="s">
        <v>69</v>
      </c>
      <c r="L141" s="302" t="s">
        <v>58</v>
      </c>
      <c r="M141" s="295"/>
      <c r="N141" s="340"/>
      <c r="O141" s="248"/>
      <c r="P141" s="185"/>
      <c r="Q141" s="186"/>
      <c r="R141" s="187"/>
      <c r="S141" s="188"/>
      <c r="T141" s="123"/>
      <c r="U141" s="123"/>
      <c r="V141" s="188"/>
      <c r="W141" s="123"/>
      <c r="X141" s="123"/>
      <c r="Y141" s="123"/>
      <c r="Z141" s="123"/>
      <c r="AA141" s="123"/>
      <c r="AB141" s="123"/>
      <c r="AC141" s="123"/>
      <c r="AD141" s="123"/>
      <c r="AE141" s="123"/>
      <c r="AF141" s="123"/>
      <c r="AG141" s="123"/>
      <c r="AH141" s="405"/>
      <c r="AI141" s="249"/>
      <c r="AJ141" s="372" t="s">
        <v>240</v>
      </c>
      <c r="AK141" s="116"/>
    </row>
    <row r="142" spans="1:37">
      <c r="A142" s="243"/>
      <c r="B142" s="30" t="s">
        <v>75</v>
      </c>
      <c r="C142" s="75" t="s">
        <v>90</v>
      </c>
      <c r="D142" s="116"/>
      <c r="E142" s="459"/>
      <c r="F142" s="459"/>
      <c r="G142" s="531"/>
      <c r="H142" s="250"/>
      <c r="I142" s="60"/>
      <c r="J142" s="60"/>
      <c r="K142" s="59"/>
      <c r="L142" s="147"/>
      <c r="M142" s="60"/>
      <c r="N142" s="340"/>
      <c r="O142" s="246"/>
      <c r="P142" s="149"/>
      <c r="Q142" s="150"/>
      <c r="R142" s="151"/>
      <c r="S142" s="66"/>
      <c r="T142" s="65"/>
      <c r="U142" s="65"/>
      <c r="V142" s="66"/>
      <c r="W142" s="65"/>
      <c r="X142" s="65"/>
      <c r="Y142" s="65"/>
      <c r="Z142" s="65"/>
      <c r="AA142" s="65"/>
      <c r="AB142" s="65"/>
      <c r="AC142" s="65"/>
      <c r="AD142" s="65"/>
      <c r="AE142" s="65"/>
      <c r="AF142" s="65"/>
      <c r="AG142" s="65"/>
      <c r="AH142" s="410"/>
      <c r="AI142" s="66"/>
      <c r="AJ142" s="202"/>
      <c r="AK142" s="301"/>
    </row>
    <row r="143" spans="1:37" ht="147" customHeight="1">
      <c r="A143" s="243"/>
      <c r="B143" s="463" t="s">
        <v>82</v>
      </c>
      <c r="C143" s="137" t="s">
        <v>163</v>
      </c>
      <c r="D143" s="116"/>
      <c r="E143" s="459"/>
      <c r="F143" s="459"/>
      <c r="G143" s="531"/>
      <c r="H143" s="248"/>
      <c r="I143" s="188"/>
      <c r="J143" s="188"/>
      <c r="K143" s="123"/>
      <c r="L143" s="187"/>
      <c r="M143" s="188"/>
      <c r="N143" s="347"/>
      <c r="O143" s="359">
        <v>16</v>
      </c>
      <c r="P143" s="318" t="str">
        <f>C239</f>
        <v>To provide electronic searchable aircraft maintenance database</v>
      </c>
      <c r="Q143" s="317" t="str">
        <f>H243</f>
        <v>Electronic link to searchable aircraft maintenance database</v>
      </c>
      <c r="R143" s="374" t="str">
        <f t="shared" ref="R143:U143" si="151">I243</f>
        <v>Sequence</v>
      </c>
      <c r="S143" s="317" t="str">
        <f t="shared" si="151"/>
        <v>Omission or jumping - link not available</v>
      </c>
      <c r="T143" s="390" t="str">
        <f t="shared" si="151"/>
        <v>Low</v>
      </c>
      <c r="U143" s="386" t="str">
        <f t="shared" si="151"/>
        <v>Large</v>
      </c>
      <c r="V143" s="318" t="s">
        <v>577</v>
      </c>
      <c r="W143" s="107" t="s">
        <v>60</v>
      </c>
      <c r="X143" s="107">
        <f t="shared" ref="X143:X147" si="152">IF($T143="High",3,0)</f>
        <v>0</v>
      </c>
      <c r="Y143" s="107">
        <f t="shared" ref="Y143:Y147" si="153">IF($T143="Medium",2,0)</f>
        <v>0</v>
      </c>
      <c r="Z143" s="107">
        <f t="shared" ref="Z143:Z147" si="154">IF($T143="Low",1,0)</f>
        <v>1</v>
      </c>
      <c r="AA143" s="107">
        <f t="shared" ref="AA143:AA147" si="155">IF($U143="large",3,0)</f>
        <v>3</v>
      </c>
      <c r="AB143" s="107">
        <f t="shared" ref="AB143:AB147" si="156">IF($U143="Medium",2,0)</f>
        <v>0</v>
      </c>
      <c r="AC143" s="107">
        <f t="shared" ref="AC143:AC147" si="157">IF($U143="Low",1,0)</f>
        <v>0</v>
      </c>
      <c r="AD143" s="107">
        <f t="shared" ref="AD143:AD145" si="158">(X143+Y143+Z143)*(AA143+AB143+AC143)</f>
        <v>3</v>
      </c>
      <c r="AE143" s="376">
        <f t="shared" ref="AE143:AE145" si="159">IF($W143="INCREASE",3,0)</f>
        <v>3</v>
      </c>
      <c r="AF143" s="376">
        <f t="shared" ref="AF143:AF145" si="160">IF($W143="NO CHANGE",2,0)</f>
        <v>0</v>
      </c>
      <c r="AG143" s="376">
        <f t="shared" ref="AG143:AG145" si="161">IF($W143="DECREASE",1,0)</f>
        <v>0</v>
      </c>
      <c r="AH143" s="425">
        <f t="shared" ref="AH143:AH145" si="162">AD143*(AE143+AF143+AG143)</f>
        <v>9</v>
      </c>
      <c r="AI143" s="375" t="s">
        <v>165</v>
      </c>
      <c r="AJ143" s="253"/>
      <c r="AK143" s="301"/>
    </row>
    <row r="144" spans="1:37" ht="160.9" customHeight="1">
      <c r="A144" s="243"/>
      <c r="B144" s="463"/>
      <c r="C144" s="137" t="s">
        <v>242</v>
      </c>
      <c r="D144" s="116"/>
      <c r="E144" s="459"/>
      <c r="F144" s="459"/>
      <c r="G144" s="531"/>
      <c r="H144" s="248"/>
      <c r="I144" s="188"/>
      <c r="J144" s="188"/>
      <c r="K144" s="123"/>
      <c r="L144" s="187"/>
      <c r="M144" s="188"/>
      <c r="N144" s="347"/>
      <c r="O144" s="306">
        <v>24</v>
      </c>
      <c r="P144" s="50" t="str">
        <f>C354</f>
        <v>To assess if fault is intermittent</v>
      </c>
      <c r="Q144" s="47" t="str">
        <f>H358</f>
        <v>Statement determining if fault has intermittent history</v>
      </c>
      <c r="R144" s="53" t="str">
        <f t="shared" ref="R144:U144" si="163">I358</f>
        <v>Timing/duration</v>
      </c>
      <c r="S144" s="47" t="str">
        <f t="shared" si="163"/>
        <v>Too late to be incorporated into process/outcome</v>
      </c>
      <c r="T144" s="72" t="str">
        <f t="shared" si="163"/>
        <v>High</v>
      </c>
      <c r="U144" s="73" t="str">
        <f t="shared" si="163"/>
        <v>Large</v>
      </c>
      <c r="V144" s="50" t="s">
        <v>243</v>
      </c>
      <c r="W144" s="32" t="s">
        <v>244</v>
      </c>
      <c r="X144" s="32">
        <f t="shared" si="152"/>
        <v>3</v>
      </c>
      <c r="Y144" s="32">
        <f t="shared" si="153"/>
        <v>0</v>
      </c>
      <c r="Z144" s="32">
        <f t="shared" si="154"/>
        <v>0</v>
      </c>
      <c r="AA144" s="32">
        <f t="shared" si="155"/>
        <v>3</v>
      </c>
      <c r="AB144" s="32">
        <f t="shared" si="156"/>
        <v>0</v>
      </c>
      <c r="AC144" s="32">
        <f t="shared" si="157"/>
        <v>0</v>
      </c>
      <c r="AD144" s="32">
        <f t="shared" si="158"/>
        <v>9</v>
      </c>
      <c r="AE144" s="51">
        <f t="shared" si="159"/>
        <v>0</v>
      </c>
      <c r="AF144" s="51">
        <f t="shared" si="160"/>
        <v>0</v>
      </c>
      <c r="AG144" s="51">
        <f t="shared" si="161"/>
        <v>1</v>
      </c>
      <c r="AH144" s="48">
        <f t="shared" si="162"/>
        <v>9</v>
      </c>
      <c r="AI144" s="159" t="s">
        <v>245</v>
      </c>
      <c r="AJ144" s="253"/>
      <c r="AK144" s="301"/>
    </row>
    <row r="145" spans="1:37" ht="179.45" customHeight="1">
      <c r="A145" s="243"/>
      <c r="B145" s="463"/>
      <c r="C145" s="137" t="s">
        <v>246</v>
      </c>
      <c r="D145" s="116"/>
      <c r="E145" s="459"/>
      <c r="F145" s="459"/>
      <c r="G145" s="531"/>
      <c r="H145" s="248"/>
      <c r="I145" s="188"/>
      <c r="J145" s="188"/>
      <c r="K145" s="123"/>
      <c r="L145" s="187"/>
      <c r="M145" s="188"/>
      <c r="N145" s="347"/>
      <c r="O145" s="306">
        <v>25</v>
      </c>
      <c r="P145" s="50" t="str">
        <f>C367</f>
        <v>To assess if fault occurred before</v>
      </c>
      <c r="Q145" s="47" t="str">
        <f>H371</f>
        <v>Statement determining if fault occurred before</v>
      </c>
      <c r="R145" s="53" t="str">
        <f t="shared" ref="R145:U145" si="164">I371</f>
        <v>Timing/duration</v>
      </c>
      <c r="S145" s="47" t="str">
        <f t="shared" si="164"/>
        <v>Too late to be incorporated into process/outcome</v>
      </c>
      <c r="T145" s="72" t="str">
        <f t="shared" si="164"/>
        <v>High</v>
      </c>
      <c r="U145" s="73" t="str">
        <f t="shared" si="164"/>
        <v>Large</v>
      </c>
      <c r="V145" s="50" t="s">
        <v>247</v>
      </c>
      <c r="W145" s="32" t="s">
        <v>244</v>
      </c>
      <c r="X145" s="32">
        <f t="shared" si="152"/>
        <v>3</v>
      </c>
      <c r="Y145" s="32">
        <f t="shared" si="153"/>
        <v>0</v>
      </c>
      <c r="Z145" s="32">
        <f t="shared" si="154"/>
        <v>0</v>
      </c>
      <c r="AA145" s="32">
        <f t="shared" si="155"/>
        <v>3</v>
      </c>
      <c r="AB145" s="32">
        <f t="shared" si="156"/>
        <v>0</v>
      </c>
      <c r="AC145" s="32">
        <f t="shared" si="157"/>
        <v>0</v>
      </c>
      <c r="AD145" s="32">
        <f t="shared" si="158"/>
        <v>9</v>
      </c>
      <c r="AE145" s="51">
        <f t="shared" si="159"/>
        <v>0</v>
      </c>
      <c r="AF145" s="51">
        <f t="shared" si="160"/>
        <v>0</v>
      </c>
      <c r="AG145" s="51">
        <f t="shared" si="161"/>
        <v>1</v>
      </c>
      <c r="AH145" s="48">
        <f t="shared" si="162"/>
        <v>9</v>
      </c>
      <c r="AI145" s="159" t="s">
        <v>245</v>
      </c>
      <c r="AJ145" s="253"/>
      <c r="AK145" s="301"/>
    </row>
    <row r="146" spans="1:37">
      <c r="A146" s="243"/>
      <c r="B146" s="30" t="s">
        <v>89</v>
      </c>
      <c r="C146" s="75" t="s">
        <v>90</v>
      </c>
      <c r="D146" s="116"/>
      <c r="E146" s="459"/>
      <c r="F146" s="459"/>
      <c r="G146" s="531"/>
      <c r="H146" s="248"/>
      <c r="I146" s="188"/>
      <c r="J146" s="188"/>
      <c r="K146" s="123"/>
      <c r="L146" s="187"/>
      <c r="M146" s="188"/>
      <c r="N146" s="347"/>
      <c r="O146" s="163"/>
      <c r="P146" s="168"/>
      <c r="Q146" s="169"/>
      <c r="R146" s="170"/>
      <c r="S146" s="163"/>
      <c r="T146" s="44"/>
      <c r="U146" s="44"/>
      <c r="V146" s="168"/>
      <c r="W146" s="44"/>
      <c r="X146" s="44"/>
      <c r="Y146" s="44"/>
      <c r="Z146" s="44"/>
      <c r="AA146" s="44"/>
      <c r="AB146" s="44"/>
      <c r="AC146" s="44"/>
      <c r="AD146" s="44"/>
      <c r="AE146" s="44"/>
      <c r="AF146" s="44"/>
      <c r="AG146" s="44"/>
      <c r="AH146" s="406"/>
      <c r="AI146" s="273"/>
      <c r="AJ146" s="303"/>
      <c r="AK146" s="273"/>
    </row>
    <row r="147" spans="1:37" ht="117" customHeight="1">
      <c r="A147" s="243"/>
      <c r="B147" s="277" t="s">
        <v>91</v>
      </c>
      <c r="C147" s="294" t="s">
        <v>248</v>
      </c>
      <c r="D147" s="278"/>
      <c r="E147" s="459"/>
      <c r="F147" s="459"/>
      <c r="G147" s="531"/>
      <c r="H147" s="246"/>
      <c r="I147" s="66"/>
      <c r="J147" s="66"/>
      <c r="K147" s="65"/>
      <c r="L147" s="151"/>
      <c r="M147" s="66"/>
      <c r="N147" s="226"/>
      <c r="O147" s="360">
        <v>1</v>
      </c>
      <c r="P147" s="129" t="str">
        <f>C5</f>
        <v>To conduct PSED</v>
      </c>
      <c r="Q147" s="130" t="str">
        <f>H10</f>
        <v>Completed PSED proforma</v>
      </c>
      <c r="R147" s="173" t="str">
        <f>I10</f>
        <v>Sequence</v>
      </c>
      <c r="S147" s="130" t="str">
        <f>J10</f>
        <v>Omission</v>
      </c>
      <c r="T147" s="174" t="str">
        <f>K10</f>
        <v>High</v>
      </c>
      <c r="U147" s="175" t="str">
        <f>L10</f>
        <v>Large</v>
      </c>
      <c r="V147" s="129" t="s">
        <v>249</v>
      </c>
      <c r="W147" s="32" t="s">
        <v>244</v>
      </c>
      <c r="X147" s="32">
        <f t="shared" si="152"/>
        <v>3</v>
      </c>
      <c r="Y147" s="32">
        <f t="shared" si="153"/>
        <v>0</v>
      </c>
      <c r="Z147" s="32">
        <f t="shared" si="154"/>
        <v>0</v>
      </c>
      <c r="AA147" s="32">
        <f t="shared" si="155"/>
        <v>3</v>
      </c>
      <c r="AB147" s="32">
        <f t="shared" si="156"/>
        <v>0</v>
      </c>
      <c r="AC147" s="32">
        <f t="shared" si="157"/>
        <v>0</v>
      </c>
      <c r="AD147" s="32">
        <f t="shared" ref="AD147" si="165">(X147+Y147+Z147)*(AA147+AB147+AC147)</f>
        <v>9</v>
      </c>
      <c r="AE147" s="51">
        <f t="shared" ref="AE147" si="166">IF($W147="INCREASE",3,0)</f>
        <v>0</v>
      </c>
      <c r="AF147" s="51">
        <f t="shared" ref="AF147" si="167">IF($W147="NO CHANGE",2,0)</f>
        <v>0</v>
      </c>
      <c r="AG147" s="51">
        <f t="shared" ref="AG147" si="168">IF($W147="DECREASE",1,0)</f>
        <v>1</v>
      </c>
      <c r="AH147" s="48">
        <f t="shared" ref="AH147" si="169">AD147*(AE147+AF147+AG147)</f>
        <v>9</v>
      </c>
      <c r="AI147" s="50" t="s">
        <v>250</v>
      </c>
      <c r="AJ147" s="347"/>
      <c r="AK147" s="278"/>
    </row>
    <row r="148" spans="1:37">
      <c r="A148" s="279"/>
      <c r="B148" s="163"/>
      <c r="C148" s="163"/>
      <c r="D148" s="163"/>
      <c r="E148" s="170"/>
      <c r="F148" s="93"/>
      <c r="G148" s="93"/>
      <c r="H148" s="163"/>
      <c r="I148" s="163"/>
      <c r="J148" s="163"/>
      <c r="K148" s="44"/>
      <c r="L148" s="170"/>
      <c r="M148" s="170"/>
      <c r="N148" s="66"/>
      <c r="O148" s="170"/>
      <c r="P148" s="168"/>
      <c r="Q148" s="169"/>
      <c r="R148" s="170"/>
      <c r="S148" s="163"/>
      <c r="T148" s="44"/>
      <c r="U148" s="44"/>
      <c r="V148" s="163"/>
      <c r="W148" s="44"/>
      <c r="X148" s="44"/>
      <c r="Y148" s="44"/>
      <c r="Z148" s="44"/>
      <c r="AA148" s="44"/>
      <c r="AB148" s="44"/>
      <c r="AC148" s="44"/>
      <c r="AD148" s="44"/>
      <c r="AE148" s="44"/>
      <c r="AF148" s="44"/>
      <c r="AG148" s="44"/>
      <c r="AH148" s="406"/>
      <c r="AI148" s="163"/>
      <c r="AJ148" s="273"/>
      <c r="AK148" s="163"/>
    </row>
    <row r="149" spans="1:37" ht="23.45" thickBot="1">
      <c r="A149" s="280"/>
      <c r="B149" s="164"/>
      <c r="C149" s="164"/>
      <c r="D149" s="164"/>
      <c r="E149" s="281"/>
      <c r="F149" s="97"/>
      <c r="G149" s="164"/>
      <c r="H149" s="164"/>
      <c r="I149" s="164"/>
      <c r="J149" s="164"/>
      <c r="K149" s="96"/>
      <c r="L149" s="281"/>
      <c r="M149" s="164"/>
      <c r="N149" s="164"/>
      <c r="O149" s="281"/>
      <c r="P149" s="282"/>
      <c r="Q149" s="283"/>
      <c r="R149" s="281"/>
      <c r="S149" s="164"/>
      <c r="T149" s="96"/>
      <c r="U149" s="96"/>
      <c r="V149" s="164"/>
      <c r="W149" s="96"/>
      <c r="X149" s="96"/>
      <c r="Y149" s="96"/>
      <c r="Z149" s="96"/>
      <c r="AA149" s="96"/>
      <c r="AB149" s="96"/>
      <c r="AC149" s="96"/>
      <c r="AD149" s="96"/>
      <c r="AE149" s="96"/>
      <c r="AF149" s="96"/>
      <c r="AG149" s="96"/>
      <c r="AH149" s="411"/>
      <c r="AI149" s="164"/>
      <c r="AJ149" s="164"/>
      <c r="AK149" s="164"/>
    </row>
    <row r="150" spans="1:37" ht="23.45" thickBot="1">
      <c r="A150" s="258">
        <v>10</v>
      </c>
      <c r="B150" s="481" t="s">
        <v>5</v>
      </c>
      <c r="C150" s="482"/>
      <c r="D150" s="482" t="s">
        <v>6</v>
      </c>
      <c r="E150" s="482"/>
      <c r="F150" s="482"/>
      <c r="G150" s="482"/>
      <c r="H150" s="482"/>
      <c r="I150" s="482"/>
      <c r="J150" s="482"/>
      <c r="K150" s="482"/>
      <c r="L150" s="501"/>
      <c r="M150" s="502" t="s">
        <v>7</v>
      </c>
      <c r="N150" s="482"/>
      <c r="O150" s="482"/>
      <c r="P150" s="482"/>
      <c r="Q150" s="482"/>
      <c r="R150" s="482"/>
      <c r="S150" s="482"/>
      <c r="T150" s="482"/>
      <c r="U150" s="482"/>
      <c r="V150" s="482"/>
      <c r="W150" s="482"/>
      <c r="X150" s="482"/>
      <c r="Y150" s="482"/>
      <c r="Z150" s="482"/>
      <c r="AA150" s="482"/>
      <c r="AB150" s="482"/>
      <c r="AC150" s="482"/>
      <c r="AD150" s="482"/>
      <c r="AE150" s="482"/>
      <c r="AF150" s="482"/>
      <c r="AG150" s="482"/>
      <c r="AH150" s="482"/>
      <c r="AI150" s="483" t="s">
        <v>8</v>
      </c>
      <c r="AJ150" s="483"/>
    </row>
    <row r="151" spans="1:37" s="259" customFormat="1">
      <c r="A151" s="243"/>
      <c r="D151" s="260"/>
      <c r="E151" s="261" t="s">
        <v>9</v>
      </c>
      <c r="F151" s="508" t="s">
        <v>10</v>
      </c>
      <c r="G151" s="508" t="s">
        <v>11</v>
      </c>
      <c r="H151" s="510" t="s">
        <v>12</v>
      </c>
      <c r="I151" s="512" t="s">
        <v>13</v>
      </c>
      <c r="J151" s="514" t="s">
        <v>14</v>
      </c>
      <c r="K151" s="466" t="s">
        <v>15</v>
      </c>
      <c r="L151" s="508" t="s">
        <v>16</v>
      </c>
      <c r="M151" s="260" t="s">
        <v>17</v>
      </c>
      <c r="N151" s="262" t="s">
        <v>18</v>
      </c>
      <c r="O151" s="516" t="s">
        <v>19</v>
      </c>
      <c r="P151" s="517"/>
      <c r="Q151" s="518"/>
      <c r="R151" s="508" t="s">
        <v>92</v>
      </c>
      <c r="S151" s="508" t="s">
        <v>93</v>
      </c>
      <c r="T151" s="466" t="s">
        <v>22</v>
      </c>
      <c r="U151" s="466" t="s">
        <v>23</v>
      </c>
      <c r="V151" s="529" t="s">
        <v>24</v>
      </c>
      <c r="W151" s="466" t="s">
        <v>94</v>
      </c>
      <c r="X151" s="467" t="s">
        <v>26</v>
      </c>
      <c r="Y151" s="468"/>
      <c r="Z151" s="469"/>
      <c r="AA151" s="467" t="s">
        <v>27</v>
      </c>
      <c r="AB151" s="468"/>
      <c r="AC151" s="469"/>
      <c r="AD151" s="18" t="s">
        <v>28</v>
      </c>
      <c r="AE151" s="467" t="s">
        <v>29</v>
      </c>
      <c r="AF151" s="468"/>
      <c r="AG151" s="469"/>
      <c r="AH151" s="466" t="s">
        <v>30</v>
      </c>
      <c r="AI151" s="528" t="s">
        <v>31</v>
      </c>
      <c r="AJ151" s="528" t="s">
        <v>32</v>
      </c>
      <c r="AK151" s="263" t="s">
        <v>33</v>
      </c>
    </row>
    <row r="152" spans="1:37" ht="30">
      <c r="A152" s="243"/>
      <c r="B152" s="264" t="s">
        <v>34</v>
      </c>
      <c r="C152" s="47" t="s">
        <v>251</v>
      </c>
      <c r="D152" s="116"/>
      <c r="E152" s="265" t="s">
        <v>36</v>
      </c>
      <c r="F152" s="509"/>
      <c r="G152" s="509"/>
      <c r="H152" s="511"/>
      <c r="I152" s="513"/>
      <c r="J152" s="515"/>
      <c r="K152" s="457"/>
      <c r="L152" s="509"/>
      <c r="M152" s="266"/>
      <c r="N152" s="361"/>
      <c r="O152" s="426" t="s">
        <v>37</v>
      </c>
      <c r="P152" s="427" t="s">
        <v>38</v>
      </c>
      <c r="Q152" s="428" t="s">
        <v>17</v>
      </c>
      <c r="R152" s="528"/>
      <c r="S152" s="528"/>
      <c r="T152" s="456"/>
      <c r="U152" s="456"/>
      <c r="V152" s="530"/>
      <c r="W152" s="456"/>
      <c r="X152" s="325" t="s">
        <v>39</v>
      </c>
      <c r="Y152" s="325" t="s">
        <v>40</v>
      </c>
      <c r="Z152" s="325" t="s">
        <v>41</v>
      </c>
      <c r="AA152" s="325" t="s">
        <v>39</v>
      </c>
      <c r="AB152" s="325" t="s">
        <v>40</v>
      </c>
      <c r="AC152" s="325" t="s">
        <v>41</v>
      </c>
      <c r="AD152" s="325" t="s">
        <v>42</v>
      </c>
      <c r="AE152" s="325" t="s">
        <v>43</v>
      </c>
      <c r="AF152" s="325" t="s">
        <v>44</v>
      </c>
      <c r="AG152" s="325" t="s">
        <v>45</v>
      </c>
      <c r="AH152" s="456"/>
      <c r="AI152" s="528"/>
      <c r="AJ152" s="509"/>
      <c r="AK152" s="152" t="s">
        <v>46</v>
      </c>
    </row>
    <row r="153" spans="1:37" ht="30">
      <c r="A153" s="243"/>
      <c r="B153" s="30" t="s">
        <v>47</v>
      </c>
      <c r="C153" s="137" t="s">
        <v>252</v>
      </c>
      <c r="D153" s="116"/>
      <c r="E153" s="458" t="s">
        <v>253</v>
      </c>
      <c r="F153" s="458" t="s">
        <v>230</v>
      </c>
      <c r="G153" s="460" t="s">
        <v>254</v>
      </c>
      <c r="H153" s="278"/>
      <c r="I153" s="278"/>
      <c r="J153" s="278"/>
      <c r="K153" s="194"/>
      <c r="L153" s="302"/>
      <c r="M153" s="295"/>
      <c r="N153" s="295"/>
      <c r="O153" s="309"/>
      <c r="P153" s="282"/>
      <c r="Q153" s="283"/>
      <c r="R153" s="281"/>
      <c r="S153" s="164"/>
      <c r="T153" s="96"/>
      <c r="U153" s="96"/>
      <c r="V153" s="164"/>
      <c r="W153" s="96"/>
      <c r="X153" s="96"/>
      <c r="Y153" s="96"/>
      <c r="Z153" s="96"/>
      <c r="AA153" s="96"/>
      <c r="AB153" s="96"/>
      <c r="AC153" s="96"/>
      <c r="AD153" s="96"/>
      <c r="AE153" s="96"/>
      <c r="AF153" s="96"/>
      <c r="AG153" s="96"/>
      <c r="AH153" s="411"/>
      <c r="AI153" s="301"/>
      <c r="AJ153" s="301"/>
      <c r="AK153" s="116"/>
    </row>
    <row r="154" spans="1:37">
      <c r="A154" s="243"/>
      <c r="B154" s="264" t="s">
        <v>54</v>
      </c>
      <c r="C154" s="289" t="s">
        <v>55</v>
      </c>
      <c r="D154" s="116"/>
      <c r="E154" s="459"/>
      <c r="F154" s="459"/>
      <c r="G154" s="531"/>
      <c r="H154" s="250"/>
      <c r="I154" s="60"/>
      <c r="J154" s="60"/>
      <c r="K154" s="59"/>
      <c r="L154" s="147"/>
      <c r="M154" s="60"/>
      <c r="N154" s="340"/>
      <c r="O154" s="381"/>
      <c r="P154" s="168"/>
      <c r="Q154" s="169"/>
      <c r="R154" s="170"/>
      <c r="S154" s="163"/>
      <c r="T154" s="44"/>
      <c r="U154" s="44"/>
      <c r="V154" s="163"/>
      <c r="W154" s="44"/>
      <c r="X154" s="44"/>
      <c r="Y154" s="44"/>
      <c r="Z154" s="44"/>
      <c r="AA154" s="44"/>
      <c r="AB154" s="44"/>
      <c r="AC154" s="44"/>
      <c r="AD154" s="44"/>
      <c r="AE154" s="44"/>
      <c r="AF154" s="44"/>
      <c r="AG154" s="44"/>
      <c r="AH154" s="406"/>
      <c r="AI154" s="273"/>
      <c r="AJ154" s="273"/>
      <c r="AK154" s="270"/>
    </row>
    <row r="155" spans="1:37" ht="150">
      <c r="A155" s="243"/>
      <c r="B155" s="30" t="s">
        <v>56</v>
      </c>
      <c r="C155" s="47" t="s">
        <v>236</v>
      </c>
      <c r="D155" s="116"/>
      <c r="E155" s="459"/>
      <c r="F155" s="459"/>
      <c r="G155" s="531"/>
      <c r="H155" s="246"/>
      <c r="I155" s="66"/>
      <c r="J155" s="66"/>
      <c r="K155" s="65"/>
      <c r="L155" s="151"/>
      <c r="M155" s="66"/>
      <c r="N155" s="347"/>
      <c r="O155" s="359">
        <v>9</v>
      </c>
      <c r="P155" s="318" t="str">
        <f>C135</f>
        <v>To review aircraft history</v>
      </c>
      <c r="Q155" s="317" t="str">
        <f>H140</f>
        <v>NFF fault assessment</v>
      </c>
      <c r="R155" s="374" t="str">
        <f>I140</f>
        <v>Timing/duration</v>
      </c>
      <c r="S155" s="317" t="str">
        <f>J140</f>
        <v xml:space="preserve">Too early - assessment made on incomplete information </v>
      </c>
      <c r="T155" s="385" t="str">
        <f>K140</f>
        <v>High</v>
      </c>
      <c r="U155" s="386" t="str">
        <f>L140</f>
        <v>Large</v>
      </c>
      <c r="V155" s="318" t="s">
        <v>255</v>
      </c>
      <c r="W155" s="107" t="s">
        <v>60</v>
      </c>
      <c r="X155" s="107">
        <f t="shared" ref="X155" si="170">IF($T155="High",3,0)</f>
        <v>3</v>
      </c>
      <c r="Y155" s="107">
        <f t="shared" ref="Y155" si="171">IF($T155="Medium",2,0)</f>
        <v>0</v>
      </c>
      <c r="Z155" s="107">
        <f t="shared" ref="Z155" si="172">IF($T155="Low",1,0)</f>
        <v>0</v>
      </c>
      <c r="AA155" s="107">
        <f t="shared" ref="AA155" si="173">IF($U155="large",3,0)</f>
        <v>3</v>
      </c>
      <c r="AB155" s="107">
        <f t="shared" ref="AB155" si="174">IF($U155="Medium",2,0)</f>
        <v>0</v>
      </c>
      <c r="AC155" s="107">
        <f t="shared" ref="AC155" si="175">IF($U155="Low",1,0)</f>
        <v>0</v>
      </c>
      <c r="AD155" s="107">
        <f t="shared" ref="AD155" si="176">(X155+Y155+Z155)*(AA155+AB155+AC155)</f>
        <v>9</v>
      </c>
      <c r="AE155" s="376">
        <f t="shared" ref="AE155" si="177">IF($W155="INCREASE",3,0)</f>
        <v>3</v>
      </c>
      <c r="AF155" s="376">
        <f t="shared" ref="AF155" si="178">IF($W155="NO CHANGE",2,0)</f>
        <v>0</v>
      </c>
      <c r="AG155" s="376">
        <f t="shared" ref="AG155" si="179">IF($W155="DECREASE",1,0)</f>
        <v>0</v>
      </c>
      <c r="AH155" s="425">
        <f t="shared" ref="AH155" si="180">AD155*(AE155+AF155+AG155)</f>
        <v>27</v>
      </c>
      <c r="AI155" s="318" t="s">
        <v>256</v>
      </c>
      <c r="AJ155" s="270"/>
      <c r="AK155" s="116"/>
    </row>
    <row r="156" spans="1:37" ht="90">
      <c r="A156" s="243"/>
      <c r="B156" s="30" t="s">
        <v>65</v>
      </c>
      <c r="C156" s="47" t="s">
        <v>257</v>
      </c>
      <c r="D156" s="116"/>
      <c r="E156" s="459"/>
      <c r="F156" s="459"/>
      <c r="G156" s="461"/>
      <c r="H156" s="347" t="str">
        <f>C156</f>
        <v>Report for NFF/A working group</v>
      </c>
      <c r="I156" s="348" t="s">
        <v>107</v>
      </c>
      <c r="J156" s="165" t="s">
        <v>258</v>
      </c>
      <c r="K156" s="378" t="s">
        <v>69</v>
      </c>
      <c r="L156" s="349" t="s">
        <v>58</v>
      </c>
      <c r="M156" s="340"/>
      <c r="N156" s="347"/>
      <c r="O156" s="60"/>
      <c r="P156" s="145"/>
      <c r="Q156" s="146"/>
      <c r="R156" s="147"/>
      <c r="S156" s="60"/>
      <c r="T156" s="59"/>
      <c r="U156" s="59"/>
      <c r="V156" s="60"/>
      <c r="W156" s="59"/>
      <c r="X156" s="59"/>
      <c r="Y156" s="59"/>
      <c r="Z156" s="59"/>
      <c r="AA156" s="59"/>
      <c r="AB156" s="59"/>
      <c r="AC156" s="59"/>
      <c r="AD156" s="59"/>
      <c r="AE156" s="59"/>
      <c r="AF156" s="59"/>
      <c r="AG156" s="59"/>
      <c r="AH156" s="409"/>
      <c r="AI156" s="251"/>
      <c r="AJ156" s="129" t="s">
        <v>259</v>
      </c>
      <c r="AK156" s="116"/>
    </row>
    <row r="157" spans="1:37">
      <c r="A157" s="243"/>
      <c r="B157" s="30" t="s">
        <v>75</v>
      </c>
      <c r="C157" s="75" t="s">
        <v>90</v>
      </c>
      <c r="D157" s="116"/>
      <c r="E157" s="459"/>
      <c r="F157" s="459"/>
      <c r="G157" s="531"/>
      <c r="H157" s="250"/>
      <c r="I157" s="60"/>
      <c r="J157" s="60"/>
      <c r="K157" s="59"/>
      <c r="L157" s="147"/>
      <c r="M157" s="60"/>
      <c r="N157" s="347"/>
      <c r="O157" s="66"/>
      <c r="P157" s="149"/>
      <c r="Q157" s="150"/>
      <c r="R157" s="151"/>
      <c r="S157" s="66"/>
      <c r="T157" s="65"/>
      <c r="U157" s="65"/>
      <c r="V157" s="66"/>
      <c r="W157" s="65"/>
      <c r="X157" s="65"/>
      <c r="Y157" s="65"/>
      <c r="Z157" s="65"/>
      <c r="AA157" s="65"/>
      <c r="AB157" s="65"/>
      <c r="AC157" s="65"/>
      <c r="AD157" s="65"/>
      <c r="AE157" s="65"/>
      <c r="AF157" s="65"/>
      <c r="AG157" s="65"/>
      <c r="AH157" s="410"/>
      <c r="AI157" s="66"/>
      <c r="AJ157" s="202"/>
      <c r="AK157" s="301"/>
    </row>
    <row r="158" spans="1:37" ht="78" customHeight="1">
      <c r="A158" s="243"/>
      <c r="B158" s="30" t="s">
        <v>82</v>
      </c>
      <c r="C158" s="47" t="s">
        <v>260</v>
      </c>
      <c r="D158" s="116"/>
      <c r="E158" s="459"/>
      <c r="F158" s="459"/>
      <c r="G158" s="531"/>
      <c r="H158" s="248"/>
      <c r="I158" s="188"/>
      <c r="J158" s="188"/>
      <c r="K158" s="123"/>
      <c r="L158" s="187"/>
      <c r="M158" s="188"/>
      <c r="N158" s="347"/>
      <c r="O158" s="306">
        <v>16</v>
      </c>
      <c r="P158" s="50" t="str">
        <f>C239</f>
        <v>To provide electronic searchable aircraft maintenance database</v>
      </c>
      <c r="Q158" s="47" t="str">
        <f>H243</f>
        <v>Electronic link to searchable aircraft maintenance database</v>
      </c>
      <c r="R158" s="53" t="str">
        <f t="shared" ref="R158:U158" si="181">I243</f>
        <v>Sequence</v>
      </c>
      <c r="S158" s="47" t="str">
        <f t="shared" si="181"/>
        <v>Omission or jumping - link not available</v>
      </c>
      <c r="T158" s="115" t="str">
        <f t="shared" si="181"/>
        <v>Low</v>
      </c>
      <c r="U158" s="73" t="str">
        <f t="shared" si="181"/>
        <v>Large</v>
      </c>
      <c r="V158" s="50" t="s">
        <v>261</v>
      </c>
      <c r="W158" s="32" t="s">
        <v>244</v>
      </c>
      <c r="X158" s="32">
        <f t="shared" ref="X158" si="182">IF($T158="High",3,0)</f>
        <v>0</v>
      </c>
      <c r="Y158" s="32">
        <f t="shared" ref="Y158" si="183">IF($T158="Medium",2,0)</f>
        <v>0</v>
      </c>
      <c r="Z158" s="32">
        <f t="shared" ref="Z158" si="184">IF($T158="Low",1,0)</f>
        <v>1</v>
      </c>
      <c r="AA158" s="32">
        <f t="shared" ref="AA158" si="185">IF($U158="large",3,0)</f>
        <v>3</v>
      </c>
      <c r="AB158" s="32">
        <f t="shared" ref="AB158" si="186">IF($U158="Medium",2,0)</f>
        <v>0</v>
      </c>
      <c r="AC158" s="32">
        <f t="shared" ref="AC158" si="187">IF($U158="Low",1,0)</f>
        <v>0</v>
      </c>
      <c r="AD158" s="32">
        <f t="shared" ref="AD158" si="188">(X158+Y158+Z158)*(AA158+AB158+AC158)</f>
        <v>3</v>
      </c>
      <c r="AE158" s="51">
        <f t="shared" ref="AE158" si="189">IF($W158="INCREASE",3,0)</f>
        <v>0</v>
      </c>
      <c r="AF158" s="51">
        <f t="shared" ref="AF158" si="190">IF($W158="NO CHANGE",2,0)</f>
        <v>0</v>
      </c>
      <c r="AG158" s="51">
        <f t="shared" ref="AG158" si="191">IF($W158="DECREASE",1,0)</f>
        <v>1</v>
      </c>
      <c r="AH158" s="48">
        <f t="shared" ref="AH158" si="192">AD158*(AE158+AF158+AG158)</f>
        <v>3</v>
      </c>
      <c r="AI158" s="159" t="s">
        <v>165</v>
      </c>
      <c r="AJ158" s="303"/>
      <c r="AK158" s="301"/>
    </row>
    <row r="159" spans="1:37">
      <c r="A159" s="243"/>
      <c r="B159" s="30" t="s">
        <v>89</v>
      </c>
      <c r="C159" s="75" t="s">
        <v>90</v>
      </c>
      <c r="D159" s="116"/>
      <c r="E159" s="459"/>
      <c r="F159" s="459"/>
      <c r="G159" s="531"/>
      <c r="H159" s="223"/>
      <c r="I159" s="88"/>
      <c r="J159" s="88"/>
      <c r="K159" s="90"/>
      <c r="L159" s="88"/>
      <c r="M159" s="88"/>
      <c r="N159" s="347"/>
      <c r="O159" s="79"/>
      <c r="P159" s="79"/>
      <c r="Q159" s="80"/>
      <c r="R159" s="79"/>
      <c r="S159" s="79"/>
      <c r="T159" s="81"/>
      <c r="U159" s="81"/>
      <c r="V159" s="79"/>
      <c r="W159" s="81"/>
      <c r="X159" s="81"/>
      <c r="Y159" s="81"/>
      <c r="Z159" s="81"/>
      <c r="AA159" s="81"/>
      <c r="AB159" s="81"/>
      <c r="AC159" s="81"/>
      <c r="AD159" s="81"/>
      <c r="AE159" s="81"/>
      <c r="AF159" s="81"/>
      <c r="AG159" s="81"/>
      <c r="AH159" s="81"/>
      <c r="AI159" s="79"/>
      <c r="AJ159" s="249"/>
      <c r="AK159" s="116"/>
    </row>
    <row r="160" spans="1:37">
      <c r="A160" s="243"/>
      <c r="B160" s="277" t="s">
        <v>91</v>
      </c>
      <c r="C160" s="85" t="s">
        <v>90</v>
      </c>
      <c r="D160" s="278"/>
      <c r="E160" s="459"/>
      <c r="F160" s="459"/>
      <c r="G160" s="531"/>
      <c r="H160" s="224"/>
      <c r="I160" s="177"/>
      <c r="J160" s="177"/>
      <c r="K160" s="133"/>
      <c r="L160" s="177"/>
      <c r="M160" s="177"/>
      <c r="N160" s="226"/>
      <c r="O160" s="88"/>
      <c r="P160" s="88"/>
      <c r="Q160" s="89"/>
      <c r="R160" s="88"/>
      <c r="S160" s="88"/>
      <c r="T160" s="90"/>
      <c r="U160" s="90"/>
      <c r="V160" s="88"/>
      <c r="W160" s="90"/>
      <c r="X160" s="90"/>
      <c r="Y160" s="90"/>
      <c r="Z160" s="90"/>
      <c r="AA160" s="90"/>
      <c r="AB160" s="90"/>
      <c r="AC160" s="90"/>
      <c r="AD160" s="90"/>
      <c r="AE160" s="90"/>
      <c r="AF160" s="90"/>
      <c r="AG160" s="90"/>
      <c r="AH160" s="133"/>
      <c r="AI160" s="177"/>
      <c r="AJ160" s="247"/>
      <c r="AK160" s="278"/>
    </row>
    <row r="161" spans="1:37">
      <c r="A161" s="279"/>
      <c r="B161" s="163"/>
      <c r="C161" s="163"/>
      <c r="D161" s="163"/>
      <c r="E161" s="170"/>
      <c r="F161" s="93"/>
      <c r="G161" s="93"/>
      <c r="H161" s="163"/>
      <c r="I161" s="163"/>
      <c r="J161" s="163"/>
      <c r="K161" s="44"/>
      <c r="L161" s="170"/>
      <c r="M161" s="170"/>
      <c r="N161" s="66"/>
      <c r="O161" s="170"/>
      <c r="P161" s="168"/>
      <c r="Q161" s="169"/>
      <c r="R161" s="170"/>
      <c r="S161" s="163"/>
      <c r="T161" s="44"/>
      <c r="U161" s="44"/>
      <c r="V161" s="163"/>
      <c r="W161" s="44"/>
      <c r="X161" s="44"/>
      <c r="Y161" s="44"/>
      <c r="Z161" s="44"/>
      <c r="AA161" s="44"/>
      <c r="AB161" s="44"/>
      <c r="AC161" s="44"/>
      <c r="AD161" s="44"/>
      <c r="AE161" s="44"/>
      <c r="AF161" s="44"/>
      <c r="AG161" s="44"/>
      <c r="AH161" s="406"/>
      <c r="AI161" s="163"/>
      <c r="AJ161" s="273"/>
      <c r="AK161" s="163"/>
    </row>
    <row r="162" spans="1:37" ht="23.45" thickBot="1">
      <c r="A162" s="280"/>
      <c r="B162" s="164"/>
      <c r="C162" s="164"/>
      <c r="D162" s="164"/>
      <c r="E162" s="281"/>
      <c r="F162" s="97"/>
      <c r="G162" s="164"/>
      <c r="H162" s="164"/>
      <c r="I162" s="164"/>
      <c r="J162" s="164"/>
      <c r="K162" s="96"/>
      <c r="L162" s="281"/>
      <c r="M162" s="164"/>
      <c r="N162" s="164"/>
      <c r="O162" s="281"/>
      <c r="P162" s="282"/>
      <c r="Q162" s="283"/>
      <c r="R162" s="281"/>
      <c r="S162" s="164"/>
      <c r="T162" s="96"/>
      <c r="U162" s="96"/>
      <c r="V162" s="164"/>
      <c r="W162" s="96"/>
      <c r="X162" s="96"/>
      <c r="Y162" s="96"/>
      <c r="Z162" s="96"/>
      <c r="AA162" s="96"/>
      <c r="AB162" s="96"/>
      <c r="AC162" s="96"/>
      <c r="AD162" s="96"/>
      <c r="AE162" s="96"/>
      <c r="AF162" s="96"/>
      <c r="AG162" s="96"/>
      <c r="AH162" s="411"/>
      <c r="AI162" s="164"/>
      <c r="AJ162" s="164"/>
      <c r="AK162" s="164"/>
    </row>
    <row r="163" spans="1:37" ht="23.45" thickBot="1">
      <c r="A163" s="258">
        <v>11</v>
      </c>
      <c r="B163" s="481" t="s">
        <v>5</v>
      </c>
      <c r="C163" s="482"/>
      <c r="D163" s="482" t="s">
        <v>6</v>
      </c>
      <c r="E163" s="482"/>
      <c r="F163" s="482"/>
      <c r="G163" s="482"/>
      <c r="H163" s="482"/>
      <c r="I163" s="482"/>
      <c r="J163" s="482"/>
      <c r="K163" s="482"/>
      <c r="L163" s="501"/>
      <c r="M163" s="502" t="s">
        <v>7</v>
      </c>
      <c r="N163" s="482"/>
      <c r="O163" s="482"/>
      <c r="P163" s="482"/>
      <c r="Q163" s="482"/>
      <c r="R163" s="482"/>
      <c r="S163" s="482"/>
      <c r="T163" s="482"/>
      <c r="U163" s="482"/>
      <c r="V163" s="482"/>
      <c r="W163" s="482"/>
      <c r="X163" s="482"/>
      <c r="Y163" s="482"/>
      <c r="Z163" s="482"/>
      <c r="AA163" s="482"/>
      <c r="AB163" s="482"/>
      <c r="AC163" s="482"/>
      <c r="AD163" s="482"/>
      <c r="AE163" s="482"/>
      <c r="AF163" s="482"/>
      <c r="AG163" s="482"/>
      <c r="AH163" s="482"/>
      <c r="AI163" s="483" t="s">
        <v>8</v>
      </c>
      <c r="AJ163" s="483"/>
    </row>
    <row r="164" spans="1:37" s="259" customFormat="1">
      <c r="A164" s="243"/>
      <c r="D164" s="260"/>
      <c r="E164" s="261" t="s">
        <v>9</v>
      </c>
      <c r="F164" s="508" t="s">
        <v>10</v>
      </c>
      <c r="G164" s="508" t="s">
        <v>11</v>
      </c>
      <c r="H164" s="510" t="s">
        <v>12</v>
      </c>
      <c r="I164" s="512" t="s">
        <v>13</v>
      </c>
      <c r="J164" s="514" t="s">
        <v>14</v>
      </c>
      <c r="K164" s="466" t="s">
        <v>15</v>
      </c>
      <c r="L164" s="508" t="s">
        <v>16</v>
      </c>
      <c r="M164" s="260" t="s">
        <v>17</v>
      </c>
      <c r="N164" s="262" t="s">
        <v>18</v>
      </c>
      <c r="O164" s="516" t="s">
        <v>19</v>
      </c>
      <c r="P164" s="517"/>
      <c r="Q164" s="518"/>
      <c r="R164" s="508" t="s">
        <v>92</v>
      </c>
      <c r="S164" s="508" t="s">
        <v>93</v>
      </c>
      <c r="T164" s="466" t="s">
        <v>22</v>
      </c>
      <c r="U164" s="466" t="s">
        <v>23</v>
      </c>
      <c r="V164" s="529" t="s">
        <v>24</v>
      </c>
      <c r="W164" s="466" t="s">
        <v>94</v>
      </c>
      <c r="X164" s="467" t="s">
        <v>26</v>
      </c>
      <c r="Y164" s="468"/>
      <c r="Z164" s="469"/>
      <c r="AA164" s="467" t="s">
        <v>27</v>
      </c>
      <c r="AB164" s="468"/>
      <c r="AC164" s="469"/>
      <c r="AD164" s="18" t="s">
        <v>28</v>
      </c>
      <c r="AE164" s="467" t="s">
        <v>29</v>
      </c>
      <c r="AF164" s="468"/>
      <c r="AG164" s="469"/>
      <c r="AH164" s="466" t="s">
        <v>30</v>
      </c>
      <c r="AI164" s="528" t="s">
        <v>31</v>
      </c>
      <c r="AJ164" s="528" t="s">
        <v>32</v>
      </c>
      <c r="AK164" s="263" t="s">
        <v>33</v>
      </c>
    </row>
    <row r="165" spans="1:37" ht="30">
      <c r="A165" s="243"/>
      <c r="B165" s="264" t="s">
        <v>34</v>
      </c>
      <c r="C165" s="47" t="s">
        <v>262</v>
      </c>
      <c r="D165" s="116"/>
      <c r="E165" s="265" t="s">
        <v>36</v>
      </c>
      <c r="F165" s="509"/>
      <c r="G165" s="509"/>
      <c r="H165" s="511"/>
      <c r="I165" s="513"/>
      <c r="J165" s="515"/>
      <c r="K165" s="457"/>
      <c r="L165" s="509"/>
      <c r="M165" s="266"/>
      <c r="N165" s="267"/>
      <c r="O165" s="426" t="s">
        <v>37</v>
      </c>
      <c r="P165" s="427" t="s">
        <v>38</v>
      </c>
      <c r="Q165" s="428" t="s">
        <v>17</v>
      </c>
      <c r="R165" s="528"/>
      <c r="S165" s="528"/>
      <c r="T165" s="456"/>
      <c r="U165" s="456"/>
      <c r="V165" s="530"/>
      <c r="W165" s="456"/>
      <c r="X165" s="325" t="s">
        <v>39</v>
      </c>
      <c r="Y165" s="325" t="s">
        <v>40</v>
      </c>
      <c r="Z165" s="325" t="s">
        <v>41</v>
      </c>
      <c r="AA165" s="325" t="s">
        <v>39</v>
      </c>
      <c r="AB165" s="325" t="s">
        <v>40</v>
      </c>
      <c r="AC165" s="325" t="s">
        <v>41</v>
      </c>
      <c r="AD165" s="325" t="s">
        <v>42</v>
      </c>
      <c r="AE165" s="325" t="s">
        <v>43</v>
      </c>
      <c r="AF165" s="325" t="s">
        <v>44</v>
      </c>
      <c r="AG165" s="325" t="s">
        <v>45</v>
      </c>
      <c r="AH165" s="456"/>
      <c r="AI165" s="528"/>
      <c r="AJ165" s="509"/>
      <c r="AK165" s="152" t="s">
        <v>46</v>
      </c>
    </row>
    <row r="166" spans="1:37">
      <c r="A166" s="243"/>
      <c r="B166" s="30" t="s">
        <v>47</v>
      </c>
      <c r="C166" s="137" t="s">
        <v>263</v>
      </c>
      <c r="D166" s="116"/>
      <c r="E166" s="458" t="s">
        <v>253</v>
      </c>
      <c r="F166" s="458" t="s">
        <v>264</v>
      </c>
      <c r="G166" s="460" t="s">
        <v>265</v>
      </c>
      <c r="H166" s="278"/>
      <c r="I166" s="278"/>
      <c r="J166" s="278"/>
      <c r="K166" s="194"/>
      <c r="L166" s="302"/>
      <c r="M166" s="278"/>
      <c r="N166" s="295"/>
      <c r="O166" s="309"/>
      <c r="P166" s="282"/>
      <c r="Q166" s="283"/>
      <c r="R166" s="281"/>
      <c r="S166" s="164"/>
      <c r="T166" s="96"/>
      <c r="U166" s="96"/>
      <c r="V166" s="164"/>
      <c r="W166" s="96"/>
      <c r="X166" s="96"/>
      <c r="Y166" s="96"/>
      <c r="Z166" s="96"/>
      <c r="AA166" s="96"/>
      <c r="AB166" s="96"/>
      <c r="AC166" s="96"/>
      <c r="AD166" s="96"/>
      <c r="AE166" s="96"/>
      <c r="AF166" s="96"/>
      <c r="AG166" s="96"/>
      <c r="AH166" s="411"/>
      <c r="AI166" s="301"/>
      <c r="AJ166" s="321"/>
      <c r="AK166" s="116"/>
    </row>
    <row r="167" spans="1:37">
      <c r="A167" s="243"/>
      <c r="B167" s="264" t="s">
        <v>54</v>
      </c>
      <c r="C167" s="289" t="s">
        <v>55</v>
      </c>
      <c r="D167" s="116"/>
      <c r="E167" s="459"/>
      <c r="F167" s="459"/>
      <c r="G167" s="531"/>
      <c r="H167" s="250"/>
      <c r="I167" s="60"/>
      <c r="J167" s="60"/>
      <c r="K167" s="59"/>
      <c r="L167" s="147"/>
      <c r="M167" s="60"/>
      <c r="N167" s="295"/>
      <c r="O167" s="383"/>
      <c r="P167" s="149"/>
      <c r="Q167" s="150"/>
      <c r="R167" s="151"/>
      <c r="S167" s="66"/>
      <c r="T167" s="65"/>
      <c r="U167" s="65"/>
      <c r="V167" s="66"/>
      <c r="W167" s="65"/>
      <c r="X167" s="65"/>
      <c r="Y167" s="65"/>
      <c r="Z167" s="65"/>
      <c r="AA167" s="65"/>
      <c r="AB167" s="65"/>
      <c r="AC167" s="65"/>
      <c r="AD167" s="65"/>
      <c r="AE167" s="65"/>
      <c r="AF167" s="65"/>
      <c r="AG167" s="65"/>
      <c r="AH167" s="410"/>
      <c r="AI167" s="247"/>
      <c r="AJ167" s="202"/>
      <c r="AK167" s="273"/>
    </row>
    <row r="168" spans="1:37" ht="119.45" customHeight="1">
      <c r="A168" s="243"/>
      <c r="B168" s="30" t="s">
        <v>56</v>
      </c>
      <c r="C168" s="137" t="s">
        <v>266</v>
      </c>
      <c r="D168" s="116"/>
      <c r="E168" s="459"/>
      <c r="F168" s="459"/>
      <c r="G168" s="531"/>
      <c r="H168" s="248"/>
      <c r="I168" s="188"/>
      <c r="J168" s="188"/>
      <c r="K168" s="123"/>
      <c r="L168" s="187"/>
      <c r="M168" s="188"/>
      <c r="N168" s="347"/>
      <c r="O168" s="359">
        <v>9</v>
      </c>
      <c r="P168" s="318" t="str">
        <f>C135</f>
        <v>To review aircraft history</v>
      </c>
      <c r="Q168" s="317" t="str">
        <f>H139</f>
        <v>Intermittent fault assessment</v>
      </c>
      <c r="R168" s="374" t="str">
        <f>I139</f>
        <v>Timing/duration</v>
      </c>
      <c r="S168" s="317" t="str">
        <f>J139</f>
        <v xml:space="preserve">Too early - assessment made on incomplete information </v>
      </c>
      <c r="T168" s="385" t="str">
        <f>K139</f>
        <v>High</v>
      </c>
      <c r="U168" s="386" t="str">
        <f>L139</f>
        <v>Large</v>
      </c>
      <c r="V168" s="318" t="s">
        <v>267</v>
      </c>
      <c r="W168" s="107" t="s">
        <v>60</v>
      </c>
      <c r="X168" s="107">
        <f t="shared" ref="X168" si="193">IF($T168="High",3,0)</f>
        <v>3</v>
      </c>
      <c r="Y168" s="107">
        <f t="shared" ref="Y168" si="194">IF($T168="Medium",2,0)</f>
        <v>0</v>
      </c>
      <c r="Z168" s="107">
        <f t="shared" ref="Z168" si="195">IF($T168="Low",1,0)</f>
        <v>0</v>
      </c>
      <c r="AA168" s="107">
        <f t="shared" ref="AA168" si="196">IF($U168="large",3,0)</f>
        <v>3</v>
      </c>
      <c r="AB168" s="107">
        <f t="shared" ref="AB168" si="197">IF($U168="Medium",2,0)</f>
        <v>0</v>
      </c>
      <c r="AC168" s="107">
        <f t="shared" ref="AC168" si="198">IF($U168="Low",1,0)</f>
        <v>0</v>
      </c>
      <c r="AD168" s="107">
        <f t="shared" ref="AD168" si="199">(X168+Y168+Z168)*(AA168+AB168+AC168)</f>
        <v>9</v>
      </c>
      <c r="AE168" s="376">
        <f t="shared" ref="AE168" si="200">IF($W168="INCREASE",3,0)</f>
        <v>3</v>
      </c>
      <c r="AF168" s="376">
        <f t="shared" ref="AF168" si="201">IF($W168="NO CHANGE",2,0)</f>
        <v>0</v>
      </c>
      <c r="AG168" s="376">
        <f t="shared" ref="AG168" si="202">IF($W168="DECREASE",1,0)</f>
        <v>0</v>
      </c>
      <c r="AH168" s="425">
        <f t="shared" ref="AH168" si="203">AD168*(AE168+AF168+AG168)</f>
        <v>27</v>
      </c>
      <c r="AI168" s="375" t="s">
        <v>578</v>
      </c>
      <c r="AJ168" s="253"/>
      <c r="AK168" s="301"/>
    </row>
    <row r="169" spans="1:37">
      <c r="A169" s="243"/>
      <c r="B169" s="30" t="s">
        <v>65</v>
      </c>
      <c r="C169" s="75" t="s">
        <v>90</v>
      </c>
      <c r="D169" s="116"/>
      <c r="E169" s="459"/>
      <c r="F169" s="459"/>
      <c r="G169" s="531"/>
      <c r="H169" s="248"/>
      <c r="I169" s="188"/>
      <c r="J169" s="188"/>
      <c r="K169" s="123"/>
      <c r="L169" s="187"/>
      <c r="M169" s="188"/>
      <c r="N169" s="347"/>
      <c r="O169" s="147"/>
      <c r="P169" s="296"/>
      <c r="Q169" s="146"/>
      <c r="R169" s="147"/>
      <c r="S169" s="147"/>
      <c r="T169" s="59"/>
      <c r="U169" s="59"/>
      <c r="V169" s="147"/>
      <c r="W169" s="59"/>
      <c r="X169" s="59"/>
      <c r="Y169" s="59"/>
      <c r="Z169" s="59"/>
      <c r="AA169" s="59"/>
      <c r="AB169" s="59"/>
      <c r="AC169" s="59"/>
      <c r="AD169" s="59"/>
      <c r="AE169" s="59"/>
      <c r="AF169" s="59"/>
      <c r="AG169" s="59"/>
      <c r="AH169" s="59"/>
      <c r="AI169" s="297"/>
      <c r="AJ169" s="253"/>
      <c r="AK169" s="301"/>
    </row>
    <row r="170" spans="1:37">
      <c r="A170" s="243"/>
      <c r="B170" s="30" t="s">
        <v>75</v>
      </c>
      <c r="C170" s="75" t="s">
        <v>90</v>
      </c>
      <c r="D170" s="116"/>
      <c r="E170" s="459"/>
      <c r="F170" s="459"/>
      <c r="G170" s="531"/>
      <c r="H170" s="248"/>
      <c r="I170" s="188"/>
      <c r="J170" s="188"/>
      <c r="K170" s="123"/>
      <c r="L170" s="187"/>
      <c r="M170" s="188"/>
      <c r="N170" s="347"/>
      <c r="O170" s="88"/>
      <c r="P170" s="88"/>
      <c r="Q170" s="89"/>
      <c r="R170" s="88"/>
      <c r="S170" s="88"/>
      <c r="T170" s="90"/>
      <c r="U170" s="90"/>
      <c r="V170" s="88"/>
      <c r="W170" s="90"/>
      <c r="X170" s="90"/>
      <c r="Y170" s="90"/>
      <c r="Z170" s="90"/>
      <c r="AA170" s="90"/>
      <c r="AB170" s="90"/>
      <c r="AC170" s="90"/>
      <c r="AD170" s="90"/>
      <c r="AE170" s="90"/>
      <c r="AF170" s="90"/>
      <c r="AG170" s="90"/>
      <c r="AH170" s="90"/>
      <c r="AI170" s="91"/>
      <c r="AJ170" s="253"/>
      <c r="AK170" s="301"/>
    </row>
    <row r="171" spans="1:37">
      <c r="A171" s="243"/>
      <c r="B171" s="30" t="s">
        <v>82</v>
      </c>
      <c r="C171" s="75" t="s">
        <v>90</v>
      </c>
      <c r="D171" s="116"/>
      <c r="E171" s="459"/>
      <c r="F171" s="459"/>
      <c r="G171" s="531"/>
      <c r="H171" s="248"/>
      <c r="I171" s="188"/>
      <c r="J171" s="188"/>
      <c r="K171" s="123"/>
      <c r="L171" s="187"/>
      <c r="M171" s="188"/>
      <c r="N171" s="347"/>
      <c r="O171" s="88"/>
      <c r="P171" s="88"/>
      <c r="Q171" s="89"/>
      <c r="R171" s="88"/>
      <c r="S171" s="88"/>
      <c r="T171" s="90"/>
      <c r="U171" s="90"/>
      <c r="V171" s="88"/>
      <c r="W171" s="90"/>
      <c r="X171" s="90"/>
      <c r="Y171" s="90"/>
      <c r="Z171" s="90"/>
      <c r="AA171" s="90"/>
      <c r="AB171" s="90"/>
      <c r="AC171" s="90"/>
      <c r="AD171" s="90"/>
      <c r="AE171" s="90"/>
      <c r="AF171" s="90"/>
      <c r="AG171" s="90"/>
      <c r="AH171" s="90"/>
      <c r="AI171" s="91"/>
      <c r="AJ171" s="253"/>
      <c r="AK171" s="301"/>
    </row>
    <row r="172" spans="1:37">
      <c r="A172" s="243"/>
      <c r="B172" s="30" t="s">
        <v>89</v>
      </c>
      <c r="C172" s="75" t="s">
        <v>90</v>
      </c>
      <c r="D172" s="116"/>
      <c r="E172" s="459"/>
      <c r="F172" s="459"/>
      <c r="G172" s="531"/>
      <c r="H172" s="223"/>
      <c r="I172" s="88"/>
      <c r="J172" s="88"/>
      <c r="K172" s="90"/>
      <c r="L172" s="88"/>
      <c r="M172" s="88"/>
      <c r="N172" s="347"/>
      <c r="O172" s="88"/>
      <c r="P172" s="88"/>
      <c r="Q172" s="89"/>
      <c r="R172" s="88"/>
      <c r="S172" s="88"/>
      <c r="T172" s="90"/>
      <c r="U172" s="90"/>
      <c r="V172" s="88"/>
      <c r="W172" s="90"/>
      <c r="X172" s="90"/>
      <c r="Y172" s="90"/>
      <c r="Z172" s="90"/>
      <c r="AA172" s="90"/>
      <c r="AB172" s="90"/>
      <c r="AC172" s="90"/>
      <c r="AD172" s="90"/>
      <c r="AE172" s="90"/>
      <c r="AF172" s="90"/>
      <c r="AG172" s="90"/>
      <c r="AH172" s="90"/>
      <c r="AI172" s="91"/>
      <c r="AJ172" s="253"/>
      <c r="AK172" s="301"/>
    </row>
    <row r="173" spans="1:37">
      <c r="A173" s="243"/>
      <c r="B173" s="277" t="s">
        <v>91</v>
      </c>
      <c r="C173" s="85" t="s">
        <v>90</v>
      </c>
      <c r="D173" s="278"/>
      <c r="E173" s="459"/>
      <c r="F173" s="459"/>
      <c r="G173" s="531"/>
      <c r="H173" s="246"/>
      <c r="I173" s="66"/>
      <c r="J173" s="66"/>
      <c r="K173" s="65"/>
      <c r="L173" s="151"/>
      <c r="M173" s="66"/>
      <c r="N173" s="347"/>
      <c r="O173" s="187"/>
      <c r="P173" s="185"/>
      <c r="Q173" s="186"/>
      <c r="R173" s="187"/>
      <c r="S173" s="188"/>
      <c r="T173" s="123"/>
      <c r="U173" s="123"/>
      <c r="V173" s="188"/>
      <c r="W173" s="123"/>
      <c r="X173" s="123"/>
      <c r="Y173" s="123"/>
      <c r="Z173" s="123"/>
      <c r="AA173" s="123"/>
      <c r="AB173" s="123"/>
      <c r="AC173" s="123"/>
      <c r="AD173" s="123"/>
      <c r="AE173" s="123"/>
      <c r="AF173" s="123"/>
      <c r="AG173" s="123"/>
      <c r="AH173" s="410"/>
      <c r="AI173" s="247"/>
      <c r="AJ173" s="303"/>
      <c r="AK173" s="321"/>
    </row>
    <row r="174" spans="1:37">
      <c r="A174" s="279"/>
      <c r="B174" s="163"/>
      <c r="C174" s="163"/>
      <c r="D174" s="163"/>
      <c r="E174" s="170"/>
      <c r="F174" s="93"/>
      <c r="G174" s="93"/>
      <c r="H174" s="163"/>
      <c r="I174" s="163"/>
      <c r="J174" s="163"/>
      <c r="K174" s="44"/>
      <c r="L174" s="170"/>
      <c r="M174" s="170"/>
      <c r="N174" s="170"/>
      <c r="O174" s="170"/>
      <c r="P174" s="168"/>
      <c r="Q174" s="169"/>
      <c r="R174" s="170"/>
      <c r="S174" s="163"/>
      <c r="T174" s="44"/>
      <c r="U174" s="44"/>
      <c r="V174" s="163"/>
      <c r="W174" s="44"/>
      <c r="X174" s="44"/>
      <c r="Y174" s="44"/>
      <c r="Z174" s="44"/>
      <c r="AA174" s="44"/>
      <c r="AB174" s="44"/>
      <c r="AC174" s="44"/>
      <c r="AD174" s="44"/>
      <c r="AE174" s="44"/>
      <c r="AF174" s="44"/>
      <c r="AG174" s="44"/>
      <c r="AH174" s="406"/>
      <c r="AI174" s="163"/>
      <c r="AJ174" s="247"/>
      <c r="AK174" s="163"/>
    </row>
    <row r="175" spans="1:37" ht="23.45" thickBot="1">
      <c r="A175" s="280"/>
      <c r="B175" s="164"/>
      <c r="C175" s="164"/>
      <c r="D175" s="164"/>
      <c r="E175" s="281"/>
      <c r="F175" s="97"/>
      <c r="G175" s="164"/>
      <c r="H175" s="164"/>
      <c r="I175" s="164"/>
      <c r="J175" s="164"/>
      <c r="K175" s="96"/>
      <c r="L175" s="281"/>
      <c r="M175" s="164"/>
      <c r="N175" s="231"/>
      <c r="O175" s="281"/>
      <c r="P175" s="282"/>
      <c r="Q175" s="283"/>
      <c r="R175" s="281"/>
      <c r="S175" s="164"/>
      <c r="T175" s="96"/>
      <c r="U175" s="96"/>
      <c r="V175" s="164"/>
      <c r="W175" s="96"/>
      <c r="X175" s="96"/>
      <c r="Y175" s="96"/>
      <c r="Z175" s="96"/>
      <c r="AA175" s="96"/>
      <c r="AB175" s="96"/>
      <c r="AC175" s="96"/>
      <c r="AD175" s="96"/>
      <c r="AE175" s="96"/>
      <c r="AF175" s="96"/>
      <c r="AG175" s="96"/>
      <c r="AH175" s="411"/>
      <c r="AI175" s="164"/>
      <c r="AJ175" s="164"/>
      <c r="AK175" s="164"/>
    </row>
    <row r="176" spans="1:37" ht="23.45" thickBot="1">
      <c r="A176" s="258">
        <v>12</v>
      </c>
      <c r="B176" s="481" t="s">
        <v>5</v>
      </c>
      <c r="C176" s="482"/>
      <c r="D176" s="482" t="s">
        <v>6</v>
      </c>
      <c r="E176" s="482"/>
      <c r="F176" s="482"/>
      <c r="G176" s="482"/>
      <c r="H176" s="482"/>
      <c r="I176" s="482"/>
      <c r="J176" s="482"/>
      <c r="K176" s="482"/>
      <c r="L176" s="501"/>
      <c r="M176" s="502" t="s">
        <v>7</v>
      </c>
      <c r="N176" s="482"/>
      <c r="O176" s="482"/>
      <c r="P176" s="482"/>
      <c r="Q176" s="482"/>
      <c r="R176" s="482"/>
      <c r="S176" s="482"/>
      <c r="T176" s="482"/>
      <c r="U176" s="482"/>
      <c r="V176" s="482"/>
      <c r="W176" s="482"/>
      <c r="X176" s="482"/>
      <c r="Y176" s="482"/>
      <c r="Z176" s="482"/>
      <c r="AA176" s="482"/>
      <c r="AB176" s="482"/>
      <c r="AC176" s="482"/>
      <c r="AD176" s="482"/>
      <c r="AE176" s="482"/>
      <c r="AF176" s="482"/>
      <c r="AG176" s="482"/>
      <c r="AH176" s="482"/>
      <c r="AI176" s="483" t="s">
        <v>8</v>
      </c>
      <c r="AJ176" s="483"/>
    </row>
    <row r="177" spans="1:37" s="259" customFormat="1">
      <c r="A177" s="243"/>
      <c r="D177" s="260"/>
      <c r="E177" s="261" t="s">
        <v>9</v>
      </c>
      <c r="F177" s="508" t="s">
        <v>10</v>
      </c>
      <c r="G177" s="508" t="s">
        <v>11</v>
      </c>
      <c r="H177" s="510" t="s">
        <v>12</v>
      </c>
      <c r="I177" s="512" t="s">
        <v>13</v>
      </c>
      <c r="J177" s="514" t="s">
        <v>14</v>
      </c>
      <c r="K177" s="466" t="s">
        <v>15</v>
      </c>
      <c r="L177" s="508" t="s">
        <v>16</v>
      </c>
      <c r="M177" s="260" t="s">
        <v>17</v>
      </c>
      <c r="N177" s="262" t="s">
        <v>18</v>
      </c>
      <c r="O177" s="516" t="s">
        <v>19</v>
      </c>
      <c r="P177" s="517"/>
      <c r="Q177" s="518"/>
      <c r="R177" s="508" t="s">
        <v>92</v>
      </c>
      <c r="S177" s="508" t="s">
        <v>93</v>
      </c>
      <c r="T177" s="466" t="s">
        <v>22</v>
      </c>
      <c r="U177" s="466" t="s">
        <v>23</v>
      </c>
      <c r="V177" s="529" t="s">
        <v>24</v>
      </c>
      <c r="W177" s="466" t="s">
        <v>94</v>
      </c>
      <c r="X177" s="467" t="s">
        <v>26</v>
      </c>
      <c r="Y177" s="468"/>
      <c r="Z177" s="469"/>
      <c r="AA177" s="467" t="s">
        <v>27</v>
      </c>
      <c r="AB177" s="468"/>
      <c r="AC177" s="469"/>
      <c r="AD177" s="18" t="s">
        <v>28</v>
      </c>
      <c r="AE177" s="467" t="s">
        <v>29</v>
      </c>
      <c r="AF177" s="468"/>
      <c r="AG177" s="469"/>
      <c r="AH177" s="466" t="s">
        <v>30</v>
      </c>
      <c r="AI177" s="528" t="s">
        <v>31</v>
      </c>
      <c r="AJ177" s="528" t="s">
        <v>32</v>
      </c>
      <c r="AK177" s="263" t="s">
        <v>33</v>
      </c>
    </row>
    <row r="178" spans="1:37" ht="30">
      <c r="A178" s="243"/>
      <c r="B178" s="264" t="s">
        <v>34</v>
      </c>
      <c r="C178" s="106" t="s">
        <v>269</v>
      </c>
      <c r="D178" s="116"/>
      <c r="E178" s="265" t="s">
        <v>36</v>
      </c>
      <c r="F178" s="509"/>
      <c r="G178" s="509"/>
      <c r="H178" s="511"/>
      <c r="I178" s="513"/>
      <c r="J178" s="515"/>
      <c r="K178" s="457"/>
      <c r="L178" s="509"/>
      <c r="M178" s="266"/>
      <c r="N178" s="361"/>
      <c r="O178" s="426" t="s">
        <v>37</v>
      </c>
      <c r="P178" s="427" t="s">
        <v>38</v>
      </c>
      <c r="Q178" s="428" t="s">
        <v>17</v>
      </c>
      <c r="R178" s="528"/>
      <c r="S178" s="528"/>
      <c r="T178" s="456"/>
      <c r="U178" s="456"/>
      <c r="V178" s="530"/>
      <c r="W178" s="456"/>
      <c r="X178" s="325" t="s">
        <v>39</v>
      </c>
      <c r="Y178" s="325" t="s">
        <v>40</v>
      </c>
      <c r="Z178" s="325" t="s">
        <v>41</v>
      </c>
      <c r="AA178" s="325" t="s">
        <v>39</v>
      </c>
      <c r="AB178" s="325" t="s">
        <v>40</v>
      </c>
      <c r="AC178" s="325" t="s">
        <v>41</v>
      </c>
      <c r="AD178" s="325" t="s">
        <v>42</v>
      </c>
      <c r="AE178" s="325" t="s">
        <v>43</v>
      </c>
      <c r="AF178" s="325" t="s">
        <v>44</v>
      </c>
      <c r="AG178" s="325" t="s">
        <v>45</v>
      </c>
      <c r="AH178" s="456"/>
      <c r="AI178" s="528"/>
      <c r="AJ178" s="509"/>
      <c r="AK178" s="152" t="s">
        <v>46</v>
      </c>
    </row>
    <row r="179" spans="1:37">
      <c r="A179" s="243"/>
      <c r="B179" s="30" t="s">
        <v>47</v>
      </c>
      <c r="C179" s="31" t="s">
        <v>270</v>
      </c>
      <c r="D179" s="116"/>
      <c r="E179" s="458" t="s">
        <v>271</v>
      </c>
      <c r="F179" s="458" t="s">
        <v>272</v>
      </c>
      <c r="G179" s="460" t="s">
        <v>273</v>
      </c>
      <c r="H179" s="278"/>
      <c r="I179" s="278"/>
      <c r="J179" s="278"/>
      <c r="K179" s="194"/>
      <c r="L179" s="302"/>
      <c r="M179" s="295"/>
      <c r="N179" s="295"/>
      <c r="O179" s="309"/>
      <c r="P179" s="282"/>
      <c r="Q179" s="283"/>
      <c r="R179" s="281"/>
      <c r="S179" s="164"/>
      <c r="T179" s="96"/>
      <c r="U179" s="96"/>
      <c r="V179" s="164"/>
      <c r="W179" s="96"/>
      <c r="X179" s="96"/>
      <c r="Y179" s="96"/>
      <c r="Z179" s="96"/>
      <c r="AA179" s="96"/>
      <c r="AB179" s="96"/>
      <c r="AC179" s="96"/>
      <c r="AD179" s="96"/>
      <c r="AE179" s="96"/>
      <c r="AF179" s="96"/>
      <c r="AG179" s="96"/>
      <c r="AH179" s="411"/>
      <c r="AI179" s="301"/>
      <c r="AJ179" s="321"/>
      <c r="AK179" s="116"/>
    </row>
    <row r="180" spans="1:37">
      <c r="A180" s="243"/>
      <c r="B180" s="264" t="s">
        <v>54</v>
      </c>
      <c r="C180" s="269" t="s">
        <v>55</v>
      </c>
      <c r="D180" s="116"/>
      <c r="E180" s="459"/>
      <c r="F180" s="459"/>
      <c r="G180" s="531"/>
      <c r="H180" s="250"/>
      <c r="I180" s="60"/>
      <c r="J180" s="60"/>
      <c r="K180" s="59"/>
      <c r="L180" s="147"/>
      <c r="M180" s="60"/>
      <c r="N180" s="340"/>
      <c r="O180" s="383"/>
      <c r="P180" s="149"/>
      <c r="Q180" s="150"/>
      <c r="R180" s="151"/>
      <c r="S180" s="66"/>
      <c r="T180" s="65"/>
      <c r="U180" s="65"/>
      <c r="V180" s="66"/>
      <c r="W180" s="65"/>
      <c r="X180" s="65"/>
      <c r="Y180" s="65"/>
      <c r="Z180" s="65"/>
      <c r="AA180" s="65"/>
      <c r="AB180" s="65"/>
      <c r="AC180" s="65"/>
      <c r="AD180" s="65"/>
      <c r="AE180" s="65"/>
      <c r="AF180" s="65"/>
      <c r="AG180" s="65"/>
      <c r="AH180" s="410"/>
      <c r="AI180" s="247"/>
      <c r="AJ180" s="251"/>
      <c r="AK180" s="273"/>
    </row>
    <row r="181" spans="1:37" ht="119.45" customHeight="1">
      <c r="A181" s="243"/>
      <c r="B181" s="30" t="s">
        <v>56</v>
      </c>
      <c r="C181" s="31" t="s">
        <v>137</v>
      </c>
      <c r="D181" s="116"/>
      <c r="E181" s="459"/>
      <c r="F181" s="459"/>
      <c r="G181" s="531"/>
      <c r="H181" s="246"/>
      <c r="I181" s="66"/>
      <c r="J181" s="66"/>
      <c r="K181" s="65"/>
      <c r="L181" s="151"/>
      <c r="M181" s="66"/>
      <c r="N181" s="347"/>
      <c r="O181" s="356">
        <v>18</v>
      </c>
      <c r="P181" s="316" t="str">
        <f>C265</f>
        <v>To be qualified to fly the aircraft</v>
      </c>
      <c r="Q181" s="315" t="str">
        <f>H269</f>
        <v>Flight qualified aircrew</v>
      </c>
      <c r="R181" s="377" t="str">
        <f t="shared" ref="R181:U181" si="204">I269</f>
        <v>Wrong object</v>
      </c>
      <c r="S181" s="315" t="str">
        <f t="shared" si="204"/>
        <v>Incorrectly assessed as qualified</v>
      </c>
      <c r="T181" s="402" t="str">
        <f t="shared" si="204"/>
        <v>Low</v>
      </c>
      <c r="U181" s="418" t="str">
        <f t="shared" si="204"/>
        <v>Large</v>
      </c>
      <c r="V181" s="316" t="s">
        <v>274</v>
      </c>
      <c r="W181" s="378" t="s">
        <v>60</v>
      </c>
      <c r="X181" s="378">
        <f t="shared" ref="X181" si="205">IF($T181="High",3,0)</f>
        <v>0</v>
      </c>
      <c r="Y181" s="378">
        <f t="shared" ref="Y181" si="206">IF($T181="Medium",2,0)</f>
        <v>0</v>
      </c>
      <c r="Z181" s="378">
        <f t="shared" ref="Z181" si="207">IF($T181="Low",1,0)</f>
        <v>1</v>
      </c>
      <c r="AA181" s="378">
        <f t="shared" ref="AA181" si="208">IF($U181="large",3,0)</f>
        <v>3</v>
      </c>
      <c r="AB181" s="378">
        <f t="shared" ref="AB181" si="209">IF($U181="Medium",2,0)</f>
        <v>0</v>
      </c>
      <c r="AC181" s="378">
        <f t="shared" ref="AC181" si="210">IF($U181="Low",1,0)</f>
        <v>0</v>
      </c>
      <c r="AD181" s="378">
        <f t="shared" ref="AD181" si="211">(X181+Y181+Z181)*(AA181+AB181+AC181)</f>
        <v>3</v>
      </c>
      <c r="AE181" s="379">
        <f t="shared" ref="AE181" si="212">IF($W181="INCREASE",3,0)</f>
        <v>3</v>
      </c>
      <c r="AF181" s="379">
        <f t="shared" ref="AF181" si="213">IF($W181="NO CHANGE",2,0)</f>
        <v>0</v>
      </c>
      <c r="AG181" s="379">
        <f t="shared" ref="AG181" si="214">IF($W181="DECREASE",1,0)</f>
        <v>0</v>
      </c>
      <c r="AH181" s="413">
        <f t="shared" ref="AH181" si="215">AD181*(AE181+AF181+AG181)</f>
        <v>9</v>
      </c>
      <c r="AI181" s="382" t="s">
        <v>275</v>
      </c>
      <c r="AJ181" s="303"/>
      <c r="AK181" s="301"/>
    </row>
    <row r="182" spans="1:37" ht="73.150000000000006" customHeight="1">
      <c r="A182" s="243"/>
      <c r="B182" s="463" t="s">
        <v>65</v>
      </c>
      <c r="C182" s="31" t="s">
        <v>276</v>
      </c>
      <c r="D182" s="116"/>
      <c r="E182" s="459"/>
      <c r="F182" s="459"/>
      <c r="G182" s="461"/>
      <c r="H182" s="226" t="str">
        <f>C182</f>
        <v>Read aircraft log book</v>
      </c>
      <c r="I182" s="320" t="s">
        <v>107</v>
      </c>
      <c r="J182" s="346" t="s">
        <v>277</v>
      </c>
      <c r="K182" s="107" t="s">
        <v>69</v>
      </c>
      <c r="L182" s="287" t="s">
        <v>58</v>
      </c>
      <c r="M182" s="288"/>
      <c r="N182" s="340"/>
      <c r="O182" s="250"/>
      <c r="P182" s="145"/>
      <c r="Q182" s="146"/>
      <c r="R182" s="147"/>
      <c r="S182" s="60"/>
      <c r="T182" s="59"/>
      <c r="U182" s="59"/>
      <c r="V182" s="145"/>
      <c r="W182" s="59"/>
      <c r="X182" s="59"/>
      <c r="Y182" s="59"/>
      <c r="Z182" s="59"/>
      <c r="AA182" s="59"/>
      <c r="AB182" s="59"/>
      <c r="AC182" s="59"/>
      <c r="AD182" s="59"/>
      <c r="AE182" s="59"/>
      <c r="AF182" s="59"/>
      <c r="AG182" s="59"/>
      <c r="AH182" s="409"/>
      <c r="AI182" s="251"/>
      <c r="AJ182" s="380" t="s">
        <v>579</v>
      </c>
      <c r="AK182" s="116"/>
    </row>
    <row r="183" spans="1:37">
      <c r="A183" s="243"/>
      <c r="B183" s="463"/>
      <c r="C183" s="31" t="s">
        <v>279</v>
      </c>
      <c r="D183" s="116"/>
      <c r="E183" s="459"/>
      <c r="F183" s="459"/>
      <c r="G183" s="461"/>
      <c r="H183" s="278" t="str">
        <f>C183</f>
        <v>Signed aircraft log book</v>
      </c>
      <c r="I183" s="322" t="s">
        <v>107</v>
      </c>
      <c r="J183" s="323" t="s">
        <v>280</v>
      </c>
      <c r="K183" s="194" t="s">
        <v>69</v>
      </c>
      <c r="L183" s="302" t="s">
        <v>58</v>
      </c>
      <c r="M183" s="295"/>
      <c r="N183" s="340"/>
      <c r="O183" s="248"/>
      <c r="P183" s="185"/>
      <c r="Q183" s="186"/>
      <c r="R183" s="187"/>
      <c r="S183" s="188"/>
      <c r="T183" s="123"/>
      <c r="U183" s="123"/>
      <c r="V183" s="185"/>
      <c r="W183" s="123"/>
      <c r="X183" s="123"/>
      <c r="Y183" s="123"/>
      <c r="Z183" s="123"/>
      <c r="AA183" s="123"/>
      <c r="AB183" s="123"/>
      <c r="AC183" s="123"/>
      <c r="AD183" s="123"/>
      <c r="AE183" s="123"/>
      <c r="AF183" s="123"/>
      <c r="AG183" s="123"/>
      <c r="AH183" s="405"/>
      <c r="AI183" s="249"/>
      <c r="AJ183" s="321" t="s">
        <v>281</v>
      </c>
      <c r="AK183" s="116"/>
    </row>
    <row r="184" spans="1:37">
      <c r="A184" s="243"/>
      <c r="B184" s="30" t="s">
        <v>75</v>
      </c>
      <c r="C184" s="75" t="s">
        <v>90</v>
      </c>
      <c r="D184" s="116"/>
      <c r="E184" s="459"/>
      <c r="F184" s="459"/>
      <c r="G184" s="531"/>
      <c r="H184" s="275"/>
      <c r="I184" s="79"/>
      <c r="J184" s="79"/>
      <c r="K184" s="81"/>
      <c r="L184" s="79"/>
      <c r="M184" s="79"/>
      <c r="N184" s="340"/>
      <c r="O184" s="223"/>
      <c r="P184" s="88"/>
      <c r="Q184" s="89"/>
      <c r="R184" s="88"/>
      <c r="S184" s="88"/>
      <c r="T184" s="90"/>
      <c r="U184" s="90"/>
      <c r="V184" s="88"/>
      <c r="W184" s="90"/>
      <c r="X184" s="90"/>
      <c r="Y184" s="90"/>
      <c r="Z184" s="90"/>
      <c r="AA184" s="90"/>
      <c r="AB184" s="90"/>
      <c r="AC184" s="90"/>
      <c r="AD184" s="90"/>
      <c r="AE184" s="90"/>
      <c r="AF184" s="90"/>
      <c r="AG184" s="90"/>
      <c r="AH184" s="90"/>
      <c r="AI184" s="91"/>
      <c r="AJ184" s="251"/>
      <c r="AK184" s="301"/>
    </row>
    <row r="185" spans="1:37">
      <c r="A185" s="243"/>
      <c r="B185" s="30" t="s">
        <v>82</v>
      </c>
      <c r="C185" s="75" t="s">
        <v>90</v>
      </c>
      <c r="D185" s="116"/>
      <c r="E185" s="459"/>
      <c r="F185" s="459"/>
      <c r="G185" s="531"/>
      <c r="H185" s="223"/>
      <c r="I185" s="88"/>
      <c r="J185" s="88"/>
      <c r="K185" s="90"/>
      <c r="L185" s="88"/>
      <c r="M185" s="88"/>
      <c r="N185" s="340"/>
      <c r="O185" s="223"/>
      <c r="P185" s="88"/>
      <c r="Q185" s="89"/>
      <c r="R185" s="88"/>
      <c r="S185" s="88"/>
      <c r="T185" s="90"/>
      <c r="U185" s="90"/>
      <c r="V185" s="88"/>
      <c r="W185" s="90"/>
      <c r="X185" s="90"/>
      <c r="Y185" s="90"/>
      <c r="Z185" s="90"/>
      <c r="AA185" s="90"/>
      <c r="AB185" s="90"/>
      <c r="AC185" s="90"/>
      <c r="AD185" s="90"/>
      <c r="AE185" s="90"/>
      <c r="AF185" s="90"/>
      <c r="AG185" s="90"/>
      <c r="AH185" s="90"/>
      <c r="AI185" s="91"/>
      <c r="AJ185" s="249"/>
      <c r="AK185" s="301"/>
    </row>
    <row r="186" spans="1:37">
      <c r="A186" s="243"/>
      <c r="B186" s="30" t="s">
        <v>89</v>
      </c>
      <c r="C186" s="75" t="s">
        <v>90</v>
      </c>
      <c r="D186" s="116"/>
      <c r="E186" s="459"/>
      <c r="F186" s="459"/>
      <c r="G186" s="531"/>
      <c r="H186" s="248"/>
      <c r="I186" s="188"/>
      <c r="J186" s="188"/>
      <c r="K186" s="123"/>
      <c r="L186" s="187"/>
      <c r="M186" s="188"/>
      <c r="N186" s="340"/>
      <c r="O186" s="246"/>
      <c r="P186" s="149"/>
      <c r="Q186" s="150"/>
      <c r="R186" s="151"/>
      <c r="S186" s="66"/>
      <c r="T186" s="65"/>
      <c r="U186" s="65"/>
      <c r="V186" s="149"/>
      <c r="W186" s="65"/>
      <c r="X186" s="65"/>
      <c r="Y186" s="133"/>
      <c r="Z186" s="133"/>
      <c r="AA186" s="133"/>
      <c r="AB186" s="133"/>
      <c r="AC186" s="133"/>
      <c r="AD186" s="133"/>
      <c r="AE186" s="133"/>
      <c r="AF186" s="133"/>
      <c r="AG186" s="133"/>
      <c r="AH186" s="133"/>
      <c r="AI186" s="189"/>
      <c r="AJ186" s="249"/>
      <c r="AK186" s="301"/>
    </row>
    <row r="187" spans="1:37" ht="130.9" customHeight="1">
      <c r="A187" s="243"/>
      <c r="B187" s="277" t="s">
        <v>91</v>
      </c>
      <c r="C187" s="299" t="s">
        <v>145</v>
      </c>
      <c r="D187" s="278"/>
      <c r="E187" s="459"/>
      <c r="F187" s="459"/>
      <c r="G187" s="531"/>
      <c r="H187" s="246"/>
      <c r="I187" s="66"/>
      <c r="J187" s="66"/>
      <c r="K187" s="65"/>
      <c r="L187" s="151"/>
      <c r="M187" s="66"/>
      <c r="N187" s="226"/>
      <c r="O187" s="356">
        <v>3</v>
      </c>
      <c r="P187" s="316" t="str">
        <f>C42</f>
        <v>To understand engineering terminology</v>
      </c>
      <c r="Q187" s="315" t="str">
        <f>H49</f>
        <v>Aircrew content with engineering terminology</v>
      </c>
      <c r="R187" s="377" t="str">
        <f>I49</f>
        <v>Timing/duration</v>
      </c>
      <c r="S187" s="315" t="str">
        <f>J49</f>
        <v>Too early and wrong assessment made</v>
      </c>
      <c r="T187" s="403" t="str">
        <f>K49</f>
        <v>High</v>
      </c>
      <c r="U187" s="418" t="str">
        <f>L49</f>
        <v>Large</v>
      </c>
      <c r="V187" s="316" t="s">
        <v>580</v>
      </c>
      <c r="W187" s="107" t="s">
        <v>104</v>
      </c>
      <c r="X187" s="107">
        <f t="shared" ref="X187" si="216">IF($T187="High",3,0)</f>
        <v>3</v>
      </c>
      <c r="Y187" s="107">
        <f t="shared" ref="Y187" si="217">IF($T187="Medium",2,0)</f>
        <v>0</v>
      </c>
      <c r="Z187" s="107">
        <f t="shared" ref="Z187" si="218">IF($T187="Low",1,0)</f>
        <v>0</v>
      </c>
      <c r="AA187" s="107">
        <f t="shared" ref="AA187" si="219">IF($U187="large",3,0)</f>
        <v>3</v>
      </c>
      <c r="AB187" s="107">
        <f t="shared" ref="AB187" si="220">IF($U187="Medium",2,0)</f>
        <v>0</v>
      </c>
      <c r="AC187" s="107">
        <f t="shared" ref="AC187" si="221">IF($U187="Low",1,0)</f>
        <v>0</v>
      </c>
      <c r="AD187" s="107">
        <f t="shared" ref="AD187" si="222">(X187+Y187+Z187)*(AA187+AB187+AC187)</f>
        <v>9</v>
      </c>
      <c r="AE187" s="376">
        <f t="shared" ref="AE187" si="223">IF($W187="INCREASE",3,0)</f>
        <v>0</v>
      </c>
      <c r="AF187" s="376">
        <f t="shared" ref="AF187" si="224">IF($W187="NO CHANGE",2,0)</f>
        <v>2</v>
      </c>
      <c r="AG187" s="376">
        <f t="shared" ref="AG187" si="225">IF($W187="DECREASE",1,0)</f>
        <v>0</v>
      </c>
      <c r="AH187" s="425">
        <f t="shared" ref="AH187" si="226">AD187*(AE187+AF187+AG187)</f>
        <v>18</v>
      </c>
      <c r="AI187" s="375" t="s">
        <v>581</v>
      </c>
      <c r="AJ187" s="303"/>
      <c r="AK187" s="321"/>
    </row>
    <row r="188" spans="1:37">
      <c r="A188" s="279"/>
      <c r="B188" s="163"/>
      <c r="C188" s="163"/>
      <c r="D188" s="163"/>
      <c r="E188" s="170"/>
      <c r="F188" s="93"/>
      <c r="G188" s="93"/>
      <c r="H188" s="163"/>
      <c r="I188" s="163"/>
      <c r="J188" s="163"/>
      <c r="K188" s="44"/>
      <c r="L188" s="170"/>
      <c r="M188" s="170"/>
      <c r="N188" s="66"/>
      <c r="O188" s="170"/>
      <c r="P188" s="168"/>
      <c r="Q188" s="169"/>
      <c r="R188" s="170"/>
      <c r="S188" s="163"/>
      <c r="T188" s="44"/>
      <c r="U188" s="44"/>
      <c r="V188" s="163"/>
      <c r="W188" s="44"/>
      <c r="X188" s="44"/>
      <c r="Y188" s="44"/>
      <c r="Z188" s="44"/>
      <c r="AA188" s="44"/>
      <c r="AB188" s="44"/>
      <c r="AC188" s="44"/>
      <c r="AD188" s="44"/>
      <c r="AE188" s="44"/>
      <c r="AF188" s="44"/>
      <c r="AG188" s="44"/>
      <c r="AH188" s="406"/>
      <c r="AI188" s="163"/>
      <c r="AJ188" s="247"/>
      <c r="AK188" s="163"/>
    </row>
    <row r="189" spans="1:37" ht="23.45" thickBot="1">
      <c r="A189" s="300"/>
      <c r="B189" s="164"/>
      <c r="C189" s="164"/>
      <c r="D189" s="164"/>
      <c r="E189" s="281"/>
      <c r="F189" s="97"/>
      <c r="G189" s="164"/>
      <c r="H189" s="164"/>
      <c r="I189" s="164"/>
      <c r="J189" s="164"/>
      <c r="K189" s="96"/>
      <c r="L189" s="281"/>
      <c r="M189" s="164"/>
      <c r="N189" s="164"/>
      <c r="O189" s="281"/>
      <c r="P189" s="282"/>
      <c r="Q189" s="283"/>
      <c r="R189" s="281"/>
      <c r="S189" s="164"/>
      <c r="T189" s="96"/>
      <c r="U189" s="96"/>
      <c r="V189" s="164"/>
      <c r="W189" s="96"/>
      <c r="X189" s="96"/>
      <c r="Y189" s="96"/>
      <c r="Z189" s="96"/>
      <c r="AA189" s="96"/>
      <c r="AB189" s="96"/>
      <c r="AC189" s="96"/>
      <c r="AD189" s="96"/>
      <c r="AE189" s="96"/>
      <c r="AF189" s="96"/>
      <c r="AG189" s="96"/>
      <c r="AH189" s="411"/>
      <c r="AI189" s="164"/>
      <c r="AJ189" s="164"/>
      <c r="AK189" s="164"/>
    </row>
    <row r="190" spans="1:37" ht="23.45" thickBot="1">
      <c r="A190" s="258">
        <v>13</v>
      </c>
      <c r="B190" s="481" t="s">
        <v>5</v>
      </c>
      <c r="C190" s="482"/>
      <c r="D190" s="482" t="s">
        <v>6</v>
      </c>
      <c r="E190" s="482"/>
      <c r="F190" s="482"/>
      <c r="G190" s="482"/>
      <c r="H190" s="482"/>
      <c r="I190" s="482"/>
      <c r="J190" s="482"/>
      <c r="K190" s="482"/>
      <c r="L190" s="501"/>
      <c r="M190" s="502" t="s">
        <v>7</v>
      </c>
      <c r="N190" s="482"/>
      <c r="O190" s="482"/>
      <c r="P190" s="482"/>
      <c r="Q190" s="482"/>
      <c r="R190" s="482"/>
      <c r="S190" s="482"/>
      <c r="T190" s="482"/>
      <c r="U190" s="482"/>
      <c r="V190" s="482"/>
      <c r="W190" s="482"/>
      <c r="X190" s="482"/>
      <c r="Y190" s="482"/>
      <c r="Z190" s="482"/>
      <c r="AA190" s="482"/>
      <c r="AB190" s="482"/>
      <c r="AC190" s="482"/>
      <c r="AD190" s="482"/>
      <c r="AE190" s="482"/>
      <c r="AF190" s="482"/>
      <c r="AG190" s="482"/>
      <c r="AH190" s="482"/>
      <c r="AI190" s="483" t="s">
        <v>8</v>
      </c>
      <c r="AJ190" s="483"/>
    </row>
    <row r="191" spans="1:37" s="259" customFormat="1">
      <c r="A191" s="243"/>
      <c r="D191" s="260"/>
      <c r="E191" s="261" t="s">
        <v>9</v>
      </c>
      <c r="F191" s="508" t="s">
        <v>10</v>
      </c>
      <c r="G191" s="508" t="s">
        <v>11</v>
      </c>
      <c r="H191" s="510" t="s">
        <v>12</v>
      </c>
      <c r="I191" s="512" t="s">
        <v>13</v>
      </c>
      <c r="J191" s="514" t="s">
        <v>14</v>
      </c>
      <c r="K191" s="466" t="s">
        <v>15</v>
      </c>
      <c r="L191" s="508" t="s">
        <v>16</v>
      </c>
      <c r="M191" s="260" t="s">
        <v>17</v>
      </c>
      <c r="N191" s="262" t="s">
        <v>18</v>
      </c>
      <c r="O191" s="516" t="s">
        <v>19</v>
      </c>
      <c r="P191" s="517"/>
      <c r="Q191" s="518"/>
      <c r="R191" s="508" t="s">
        <v>92</v>
      </c>
      <c r="S191" s="508" t="s">
        <v>93</v>
      </c>
      <c r="T191" s="466" t="s">
        <v>22</v>
      </c>
      <c r="U191" s="466" t="s">
        <v>23</v>
      </c>
      <c r="V191" s="529" t="s">
        <v>24</v>
      </c>
      <c r="W191" s="466" t="s">
        <v>94</v>
      </c>
      <c r="X191" s="467" t="s">
        <v>26</v>
      </c>
      <c r="Y191" s="468"/>
      <c r="Z191" s="469"/>
      <c r="AA191" s="467" t="s">
        <v>27</v>
      </c>
      <c r="AB191" s="468"/>
      <c r="AC191" s="469"/>
      <c r="AD191" s="18" t="s">
        <v>28</v>
      </c>
      <c r="AE191" s="467" t="s">
        <v>29</v>
      </c>
      <c r="AF191" s="468"/>
      <c r="AG191" s="469"/>
      <c r="AH191" s="466" t="s">
        <v>30</v>
      </c>
      <c r="AI191" s="528" t="s">
        <v>31</v>
      </c>
      <c r="AJ191" s="528" t="s">
        <v>32</v>
      </c>
      <c r="AK191" s="263" t="s">
        <v>33</v>
      </c>
    </row>
    <row r="192" spans="1:37" ht="30">
      <c r="A192" s="243"/>
      <c r="B192" s="264" t="s">
        <v>34</v>
      </c>
      <c r="C192" s="31" t="s">
        <v>284</v>
      </c>
      <c r="D192" s="116"/>
      <c r="E192" s="265" t="s">
        <v>36</v>
      </c>
      <c r="F192" s="509"/>
      <c r="G192" s="509"/>
      <c r="H192" s="511"/>
      <c r="I192" s="513"/>
      <c r="J192" s="515"/>
      <c r="K192" s="457"/>
      <c r="L192" s="509"/>
      <c r="M192" s="266"/>
      <c r="N192" s="361"/>
      <c r="O192" s="426" t="s">
        <v>37</v>
      </c>
      <c r="P192" s="427" t="s">
        <v>38</v>
      </c>
      <c r="Q192" s="428" t="s">
        <v>17</v>
      </c>
      <c r="R192" s="528"/>
      <c r="S192" s="528"/>
      <c r="T192" s="456"/>
      <c r="U192" s="456"/>
      <c r="V192" s="530"/>
      <c r="W192" s="456"/>
      <c r="X192" s="325" t="s">
        <v>39</v>
      </c>
      <c r="Y192" s="325" t="s">
        <v>40</v>
      </c>
      <c r="Z192" s="325" t="s">
        <v>41</v>
      </c>
      <c r="AA192" s="325" t="s">
        <v>39</v>
      </c>
      <c r="AB192" s="325" t="s">
        <v>40</v>
      </c>
      <c r="AC192" s="325" t="s">
        <v>41</v>
      </c>
      <c r="AD192" s="325" t="s">
        <v>42</v>
      </c>
      <c r="AE192" s="325" t="s">
        <v>43</v>
      </c>
      <c r="AF192" s="325" t="s">
        <v>44</v>
      </c>
      <c r="AG192" s="325" t="s">
        <v>45</v>
      </c>
      <c r="AH192" s="456"/>
      <c r="AI192" s="528"/>
      <c r="AJ192" s="509"/>
      <c r="AK192" s="152" t="s">
        <v>46</v>
      </c>
    </row>
    <row r="193" spans="1:37">
      <c r="A193" s="243"/>
      <c r="B193" s="30" t="s">
        <v>47</v>
      </c>
      <c r="C193" s="31" t="s">
        <v>285</v>
      </c>
      <c r="D193" s="116"/>
      <c r="E193" s="458" t="s">
        <v>286</v>
      </c>
      <c r="F193" s="458" t="s">
        <v>287</v>
      </c>
      <c r="G193" s="460" t="s">
        <v>288</v>
      </c>
      <c r="H193" s="278"/>
      <c r="I193" s="278"/>
      <c r="J193" s="278"/>
      <c r="K193" s="194"/>
      <c r="L193" s="302"/>
      <c r="M193" s="295"/>
      <c r="N193" s="295"/>
      <c r="O193" s="309"/>
      <c r="P193" s="282"/>
      <c r="Q193" s="283"/>
      <c r="R193" s="281"/>
      <c r="S193" s="164"/>
      <c r="T193" s="96"/>
      <c r="U193" s="96"/>
      <c r="V193" s="164"/>
      <c r="W193" s="96"/>
      <c r="X193" s="96"/>
      <c r="Y193" s="96"/>
      <c r="Z193" s="96"/>
      <c r="AA193" s="96"/>
      <c r="AB193" s="96"/>
      <c r="AC193" s="96"/>
      <c r="AD193" s="96"/>
      <c r="AE193" s="96"/>
      <c r="AF193" s="96"/>
      <c r="AG193" s="96"/>
      <c r="AH193" s="411"/>
      <c r="AI193" s="301"/>
      <c r="AJ193" s="321"/>
      <c r="AK193" s="116"/>
    </row>
    <row r="194" spans="1:37">
      <c r="A194" s="243"/>
      <c r="B194" s="264" t="s">
        <v>54</v>
      </c>
      <c r="C194" s="269" t="s">
        <v>55</v>
      </c>
      <c r="D194" s="116"/>
      <c r="E194" s="459"/>
      <c r="F194" s="459"/>
      <c r="G194" s="531"/>
      <c r="H194" s="250"/>
      <c r="I194" s="60"/>
      <c r="J194" s="60"/>
      <c r="K194" s="59"/>
      <c r="L194" s="147"/>
      <c r="M194" s="60"/>
      <c r="N194" s="340"/>
      <c r="O194" s="383"/>
      <c r="P194" s="149"/>
      <c r="Q194" s="150"/>
      <c r="R194" s="151"/>
      <c r="S194" s="66"/>
      <c r="T194" s="65"/>
      <c r="U194" s="65"/>
      <c r="V194" s="66"/>
      <c r="W194" s="65"/>
      <c r="X194" s="65"/>
      <c r="Y194" s="65"/>
      <c r="Z194" s="65"/>
      <c r="AA194" s="65"/>
      <c r="AB194" s="65"/>
      <c r="AC194" s="65"/>
      <c r="AD194" s="65"/>
      <c r="AE194" s="65"/>
      <c r="AF194" s="65"/>
      <c r="AG194" s="65"/>
      <c r="AH194" s="410"/>
      <c r="AI194" s="247"/>
      <c r="AJ194" s="251"/>
      <c r="AK194" s="273"/>
    </row>
    <row r="195" spans="1:37" ht="75">
      <c r="A195" s="243"/>
      <c r="B195" s="30" t="s">
        <v>56</v>
      </c>
      <c r="C195" s="31" t="s">
        <v>289</v>
      </c>
      <c r="D195" s="116"/>
      <c r="E195" s="459"/>
      <c r="F195" s="459"/>
      <c r="G195" s="531"/>
      <c r="H195" s="246"/>
      <c r="I195" s="66"/>
      <c r="J195" s="66"/>
      <c r="K195" s="65"/>
      <c r="L195" s="151"/>
      <c r="M195" s="66"/>
      <c r="N195" s="347"/>
      <c r="O195" s="359">
        <v>14</v>
      </c>
      <c r="P195" s="318" t="str">
        <f>C208</f>
        <v>To fly the aircraft</v>
      </c>
      <c r="Q195" s="317" t="str">
        <f>H215</f>
        <v>Unserviceable aircraft</v>
      </c>
      <c r="R195" s="374" t="str">
        <f t="shared" ref="R195:U195" si="227">I215</f>
        <v>Wrong object</v>
      </c>
      <c r="S195" s="317" t="str">
        <f t="shared" si="227"/>
        <v>Aircraft incorrectly declared unserviceable</v>
      </c>
      <c r="T195" s="385" t="str">
        <f t="shared" si="227"/>
        <v>High</v>
      </c>
      <c r="U195" s="386" t="str">
        <f t="shared" si="227"/>
        <v>Large</v>
      </c>
      <c r="V195" s="318" t="s">
        <v>290</v>
      </c>
      <c r="W195" s="107" t="s">
        <v>244</v>
      </c>
      <c r="X195" s="107">
        <f t="shared" ref="X195" si="228">IF($T195="High",3,0)</f>
        <v>3</v>
      </c>
      <c r="Y195" s="107">
        <f t="shared" ref="Y195" si="229">IF($T195="Medium",2,0)</f>
        <v>0</v>
      </c>
      <c r="Z195" s="107">
        <f t="shared" ref="Z195" si="230">IF($T195="Low",1,0)</f>
        <v>0</v>
      </c>
      <c r="AA195" s="107">
        <f t="shared" ref="AA195" si="231">IF($U195="large",3,0)</f>
        <v>3</v>
      </c>
      <c r="AB195" s="107">
        <f t="shared" ref="AB195" si="232">IF($U195="Medium",2,0)</f>
        <v>0</v>
      </c>
      <c r="AC195" s="107">
        <f t="shared" ref="AC195" si="233">IF($U195="Low",1,0)</f>
        <v>0</v>
      </c>
      <c r="AD195" s="107">
        <f t="shared" ref="AD195" si="234">(X195+Y195+Z195)*(AA195+AB195+AC195)</f>
        <v>9</v>
      </c>
      <c r="AE195" s="376">
        <f t="shared" ref="AE195" si="235">IF($W195="INCREASE",3,0)</f>
        <v>0</v>
      </c>
      <c r="AF195" s="376">
        <f t="shared" ref="AF195" si="236">IF($W195="NO CHANGE",2,0)</f>
        <v>0</v>
      </c>
      <c r="AG195" s="376">
        <f t="shared" ref="AG195" si="237">IF($W195="DECREASE",1,0)</f>
        <v>1</v>
      </c>
      <c r="AH195" s="425">
        <f t="shared" ref="AH195" si="238">AD195*(AE195+AF195+AG195)</f>
        <v>9</v>
      </c>
      <c r="AI195" s="375" t="s">
        <v>291</v>
      </c>
      <c r="AJ195" s="303"/>
      <c r="AK195" s="301"/>
    </row>
    <row r="196" spans="1:37" ht="82.15" customHeight="1">
      <c r="A196" s="243"/>
      <c r="B196" s="463" t="s">
        <v>65</v>
      </c>
      <c r="C196" s="31" t="s">
        <v>134</v>
      </c>
      <c r="D196" s="116"/>
      <c r="E196" s="459"/>
      <c r="F196" s="459"/>
      <c r="G196" s="461"/>
      <c r="H196" s="226" t="str">
        <f>C196</f>
        <v>Closed engineering workcard</v>
      </c>
      <c r="I196" s="320" t="s">
        <v>72</v>
      </c>
      <c r="J196" s="346" t="s">
        <v>292</v>
      </c>
      <c r="K196" s="107" t="s">
        <v>69</v>
      </c>
      <c r="L196" s="287" t="s">
        <v>58</v>
      </c>
      <c r="M196" s="288"/>
      <c r="N196" s="347"/>
      <c r="O196" s="60"/>
      <c r="P196" s="145"/>
      <c r="Q196" s="146"/>
      <c r="R196" s="147"/>
      <c r="S196" s="60"/>
      <c r="T196" s="59"/>
      <c r="U196" s="59"/>
      <c r="V196" s="145"/>
      <c r="W196" s="59"/>
      <c r="X196" s="59"/>
      <c r="Y196" s="59"/>
      <c r="Z196" s="59"/>
      <c r="AA196" s="59"/>
      <c r="AB196" s="59"/>
      <c r="AC196" s="59"/>
      <c r="AD196" s="59"/>
      <c r="AE196" s="59"/>
      <c r="AF196" s="59"/>
      <c r="AG196" s="59"/>
      <c r="AH196" s="409"/>
      <c r="AI196" s="251"/>
      <c r="AJ196" s="318" t="s">
        <v>293</v>
      </c>
      <c r="AK196" s="116"/>
    </row>
    <row r="197" spans="1:37" ht="168" customHeight="1">
      <c r="A197" s="243"/>
      <c r="B197" s="463"/>
      <c r="C197" s="31" t="s">
        <v>294</v>
      </c>
      <c r="D197" s="116"/>
      <c r="E197" s="459"/>
      <c r="F197" s="459"/>
      <c r="G197" s="461"/>
      <c r="H197" s="116" t="str">
        <f>C197</f>
        <v>Serviceable aircraft</v>
      </c>
      <c r="I197" s="244" t="s">
        <v>72</v>
      </c>
      <c r="J197" s="139" t="s">
        <v>295</v>
      </c>
      <c r="K197" s="32" t="s">
        <v>69</v>
      </c>
      <c r="L197" s="49" t="s">
        <v>58</v>
      </c>
      <c r="M197" s="245"/>
      <c r="N197" s="347"/>
      <c r="O197" s="188"/>
      <c r="P197" s="185"/>
      <c r="Q197" s="186"/>
      <c r="R197" s="187"/>
      <c r="S197" s="188"/>
      <c r="T197" s="123"/>
      <c r="U197" s="123"/>
      <c r="V197" s="185"/>
      <c r="W197" s="123"/>
      <c r="X197" s="123"/>
      <c r="Y197" s="123"/>
      <c r="Z197" s="123"/>
      <c r="AA197" s="123"/>
      <c r="AB197" s="123"/>
      <c r="AC197" s="123"/>
      <c r="AD197" s="123"/>
      <c r="AE197" s="123"/>
      <c r="AF197" s="123"/>
      <c r="AG197" s="123"/>
      <c r="AH197" s="405"/>
      <c r="AI197" s="249"/>
      <c r="AJ197" s="50" t="s">
        <v>582</v>
      </c>
      <c r="AK197" s="116"/>
    </row>
    <row r="198" spans="1:37" ht="99.6" customHeight="1">
      <c r="A198" s="243"/>
      <c r="B198" s="463"/>
      <c r="C198" s="31" t="s">
        <v>297</v>
      </c>
      <c r="D198" s="116"/>
      <c r="E198" s="459"/>
      <c r="F198" s="459"/>
      <c r="G198" s="461"/>
      <c r="H198" s="278" t="str">
        <f>C198</f>
        <v>Updated electronic aircraft log book</v>
      </c>
      <c r="I198" s="322" t="s">
        <v>107</v>
      </c>
      <c r="J198" s="323" t="s">
        <v>298</v>
      </c>
      <c r="K198" s="194" t="s">
        <v>69</v>
      </c>
      <c r="L198" s="302" t="s">
        <v>58</v>
      </c>
      <c r="M198" s="295"/>
      <c r="N198" s="347"/>
      <c r="O198" s="188"/>
      <c r="P198" s="185"/>
      <c r="Q198" s="186"/>
      <c r="R198" s="187"/>
      <c r="S198" s="188"/>
      <c r="T198" s="123"/>
      <c r="U198" s="123"/>
      <c r="V198" s="185"/>
      <c r="W198" s="123"/>
      <c r="X198" s="123"/>
      <c r="Y198" s="123"/>
      <c r="Z198" s="123"/>
      <c r="AA198" s="123"/>
      <c r="AB198" s="123"/>
      <c r="AC198" s="123"/>
      <c r="AD198" s="123"/>
      <c r="AE198" s="123"/>
      <c r="AF198" s="123"/>
      <c r="AG198" s="123"/>
      <c r="AH198" s="405"/>
      <c r="AI198" s="249"/>
      <c r="AJ198" s="50" t="s">
        <v>296</v>
      </c>
      <c r="AK198" s="116"/>
    </row>
    <row r="199" spans="1:37">
      <c r="A199" s="243"/>
      <c r="B199" s="30" t="s">
        <v>75</v>
      </c>
      <c r="C199" s="75" t="s">
        <v>90</v>
      </c>
      <c r="D199" s="116"/>
      <c r="E199" s="459"/>
      <c r="F199" s="459"/>
      <c r="G199" s="531"/>
      <c r="H199" s="250"/>
      <c r="I199" s="60"/>
      <c r="J199" s="60"/>
      <c r="K199" s="59"/>
      <c r="L199" s="147"/>
      <c r="M199" s="60"/>
      <c r="N199" s="347"/>
      <c r="O199" s="66"/>
      <c r="P199" s="149"/>
      <c r="Q199" s="150"/>
      <c r="R199" s="151"/>
      <c r="S199" s="66"/>
      <c r="T199" s="65"/>
      <c r="U199" s="65"/>
      <c r="V199" s="149"/>
      <c r="W199" s="65"/>
      <c r="X199" s="65"/>
      <c r="Y199" s="65"/>
      <c r="Z199" s="65"/>
      <c r="AA199" s="65"/>
      <c r="AB199" s="65"/>
      <c r="AC199" s="65"/>
      <c r="AD199" s="65"/>
      <c r="AE199" s="65"/>
      <c r="AF199" s="65"/>
      <c r="AG199" s="65"/>
      <c r="AH199" s="410"/>
      <c r="AI199" s="247"/>
      <c r="AJ199" s="202"/>
      <c r="AK199" s="116"/>
    </row>
    <row r="200" spans="1:37" ht="124.9" customHeight="1" thickBot="1">
      <c r="A200" s="243"/>
      <c r="B200" s="463" t="s">
        <v>82</v>
      </c>
      <c r="C200" s="31" t="s">
        <v>299</v>
      </c>
      <c r="D200" s="116"/>
      <c r="E200" s="459"/>
      <c r="F200" s="459"/>
      <c r="G200" s="531"/>
      <c r="H200" s="248"/>
      <c r="I200" s="188"/>
      <c r="J200" s="188"/>
      <c r="K200" s="123"/>
      <c r="L200" s="187"/>
      <c r="M200" s="188"/>
      <c r="N200" s="347"/>
      <c r="O200" s="306">
        <v>31</v>
      </c>
      <c r="P200" s="50" t="str">
        <f>C453</f>
        <v>To be 'qualified' to work on aircraft</v>
      </c>
      <c r="Q200" s="47" t="str">
        <f>H457</f>
        <v>Engineers</v>
      </c>
      <c r="R200" s="53" t="str">
        <f t="shared" ref="R200:U200" si="239">I457</f>
        <v>Wrong object</v>
      </c>
      <c r="S200" s="47" t="str">
        <f t="shared" si="239"/>
        <v>Incorrect engineer trade or qualification assessment</v>
      </c>
      <c r="T200" s="115" t="str">
        <f t="shared" si="239"/>
        <v>Low</v>
      </c>
      <c r="U200" s="73" t="str">
        <f t="shared" si="239"/>
        <v>Large</v>
      </c>
      <c r="V200" s="50" t="s">
        <v>583</v>
      </c>
      <c r="W200" s="194" t="s">
        <v>60</v>
      </c>
      <c r="X200" s="32">
        <f t="shared" ref="X200:X201" si="240">IF($T200="High",3,0)</f>
        <v>0</v>
      </c>
      <c r="Y200" s="32">
        <f t="shared" ref="Y200:Y201" si="241">IF($T200="Medium",2,0)</f>
        <v>0</v>
      </c>
      <c r="Z200" s="32">
        <f t="shared" ref="Z200:Z201" si="242">IF($T200="Low",1,0)</f>
        <v>1</v>
      </c>
      <c r="AA200" s="32">
        <f t="shared" ref="AA200:AA201" si="243">IF($U200="large",3,0)</f>
        <v>3</v>
      </c>
      <c r="AB200" s="32">
        <f t="shared" ref="AB200:AB201" si="244">IF($U200="Medium",2,0)</f>
        <v>0</v>
      </c>
      <c r="AC200" s="32">
        <f t="shared" ref="AC200:AC201" si="245">IF($U200="Low",1,0)</f>
        <v>0</v>
      </c>
      <c r="AD200" s="32">
        <f t="shared" ref="AD200:AD201" si="246">(X200+Y200+Z200)*(AA200+AB200+AC200)</f>
        <v>3</v>
      </c>
      <c r="AE200" s="51">
        <f t="shared" ref="AE200:AE201" si="247">IF($W200="INCREASE",3,0)</f>
        <v>3</v>
      </c>
      <c r="AF200" s="51">
        <f t="shared" ref="AF200:AF201" si="248">IF($W200="NO CHANGE",2,0)</f>
        <v>0</v>
      </c>
      <c r="AG200" s="51">
        <f t="shared" ref="AG200:AG201" si="249">IF($W200="DECREASE",1,0)</f>
        <v>0</v>
      </c>
      <c r="AH200" s="48">
        <f t="shared" ref="AH200:AH201" si="250">AD200*(AE200+AF200+AG200)</f>
        <v>9</v>
      </c>
      <c r="AI200" s="50" t="s">
        <v>301</v>
      </c>
      <c r="AJ200" s="253"/>
      <c r="AK200" s="116"/>
    </row>
    <row r="201" spans="1:37" ht="93" customHeight="1" thickTop="1" thickBot="1">
      <c r="A201" s="243"/>
      <c r="B201" s="463"/>
      <c r="C201" s="31" t="s">
        <v>302</v>
      </c>
      <c r="D201" s="116"/>
      <c r="E201" s="459"/>
      <c r="F201" s="459"/>
      <c r="G201" s="531"/>
      <c r="H201" s="248"/>
      <c r="I201" s="188"/>
      <c r="J201" s="188"/>
      <c r="K201" s="123"/>
      <c r="L201" s="187"/>
      <c r="M201" s="188"/>
      <c r="N201" s="347"/>
      <c r="O201" s="306">
        <v>32</v>
      </c>
      <c r="P201" s="50" t="str">
        <f>C466</f>
        <v>To provide AMM</v>
      </c>
      <c r="Q201" s="47" t="str">
        <f>H470</f>
        <v>AMM</v>
      </c>
      <c r="R201" s="53" t="str">
        <f t="shared" ref="R201:U201" si="251">I470</f>
        <v>Wrong object</v>
      </c>
      <c r="S201" s="47" t="str">
        <f t="shared" si="251"/>
        <v>Incorrect AMM or AMM amendment state in use</v>
      </c>
      <c r="T201" s="115" t="str">
        <f t="shared" si="251"/>
        <v>Low</v>
      </c>
      <c r="U201" s="73" t="str">
        <f t="shared" si="251"/>
        <v>Large</v>
      </c>
      <c r="V201" s="159" t="s">
        <v>303</v>
      </c>
      <c r="W201" s="144" t="s">
        <v>104</v>
      </c>
      <c r="X201" s="32">
        <f t="shared" si="240"/>
        <v>0</v>
      </c>
      <c r="Y201" s="32">
        <f t="shared" si="241"/>
        <v>0</v>
      </c>
      <c r="Z201" s="32">
        <f t="shared" si="242"/>
        <v>1</v>
      </c>
      <c r="AA201" s="32">
        <f t="shared" si="243"/>
        <v>3</v>
      </c>
      <c r="AB201" s="32">
        <f t="shared" si="244"/>
        <v>0</v>
      </c>
      <c r="AC201" s="32">
        <f t="shared" si="245"/>
        <v>0</v>
      </c>
      <c r="AD201" s="32">
        <f t="shared" si="246"/>
        <v>3</v>
      </c>
      <c r="AE201" s="51">
        <f t="shared" si="247"/>
        <v>0</v>
      </c>
      <c r="AF201" s="51">
        <f t="shared" si="248"/>
        <v>2</v>
      </c>
      <c r="AG201" s="51">
        <f t="shared" si="249"/>
        <v>0</v>
      </c>
      <c r="AH201" s="48">
        <f t="shared" si="250"/>
        <v>6</v>
      </c>
      <c r="AI201" s="50" t="s">
        <v>304</v>
      </c>
      <c r="AJ201" s="253"/>
      <c r="AK201" s="116"/>
    </row>
    <row r="202" spans="1:37" ht="23.45" thickTop="1">
      <c r="A202" s="243"/>
      <c r="B202" s="30" t="s">
        <v>89</v>
      </c>
      <c r="C202" s="75" t="s">
        <v>90</v>
      </c>
      <c r="D202" s="116"/>
      <c r="E202" s="459"/>
      <c r="F202" s="459"/>
      <c r="G202" s="531"/>
      <c r="H202" s="223"/>
      <c r="I202" s="88"/>
      <c r="J202" s="88"/>
      <c r="K202" s="90"/>
      <c r="L202" s="88"/>
      <c r="M202" s="88"/>
      <c r="N202" s="347"/>
      <c r="O202" s="79"/>
      <c r="P202" s="79"/>
      <c r="Q202" s="80"/>
      <c r="R202" s="79"/>
      <c r="S202" s="79"/>
      <c r="T202" s="81"/>
      <c r="U202" s="81"/>
      <c r="V202" s="79"/>
      <c r="W202" s="90"/>
      <c r="X202" s="81"/>
      <c r="Y202" s="81"/>
      <c r="Z202" s="81"/>
      <c r="AA202" s="81"/>
      <c r="AB202" s="81"/>
      <c r="AC202" s="81"/>
      <c r="AD202" s="81"/>
      <c r="AE202" s="81"/>
      <c r="AF202" s="81"/>
      <c r="AG202" s="81"/>
      <c r="AH202" s="81"/>
      <c r="AI202" s="79"/>
      <c r="AJ202" s="249"/>
      <c r="AK202" s="116"/>
    </row>
    <row r="203" spans="1:37">
      <c r="A203" s="243"/>
      <c r="B203" s="277" t="s">
        <v>91</v>
      </c>
      <c r="C203" s="85" t="s">
        <v>90</v>
      </c>
      <c r="D203" s="278"/>
      <c r="E203" s="459"/>
      <c r="F203" s="459"/>
      <c r="G203" s="531"/>
      <c r="H203" s="224"/>
      <c r="I203" s="177"/>
      <c r="J203" s="177"/>
      <c r="K203" s="133"/>
      <c r="L203" s="177"/>
      <c r="M203" s="177"/>
      <c r="N203" s="226"/>
      <c r="O203" s="88"/>
      <c r="P203" s="88"/>
      <c r="Q203" s="89"/>
      <c r="R203" s="88"/>
      <c r="S203" s="88"/>
      <c r="T203" s="90"/>
      <c r="U203" s="90"/>
      <c r="V203" s="88"/>
      <c r="W203" s="90"/>
      <c r="X203" s="90"/>
      <c r="Y203" s="90"/>
      <c r="Z203" s="90"/>
      <c r="AA203" s="90"/>
      <c r="AB203" s="90"/>
      <c r="AC203" s="90"/>
      <c r="AD203" s="90"/>
      <c r="AE203" s="90"/>
      <c r="AF203" s="90"/>
      <c r="AG203" s="90"/>
      <c r="AH203" s="133"/>
      <c r="AI203" s="177"/>
      <c r="AJ203" s="247"/>
      <c r="AK203" s="278"/>
    </row>
    <row r="204" spans="1:37">
      <c r="A204" s="279"/>
      <c r="B204" s="163"/>
      <c r="C204" s="163"/>
      <c r="D204" s="163"/>
      <c r="E204" s="170"/>
      <c r="F204" s="93"/>
      <c r="G204" s="93"/>
      <c r="H204" s="163"/>
      <c r="I204" s="163"/>
      <c r="J204" s="163"/>
      <c r="K204" s="44"/>
      <c r="L204" s="170"/>
      <c r="M204" s="170"/>
      <c r="N204" s="66"/>
      <c r="O204" s="170"/>
      <c r="P204" s="168"/>
      <c r="Q204" s="169"/>
      <c r="R204" s="170"/>
      <c r="S204" s="163"/>
      <c r="T204" s="44"/>
      <c r="U204" s="44"/>
      <c r="V204" s="163"/>
      <c r="W204" s="44"/>
      <c r="X204" s="44"/>
      <c r="Y204" s="44"/>
      <c r="Z204" s="44"/>
      <c r="AA204" s="44"/>
      <c r="AB204" s="44"/>
      <c r="AC204" s="44"/>
      <c r="AD204" s="44"/>
      <c r="AE204" s="44"/>
      <c r="AF204" s="44"/>
      <c r="AG204" s="44"/>
      <c r="AH204" s="406"/>
      <c r="AI204" s="163"/>
      <c r="AJ204" s="273"/>
      <c r="AK204" s="163"/>
    </row>
    <row r="205" spans="1:37" ht="23.45" thickBot="1">
      <c r="A205" s="280"/>
      <c r="B205" s="164"/>
      <c r="C205" s="164"/>
      <c r="D205" s="164"/>
      <c r="E205" s="281"/>
      <c r="F205" s="97"/>
      <c r="G205" s="164"/>
      <c r="H205" s="164"/>
      <c r="I205" s="164"/>
      <c r="J205" s="164"/>
      <c r="K205" s="96"/>
      <c r="L205" s="281"/>
      <c r="M205" s="164"/>
      <c r="N205" s="164"/>
      <c r="O205" s="281"/>
      <c r="P205" s="282"/>
      <c r="Q205" s="283"/>
      <c r="R205" s="281"/>
      <c r="S205" s="164"/>
      <c r="T205" s="96"/>
      <c r="U205" s="96"/>
      <c r="V205" s="164"/>
      <c r="W205" s="96"/>
      <c r="X205" s="96"/>
      <c r="Y205" s="96"/>
      <c r="Z205" s="96"/>
      <c r="AA205" s="96"/>
      <c r="AB205" s="96"/>
      <c r="AC205" s="96"/>
      <c r="AD205" s="96"/>
      <c r="AE205" s="96"/>
      <c r="AF205" s="96"/>
      <c r="AG205" s="96"/>
      <c r="AH205" s="411"/>
      <c r="AI205" s="164"/>
      <c r="AJ205" s="164"/>
      <c r="AK205" s="164"/>
    </row>
    <row r="206" spans="1:37" ht="23.45" thickBot="1">
      <c r="A206" s="258">
        <v>14</v>
      </c>
      <c r="B206" s="481" t="s">
        <v>5</v>
      </c>
      <c r="C206" s="482"/>
      <c r="D206" s="482" t="s">
        <v>6</v>
      </c>
      <c r="E206" s="482"/>
      <c r="F206" s="482"/>
      <c r="G206" s="482"/>
      <c r="H206" s="482"/>
      <c r="I206" s="482"/>
      <c r="J206" s="482"/>
      <c r="K206" s="482"/>
      <c r="L206" s="501"/>
      <c r="M206" s="502" t="s">
        <v>7</v>
      </c>
      <c r="N206" s="482"/>
      <c r="O206" s="482"/>
      <c r="P206" s="482"/>
      <c r="Q206" s="482"/>
      <c r="R206" s="482"/>
      <c r="S206" s="482"/>
      <c r="T206" s="482"/>
      <c r="U206" s="482"/>
      <c r="V206" s="482"/>
      <c r="W206" s="482"/>
      <c r="X206" s="482"/>
      <c r="Y206" s="482"/>
      <c r="Z206" s="482"/>
      <c r="AA206" s="482"/>
      <c r="AB206" s="482"/>
      <c r="AC206" s="482"/>
      <c r="AD206" s="482"/>
      <c r="AE206" s="482"/>
      <c r="AF206" s="482"/>
      <c r="AG206" s="482"/>
      <c r="AH206" s="482"/>
      <c r="AI206" s="483" t="s">
        <v>8</v>
      </c>
      <c r="AJ206" s="483"/>
    </row>
    <row r="207" spans="1:37" s="259" customFormat="1">
      <c r="A207" s="243"/>
      <c r="D207" s="260"/>
      <c r="E207" s="261" t="s">
        <v>9</v>
      </c>
      <c r="F207" s="508" t="s">
        <v>10</v>
      </c>
      <c r="G207" s="508" t="s">
        <v>11</v>
      </c>
      <c r="H207" s="510" t="s">
        <v>12</v>
      </c>
      <c r="I207" s="512" t="s">
        <v>13</v>
      </c>
      <c r="J207" s="514" t="s">
        <v>14</v>
      </c>
      <c r="K207" s="466" t="s">
        <v>15</v>
      </c>
      <c r="L207" s="508" t="s">
        <v>16</v>
      </c>
      <c r="M207" s="260" t="s">
        <v>17</v>
      </c>
      <c r="N207" s="262" t="s">
        <v>18</v>
      </c>
      <c r="O207" s="516" t="s">
        <v>19</v>
      </c>
      <c r="P207" s="517"/>
      <c r="Q207" s="518"/>
      <c r="R207" s="508" t="s">
        <v>92</v>
      </c>
      <c r="S207" s="508" t="s">
        <v>93</v>
      </c>
      <c r="T207" s="466" t="s">
        <v>22</v>
      </c>
      <c r="U207" s="466" t="s">
        <v>23</v>
      </c>
      <c r="V207" s="529" t="s">
        <v>24</v>
      </c>
      <c r="W207" s="466" t="s">
        <v>94</v>
      </c>
      <c r="X207" s="467" t="s">
        <v>26</v>
      </c>
      <c r="Y207" s="468"/>
      <c r="Z207" s="469"/>
      <c r="AA207" s="467" t="s">
        <v>27</v>
      </c>
      <c r="AB207" s="468"/>
      <c r="AC207" s="469"/>
      <c r="AD207" s="18" t="s">
        <v>28</v>
      </c>
      <c r="AE207" s="467" t="s">
        <v>29</v>
      </c>
      <c r="AF207" s="468"/>
      <c r="AG207" s="469"/>
      <c r="AH207" s="466" t="s">
        <v>30</v>
      </c>
      <c r="AI207" s="528" t="s">
        <v>31</v>
      </c>
      <c r="AJ207" s="528" t="s">
        <v>32</v>
      </c>
      <c r="AK207" s="263" t="s">
        <v>33</v>
      </c>
    </row>
    <row r="208" spans="1:37" ht="30">
      <c r="A208" s="243"/>
      <c r="B208" s="264" t="s">
        <v>34</v>
      </c>
      <c r="C208" s="31" t="s">
        <v>305</v>
      </c>
      <c r="D208" s="116"/>
      <c r="E208" s="265" t="s">
        <v>36</v>
      </c>
      <c r="F208" s="509"/>
      <c r="G208" s="509"/>
      <c r="H208" s="511"/>
      <c r="I208" s="513"/>
      <c r="J208" s="515"/>
      <c r="K208" s="457"/>
      <c r="L208" s="509"/>
      <c r="M208" s="266"/>
      <c r="N208" s="361"/>
      <c r="O208" s="426" t="s">
        <v>37</v>
      </c>
      <c r="P208" s="427" t="s">
        <v>38</v>
      </c>
      <c r="Q208" s="428" t="s">
        <v>17</v>
      </c>
      <c r="R208" s="528"/>
      <c r="S208" s="528"/>
      <c r="T208" s="456"/>
      <c r="U208" s="456"/>
      <c r="V208" s="530"/>
      <c r="W208" s="456"/>
      <c r="X208" s="325" t="s">
        <v>39</v>
      </c>
      <c r="Y208" s="325" t="s">
        <v>40</v>
      </c>
      <c r="Z208" s="325" t="s">
        <v>41</v>
      </c>
      <c r="AA208" s="325" t="s">
        <v>39</v>
      </c>
      <c r="AB208" s="325" t="s">
        <v>40</v>
      </c>
      <c r="AC208" s="325" t="s">
        <v>41</v>
      </c>
      <c r="AD208" s="325" t="s">
        <v>42</v>
      </c>
      <c r="AE208" s="325" t="s">
        <v>43</v>
      </c>
      <c r="AF208" s="325" t="s">
        <v>44</v>
      </c>
      <c r="AG208" s="325" t="s">
        <v>45</v>
      </c>
      <c r="AH208" s="456"/>
      <c r="AI208" s="528"/>
      <c r="AJ208" s="509"/>
      <c r="AK208" s="152" t="s">
        <v>46</v>
      </c>
    </row>
    <row r="209" spans="1:37">
      <c r="A209" s="243"/>
      <c r="B209" s="30" t="s">
        <v>47</v>
      </c>
      <c r="C209" s="31" t="s">
        <v>306</v>
      </c>
      <c r="D209" s="116"/>
      <c r="E209" s="458" t="s">
        <v>307</v>
      </c>
      <c r="F209" s="458" t="s">
        <v>308</v>
      </c>
      <c r="G209" s="460" t="s">
        <v>309</v>
      </c>
      <c r="H209" s="278"/>
      <c r="I209" s="278"/>
      <c r="J209" s="278"/>
      <c r="K209" s="194"/>
      <c r="L209" s="302"/>
      <c r="M209" s="295"/>
      <c r="N209" s="295"/>
      <c r="O209" s="309"/>
      <c r="P209" s="282"/>
      <c r="Q209" s="283"/>
      <c r="R209" s="281"/>
      <c r="S209" s="164"/>
      <c r="T209" s="96"/>
      <c r="U209" s="96"/>
      <c r="V209" s="164"/>
      <c r="W209" s="96"/>
      <c r="X209" s="96"/>
      <c r="Y209" s="96"/>
      <c r="Z209" s="96"/>
      <c r="AA209" s="96"/>
      <c r="AB209" s="96"/>
      <c r="AC209" s="96"/>
      <c r="AD209" s="96"/>
      <c r="AE209" s="96"/>
      <c r="AF209" s="96"/>
      <c r="AG209" s="96"/>
      <c r="AH209" s="411"/>
      <c r="AI209" s="301"/>
      <c r="AJ209" s="321"/>
      <c r="AK209" s="116"/>
    </row>
    <row r="210" spans="1:37">
      <c r="A210" s="243"/>
      <c r="B210" s="264" t="s">
        <v>54</v>
      </c>
      <c r="C210" s="269" t="s">
        <v>55</v>
      </c>
      <c r="D210" s="116"/>
      <c r="E210" s="459"/>
      <c r="F210" s="459"/>
      <c r="G210" s="531"/>
      <c r="H210" s="250"/>
      <c r="I210" s="60"/>
      <c r="J210" s="60"/>
      <c r="K210" s="59"/>
      <c r="L210" s="147"/>
      <c r="M210" s="60"/>
      <c r="N210" s="340"/>
      <c r="O210" s="383"/>
      <c r="P210" s="149"/>
      <c r="Q210" s="150"/>
      <c r="R210" s="151"/>
      <c r="S210" s="66"/>
      <c r="T210" s="65"/>
      <c r="U210" s="65"/>
      <c r="V210" s="66"/>
      <c r="W210" s="65"/>
      <c r="X210" s="65"/>
      <c r="Y210" s="65"/>
      <c r="Z210" s="65"/>
      <c r="AA210" s="65"/>
      <c r="AB210" s="65"/>
      <c r="AC210" s="65"/>
      <c r="AD210" s="65"/>
      <c r="AE210" s="65"/>
      <c r="AF210" s="65"/>
      <c r="AG210" s="65"/>
      <c r="AH210" s="410"/>
      <c r="AI210" s="247"/>
      <c r="AJ210" s="202"/>
      <c r="AK210" s="273"/>
    </row>
    <row r="211" spans="1:37" ht="119.45" customHeight="1">
      <c r="A211" s="243"/>
      <c r="B211" s="463" t="s">
        <v>56</v>
      </c>
      <c r="C211" s="31" t="s">
        <v>310</v>
      </c>
      <c r="D211" s="116"/>
      <c r="E211" s="459"/>
      <c r="F211" s="459"/>
      <c r="G211" s="531"/>
      <c r="H211" s="248"/>
      <c r="I211" s="188"/>
      <c r="J211" s="188"/>
      <c r="K211" s="123"/>
      <c r="L211" s="187"/>
      <c r="M211" s="188"/>
      <c r="N211" s="347"/>
      <c r="O211" s="359">
        <v>3</v>
      </c>
      <c r="P211" s="318" t="str">
        <f>C42</f>
        <v>To understand engineering terminology</v>
      </c>
      <c r="Q211" s="317" t="str">
        <f>H50</f>
        <v>Aircrew content with engineering terminology</v>
      </c>
      <c r="R211" s="374" t="str">
        <f>I50</f>
        <v>Timing/duration</v>
      </c>
      <c r="S211" s="317" t="str">
        <f>J50</f>
        <v>Too early and wrong assessment made</v>
      </c>
      <c r="T211" s="385" t="str">
        <f>K50</f>
        <v>High</v>
      </c>
      <c r="U211" s="386" t="str">
        <f>L50</f>
        <v>Large</v>
      </c>
      <c r="V211" s="318" t="s">
        <v>311</v>
      </c>
      <c r="W211" s="107" t="s">
        <v>104</v>
      </c>
      <c r="X211" s="107">
        <f t="shared" ref="X211:X213" si="252">IF($T211="High",3,0)</f>
        <v>3</v>
      </c>
      <c r="Y211" s="107">
        <f t="shared" ref="Y211:Y213" si="253">IF($T211="Medium",2,0)</f>
        <v>0</v>
      </c>
      <c r="Z211" s="107">
        <f t="shared" ref="Z211:Z213" si="254">IF($T211="Low",1,0)</f>
        <v>0</v>
      </c>
      <c r="AA211" s="107">
        <f t="shared" ref="AA211:AA213" si="255">IF($U211="large",3,0)</f>
        <v>3</v>
      </c>
      <c r="AB211" s="107">
        <f t="shared" ref="AB211:AB213" si="256">IF($U211="Medium",2,0)</f>
        <v>0</v>
      </c>
      <c r="AC211" s="107">
        <f t="shared" ref="AC211:AC213" si="257">IF($U211="Low",1,0)</f>
        <v>0</v>
      </c>
      <c r="AD211" s="107">
        <f t="shared" ref="AD211:AD213" si="258">(X211+Y211+Z211)*(AA211+AB211+AC211)</f>
        <v>9</v>
      </c>
      <c r="AE211" s="376">
        <f t="shared" ref="AE211:AE213" si="259">IF($W211="INCREASE",3,0)</f>
        <v>0</v>
      </c>
      <c r="AF211" s="376">
        <f t="shared" ref="AF211:AF213" si="260">IF($W211="NO CHANGE",2,0)</f>
        <v>2</v>
      </c>
      <c r="AG211" s="376">
        <f t="shared" ref="AG211:AG213" si="261">IF($W211="DECREASE",1,0)</f>
        <v>0</v>
      </c>
      <c r="AH211" s="425">
        <f t="shared" ref="AH211:AH213" si="262">AD211*(AE211+AF211+AG211)</f>
        <v>18</v>
      </c>
      <c r="AI211" s="375" t="s">
        <v>312</v>
      </c>
      <c r="AJ211" s="253"/>
      <c r="AK211" s="301"/>
    </row>
    <row r="212" spans="1:37" ht="111" customHeight="1">
      <c r="A212" s="243"/>
      <c r="B212" s="463"/>
      <c r="C212" s="31" t="s">
        <v>279</v>
      </c>
      <c r="D212" s="116"/>
      <c r="E212" s="459"/>
      <c r="F212" s="459"/>
      <c r="G212" s="531"/>
      <c r="H212" s="248"/>
      <c r="I212" s="188"/>
      <c r="J212" s="188"/>
      <c r="K212" s="123"/>
      <c r="L212" s="187"/>
      <c r="M212" s="188"/>
      <c r="N212" s="347"/>
      <c r="O212" s="306">
        <v>12</v>
      </c>
      <c r="P212" s="50" t="str">
        <f>C178</f>
        <v>To read aircraft log book</v>
      </c>
      <c r="Q212" s="47" t="str">
        <f>H183</f>
        <v>Signed aircraft log book</v>
      </c>
      <c r="R212" s="53" t="str">
        <f>I183</f>
        <v>Wrong object</v>
      </c>
      <c r="S212" s="47" t="str">
        <f>J183</f>
        <v>Signed the incorrect aircraft log book</v>
      </c>
      <c r="T212" s="72" t="str">
        <f>K183</f>
        <v>High</v>
      </c>
      <c r="U212" s="73" t="str">
        <f>L183</f>
        <v>Large</v>
      </c>
      <c r="V212" s="50" t="s">
        <v>313</v>
      </c>
      <c r="W212" s="32" t="s">
        <v>104</v>
      </c>
      <c r="X212" s="32">
        <f t="shared" si="252"/>
        <v>3</v>
      </c>
      <c r="Y212" s="32">
        <f t="shared" si="253"/>
        <v>0</v>
      </c>
      <c r="Z212" s="32">
        <f t="shared" si="254"/>
        <v>0</v>
      </c>
      <c r="AA212" s="32">
        <f t="shared" si="255"/>
        <v>3</v>
      </c>
      <c r="AB212" s="32">
        <f t="shared" si="256"/>
        <v>0</v>
      </c>
      <c r="AC212" s="32">
        <f t="shared" si="257"/>
        <v>0</v>
      </c>
      <c r="AD212" s="32">
        <f t="shared" si="258"/>
        <v>9</v>
      </c>
      <c r="AE212" s="51">
        <f t="shared" si="259"/>
        <v>0</v>
      </c>
      <c r="AF212" s="51">
        <f t="shared" si="260"/>
        <v>2</v>
      </c>
      <c r="AG212" s="51">
        <f t="shared" si="261"/>
        <v>0</v>
      </c>
      <c r="AH212" s="48">
        <f t="shared" si="262"/>
        <v>18</v>
      </c>
      <c r="AI212" s="152" t="s">
        <v>314</v>
      </c>
      <c r="AJ212" s="253"/>
      <c r="AK212" s="301"/>
    </row>
    <row r="213" spans="1:37" ht="120">
      <c r="A213" s="243"/>
      <c r="B213" s="463"/>
      <c r="C213" s="31" t="s">
        <v>156</v>
      </c>
      <c r="D213" s="116"/>
      <c r="E213" s="459"/>
      <c r="F213" s="459"/>
      <c r="G213" s="531"/>
      <c r="H213" s="246"/>
      <c r="I213" s="66"/>
      <c r="J213" s="66"/>
      <c r="K213" s="65"/>
      <c r="L213" s="151"/>
      <c r="M213" s="66"/>
      <c r="N213" s="347"/>
      <c r="O213" s="306">
        <v>4</v>
      </c>
      <c r="P213" s="50" t="str">
        <f>C59</f>
        <v>To explain engineer's terminology</v>
      </c>
      <c r="Q213" s="47" t="str">
        <f>H63</f>
        <v>More knowledgeable aircrew</v>
      </c>
      <c r="R213" s="53" t="str">
        <f>I63</f>
        <v>Timing/duration</v>
      </c>
      <c r="S213" s="47" t="str">
        <f>J63</f>
        <v>Too early - assessment of aircrew knowledge made too early</v>
      </c>
      <c r="T213" s="72" t="str">
        <f>K63</f>
        <v>High</v>
      </c>
      <c r="U213" s="73" t="str">
        <f>L63</f>
        <v>Large</v>
      </c>
      <c r="V213" s="50" t="s">
        <v>315</v>
      </c>
      <c r="W213" s="32" t="s">
        <v>104</v>
      </c>
      <c r="X213" s="32">
        <f t="shared" si="252"/>
        <v>3</v>
      </c>
      <c r="Y213" s="32">
        <f t="shared" si="253"/>
        <v>0</v>
      </c>
      <c r="Z213" s="32">
        <f t="shared" si="254"/>
        <v>0</v>
      </c>
      <c r="AA213" s="32">
        <f t="shared" si="255"/>
        <v>3</v>
      </c>
      <c r="AB213" s="32">
        <f t="shared" si="256"/>
        <v>0</v>
      </c>
      <c r="AC213" s="32">
        <f t="shared" si="257"/>
        <v>0</v>
      </c>
      <c r="AD213" s="32">
        <f t="shared" si="258"/>
        <v>9</v>
      </c>
      <c r="AE213" s="51">
        <f t="shared" si="259"/>
        <v>0</v>
      </c>
      <c r="AF213" s="51">
        <f t="shared" si="260"/>
        <v>2</v>
      </c>
      <c r="AG213" s="51">
        <f t="shared" si="261"/>
        <v>0</v>
      </c>
      <c r="AH213" s="48">
        <f t="shared" si="262"/>
        <v>18</v>
      </c>
      <c r="AI213" s="159" t="s">
        <v>316</v>
      </c>
      <c r="AJ213" s="303"/>
      <c r="AK213" s="301"/>
    </row>
    <row r="214" spans="1:37" ht="51" customHeight="1">
      <c r="A214" s="243"/>
      <c r="B214" s="463" t="s">
        <v>65</v>
      </c>
      <c r="C214" s="31" t="s">
        <v>189</v>
      </c>
      <c r="D214" s="116"/>
      <c r="E214" s="459"/>
      <c r="F214" s="459"/>
      <c r="G214" s="461"/>
      <c r="H214" s="226" t="str">
        <f>C214</f>
        <v>Aircrew requiring Q&amp;E test</v>
      </c>
      <c r="I214" s="320" t="s">
        <v>67</v>
      </c>
      <c r="J214" s="346" t="s">
        <v>317</v>
      </c>
      <c r="K214" s="107" t="s">
        <v>69</v>
      </c>
      <c r="L214" s="287" t="s">
        <v>58</v>
      </c>
      <c r="M214" s="288"/>
      <c r="N214" s="347"/>
      <c r="O214" s="60"/>
      <c r="P214" s="145"/>
      <c r="Q214" s="146"/>
      <c r="R214" s="147"/>
      <c r="S214" s="60"/>
      <c r="T214" s="59"/>
      <c r="U214" s="59"/>
      <c r="V214" s="60"/>
      <c r="W214" s="59"/>
      <c r="X214" s="59"/>
      <c r="Y214" s="59"/>
      <c r="Z214" s="59"/>
      <c r="AA214" s="59"/>
      <c r="AB214" s="59"/>
      <c r="AC214" s="59"/>
      <c r="AD214" s="59"/>
      <c r="AE214" s="59"/>
      <c r="AF214" s="59"/>
      <c r="AG214" s="59"/>
      <c r="AH214" s="409"/>
      <c r="AI214" s="60"/>
      <c r="AJ214" s="318" t="s">
        <v>318</v>
      </c>
      <c r="AK214" s="116"/>
    </row>
    <row r="215" spans="1:37">
      <c r="A215" s="243"/>
      <c r="B215" s="463"/>
      <c r="C215" s="31" t="s">
        <v>289</v>
      </c>
      <c r="D215" s="116"/>
      <c r="E215" s="459"/>
      <c r="F215" s="459"/>
      <c r="G215" s="461"/>
      <c r="H215" s="278" t="str">
        <f>C215</f>
        <v>Unserviceable aircraft</v>
      </c>
      <c r="I215" s="322" t="s">
        <v>107</v>
      </c>
      <c r="J215" s="323" t="s">
        <v>319</v>
      </c>
      <c r="K215" s="194" t="s">
        <v>69</v>
      </c>
      <c r="L215" s="302" t="s">
        <v>58</v>
      </c>
      <c r="M215" s="295"/>
      <c r="N215" s="347"/>
      <c r="O215" s="66"/>
      <c r="P215" s="149"/>
      <c r="Q215" s="150"/>
      <c r="R215" s="151"/>
      <c r="S215" s="66"/>
      <c r="T215" s="65"/>
      <c r="U215" s="65"/>
      <c r="V215" s="66"/>
      <c r="W215" s="65"/>
      <c r="X215" s="65"/>
      <c r="Y215" s="65"/>
      <c r="Z215" s="65"/>
      <c r="AA215" s="65"/>
      <c r="AB215" s="65"/>
      <c r="AC215" s="65"/>
      <c r="AD215" s="65"/>
      <c r="AE215" s="65"/>
      <c r="AF215" s="65"/>
      <c r="AG215" s="65"/>
      <c r="AH215" s="410"/>
      <c r="AI215" s="247"/>
      <c r="AJ215" s="116" t="s">
        <v>320</v>
      </c>
      <c r="AK215" s="116"/>
    </row>
    <row r="216" spans="1:37" ht="133.15" customHeight="1">
      <c r="A216" s="243"/>
      <c r="B216" s="30" t="s">
        <v>75</v>
      </c>
      <c r="C216" s="31" t="s">
        <v>276</v>
      </c>
      <c r="D216" s="116"/>
      <c r="E216" s="459"/>
      <c r="F216" s="459"/>
      <c r="G216" s="531"/>
      <c r="H216" s="250"/>
      <c r="I216" s="60"/>
      <c r="J216" s="145"/>
      <c r="K216" s="59"/>
      <c r="L216" s="147"/>
      <c r="M216" s="60"/>
      <c r="N216" s="347"/>
      <c r="O216" s="306">
        <v>12</v>
      </c>
      <c r="P216" s="50" t="str">
        <f>C178</f>
        <v>To read aircraft log book</v>
      </c>
      <c r="Q216" s="47" t="str">
        <f>H182</f>
        <v>Read aircraft log book</v>
      </c>
      <c r="R216" s="53" t="str">
        <f>I182</f>
        <v>Wrong object</v>
      </c>
      <c r="S216" s="47" t="str">
        <f>J182</f>
        <v>Read the incorrect aircraft log book</v>
      </c>
      <c r="T216" s="72" t="str">
        <f>K182</f>
        <v>High</v>
      </c>
      <c r="U216" s="73" t="str">
        <f>L182</f>
        <v>Large</v>
      </c>
      <c r="V216" s="50" t="s">
        <v>321</v>
      </c>
      <c r="W216" s="32" t="s">
        <v>104</v>
      </c>
      <c r="X216" s="32">
        <f t="shared" ref="X216:X217" si="263">IF($T216="High",3,0)</f>
        <v>3</v>
      </c>
      <c r="Y216" s="32">
        <f t="shared" ref="Y216:Y217" si="264">IF($T216="Medium",2,0)</f>
        <v>0</v>
      </c>
      <c r="Z216" s="32">
        <f t="shared" ref="Z216:Z217" si="265">IF($T216="Low",1,0)</f>
        <v>0</v>
      </c>
      <c r="AA216" s="32">
        <f t="shared" ref="AA216:AA217" si="266">IF($U216="large",3,0)</f>
        <v>3</v>
      </c>
      <c r="AB216" s="32">
        <f t="shared" ref="AB216:AB217" si="267">IF($U216="Medium",2,0)</f>
        <v>0</v>
      </c>
      <c r="AC216" s="32">
        <f t="shared" ref="AC216:AC217" si="268">IF($U216="Low",1,0)</f>
        <v>0</v>
      </c>
      <c r="AD216" s="32">
        <f t="shared" ref="AD216:AD217" si="269">(X216+Y216+Z216)*(AA216+AB216+AC216)</f>
        <v>9</v>
      </c>
      <c r="AE216" s="51">
        <f t="shared" ref="AE216:AE217" si="270">IF($W216="INCREASE",3,0)</f>
        <v>0</v>
      </c>
      <c r="AF216" s="51">
        <f t="shared" ref="AF216:AF217" si="271">IF($W216="NO CHANGE",2,0)</f>
        <v>2</v>
      </c>
      <c r="AG216" s="51">
        <f t="shared" ref="AG216:AG217" si="272">IF($W216="DECREASE",1,0)</f>
        <v>0</v>
      </c>
      <c r="AH216" s="48">
        <f t="shared" ref="AH216:AH217" si="273">AD216*(AE216+AF216+AG216)</f>
        <v>18</v>
      </c>
      <c r="AI216" s="50" t="s">
        <v>322</v>
      </c>
      <c r="AJ216" s="202"/>
      <c r="AK216" s="116"/>
    </row>
    <row r="217" spans="1:37" ht="120.6" customHeight="1">
      <c r="A217" s="243"/>
      <c r="B217" s="30" t="s">
        <v>82</v>
      </c>
      <c r="C217" s="31" t="s">
        <v>294</v>
      </c>
      <c r="D217" s="116"/>
      <c r="E217" s="459"/>
      <c r="F217" s="459"/>
      <c r="G217" s="531"/>
      <c r="H217" s="248"/>
      <c r="I217" s="188"/>
      <c r="J217" s="188"/>
      <c r="K217" s="123"/>
      <c r="L217" s="187"/>
      <c r="M217" s="188"/>
      <c r="N217" s="347"/>
      <c r="O217" s="306" t="s">
        <v>323</v>
      </c>
      <c r="P217" s="50" t="str">
        <f>C420</f>
        <v>To conduct aircraft fault diagnostics as per AMM</v>
      </c>
      <c r="Q217" s="47" t="str">
        <f>H426</f>
        <v>Serviceable aircraft</v>
      </c>
      <c r="R217" s="53" t="str">
        <f t="shared" ref="R217:U217" si="274">I426</f>
        <v>Timing/duration</v>
      </c>
      <c r="S217" s="47" t="str">
        <f t="shared" si="274"/>
        <v>Too early - aircraft declared serviceable before all maintenance complete</v>
      </c>
      <c r="T217" s="115" t="str">
        <f t="shared" si="274"/>
        <v>Low</v>
      </c>
      <c r="U217" s="73" t="str">
        <f t="shared" si="274"/>
        <v>Large</v>
      </c>
      <c r="V217" s="50" t="s">
        <v>324</v>
      </c>
      <c r="W217" s="32" t="s">
        <v>60</v>
      </c>
      <c r="X217" s="32">
        <f t="shared" si="263"/>
        <v>0</v>
      </c>
      <c r="Y217" s="32">
        <f t="shared" si="264"/>
        <v>0</v>
      </c>
      <c r="Z217" s="32">
        <f t="shared" si="265"/>
        <v>1</v>
      </c>
      <c r="AA217" s="32">
        <f t="shared" si="266"/>
        <v>3</v>
      </c>
      <c r="AB217" s="32">
        <f t="shared" si="267"/>
        <v>0</v>
      </c>
      <c r="AC217" s="32">
        <f t="shared" si="268"/>
        <v>0</v>
      </c>
      <c r="AD217" s="32">
        <f t="shared" si="269"/>
        <v>3</v>
      </c>
      <c r="AE217" s="51">
        <f t="shared" si="270"/>
        <v>3</v>
      </c>
      <c r="AF217" s="51">
        <f t="shared" si="271"/>
        <v>0</v>
      </c>
      <c r="AG217" s="51">
        <f t="shared" si="272"/>
        <v>0</v>
      </c>
      <c r="AH217" s="48">
        <f t="shared" si="273"/>
        <v>9</v>
      </c>
      <c r="AI217" s="50" t="s">
        <v>325</v>
      </c>
      <c r="AJ217" s="253"/>
      <c r="AK217" s="116"/>
    </row>
    <row r="218" spans="1:37">
      <c r="A218" s="243"/>
      <c r="B218" s="30" t="s">
        <v>89</v>
      </c>
      <c r="C218" s="75" t="s">
        <v>90</v>
      </c>
      <c r="D218" s="116"/>
      <c r="E218" s="459"/>
      <c r="F218" s="459"/>
      <c r="G218" s="531"/>
      <c r="H218" s="223"/>
      <c r="I218" s="88"/>
      <c r="J218" s="88"/>
      <c r="K218" s="90"/>
      <c r="L218" s="88"/>
      <c r="M218" s="88"/>
      <c r="N218" s="347"/>
      <c r="O218" s="79"/>
      <c r="P218" s="79"/>
      <c r="Q218" s="80"/>
      <c r="R218" s="79"/>
      <c r="S218" s="79"/>
      <c r="T218" s="81"/>
      <c r="U218" s="81"/>
      <c r="V218" s="79"/>
      <c r="W218" s="81"/>
      <c r="X218" s="81"/>
      <c r="Y218" s="81"/>
      <c r="Z218" s="81"/>
      <c r="AA218" s="81"/>
      <c r="AB218" s="81"/>
      <c r="AC218" s="81"/>
      <c r="AD218" s="81"/>
      <c r="AE218" s="81"/>
      <c r="AF218" s="81"/>
      <c r="AG218" s="81"/>
      <c r="AH218" s="81"/>
      <c r="AI218" s="79"/>
      <c r="AJ218" s="249"/>
      <c r="AK218" s="116"/>
    </row>
    <row r="219" spans="1:37">
      <c r="A219" s="243"/>
      <c r="B219" s="277" t="s">
        <v>91</v>
      </c>
      <c r="C219" s="85" t="s">
        <v>90</v>
      </c>
      <c r="D219" s="278"/>
      <c r="E219" s="459"/>
      <c r="F219" s="459"/>
      <c r="G219" s="531"/>
      <c r="H219" s="224"/>
      <c r="I219" s="177"/>
      <c r="J219" s="177"/>
      <c r="K219" s="133"/>
      <c r="L219" s="177"/>
      <c r="M219" s="177"/>
      <c r="N219" s="226"/>
      <c r="O219" s="88"/>
      <c r="P219" s="88"/>
      <c r="Q219" s="89"/>
      <c r="R219" s="88"/>
      <c r="S219" s="88"/>
      <c r="T219" s="90"/>
      <c r="U219" s="90"/>
      <c r="V219" s="88"/>
      <c r="W219" s="90"/>
      <c r="X219" s="90"/>
      <c r="Y219" s="90"/>
      <c r="Z219" s="90"/>
      <c r="AA219" s="90"/>
      <c r="AB219" s="90"/>
      <c r="AC219" s="90"/>
      <c r="AD219" s="90"/>
      <c r="AE219" s="90"/>
      <c r="AF219" s="90"/>
      <c r="AG219" s="90"/>
      <c r="AH219" s="133"/>
      <c r="AI219" s="177"/>
      <c r="AJ219" s="247"/>
      <c r="AK219" s="278"/>
    </row>
    <row r="220" spans="1:37">
      <c r="A220" s="279"/>
      <c r="B220" s="163"/>
      <c r="C220" s="163"/>
      <c r="D220" s="163"/>
      <c r="E220" s="170"/>
      <c r="F220" s="93"/>
      <c r="G220" s="93"/>
      <c r="H220" s="163"/>
      <c r="I220" s="163"/>
      <c r="J220" s="163"/>
      <c r="K220" s="44"/>
      <c r="L220" s="170"/>
      <c r="M220" s="170"/>
      <c r="N220" s="66"/>
      <c r="O220" s="170"/>
      <c r="P220" s="168"/>
      <c r="Q220" s="169"/>
      <c r="R220" s="170"/>
      <c r="S220" s="163"/>
      <c r="T220" s="44"/>
      <c r="U220" s="44"/>
      <c r="V220" s="163"/>
      <c r="W220" s="44"/>
      <c r="X220" s="44"/>
      <c r="Y220" s="44"/>
      <c r="Z220" s="44"/>
      <c r="AA220" s="44"/>
      <c r="AB220" s="44"/>
      <c r="AC220" s="44"/>
      <c r="AD220" s="44"/>
      <c r="AE220" s="44"/>
      <c r="AF220" s="44"/>
      <c r="AG220" s="44"/>
      <c r="AH220" s="406"/>
      <c r="AI220" s="163"/>
      <c r="AJ220" s="273"/>
      <c r="AK220" s="163"/>
    </row>
    <row r="221" spans="1:37" ht="23.45" thickBot="1">
      <c r="A221" s="280"/>
      <c r="B221" s="164"/>
      <c r="C221" s="164"/>
      <c r="D221" s="164"/>
      <c r="E221" s="281"/>
      <c r="F221" s="97"/>
      <c r="G221" s="97"/>
      <c r="H221" s="164"/>
      <c r="I221" s="164"/>
      <c r="J221" s="164"/>
      <c r="K221" s="96"/>
      <c r="L221" s="281"/>
      <c r="M221" s="164"/>
      <c r="N221" s="164"/>
      <c r="O221" s="281"/>
      <c r="P221" s="282"/>
      <c r="Q221" s="283"/>
      <c r="R221" s="281"/>
      <c r="S221" s="164"/>
      <c r="T221" s="96"/>
      <c r="U221" s="96"/>
      <c r="V221" s="164"/>
      <c r="W221" s="96"/>
      <c r="X221" s="96"/>
      <c r="Y221" s="96"/>
      <c r="Z221" s="96"/>
      <c r="AA221" s="96"/>
      <c r="AB221" s="96"/>
      <c r="AC221" s="96"/>
      <c r="AD221" s="96"/>
      <c r="AE221" s="96"/>
      <c r="AF221" s="96"/>
      <c r="AG221" s="96"/>
      <c r="AH221" s="411"/>
      <c r="AI221" s="164"/>
      <c r="AJ221" s="164"/>
      <c r="AK221" s="164"/>
    </row>
    <row r="222" spans="1:37" ht="23.45" thickBot="1">
      <c r="A222" s="258">
        <v>15</v>
      </c>
      <c r="B222" s="481" t="s">
        <v>5</v>
      </c>
      <c r="C222" s="482"/>
      <c r="D222" s="482" t="s">
        <v>6</v>
      </c>
      <c r="E222" s="482"/>
      <c r="F222" s="482"/>
      <c r="G222" s="482"/>
      <c r="H222" s="482"/>
      <c r="I222" s="482"/>
      <c r="J222" s="482"/>
      <c r="K222" s="482"/>
      <c r="L222" s="501"/>
      <c r="M222" s="502" t="s">
        <v>7</v>
      </c>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3" t="s">
        <v>8</v>
      </c>
      <c r="AJ222" s="483"/>
    </row>
    <row r="223" spans="1:37" s="259" customFormat="1">
      <c r="A223" s="243"/>
      <c r="D223" s="260"/>
      <c r="E223" s="261" t="s">
        <v>9</v>
      </c>
      <c r="F223" s="508" t="s">
        <v>10</v>
      </c>
      <c r="G223" s="508" t="s">
        <v>11</v>
      </c>
      <c r="H223" s="510" t="s">
        <v>12</v>
      </c>
      <c r="I223" s="512" t="s">
        <v>13</v>
      </c>
      <c r="J223" s="514" t="s">
        <v>14</v>
      </c>
      <c r="K223" s="466" t="s">
        <v>15</v>
      </c>
      <c r="L223" s="508" t="s">
        <v>16</v>
      </c>
      <c r="M223" s="260" t="s">
        <v>17</v>
      </c>
      <c r="N223" s="262" t="s">
        <v>18</v>
      </c>
      <c r="O223" s="516" t="s">
        <v>19</v>
      </c>
      <c r="P223" s="517"/>
      <c r="Q223" s="518"/>
      <c r="R223" s="508" t="s">
        <v>92</v>
      </c>
      <c r="S223" s="508" t="s">
        <v>93</v>
      </c>
      <c r="T223" s="466" t="s">
        <v>22</v>
      </c>
      <c r="U223" s="466" t="s">
        <v>23</v>
      </c>
      <c r="V223" s="529" t="s">
        <v>24</v>
      </c>
      <c r="W223" s="466" t="s">
        <v>94</v>
      </c>
      <c r="X223" s="467" t="s">
        <v>26</v>
      </c>
      <c r="Y223" s="468"/>
      <c r="Z223" s="469"/>
      <c r="AA223" s="467" t="s">
        <v>27</v>
      </c>
      <c r="AB223" s="468"/>
      <c r="AC223" s="469"/>
      <c r="AD223" s="18" t="s">
        <v>28</v>
      </c>
      <c r="AE223" s="467" t="s">
        <v>29</v>
      </c>
      <c r="AF223" s="468"/>
      <c r="AG223" s="469"/>
      <c r="AH223" s="466" t="s">
        <v>30</v>
      </c>
      <c r="AI223" s="528" t="s">
        <v>31</v>
      </c>
      <c r="AJ223" s="528" t="s">
        <v>32</v>
      </c>
      <c r="AK223" s="263" t="s">
        <v>33</v>
      </c>
    </row>
    <row r="224" spans="1:37" ht="30">
      <c r="A224" s="243"/>
      <c r="B224" s="264" t="s">
        <v>34</v>
      </c>
      <c r="C224" s="31" t="s">
        <v>326</v>
      </c>
      <c r="D224" s="116"/>
      <c r="E224" s="265" t="s">
        <v>36</v>
      </c>
      <c r="F224" s="509"/>
      <c r="G224" s="509"/>
      <c r="H224" s="511"/>
      <c r="I224" s="513"/>
      <c r="J224" s="515"/>
      <c r="K224" s="457"/>
      <c r="L224" s="509"/>
      <c r="M224" s="266"/>
      <c r="N224" s="361"/>
      <c r="O224" s="426" t="s">
        <v>37</v>
      </c>
      <c r="P224" s="427" t="s">
        <v>38</v>
      </c>
      <c r="Q224" s="428" t="s">
        <v>17</v>
      </c>
      <c r="R224" s="528"/>
      <c r="S224" s="528"/>
      <c r="T224" s="456"/>
      <c r="U224" s="456"/>
      <c r="V224" s="530"/>
      <c r="W224" s="456"/>
      <c r="X224" s="325" t="s">
        <v>39</v>
      </c>
      <c r="Y224" s="325" t="s">
        <v>40</v>
      </c>
      <c r="Z224" s="325" t="s">
        <v>41</v>
      </c>
      <c r="AA224" s="325" t="s">
        <v>39</v>
      </c>
      <c r="AB224" s="325" t="s">
        <v>40</v>
      </c>
      <c r="AC224" s="325" t="s">
        <v>41</v>
      </c>
      <c r="AD224" s="325" t="s">
        <v>42</v>
      </c>
      <c r="AE224" s="325" t="s">
        <v>43</v>
      </c>
      <c r="AF224" s="325" t="s">
        <v>44</v>
      </c>
      <c r="AG224" s="325" t="s">
        <v>45</v>
      </c>
      <c r="AH224" s="456"/>
      <c r="AI224" s="528"/>
      <c r="AJ224" s="509"/>
      <c r="AK224" s="152" t="s">
        <v>46</v>
      </c>
    </row>
    <row r="225" spans="1:37" ht="30">
      <c r="A225" s="243"/>
      <c r="B225" s="30" t="s">
        <v>47</v>
      </c>
      <c r="C225" s="106" t="s">
        <v>327</v>
      </c>
      <c r="D225" s="116"/>
      <c r="E225" s="458" t="s">
        <v>328</v>
      </c>
      <c r="F225" s="458" t="s">
        <v>170</v>
      </c>
      <c r="G225" s="460" t="s">
        <v>329</v>
      </c>
      <c r="H225" s="278"/>
      <c r="I225" s="278"/>
      <c r="J225" s="278"/>
      <c r="K225" s="194"/>
      <c r="L225" s="302"/>
      <c r="M225" s="295"/>
      <c r="N225" s="368"/>
      <c r="O225" s="309"/>
      <c r="P225" s="282"/>
      <c r="Q225" s="283"/>
      <c r="R225" s="281"/>
      <c r="S225" s="164"/>
      <c r="T225" s="96"/>
      <c r="U225" s="96"/>
      <c r="V225" s="164"/>
      <c r="W225" s="96"/>
      <c r="X225" s="96"/>
      <c r="Y225" s="96"/>
      <c r="Z225" s="96"/>
      <c r="AA225" s="96"/>
      <c r="AB225" s="96"/>
      <c r="AC225" s="96"/>
      <c r="AD225" s="96"/>
      <c r="AE225" s="96"/>
      <c r="AF225" s="96"/>
      <c r="AG225" s="96"/>
      <c r="AH225" s="411"/>
      <c r="AI225" s="301"/>
      <c r="AJ225" s="321"/>
      <c r="AK225" s="116"/>
    </row>
    <row r="226" spans="1:37">
      <c r="A226" s="243"/>
      <c r="B226" s="264" t="s">
        <v>54</v>
      </c>
      <c r="C226" s="269" t="s">
        <v>55</v>
      </c>
      <c r="D226" s="116"/>
      <c r="E226" s="459"/>
      <c r="F226" s="459"/>
      <c r="G226" s="531"/>
      <c r="H226" s="250"/>
      <c r="I226" s="60"/>
      <c r="J226" s="60"/>
      <c r="K226" s="59"/>
      <c r="L226" s="147"/>
      <c r="M226" s="60"/>
      <c r="N226" s="382"/>
      <c r="O226" s="383"/>
      <c r="P226" s="149"/>
      <c r="Q226" s="150"/>
      <c r="R226" s="151"/>
      <c r="S226" s="66"/>
      <c r="T226" s="65"/>
      <c r="U226" s="65"/>
      <c r="V226" s="66"/>
      <c r="W226" s="65"/>
      <c r="X226" s="65"/>
      <c r="Y226" s="65"/>
      <c r="Z226" s="65"/>
      <c r="AA226" s="65"/>
      <c r="AB226" s="65"/>
      <c r="AC226" s="65"/>
      <c r="AD226" s="65"/>
      <c r="AE226" s="65"/>
      <c r="AF226" s="65"/>
      <c r="AG226" s="65"/>
      <c r="AH226" s="410"/>
      <c r="AI226" s="247"/>
      <c r="AJ226" s="202"/>
      <c r="AK226" s="273"/>
    </row>
    <row r="227" spans="1:37" ht="75">
      <c r="A227" s="243"/>
      <c r="B227" s="463" t="s">
        <v>56</v>
      </c>
      <c r="C227" s="31" t="s">
        <v>330</v>
      </c>
      <c r="D227" s="116"/>
      <c r="E227" s="459"/>
      <c r="F227" s="459"/>
      <c r="G227" s="531"/>
      <c r="H227" s="248"/>
      <c r="I227" s="188"/>
      <c r="J227" s="188"/>
      <c r="K227" s="123"/>
      <c r="L227" s="187"/>
      <c r="M227" s="188"/>
      <c r="N227" s="316"/>
      <c r="O227" s="359">
        <v>38</v>
      </c>
      <c r="P227" s="318" t="str">
        <f>C544</f>
        <v>To inform PSED team</v>
      </c>
      <c r="Q227" s="317" t="str">
        <f>H551</f>
        <v>Request for backup qualified and experienced engineers</v>
      </c>
      <c r="R227" s="374" t="str">
        <f t="shared" ref="R227:U228" si="275">I551</f>
        <v>Timing/duration</v>
      </c>
      <c r="S227" s="317" t="str">
        <f t="shared" si="275"/>
        <v>Too late - request made too late to be of benefit</v>
      </c>
      <c r="T227" s="385" t="str">
        <f t="shared" si="275"/>
        <v>High</v>
      </c>
      <c r="U227" s="386" t="str">
        <f t="shared" si="275"/>
        <v>Large</v>
      </c>
      <c r="V227" s="318" t="s">
        <v>584</v>
      </c>
      <c r="W227" s="107" t="s">
        <v>244</v>
      </c>
      <c r="X227" s="107">
        <f t="shared" ref="X227:X228" si="276">IF($T227="High",3,0)</f>
        <v>3</v>
      </c>
      <c r="Y227" s="107">
        <f t="shared" ref="Y227:Y228" si="277">IF($T227="Medium",2,0)</f>
        <v>0</v>
      </c>
      <c r="Z227" s="107">
        <f t="shared" ref="Z227:Z228" si="278">IF($T227="Low",1,0)</f>
        <v>0</v>
      </c>
      <c r="AA227" s="107">
        <f t="shared" ref="AA227:AA228" si="279">IF($U227="large",3,0)</f>
        <v>3</v>
      </c>
      <c r="AB227" s="107">
        <f t="shared" ref="AB227:AB228" si="280">IF($U227="Medium",2,0)</f>
        <v>0</v>
      </c>
      <c r="AC227" s="107">
        <f t="shared" ref="AC227:AC228" si="281">IF($U227="Low",1,0)</f>
        <v>0</v>
      </c>
      <c r="AD227" s="107">
        <f t="shared" ref="AD227:AD228" si="282">(X227+Y227+Z227)*(AA227+AB227+AC227)</f>
        <v>9</v>
      </c>
      <c r="AE227" s="376">
        <f t="shared" ref="AE227:AE228" si="283">IF($W227="INCREASE",3,0)</f>
        <v>0</v>
      </c>
      <c r="AF227" s="376">
        <f t="shared" ref="AF227:AF228" si="284">IF($W227="NO CHANGE",2,0)</f>
        <v>0</v>
      </c>
      <c r="AG227" s="376">
        <f t="shared" ref="AG227:AG228" si="285">IF($W227="DECREASE",1,0)</f>
        <v>1</v>
      </c>
      <c r="AH227" s="425">
        <f t="shared" ref="AH227:AH228" si="286">AD227*(AE227+AF227+AG227)</f>
        <v>9</v>
      </c>
      <c r="AI227" s="375" t="s">
        <v>332</v>
      </c>
      <c r="AJ227" s="253"/>
      <c r="AK227" s="301"/>
    </row>
    <row r="228" spans="1:37" ht="75">
      <c r="A228" s="243"/>
      <c r="B228" s="463"/>
      <c r="C228" s="31" t="s">
        <v>333</v>
      </c>
      <c r="D228" s="116"/>
      <c r="E228" s="459"/>
      <c r="F228" s="459"/>
      <c r="G228" s="531"/>
      <c r="H228" s="246"/>
      <c r="I228" s="66"/>
      <c r="J228" s="66"/>
      <c r="K228" s="65"/>
      <c r="L228" s="151"/>
      <c r="M228" s="66"/>
      <c r="N228" s="316"/>
      <c r="O228" s="306">
        <v>38</v>
      </c>
      <c r="P228" s="50" t="str">
        <f>C544</f>
        <v>To inform PSED team</v>
      </c>
      <c r="Q228" s="47" t="str">
        <f>H552</f>
        <v>Request for backup qualified and experienced aircrew</v>
      </c>
      <c r="R228" s="53" t="str">
        <f t="shared" si="275"/>
        <v>Timing/duration</v>
      </c>
      <c r="S228" s="47" t="str">
        <f>J552</f>
        <v>Too late - request made too late to be of benefit</v>
      </c>
      <c r="T228" s="72" t="str">
        <f t="shared" si="275"/>
        <v>High</v>
      </c>
      <c r="U228" s="73" t="str">
        <f t="shared" si="275"/>
        <v>Large</v>
      </c>
      <c r="V228" s="318" t="s">
        <v>585</v>
      </c>
      <c r="W228" s="32" t="s">
        <v>244</v>
      </c>
      <c r="X228" s="32">
        <f t="shared" si="276"/>
        <v>3</v>
      </c>
      <c r="Y228" s="32">
        <f t="shared" si="277"/>
        <v>0</v>
      </c>
      <c r="Z228" s="32">
        <f t="shared" si="278"/>
        <v>0</v>
      </c>
      <c r="AA228" s="32">
        <f t="shared" si="279"/>
        <v>3</v>
      </c>
      <c r="AB228" s="32">
        <f t="shared" si="280"/>
        <v>0</v>
      </c>
      <c r="AC228" s="32">
        <f t="shared" si="281"/>
        <v>0</v>
      </c>
      <c r="AD228" s="32">
        <f t="shared" si="282"/>
        <v>9</v>
      </c>
      <c r="AE228" s="51">
        <f t="shared" si="283"/>
        <v>0</v>
      </c>
      <c r="AF228" s="51">
        <f t="shared" si="284"/>
        <v>0</v>
      </c>
      <c r="AG228" s="51">
        <f t="shared" si="285"/>
        <v>1</v>
      </c>
      <c r="AH228" s="48">
        <f t="shared" si="286"/>
        <v>9</v>
      </c>
      <c r="AI228" s="159" t="s">
        <v>332</v>
      </c>
      <c r="AJ228" s="303"/>
      <c r="AK228" s="301"/>
    </row>
    <row r="229" spans="1:37" ht="36" customHeight="1">
      <c r="A229" s="243"/>
      <c r="B229" s="463" t="s">
        <v>65</v>
      </c>
      <c r="C229" s="31" t="s">
        <v>57</v>
      </c>
      <c r="D229" s="116"/>
      <c r="E229" s="459"/>
      <c r="F229" s="459"/>
      <c r="G229" s="461"/>
      <c r="H229" s="226" t="str">
        <f>C229</f>
        <v>Backup qualified and experienced engineers</v>
      </c>
      <c r="I229" s="320" t="s">
        <v>107</v>
      </c>
      <c r="J229" s="353" t="s">
        <v>334</v>
      </c>
      <c r="K229" s="107" t="s">
        <v>53</v>
      </c>
      <c r="L229" s="287" t="s">
        <v>58</v>
      </c>
      <c r="M229" s="288"/>
      <c r="N229" s="316"/>
      <c r="O229" s="60"/>
      <c r="P229" s="145"/>
      <c r="Q229" s="146"/>
      <c r="R229" s="147"/>
      <c r="S229" s="60"/>
      <c r="T229" s="59"/>
      <c r="U229" s="59"/>
      <c r="V229" s="60"/>
      <c r="W229" s="59"/>
      <c r="X229" s="59"/>
      <c r="Y229" s="59"/>
      <c r="Z229" s="59"/>
      <c r="AA229" s="59"/>
      <c r="AB229" s="59"/>
      <c r="AC229" s="59"/>
      <c r="AD229" s="59"/>
      <c r="AE229" s="59"/>
      <c r="AF229" s="59"/>
      <c r="AG229" s="59"/>
      <c r="AH229" s="409"/>
      <c r="AI229" s="251"/>
      <c r="AJ229" s="318" t="s">
        <v>335</v>
      </c>
      <c r="AK229" s="116"/>
    </row>
    <row r="230" spans="1:37" ht="34.9" customHeight="1">
      <c r="A230" s="243"/>
      <c r="B230" s="463"/>
      <c r="C230" s="31" t="s">
        <v>62</v>
      </c>
      <c r="D230" s="116"/>
      <c r="E230" s="459"/>
      <c r="F230" s="459"/>
      <c r="G230" s="461"/>
      <c r="H230" s="278" t="str">
        <f>C230</f>
        <v>Backup of qualified and experienced aircrew</v>
      </c>
      <c r="I230" s="322" t="s">
        <v>107</v>
      </c>
      <c r="J230" s="352" t="s">
        <v>334</v>
      </c>
      <c r="K230" s="194" t="s">
        <v>53</v>
      </c>
      <c r="L230" s="302" t="s">
        <v>58</v>
      </c>
      <c r="M230" s="295"/>
      <c r="N230" s="316"/>
      <c r="O230" s="188"/>
      <c r="P230" s="185"/>
      <c r="Q230" s="186"/>
      <c r="R230" s="187"/>
      <c r="S230" s="188"/>
      <c r="T230" s="123"/>
      <c r="U230" s="123"/>
      <c r="V230" s="188"/>
      <c r="W230" s="123"/>
      <c r="X230" s="123"/>
      <c r="Y230" s="123"/>
      <c r="Z230" s="123"/>
      <c r="AA230" s="123"/>
      <c r="AB230" s="123"/>
      <c r="AC230" s="123"/>
      <c r="AD230" s="123"/>
      <c r="AE230" s="123"/>
      <c r="AF230" s="123"/>
      <c r="AG230" s="123"/>
      <c r="AH230" s="405"/>
      <c r="AI230" s="249"/>
      <c r="AJ230" s="50" t="s">
        <v>336</v>
      </c>
      <c r="AK230" s="116"/>
    </row>
    <row r="231" spans="1:37">
      <c r="A231" s="243"/>
      <c r="B231" s="30" t="s">
        <v>75</v>
      </c>
      <c r="C231" s="75" t="s">
        <v>90</v>
      </c>
      <c r="D231" s="116"/>
      <c r="E231" s="459"/>
      <c r="F231" s="459"/>
      <c r="G231" s="531"/>
      <c r="H231" s="275"/>
      <c r="I231" s="79"/>
      <c r="J231" s="79"/>
      <c r="K231" s="81"/>
      <c r="L231" s="79"/>
      <c r="M231" s="79"/>
      <c r="N231" s="316"/>
      <c r="O231" s="88"/>
      <c r="P231" s="88"/>
      <c r="Q231" s="89"/>
      <c r="R231" s="88"/>
      <c r="S231" s="88"/>
      <c r="T231" s="90"/>
      <c r="U231" s="90"/>
      <c r="V231" s="88"/>
      <c r="W231" s="90"/>
      <c r="X231" s="90"/>
      <c r="Y231" s="90"/>
      <c r="Z231" s="90"/>
      <c r="AA231" s="90"/>
      <c r="AB231" s="90"/>
      <c r="AC231" s="90"/>
      <c r="AD231" s="90"/>
      <c r="AE231" s="90"/>
      <c r="AF231" s="90"/>
      <c r="AG231" s="90"/>
      <c r="AH231" s="90"/>
      <c r="AI231" s="88"/>
      <c r="AJ231" s="251"/>
      <c r="AK231" s="116"/>
    </row>
    <row r="232" spans="1:37">
      <c r="A232" s="243"/>
      <c r="B232" s="30" t="s">
        <v>82</v>
      </c>
      <c r="C232" s="75" t="s">
        <v>90</v>
      </c>
      <c r="D232" s="116"/>
      <c r="E232" s="459"/>
      <c r="F232" s="459"/>
      <c r="G232" s="531"/>
      <c r="H232" s="223"/>
      <c r="I232" s="88"/>
      <c r="J232" s="88"/>
      <c r="K232" s="90"/>
      <c r="L232" s="88"/>
      <c r="M232" s="88"/>
      <c r="N232" s="316"/>
      <c r="O232" s="88"/>
      <c r="P232" s="88"/>
      <c r="Q232" s="89"/>
      <c r="R232" s="88"/>
      <c r="S232" s="88"/>
      <c r="T232" s="90"/>
      <c r="U232" s="90"/>
      <c r="V232" s="88"/>
      <c r="W232" s="90"/>
      <c r="X232" s="90"/>
      <c r="Y232" s="90"/>
      <c r="Z232" s="90"/>
      <c r="AA232" s="90"/>
      <c r="AB232" s="90"/>
      <c r="AC232" s="90"/>
      <c r="AD232" s="90"/>
      <c r="AE232" s="90"/>
      <c r="AF232" s="90"/>
      <c r="AG232" s="90"/>
      <c r="AH232" s="90"/>
      <c r="AI232" s="88"/>
      <c r="AJ232" s="249"/>
      <c r="AK232" s="116"/>
    </row>
    <row r="233" spans="1:37">
      <c r="A233" s="243"/>
      <c r="B233" s="30" t="s">
        <v>89</v>
      </c>
      <c r="C233" s="75" t="s">
        <v>90</v>
      </c>
      <c r="D233" s="116"/>
      <c r="E233" s="459"/>
      <c r="F233" s="459"/>
      <c r="G233" s="531"/>
      <c r="H233" s="223"/>
      <c r="I233" s="88"/>
      <c r="J233" s="88"/>
      <c r="K233" s="90"/>
      <c r="L233" s="88"/>
      <c r="M233" s="88"/>
      <c r="N233" s="316"/>
      <c r="O233" s="88"/>
      <c r="P233" s="88"/>
      <c r="Q233" s="89"/>
      <c r="R233" s="88"/>
      <c r="S233" s="88"/>
      <c r="T233" s="90"/>
      <c r="U233" s="90"/>
      <c r="V233" s="88"/>
      <c r="W233" s="90"/>
      <c r="X233" s="90"/>
      <c r="Y233" s="90"/>
      <c r="Z233" s="90"/>
      <c r="AA233" s="90"/>
      <c r="AB233" s="90"/>
      <c r="AC233" s="90"/>
      <c r="AD233" s="90"/>
      <c r="AE233" s="90"/>
      <c r="AF233" s="90"/>
      <c r="AG233" s="90"/>
      <c r="AH233" s="90"/>
      <c r="AI233" s="88"/>
      <c r="AJ233" s="249"/>
      <c r="AK233" s="116"/>
    </row>
    <row r="234" spans="1:37">
      <c r="A234" s="243"/>
      <c r="B234" s="30" t="s">
        <v>91</v>
      </c>
      <c r="C234" s="75" t="s">
        <v>90</v>
      </c>
      <c r="D234" s="116"/>
      <c r="E234" s="491"/>
      <c r="F234" s="491"/>
      <c r="G234" s="532"/>
      <c r="H234" s="224"/>
      <c r="I234" s="177"/>
      <c r="J234" s="177"/>
      <c r="K234" s="133"/>
      <c r="L234" s="177"/>
      <c r="M234" s="177"/>
      <c r="N234" s="318"/>
      <c r="O234" s="177"/>
      <c r="P234" s="177"/>
      <c r="Q234" s="200"/>
      <c r="R234" s="177"/>
      <c r="S234" s="177"/>
      <c r="T234" s="133"/>
      <c r="U234" s="133"/>
      <c r="V234" s="177"/>
      <c r="W234" s="133"/>
      <c r="X234" s="133"/>
      <c r="Y234" s="133"/>
      <c r="Z234" s="133"/>
      <c r="AA234" s="133"/>
      <c r="AB234" s="133"/>
      <c r="AC234" s="133"/>
      <c r="AD234" s="133"/>
      <c r="AE234" s="133"/>
      <c r="AF234" s="133"/>
      <c r="AG234" s="133"/>
      <c r="AH234" s="133"/>
      <c r="AI234" s="177"/>
      <c r="AJ234" s="247"/>
      <c r="AK234" s="116"/>
    </row>
    <row r="235" spans="1:37">
      <c r="A235" s="279"/>
      <c r="B235" s="163"/>
      <c r="C235" s="163"/>
      <c r="D235" s="163"/>
      <c r="E235" s="170"/>
      <c r="F235" s="93"/>
      <c r="G235" s="93"/>
      <c r="H235" s="163"/>
      <c r="I235" s="163"/>
      <c r="J235" s="163"/>
      <c r="K235" s="44"/>
      <c r="L235" s="170"/>
      <c r="M235" s="170"/>
      <c r="N235" s="66"/>
      <c r="O235" s="170"/>
      <c r="P235" s="168"/>
      <c r="Q235" s="169"/>
      <c r="R235" s="170"/>
      <c r="S235" s="163"/>
      <c r="T235" s="44"/>
      <c r="U235" s="44"/>
      <c r="V235" s="163"/>
      <c r="W235" s="44"/>
      <c r="X235" s="44"/>
      <c r="Y235" s="44"/>
      <c r="Z235" s="44"/>
      <c r="AA235" s="44"/>
      <c r="AB235" s="44"/>
      <c r="AC235" s="44"/>
      <c r="AD235" s="44"/>
      <c r="AE235" s="44"/>
      <c r="AF235" s="44"/>
      <c r="AG235" s="44"/>
      <c r="AH235" s="406"/>
      <c r="AI235" s="163"/>
      <c r="AJ235" s="273"/>
      <c r="AK235" s="163"/>
    </row>
    <row r="236" spans="1:37" ht="23.45" thickBot="1">
      <c r="A236" s="280"/>
      <c r="B236" s="164"/>
      <c r="C236" s="164"/>
      <c r="D236" s="164"/>
      <c r="E236" s="164"/>
      <c r="F236" s="97"/>
      <c r="G236" s="164"/>
      <c r="H236" s="164"/>
      <c r="I236" s="164"/>
      <c r="J236" s="164"/>
      <c r="K236" s="96"/>
      <c r="L236" s="281"/>
      <c r="M236" s="164"/>
      <c r="N236" s="164"/>
      <c r="O236" s="281"/>
      <c r="P236" s="282"/>
      <c r="Q236" s="283"/>
      <c r="R236" s="281"/>
      <c r="S236" s="164"/>
      <c r="T236" s="96"/>
      <c r="U236" s="96"/>
      <c r="V236" s="164"/>
      <c r="W236" s="96"/>
      <c r="X236" s="96"/>
      <c r="Y236" s="96"/>
      <c r="Z236" s="96"/>
      <c r="AA236" s="96"/>
      <c r="AB236" s="96"/>
      <c r="AC236" s="96"/>
      <c r="AD236" s="96"/>
      <c r="AE236" s="96"/>
      <c r="AF236" s="96"/>
      <c r="AG236" s="96"/>
      <c r="AH236" s="411"/>
      <c r="AI236" s="164"/>
      <c r="AJ236" s="164"/>
      <c r="AK236" s="164"/>
    </row>
    <row r="237" spans="1:37" ht="23.45" thickBot="1">
      <c r="A237" s="258">
        <v>16</v>
      </c>
      <c r="B237" s="481" t="s">
        <v>5</v>
      </c>
      <c r="C237" s="482"/>
      <c r="D237" s="482" t="s">
        <v>6</v>
      </c>
      <c r="E237" s="482"/>
      <c r="F237" s="482"/>
      <c r="G237" s="482"/>
      <c r="H237" s="482"/>
      <c r="I237" s="482"/>
      <c r="J237" s="482"/>
      <c r="K237" s="482"/>
      <c r="L237" s="501"/>
      <c r="M237" s="502" t="s">
        <v>7</v>
      </c>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3" t="s">
        <v>8</v>
      </c>
      <c r="AJ237" s="483"/>
    </row>
    <row r="238" spans="1:37" s="259" customFormat="1">
      <c r="A238" s="243"/>
      <c r="D238" s="260"/>
      <c r="E238" s="261" t="s">
        <v>9</v>
      </c>
      <c r="F238" s="508" t="s">
        <v>10</v>
      </c>
      <c r="G238" s="508" t="s">
        <v>11</v>
      </c>
      <c r="H238" s="510" t="s">
        <v>12</v>
      </c>
      <c r="I238" s="512" t="s">
        <v>13</v>
      </c>
      <c r="J238" s="514" t="s">
        <v>14</v>
      </c>
      <c r="K238" s="466" t="s">
        <v>15</v>
      </c>
      <c r="L238" s="508" t="s">
        <v>16</v>
      </c>
      <c r="M238" s="260" t="s">
        <v>17</v>
      </c>
      <c r="N238" s="262" t="s">
        <v>18</v>
      </c>
      <c r="O238" s="516" t="s">
        <v>19</v>
      </c>
      <c r="P238" s="517"/>
      <c r="Q238" s="518"/>
      <c r="R238" s="508" t="s">
        <v>92</v>
      </c>
      <c r="S238" s="508" t="s">
        <v>93</v>
      </c>
      <c r="T238" s="466" t="s">
        <v>22</v>
      </c>
      <c r="U238" s="466" t="s">
        <v>23</v>
      </c>
      <c r="V238" s="529" t="s">
        <v>24</v>
      </c>
      <c r="W238" s="466" t="s">
        <v>94</v>
      </c>
      <c r="X238" s="467" t="s">
        <v>26</v>
      </c>
      <c r="Y238" s="468"/>
      <c r="Z238" s="469"/>
      <c r="AA238" s="467" t="s">
        <v>27</v>
      </c>
      <c r="AB238" s="468"/>
      <c r="AC238" s="469"/>
      <c r="AD238" s="18" t="s">
        <v>28</v>
      </c>
      <c r="AE238" s="467" t="s">
        <v>29</v>
      </c>
      <c r="AF238" s="468"/>
      <c r="AG238" s="469"/>
      <c r="AH238" s="466" t="s">
        <v>30</v>
      </c>
      <c r="AI238" s="528" t="s">
        <v>31</v>
      </c>
      <c r="AJ238" s="528" t="s">
        <v>32</v>
      </c>
      <c r="AK238" s="263" t="s">
        <v>33</v>
      </c>
    </row>
    <row r="239" spans="1:37" ht="30">
      <c r="A239" s="243"/>
      <c r="B239" s="264" t="s">
        <v>34</v>
      </c>
      <c r="C239" s="106" t="s">
        <v>337</v>
      </c>
      <c r="D239" s="116"/>
      <c r="E239" s="338" t="s">
        <v>586</v>
      </c>
      <c r="F239" s="509"/>
      <c r="G239" s="509"/>
      <c r="H239" s="511"/>
      <c r="I239" s="513"/>
      <c r="J239" s="515"/>
      <c r="K239" s="457"/>
      <c r="L239" s="509"/>
      <c r="M239" s="266"/>
      <c r="N239" s="361"/>
      <c r="O239" s="426" t="s">
        <v>37</v>
      </c>
      <c r="P239" s="427" t="s">
        <v>38</v>
      </c>
      <c r="Q239" s="428" t="s">
        <v>17</v>
      </c>
      <c r="R239" s="528"/>
      <c r="S239" s="528"/>
      <c r="T239" s="456"/>
      <c r="U239" s="456"/>
      <c r="V239" s="530"/>
      <c r="W239" s="456"/>
      <c r="X239" s="325" t="s">
        <v>39</v>
      </c>
      <c r="Y239" s="325" t="s">
        <v>40</v>
      </c>
      <c r="Z239" s="325" t="s">
        <v>41</v>
      </c>
      <c r="AA239" s="325" t="s">
        <v>39</v>
      </c>
      <c r="AB239" s="325" t="s">
        <v>40</v>
      </c>
      <c r="AC239" s="325" t="s">
        <v>41</v>
      </c>
      <c r="AD239" s="325" t="s">
        <v>42</v>
      </c>
      <c r="AE239" s="325" t="s">
        <v>43</v>
      </c>
      <c r="AF239" s="325" t="s">
        <v>44</v>
      </c>
      <c r="AG239" s="325" t="s">
        <v>45</v>
      </c>
      <c r="AH239" s="456"/>
      <c r="AI239" s="528"/>
      <c r="AJ239" s="509"/>
      <c r="AK239" s="152" t="s">
        <v>46</v>
      </c>
    </row>
    <row r="240" spans="1:37" ht="30">
      <c r="A240" s="243"/>
      <c r="B240" s="30" t="s">
        <v>47</v>
      </c>
      <c r="C240" s="106" t="s">
        <v>587</v>
      </c>
      <c r="D240" s="245"/>
      <c r="E240" s="458" t="s">
        <v>339</v>
      </c>
      <c r="F240" s="489" t="s">
        <v>340</v>
      </c>
      <c r="G240" s="460" t="s">
        <v>341</v>
      </c>
      <c r="H240" s="278"/>
      <c r="I240" s="278"/>
      <c r="J240" s="278"/>
      <c r="K240" s="194"/>
      <c r="L240" s="302"/>
      <c r="M240" s="295"/>
      <c r="N240" s="295"/>
      <c r="O240" s="309"/>
      <c r="P240" s="282"/>
      <c r="Q240" s="283"/>
      <c r="R240" s="281"/>
      <c r="S240" s="164"/>
      <c r="T240" s="96"/>
      <c r="U240" s="96"/>
      <c r="V240" s="164"/>
      <c r="W240" s="96"/>
      <c r="X240" s="96"/>
      <c r="Y240" s="96"/>
      <c r="Z240" s="96"/>
      <c r="AA240" s="96"/>
      <c r="AB240" s="96"/>
      <c r="AC240" s="96"/>
      <c r="AD240" s="96"/>
      <c r="AE240" s="96"/>
      <c r="AF240" s="96"/>
      <c r="AG240" s="96"/>
      <c r="AH240" s="411"/>
      <c r="AI240" s="301"/>
      <c r="AJ240" s="321"/>
      <c r="AK240" s="116"/>
    </row>
    <row r="241" spans="1:37">
      <c r="A241" s="243"/>
      <c r="B241" s="264" t="s">
        <v>54</v>
      </c>
      <c r="C241" s="269" t="s">
        <v>55</v>
      </c>
      <c r="D241" s="116"/>
      <c r="E241" s="459"/>
      <c r="F241" s="490"/>
      <c r="G241" s="531"/>
      <c r="H241" s="250"/>
      <c r="I241" s="60"/>
      <c r="J241" s="60"/>
      <c r="K241" s="59"/>
      <c r="L241" s="147"/>
      <c r="M241" s="60"/>
      <c r="N241" s="340"/>
      <c r="O241" s="383"/>
      <c r="P241" s="149"/>
      <c r="Q241" s="150"/>
      <c r="R241" s="151"/>
      <c r="S241" s="66"/>
      <c r="T241" s="65"/>
      <c r="U241" s="65"/>
      <c r="V241" s="66"/>
      <c r="W241" s="65"/>
      <c r="X241" s="65"/>
      <c r="Y241" s="65"/>
      <c r="Z241" s="65"/>
      <c r="AA241" s="65"/>
      <c r="AB241" s="65"/>
      <c r="AC241" s="65"/>
      <c r="AD241" s="65"/>
      <c r="AE241" s="65"/>
      <c r="AF241" s="65"/>
      <c r="AG241" s="65"/>
      <c r="AH241" s="410"/>
      <c r="AI241" s="247"/>
      <c r="AJ241" s="202"/>
      <c r="AK241" s="273"/>
    </row>
    <row r="242" spans="1:37" ht="100.9" customHeight="1">
      <c r="A242" s="243"/>
      <c r="B242" s="304" t="s">
        <v>342</v>
      </c>
      <c r="C242" s="106" t="s">
        <v>343</v>
      </c>
      <c r="D242" s="116"/>
      <c r="E242" s="459"/>
      <c r="F242" s="490"/>
      <c r="G242" s="531"/>
      <c r="H242" s="246"/>
      <c r="I242" s="66"/>
      <c r="J242" s="66"/>
      <c r="K242" s="65"/>
      <c r="L242" s="151"/>
      <c r="M242" s="66"/>
      <c r="N242" s="347"/>
      <c r="O242" s="356">
        <v>13</v>
      </c>
      <c r="P242" s="316" t="str">
        <f>C192</f>
        <v>To complete maintenance</v>
      </c>
      <c r="Q242" s="315" t="str">
        <f>H198</f>
        <v>Updated electronic aircraft log book</v>
      </c>
      <c r="R242" s="377" t="str">
        <f>I198</f>
        <v>Wrong object</v>
      </c>
      <c r="S242" s="315" t="str">
        <f>J198</f>
        <v>Wrong aircraft log book updated</v>
      </c>
      <c r="T242" s="403" t="str">
        <f>K198</f>
        <v>High</v>
      </c>
      <c r="U242" s="418" t="str">
        <f>L198</f>
        <v>Large</v>
      </c>
      <c r="V242" s="316" t="s">
        <v>344</v>
      </c>
      <c r="W242" s="378" t="s">
        <v>104</v>
      </c>
      <c r="X242" s="378">
        <f t="shared" ref="X242" si="287">IF($T242="High",3,0)</f>
        <v>3</v>
      </c>
      <c r="Y242" s="378">
        <f t="shared" ref="Y242" si="288">IF($T242="Medium",2,0)</f>
        <v>0</v>
      </c>
      <c r="Z242" s="378">
        <f t="shared" ref="Z242" si="289">IF($T242="Low",1,0)</f>
        <v>0</v>
      </c>
      <c r="AA242" s="378">
        <f t="shared" ref="AA242" si="290">IF($U242="large",3,0)</f>
        <v>3</v>
      </c>
      <c r="AB242" s="378">
        <f t="shared" ref="AB242" si="291">IF($U242="Medium",2,0)</f>
        <v>0</v>
      </c>
      <c r="AC242" s="378">
        <f t="shared" ref="AC242" si="292">IF($U242="Low",1,0)</f>
        <v>0</v>
      </c>
      <c r="AD242" s="378">
        <f t="shared" ref="AD242" si="293">(X242+Y242+Z242)*(AA242+AB242+AC242)</f>
        <v>9</v>
      </c>
      <c r="AE242" s="379">
        <f t="shared" ref="AE242" si="294">IF($W242="INCREASE",3,0)</f>
        <v>0</v>
      </c>
      <c r="AF242" s="379">
        <f t="shared" ref="AF242" si="295">IF($W242="NO CHANGE",2,0)</f>
        <v>2</v>
      </c>
      <c r="AG242" s="379">
        <f t="shared" ref="AG242" si="296">IF($W242="DECREASE",1,0)</f>
        <v>0</v>
      </c>
      <c r="AH242" s="413">
        <f t="shared" ref="AH242" si="297">AD242*(AE242+AF242+AG242)</f>
        <v>18</v>
      </c>
      <c r="AI242" s="382" t="s">
        <v>345</v>
      </c>
      <c r="AJ242" s="303"/>
      <c r="AK242" s="301"/>
    </row>
    <row r="243" spans="1:37" ht="66" customHeight="1">
      <c r="A243" s="243"/>
      <c r="B243" s="30" t="s">
        <v>65</v>
      </c>
      <c r="C243" s="106" t="s">
        <v>163</v>
      </c>
      <c r="D243" s="116"/>
      <c r="E243" s="459"/>
      <c r="F243" s="490"/>
      <c r="G243" s="461"/>
      <c r="H243" s="316" t="str">
        <f>C243</f>
        <v>Electronic link to searchable aircraft maintenance database</v>
      </c>
      <c r="I243" s="348" t="s">
        <v>67</v>
      </c>
      <c r="J243" s="165" t="s">
        <v>346</v>
      </c>
      <c r="K243" s="378" t="s">
        <v>53</v>
      </c>
      <c r="L243" s="349" t="s">
        <v>58</v>
      </c>
      <c r="M243" s="340"/>
      <c r="N243" s="340"/>
      <c r="O243" s="250"/>
      <c r="P243" s="145"/>
      <c r="Q243" s="146"/>
      <c r="R243" s="147"/>
      <c r="S243" s="60"/>
      <c r="T243" s="59"/>
      <c r="U243" s="59"/>
      <c r="V243" s="60"/>
      <c r="W243" s="59"/>
      <c r="X243" s="59"/>
      <c r="Y243" s="59"/>
      <c r="Z243" s="59"/>
      <c r="AA243" s="59"/>
      <c r="AB243" s="59"/>
      <c r="AC243" s="59"/>
      <c r="AD243" s="59"/>
      <c r="AE243" s="59"/>
      <c r="AF243" s="59"/>
      <c r="AG243" s="59"/>
      <c r="AH243" s="409"/>
      <c r="AI243" s="251"/>
      <c r="AJ243" s="380" t="s">
        <v>347</v>
      </c>
      <c r="AK243" s="116"/>
    </row>
    <row r="244" spans="1:37">
      <c r="A244" s="243"/>
      <c r="B244" s="30" t="s">
        <v>75</v>
      </c>
      <c r="C244" s="75" t="s">
        <v>90</v>
      </c>
      <c r="D244" s="116"/>
      <c r="E244" s="459"/>
      <c r="F244" s="490"/>
      <c r="G244" s="531"/>
      <c r="H244" s="275"/>
      <c r="I244" s="79"/>
      <c r="J244" s="79"/>
      <c r="K244" s="81"/>
      <c r="L244" s="79"/>
      <c r="M244" s="79"/>
      <c r="N244" s="340"/>
      <c r="O244" s="223"/>
      <c r="P244" s="88"/>
      <c r="Q244" s="89"/>
      <c r="R244" s="88"/>
      <c r="S244" s="88"/>
      <c r="T244" s="90"/>
      <c r="U244" s="90"/>
      <c r="V244" s="88"/>
      <c r="W244" s="90"/>
      <c r="X244" s="90"/>
      <c r="Y244" s="90"/>
      <c r="Z244" s="90"/>
      <c r="AA244" s="90"/>
      <c r="AB244" s="90"/>
      <c r="AC244" s="90"/>
      <c r="AD244" s="90"/>
      <c r="AE244" s="90"/>
      <c r="AF244" s="90"/>
      <c r="AG244" s="90"/>
      <c r="AH244" s="90"/>
      <c r="AI244" s="91"/>
      <c r="AJ244" s="251"/>
      <c r="AK244" s="116"/>
    </row>
    <row r="245" spans="1:37">
      <c r="A245" s="243"/>
      <c r="B245" s="30" t="s">
        <v>82</v>
      </c>
      <c r="C245" s="75" t="s">
        <v>90</v>
      </c>
      <c r="D245" s="116"/>
      <c r="E245" s="459"/>
      <c r="F245" s="490"/>
      <c r="G245" s="531"/>
      <c r="H245" s="223"/>
      <c r="I245" s="88"/>
      <c r="J245" s="88"/>
      <c r="K245" s="90"/>
      <c r="L245" s="88"/>
      <c r="M245" s="88"/>
      <c r="N245" s="340"/>
      <c r="O245" s="223"/>
      <c r="P245" s="88"/>
      <c r="Q245" s="89"/>
      <c r="R245" s="88"/>
      <c r="S245" s="88"/>
      <c r="T245" s="90"/>
      <c r="U245" s="90"/>
      <c r="V245" s="88"/>
      <c r="W245" s="90"/>
      <c r="X245" s="90"/>
      <c r="Y245" s="90"/>
      <c r="Z245" s="90"/>
      <c r="AA245" s="90"/>
      <c r="AB245" s="90"/>
      <c r="AC245" s="90"/>
      <c r="AD245" s="90"/>
      <c r="AE245" s="90"/>
      <c r="AF245" s="90"/>
      <c r="AG245" s="90"/>
      <c r="AH245" s="90"/>
      <c r="AI245" s="91"/>
      <c r="AJ245" s="249"/>
      <c r="AK245" s="116"/>
    </row>
    <row r="246" spans="1:37">
      <c r="A246" s="243"/>
      <c r="B246" s="30" t="s">
        <v>89</v>
      </c>
      <c r="C246" s="75" t="s">
        <v>90</v>
      </c>
      <c r="D246" s="116"/>
      <c r="E246" s="459"/>
      <c r="F246" s="490"/>
      <c r="G246" s="531"/>
      <c r="H246" s="223"/>
      <c r="I246" s="88"/>
      <c r="J246" s="88"/>
      <c r="K246" s="90"/>
      <c r="L246" s="88"/>
      <c r="M246" s="88"/>
      <c r="N246" s="340"/>
      <c r="O246" s="223"/>
      <c r="P246" s="88"/>
      <c r="Q246" s="89"/>
      <c r="R246" s="88"/>
      <c r="S246" s="88"/>
      <c r="T246" s="90"/>
      <c r="U246" s="90"/>
      <c r="V246" s="88"/>
      <c r="W246" s="90"/>
      <c r="X246" s="90"/>
      <c r="Y246" s="90"/>
      <c r="Z246" s="90"/>
      <c r="AA246" s="90"/>
      <c r="AB246" s="90"/>
      <c r="AC246" s="90"/>
      <c r="AD246" s="90"/>
      <c r="AE246" s="90"/>
      <c r="AF246" s="90"/>
      <c r="AG246" s="90"/>
      <c r="AH246" s="90"/>
      <c r="AI246" s="91"/>
      <c r="AJ246" s="249"/>
      <c r="AK246" s="116"/>
    </row>
    <row r="247" spans="1:37">
      <c r="A247" s="243"/>
      <c r="B247" s="277" t="s">
        <v>91</v>
      </c>
      <c r="C247" s="85" t="s">
        <v>90</v>
      </c>
      <c r="D247" s="278"/>
      <c r="E247" s="459"/>
      <c r="F247" s="490"/>
      <c r="G247" s="531"/>
      <c r="H247" s="224"/>
      <c r="I247" s="177"/>
      <c r="J247" s="177"/>
      <c r="K247" s="133"/>
      <c r="L247" s="177"/>
      <c r="M247" s="177"/>
      <c r="N247" s="288"/>
      <c r="O247" s="224"/>
      <c r="P247" s="177"/>
      <c r="Q247" s="200"/>
      <c r="R247" s="177"/>
      <c r="S247" s="177"/>
      <c r="T247" s="133"/>
      <c r="U247" s="133"/>
      <c r="V247" s="177"/>
      <c r="W247" s="133"/>
      <c r="X247" s="133"/>
      <c r="Y247" s="133"/>
      <c r="Z247" s="133"/>
      <c r="AA247" s="133"/>
      <c r="AB247" s="133"/>
      <c r="AC247" s="133"/>
      <c r="AD247" s="133"/>
      <c r="AE247" s="133"/>
      <c r="AF247" s="133"/>
      <c r="AG247" s="133"/>
      <c r="AH247" s="133"/>
      <c r="AI247" s="189"/>
      <c r="AJ247" s="247"/>
      <c r="AK247" s="278"/>
    </row>
    <row r="248" spans="1:37">
      <c r="A248" s="279"/>
      <c r="B248" s="163"/>
      <c r="C248" s="163"/>
      <c r="D248" s="163"/>
      <c r="E248" s="170"/>
      <c r="F248" s="93"/>
      <c r="G248" s="93"/>
      <c r="H248" s="163"/>
      <c r="I248" s="163"/>
      <c r="J248" s="163"/>
      <c r="K248" s="44"/>
      <c r="L248" s="170"/>
      <c r="M248" s="170"/>
      <c r="N248" s="66"/>
      <c r="O248" s="151"/>
      <c r="P248" s="149"/>
      <c r="Q248" s="150"/>
      <c r="R248" s="151"/>
      <c r="S248" s="66"/>
      <c r="T248" s="65"/>
      <c r="U248" s="65"/>
      <c r="V248" s="66"/>
      <c r="W248" s="65"/>
      <c r="X248" s="65"/>
      <c r="Y248" s="65"/>
      <c r="Z248" s="65"/>
      <c r="AA248" s="65"/>
      <c r="AB248" s="65"/>
      <c r="AC248" s="65"/>
      <c r="AD248" s="65"/>
      <c r="AE248" s="65"/>
      <c r="AF248" s="65"/>
      <c r="AG248" s="65"/>
      <c r="AH248" s="410"/>
      <c r="AI248" s="66"/>
      <c r="AJ248" s="273"/>
      <c r="AK248" s="163"/>
    </row>
    <row r="249" spans="1:37" ht="23.45" thickBot="1">
      <c r="A249" s="280"/>
      <c r="B249" s="164"/>
      <c r="C249" s="164"/>
      <c r="D249" s="164"/>
      <c r="E249" s="281"/>
      <c r="F249" s="97"/>
      <c r="G249" s="164"/>
      <c r="H249" s="164"/>
      <c r="I249" s="164"/>
      <c r="J249" s="164"/>
      <c r="K249" s="96"/>
      <c r="L249" s="281"/>
      <c r="M249" s="164"/>
      <c r="N249" s="164"/>
      <c r="O249" s="281"/>
      <c r="P249" s="282"/>
      <c r="Q249" s="283"/>
      <c r="R249" s="281"/>
      <c r="S249" s="164"/>
      <c r="T249" s="96"/>
      <c r="U249" s="96"/>
      <c r="V249" s="164"/>
      <c r="W249" s="96"/>
      <c r="X249" s="96"/>
      <c r="Y249" s="96"/>
      <c r="Z249" s="96"/>
      <c r="AA249" s="96"/>
      <c r="AB249" s="96"/>
      <c r="AC249" s="96"/>
      <c r="AD249" s="96"/>
      <c r="AE249" s="96"/>
      <c r="AF249" s="96"/>
      <c r="AG249" s="96"/>
      <c r="AH249" s="411"/>
      <c r="AI249" s="164"/>
      <c r="AJ249" s="164"/>
      <c r="AK249" s="164"/>
    </row>
    <row r="250" spans="1:37" ht="23.45" thickBot="1">
      <c r="A250" s="258">
        <v>17</v>
      </c>
      <c r="B250" s="481" t="s">
        <v>5</v>
      </c>
      <c r="C250" s="482"/>
      <c r="D250" s="482" t="s">
        <v>6</v>
      </c>
      <c r="E250" s="482"/>
      <c r="F250" s="482"/>
      <c r="G250" s="482"/>
      <c r="H250" s="482"/>
      <c r="I250" s="482"/>
      <c r="J250" s="482"/>
      <c r="K250" s="482"/>
      <c r="L250" s="501"/>
      <c r="M250" s="502" t="s">
        <v>7</v>
      </c>
      <c r="N250" s="482"/>
      <c r="O250" s="482"/>
      <c r="P250" s="482"/>
      <c r="Q250" s="482"/>
      <c r="R250" s="482"/>
      <c r="S250" s="482"/>
      <c r="T250" s="482"/>
      <c r="U250" s="482"/>
      <c r="V250" s="482"/>
      <c r="W250" s="482"/>
      <c r="X250" s="482"/>
      <c r="Y250" s="482"/>
      <c r="Z250" s="482"/>
      <c r="AA250" s="482"/>
      <c r="AB250" s="482"/>
      <c r="AC250" s="482"/>
      <c r="AD250" s="482"/>
      <c r="AE250" s="482"/>
      <c r="AF250" s="482"/>
      <c r="AG250" s="482"/>
      <c r="AH250" s="482"/>
      <c r="AI250" s="483" t="s">
        <v>8</v>
      </c>
      <c r="AJ250" s="483"/>
    </row>
    <row r="251" spans="1:37" s="259" customFormat="1">
      <c r="A251" s="243"/>
      <c r="D251" s="260"/>
      <c r="E251" s="261" t="s">
        <v>9</v>
      </c>
      <c r="F251" s="508" t="s">
        <v>10</v>
      </c>
      <c r="G251" s="508" t="s">
        <v>11</v>
      </c>
      <c r="H251" s="510" t="s">
        <v>12</v>
      </c>
      <c r="I251" s="512" t="s">
        <v>13</v>
      </c>
      <c r="J251" s="514" t="s">
        <v>14</v>
      </c>
      <c r="K251" s="466" t="s">
        <v>15</v>
      </c>
      <c r="L251" s="508" t="s">
        <v>16</v>
      </c>
      <c r="M251" s="260" t="s">
        <v>17</v>
      </c>
      <c r="N251" s="262" t="s">
        <v>18</v>
      </c>
      <c r="O251" s="516" t="s">
        <v>19</v>
      </c>
      <c r="P251" s="517"/>
      <c r="Q251" s="518"/>
      <c r="R251" s="508" t="s">
        <v>92</v>
      </c>
      <c r="S251" s="508" t="s">
        <v>93</v>
      </c>
      <c r="T251" s="466" t="s">
        <v>22</v>
      </c>
      <c r="U251" s="466" t="s">
        <v>23</v>
      </c>
      <c r="V251" s="529" t="s">
        <v>24</v>
      </c>
      <c r="W251" s="466" t="s">
        <v>94</v>
      </c>
      <c r="X251" s="467" t="s">
        <v>26</v>
      </c>
      <c r="Y251" s="468"/>
      <c r="Z251" s="469"/>
      <c r="AA251" s="467" t="s">
        <v>27</v>
      </c>
      <c r="AB251" s="468"/>
      <c r="AC251" s="469"/>
      <c r="AD251" s="18" t="s">
        <v>28</v>
      </c>
      <c r="AE251" s="467" t="s">
        <v>29</v>
      </c>
      <c r="AF251" s="468"/>
      <c r="AG251" s="469"/>
      <c r="AH251" s="466" t="s">
        <v>30</v>
      </c>
      <c r="AI251" s="528" t="s">
        <v>31</v>
      </c>
      <c r="AJ251" s="528" t="s">
        <v>32</v>
      </c>
      <c r="AK251" s="263" t="s">
        <v>33</v>
      </c>
    </row>
    <row r="252" spans="1:37" ht="30">
      <c r="A252" s="243"/>
      <c r="B252" s="264" t="s">
        <v>34</v>
      </c>
      <c r="C252" s="31" t="s">
        <v>348</v>
      </c>
      <c r="D252" s="116"/>
      <c r="E252" s="395" t="s">
        <v>167</v>
      </c>
      <c r="F252" s="509"/>
      <c r="G252" s="509"/>
      <c r="H252" s="511"/>
      <c r="I252" s="513"/>
      <c r="J252" s="515"/>
      <c r="K252" s="457"/>
      <c r="L252" s="509"/>
      <c r="M252" s="266"/>
      <c r="N252" s="361"/>
      <c r="O252" s="285" t="s">
        <v>37</v>
      </c>
      <c r="P252" s="268" t="s">
        <v>38</v>
      </c>
      <c r="Q252" s="286" t="s">
        <v>17</v>
      </c>
      <c r="R252" s="509"/>
      <c r="S252" s="509"/>
      <c r="T252" s="457"/>
      <c r="U252" s="457"/>
      <c r="V252" s="533"/>
      <c r="W252" s="457"/>
      <c r="X252" s="29" t="s">
        <v>39</v>
      </c>
      <c r="Y252" s="29" t="s">
        <v>40</v>
      </c>
      <c r="Z252" s="29" t="s">
        <v>41</v>
      </c>
      <c r="AA252" s="29" t="s">
        <v>39</v>
      </c>
      <c r="AB252" s="29" t="s">
        <v>40</v>
      </c>
      <c r="AC252" s="29" t="s">
        <v>41</v>
      </c>
      <c r="AD252" s="29" t="s">
        <v>42</v>
      </c>
      <c r="AE252" s="29" t="s">
        <v>43</v>
      </c>
      <c r="AF252" s="29" t="s">
        <v>44</v>
      </c>
      <c r="AG252" s="29" t="s">
        <v>45</v>
      </c>
      <c r="AH252" s="457"/>
      <c r="AI252" s="509"/>
      <c r="AJ252" s="509"/>
      <c r="AK252" s="152" t="s">
        <v>46</v>
      </c>
    </row>
    <row r="253" spans="1:37" ht="30">
      <c r="A253" s="243"/>
      <c r="B253" s="30" t="s">
        <v>47</v>
      </c>
      <c r="C253" s="31" t="s">
        <v>349</v>
      </c>
      <c r="D253" s="116"/>
      <c r="E253" s="458" t="s">
        <v>350</v>
      </c>
      <c r="F253" s="489" t="s">
        <v>351</v>
      </c>
      <c r="G253" s="460" t="s">
        <v>341</v>
      </c>
      <c r="H253" s="278"/>
      <c r="I253" s="278"/>
      <c r="J253" s="278"/>
      <c r="K253" s="194"/>
      <c r="L253" s="302"/>
      <c r="M253" s="295"/>
      <c r="N253" s="278"/>
      <c r="O253" s="360"/>
      <c r="P253" s="129"/>
      <c r="Q253" s="130"/>
      <c r="R253" s="302"/>
      <c r="S253" s="278"/>
      <c r="T253" s="194"/>
      <c r="U253" s="194"/>
      <c r="V253" s="278"/>
      <c r="W253" s="194"/>
      <c r="X253" s="194"/>
      <c r="Y253" s="194"/>
      <c r="Z253" s="194"/>
      <c r="AA253" s="194"/>
      <c r="AB253" s="194"/>
      <c r="AC253" s="194"/>
      <c r="AD253" s="194"/>
      <c r="AJ253" s="116"/>
      <c r="AK253" s="116"/>
    </row>
    <row r="254" spans="1:37">
      <c r="A254" s="243"/>
      <c r="B254" s="264" t="s">
        <v>54</v>
      </c>
      <c r="C254" s="269" t="s">
        <v>55</v>
      </c>
      <c r="D254" s="116"/>
      <c r="E254" s="459"/>
      <c r="F254" s="490"/>
      <c r="G254" s="531"/>
      <c r="H254" s="250"/>
      <c r="I254" s="60"/>
      <c r="J254" s="60"/>
      <c r="K254" s="59"/>
      <c r="L254" s="147"/>
      <c r="M254" s="60"/>
      <c r="N254" s="340"/>
      <c r="O254" s="274"/>
      <c r="P254" s="147"/>
      <c r="Q254" s="147"/>
      <c r="R254" s="147"/>
      <c r="S254" s="147"/>
      <c r="T254" s="59"/>
      <c r="U254" s="59"/>
      <c r="V254" s="60"/>
      <c r="W254" s="59"/>
      <c r="X254" s="147"/>
      <c r="Y254" s="147"/>
      <c r="Z254" s="147"/>
      <c r="AA254" s="147"/>
      <c r="AB254" s="147"/>
      <c r="AC254" s="147"/>
      <c r="AD254" s="147"/>
      <c r="AE254" s="147"/>
      <c r="AF254" s="147"/>
      <c r="AG254" s="147"/>
      <c r="AH254" s="59"/>
      <c r="AI254" s="297"/>
      <c r="AJ254" s="251"/>
      <c r="AK254" s="270"/>
    </row>
    <row r="255" spans="1:37">
      <c r="A255" s="243"/>
      <c r="B255" s="305" t="s">
        <v>342</v>
      </c>
      <c r="C255" s="75" t="s">
        <v>90</v>
      </c>
      <c r="D255" s="116"/>
      <c r="E255" s="459"/>
      <c r="F255" s="490"/>
      <c r="G255" s="531"/>
      <c r="H255" s="246"/>
      <c r="I255" s="66"/>
      <c r="J255" s="66"/>
      <c r="K255" s="65"/>
      <c r="L255" s="151"/>
      <c r="M255" s="66"/>
      <c r="N255" s="340"/>
      <c r="O255" s="298"/>
      <c r="P255" s="187"/>
      <c r="Q255" s="187"/>
      <c r="R255" s="187"/>
      <c r="S255" s="187"/>
      <c r="T255" s="123"/>
      <c r="U255" s="123"/>
      <c r="V255" s="187"/>
      <c r="W255" s="123"/>
      <c r="X255" s="187"/>
      <c r="Y255" s="187"/>
      <c r="Z255" s="187"/>
      <c r="AA255" s="187"/>
      <c r="AB255" s="187"/>
      <c r="AC255" s="187"/>
      <c r="AD255" s="187"/>
      <c r="AE255" s="187"/>
      <c r="AF255" s="187"/>
      <c r="AG255" s="187"/>
      <c r="AH255" s="123"/>
      <c r="AI255" s="252"/>
      <c r="AJ255" s="247"/>
      <c r="AK255" s="116"/>
    </row>
    <row r="256" spans="1:37" ht="45">
      <c r="A256" s="243"/>
      <c r="B256" s="30" t="s">
        <v>65</v>
      </c>
      <c r="C256" s="31" t="s">
        <v>200</v>
      </c>
      <c r="D256" s="116"/>
      <c r="E256" s="459"/>
      <c r="F256" s="490"/>
      <c r="G256" s="461"/>
      <c r="H256" s="347" t="str">
        <f>C256</f>
        <v>Functioning SQEP test tool</v>
      </c>
      <c r="I256" s="348" t="s">
        <v>72</v>
      </c>
      <c r="J256" s="316" t="s">
        <v>588</v>
      </c>
      <c r="K256" s="378" t="s">
        <v>53</v>
      </c>
      <c r="L256" s="349" t="s">
        <v>58</v>
      </c>
      <c r="M256" s="340"/>
      <c r="N256" s="340"/>
      <c r="O256" s="298"/>
      <c r="P256" s="187"/>
      <c r="Q256" s="187"/>
      <c r="R256" s="187"/>
      <c r="S256" s="187"/>
      <c r="T256" s="123"/>
      <c r="U256" s="123"/>
      <c r="V256" s="188"/>
      <c r="W256" s="123"/>
      <c r="X256" s="187"/>
      <c r="Y256" s="187"/>
      <c r="Z256" s="187"/>
      <c r="AA256" s="187"/>
      <c r="AB256" s="187"/>
      <c r="AC256" s="187"/>
      <c r="AD256" s="187"/>
      <c r="AE256" s="187"/>
      <c r="AF256" s="187"/>
      <c r="AG256" s="187"/>
      <c r="AH256" s="123"/>
      <c r="AI256" s="252"/>
      <c r="AJ256" s="319" t="s">
        <v>353</v>
      </c>
      <c r="AK256" s="116"/>
    </row>
    <row r="257" spans="1:37">
      <c r="A257" s="243"/>
      <c r="B257" s="30" t="s">
        <v>75</v>
      </c>
      <c r="C257" s="75" t="s">
        <v>90</v>
      </c>
      <c r="D257" s="116"/>
      <c r="E257" s="459"/>
      <c r="F257" s="490"/>
      <c r="G257" s="531"/>
      <c r="H257" s="250"/>
      <c r="I257" s="60"/>
      <c r="J257" s="60"/>
      <c r="K257" s="59"/>
      <c r="L257" s="147"/>
      <c r="M257" s="60"/>
      <c r="N257" s="340"/>
      <c r="O257" s="298"/>
      <c r="P257" s="187"/>
      <c r="Q257" s="187"/>
      <c r="R257" s="187"/>
      <c r="S257" s="187"/>
      <c r="T257" s="123"/>
      <c r="U257" s="123"/>
      <c r="V257" s="187"/>
      <c r="W257" s="123"/>
      <c r="X257" s="187"/>
      <c r="Y257" s="187"/>
      <c r="Z257" s="187"/>
      <c r="AA257" s="187"/>
      <c r="AB257" s="187"/>
      <c r="AC257" s="187"/>
      <c r="AD257" s="187"/>
      <c r="AE257" s="187"/>
      <c r="AF257" s="187"/>
      <c r="AG257" s="187"/>
      <c r="AH257" s="123"/>
      <c r="AI257" s="252"/>
      <c r="AJ257" s="251"/>
      <c r="AK257" s="116"/>
    </row>
    <row r="258" spans="1:37">
      <c r="A258" s="243"/>
      <c r="B258" s="30" t="s">
        <v>82</v>
      </c>
      <c r="C258" s="75" t="s">
        <v>90</v>
      </c>
      <c r="D258" s="116"/>
      <c r="E258" s="459"/>
      <c r="F258" s="490"/>
      <c r="G258" s="531"/>
      <c r="H258" s="223"/>
      <c r="I258" s="88"/>
      <c r="J258" s="88"/>
      <c r="K258" s="90"/>
      <c r="L258" s="88"/>
      <c r="M258" s="88"/>
      <c r="N258" s="340"/>
      <c r="O258" s="298"/>
      <c r="P258" s="187"/>
      <c r="Q258" s="187"/>
      <c r="R258" s="187"/>
      <c r="S258" s="187"/>
      <c r="T258" s="123"/>
      <c r="U258" s="90"/>
      <c r="V258" s="88"/>
      <c r="W258" s="90"/>
      <c r="X258" s="88"/>
      <c r="Y258" s="88"/>
      <c r="Z258" s="88"/>
      <c r="AA258" s="88"/>
      <c r="AB258" s="88"/>
      <c r="AC258" s="88"/>
      <c r="AD258" s="88"/>
      <c r="AE258" s="88"/>
      <c r="AF258" s="88"/>
      <c r="AG258" s="88"/>
      <c r="AH258" s="90"/>
      <c r="AI258" s="91"/>
      <c r="AJ258" s="249"/>
      <c r="AK258" s="116"/>
    </row>
    <row r="259" spans="1:37">
      <c r="A259" s="243"/>
      <c r="B259" s="30" t="s">
        <v>89</v>
      </c>
      <c r="C259" s="75" t="s">
        <v>90</v>
      </c>
      <c r="D259" s="116"/>
      <c r="E259" s="459"/>
      <c r="F259" s="490"/>
      <c r="G259" s="531"/>
      <c r="H259" s="223"/>
      <c r="I259" s="88"/>
      <c r="J259" s="88"/>
      <c r="K259" s="90"/>
      <c r="L259" s="88"/>
      <c r="M259" s="88"/>
      <c r="N259" s="340"/>
      <c r="O259" s="298"/>
      <c r="P259" s="187"/>
      <c r="Q259" s="187"/>
      <c r="R259" s="187"/>
      <c r="S259" s="187"/>
      <c r="T259" s="123"/>
      <c r="U259" s="90"/>
      <c r="V259" s="88"/>
      <c r="W259" s="90"/>
      <c r="X259" s="88"/>
      <c r="Y259" s="88"/>
      <c r="Z259" s="88"/>
      <c r="AA259" s="88"/>
      <c r="AB259" s="88"/>
      <c r="AC259" s="88"/>
      <c r="AD259" s="88"/>
      <c r="AE259" s="88"/>
      <c r="AF259" s="88"/>
      <c r="AG259" s="88"/>
      <c r="AH259" s="90"/>
      <c r="AI259" s="91"/>
      <c r="AJ259" s="249"/>
      <c r="AK259" s="116"/>
    </row>
    <row r="260" spans="1:37">
      <c r="A260" s="243"/>
      <c r="B260" s="277" t="s">
        <v>91</v>
      </c>
      <c r="C260" s="85" t="s">
        <v>90</v>
      </c>
      <c r="D260" s="278"/>
      <c r="E260" s="459"/>
      <c r="F260" s="490"/>
      <c r="G260" s="531"/>
      <c r="H260" s="246"/>
      <c r="I260" s="66"/>
      <c r="J260" s="66"/>
      <c r="K260" s="65"/>
      <c r="L260" s="151"/>
      <c r="M260" s="66"/>
      <c r="N260" s="288"/>
      <c r="O260" s="383"/>
      <c r="P260" s="151"/>
      <c r="Q260" s="151"/>
      <c r="R260" s="151"/>
      <c r="S260" s="151"/>
      <c r="T260" s="65"/>
      <c r="U260" s="65"/>
      <c r="V260" s="151"/>
      <c r="W260" s="65"/>
      <c r="X260" s="151"/>
      <c r="Y260" s="151"/>
      <c r="Z260" s="151"/>
      <c r="AA260" s="151"/>
      <c r="AB260" s="151"/>
      <c r="AC260" s="151"/>
      <c r="AD260" s="151"/>
      <c r="AE260" s="151"/>
      <c r="AF260" s="151"/>
      <c r="AG260" s="151"/>
      <c r="AH260" s="65"/>
      <c r="AI260" s="307"/>
      <c r="AJ260" s="247"/>
      <c r="AK260" s="278"/>
    </row>
    <row r="261" spans="1:37">
      <c r="A261" s="279"/>
      <c r="B261" s="163"/>
      <c r="C261" s="163"/>
      <c r="D261" s="163"/>
      <c r="E261" s="170"/>
      <c r="F261" s="93"/>
      <c r="G261" s="93"/>
      <c r="H261" s="163"/>
      <c r="I261" s="163"/>
      <c r="J261" s="163"/>
      <c r="K261" s="44"/>
      <c r="L261" s="170"/>
      <c r="M261" s="170"/>
      <c r="N261" s="66"/>
      <c r="O261" s="151"/>
      <c r="P261" s="149"/>
      <c r="Q261" s="150"/>
      <c r="R261" s="151"/>
      <c r="S261" s="66"/>
      <c r="T261" s="65"/>
      <c r="U261" s="65"/>
      <c r="V261" s="66"/>
      <c r="W261" s="65"/>
      <c r="X261" s="65"/>
      <c r="Y261" s="65"/>
      <c r="Z261" s="65"/>
      <c r="AA261" s="65"/>
      <c r="AB261" s="65"/>
      <c r="AC261" s="65"/>
      <c r="AD261" s="65"/>
      <c r="AE261" s="65"/>
      <c r="AF261" s="65"/>
      <c r="AG261" s="65"/>
      <c r="AH261" s="410"/>
      <c r="AI261" s="66"/>
      <c r="AJ261" s="273"/>
      <c r="AK261" s="163"/>
    </row>
    <row r="262" spans="1:37" ht="23.45" thickBot="1">
      <c r="A262" s="280"/>
      <c r="B262" s="164"/>
      <c r="C262" s="164"/>
      <c r="D262" s="164"/>
      <c r="E262" s="281"/>
      <c r="F262" s="97"/>
      <c r="G262" s="164"/>
      <c r="H262" s="164"/>
      <c r="I262" s="164"/>
      <c r="J262" s="164"/>
      <c r="K262" s="96"/>
      <c r="L262" s="281"/>
      <c r="M262" s="164"/>
      <c r="N262" s="164"/>
      <c r="O262" s="281"/>
      <c r="P262" s="282"/>
      <c r="Q262" s="283"/>
      <c r="R262" s="281"/>
      <c r="S262" s="164"/>
      <c r="T262" s="96"/>
      <c r="U262" s="96"/>
      <c r="V262" s="164"/>
      <c r="W262" s="96"/>
      <c r="X262" s="96"/>
      <c r="Y262" s="96"/>
      <c r="Z262" s="96"/>
      <c r="AA262" s="96"/>
      <c r="AB262" s="96"/>
      <c r="AC262" s="96"/>
      <c r="AD262" s="96"/>
      <c r="AE262" s="96"/>
      <c r="AF262" s="96"/>
      <c r="AG262" s="96"/>
      <c r="AH262" s="411"/>
      <c r="AI262" s="164"/>
      <c r="AJ262" s="164"/>
      <c r="AK262" s="164"/>
    </row>
    <row r="263" spans="1:37" ht="23.45" thickBot="1">
      <c r="A263" s="258">
        <v>18</v>
      </c>
      <c r="B263" s="481" t="s">
        <v>5</v>
      </c>
      <c r="C263" s="482"/>
      <c r="D263" s="482" t="s">
        <v>6</v>
      </c>
      <c r="E263" s="482"/>
      <c r="F263" s="482"/>
      <c r="G263" s="482"/>
      <c r="H263" s="482"/>
      <c r="I263" s="482"/>
      <c r="J263" s="482"/>
      <c r="K263" s="482"/>
      <c r="L263" s="501"/>
      <c r="M263" s="502" t="s">
        <v>7</v>
      </c>
      <c r="N263" s="482"/>
      <c r="O263" s="482"/>
      <c r="P263" s="482"/>
      <c r="Q263" s="482"/>
      <c r="R263" s="482"/>
      <c r="S263" s="482"/>
      <c r="T263" s="482"/>
      <c r="U263" s="482"/>
      <c r="V263" s="482"/>
      <c r="W263" s="482"/>
      <c r="X263" s="482"/>
      <c r="Y263" s="482"/>
      <c r="Z263" s="482"/>
      <c r="AA263" s="482"/>
      <c r="AB263" s="482"/>
      <c r="AC263" s="482"/>
      <c r="AD263" s="482"/>
      <c r="AE263" s="482"/>
      <c r="AF263" s="482"/>
      <c r="AG263" s="482"/>
      <c r="AH263" s="482"/>
      <c r="AI263" s="483" t="s">
        <v>8</v>
      </c>
      <c r="AJ263" s="483"/>
    </row>
    <row r="264" spans="1:37" s="259" customFormat="1">
      <c r="A264" s="243"/>
      <c r="D264" s="260"/>
      <c r="E264" s="261" t="s">
        <v>9</v>
      </c>
      <c r="F264" s="508" t="s">
        <v>10</v>
      </c>
      <c r="G264" s="508" t="s">
        <v>11</v>
      </c>
      <c r="H264" s="510" t="s">
        <v>12</v>
      </c>
      <c r="I264" s="512" t="s">
        <v>13</v>
      </c>
      <c r="J264" s="514" t="s">
        <v>14</v>
      </c>
      <c r="K264" s="466" t="s">
        <v>15</v>
      </c>
      <c r="L264" s="508" t="s">
        <v>16</v>
      </c>
      <c r="M264" s="260" t="s">
        <v>17</v>
      </c>
      <c r="N264" s="262" t="s">
        <v>18</v>
      </c>
      <c r="O264" s="516" t="s">
        <v>19</v>
      </c>
      <c r="P264" s="517"/>
      <c r="Q264" s="518"/>
      <c r="R264" s="508" t="s">
        <v>92</v>
      </c>
      <c r="S264" s="508" t="s">
        <v>93</v>
      </c>
      <c r="T264" s="466" t="s">
        <v>22</v>
      </c>
      <c r="U264" s="466" t="s">
        <v>23</v>
      </c>
      <c r="V264" s="529" t="s">
        <v>24</v>
      </c>
      <c r="W264" s="466" t="s">
        <v>94</v>
      </c>
      <c r="X264" s="467" t="s">
        <v>26</v>
      </c>
      <c r="Y264" s="468"/>
      <c r="Z264" s="469"/>
      <c r="AA264" s="467" t="s">
        <v>27</v>
      </c>
      <c r="AB264" s="468"/>
      <c r="AC264" s="469"/>
      <c r="AD264" s="18" t="s">
        <v>28</v>
      </c>
      <c r="AE264" s="467" t="s">
        <v>29</v>
      </c>
      <c r="AF264" s="468"/>
      <c r="AG264" s="469"/>
      <c r="AH264" s="466" t="s">
        <v>30</v>
      </c>
      <c r="AI264" s="528" t="s">
        <v>31</v>
      </c>
      <c r="AJ264" s="528" t="s">
        <v>32</v>
      </c>
      <c r="AK264" s="263" t="s">
        <v>33</v>
      </c>
    </row>
    <row r="265" spans="1:37" ht="30">
      <c r="A265" s="243"/>
      <c r="B265" s="264" t="s">
        <v>34</v>
      </c>
      <c r="C265" s="31" t="s">
        <v>354</v>
      </c>
      <c r="D265" s="116"/>
      <c r="E265" s="395" t="s">
        <v>167</v>
      </c>
      <c r="F265" s="509"/>
      <c r="G265" s="509"/>
      <c r="H265" s="511"/>
      <c r="I265" s="513"/>
      <c r="J265" s="515"/>
      <c r="K265" s="457"/>
      <c r="L265" s="509"/>
      <c r="M265" s="266"/>
      <c r="N265" s="361"/>
      <c r="O265" s="426" t="s">
        <v>37</v>
      </c>
      <c r="P265" s="427" t="s">
        <v>38</v>
      </c>
      <c r="Q265" s="428" t="s">
        <v>17</v>
      </c>
      <c r="R265" s="528"/>
      <c r="S265" s="528"/>
      <c r="T265" s="456"/>
      <c r="U265" s="456"/>
      <c r="V265" s="530"/>
      <c r="W265" s="456"/>
      <c r="X265" s="325" t="s">
        <v>39</v>
      </c>
      <c r="Y265" s="325" t="s">
        <v>40</v>
      </c>
      <c r="Z265" s="325" t="s">
        <v>41</v>
      </c>
      <c r="AA265" s="325" t="s">
        <v>39</v>
      </c>
      <c r="AB265" s="325" t="s">
        <v>40</v>
      </c>
      <c r="AC265" s="325" t="s">
        <v>41</v>
      </c>
      <c r="AD265" s="325" t="s">
        <v>42</v>
      </c>
      <c r="AE265" s="325" t="s">
        <v>43</v>
      </c>
      <c r="AF265" s="325" t="s">
        <v>44</v>
      </c>
      <c r="AG265" s="325" t="s">
        <v>45</v>
      </c>
      <c r="AH265" s="456"/>
      <c r="AI265" s="528"/>
      <c r="AJ265" s="509"/>
      <c r="AK265" s="152" t="s">
        <v>46</v>
      </c>
    </row>
    <row r="266" spans="1:37">
      <c r="A266" s="243"/>
      <c r="B266" s="30" t="s">
        <v>47</v>
      </c>
      <c r="C266" s="31" t="s">
        <v>355</v>
      </c>
      <c r="D266" s="116"/>
      <c r="E266" s="458" t="s">
        <v>356</v>
      </c>
      <c r="F266" s="489" t="s">
        <v>357</v>
      </c>
      <c r="G266" s="460" t="s">
        <v>358</v>
      </c>
      <c r="H266" s="278"/>
      <c r="I266" s="278"/>
      <c r="J266" s="278"/>
      <c r="K266" s="194"/>
      <c r="L266" s="302"/>
      <c r="M266" s="295"/>
      <c r="N266" s="295"/>
      <c r="O266" s="309"/>
      <c r="P266" s="282"/>
      <c r="Q266" s="283"/>
      <c r="R266" s="281"/>
      <c r="S266" s="164"/>
      <c r="T266" s="96"/>
      <c r="U266" s="96"/>
      <c r="V266" s="164"/>
      <c r="W266" s="96"/>
      <c r="X266" s="96"/>
      <c r="Y266" s="96"/>
      <c r="Z266" s="96"/>
      <c r="AA266" s="96"/>
      <c r="AB266" s="96"/>
      <c r="AC266" s="96"/>
      <c r="AD266" s="96"/>
      <c r="AE266" s="96"/>
      <c r="AF266" s="96"/>
      <c r="AG266" s="96"/>
      <c r="AH266" s="411"/>
      <c r="AI266" s="301"/>
      <c r="AJ266" s="301"/>
      <c r="AK266" s="116"/>
    </row>
    <row r="267" spans="1:37">
      <c r="A267" s="243"/>
      <c r="B267" s="264" t="s">
        <v>54</v>
      </c>
      <c r="C267" s="269" t="s">
        <v>55</v>
      </c>
      <c r="D267" s="116"/>
      <c r="E267" s="459"/>
      <c r="F267" s="490"/>
      <c r="G267" s="531"/>
      <c r="H267" s="250"/>
      <c r="I267" s="60"/>
      <c r="J267" s="60"/>
      <c r="K267" s="59"/>
      <c r="L267" s="147"/>
      <c r="M267" s="60"/>
      <c r="N267" s="340"/>
      <c r="O267" s="298"/>
      <c r="P267" s="185"/>
      <c r="Q267" s="186"/>
      <c r="R267" s="187"/>
      <c r="S267" s="188"/>
      <c r="T267" s="123"/>
      <c r="U267" s="123"/>
      <c r="V267" s="188"/>
      <c r="W267" s="123"/>
      <c r="X267" s="123"/>
      <c r="Y267" s="123"/>
      <c r="Z267" s="123"/>
      <c r="AA267" s="123"/>
      <c r="AB267" s="123"/>
      <c r="AC267" s="123"/>
      <c r="AD267" s="123"/>
      <c r="AE267" s="123"/>
      <c r="AF267" s="123"/>
      <c r="AG267" s="123"/>
      <c r="AH267" s="405"/>
      <c r="AI267" s="249"/>
      <c r="AJ267" s="251"/>
      <c r="AK267" s="116"/>
    </row>
    <row r="268" spans="1:37">
      <c r="A268" s="243"/>
      <c r="B268" s="30" t="s">
        <v>56</v>
      </c>
      <c r="C268" s="75" t="s">
        <v>90</v>
      </c>
      <c r="D268" s="116"/>
      <c r="E268" s="459"/>
      <c r="F268" s="490"/>
      <c r="G268" s="531"/>
      <c r="H268" s="246"/>
      <c r="I268" s="66"/>
      <c r="J268" s="66"/>
      <c r="K268" s="65"/>
      <c r="L268" s="151"/>
      <c r="M268" s="66"/>
      <c r="N268" s="340"/>
      <c r="O268" s="248"/>
      <c r="P268" s="185"/>
      <c r="Q268" s="186"/>
      <c r="R268" s="187"/>
      <c r="S268" s="188"/>
      <c r="T268" s="123"/>
      <c r="U268" s="123"/>
      <c r="V268" s="188"/>
      <c r="W268" s="123"/>
      <c r="X268" s="123"/>
      <c r="Y268" s="123"/>
      <c r="Z268" s="123"/>
      <c r="AA268" s="123"/>
      <c r="AB268" s="123"/>
      <c r="AC268" s="123"/>
      <c r="AD268" s="123"/>
      <c r="AE268" s="123"/>
      <c r="AF268" s="123"/>
      <c r="AG268" s="123"/>
      <c r="AH268" s="405"/>
      <c r="AI268" s="249"/>
      <c r="AJ268" s="247"/>
      <c r="AK268" s="116"/>
    </row>
    <row r="269" spans="1:37" ht="98.45" customHeight="1">
      <c r="A269" s="243"/>
      <c r="B269" s="30" t="s">
        <v>65</v>
      </c>
      <c r="C269" s="31" t="s">
        <v>137</v>
      </c>
      <c r="D269" s="116"/>
      <c r="E269" s="459"/>
      <c r="F269" s="490"/>
      <c r="G269" s="461"/>
      <c r="H269" s="347" t="str">
        <f>C269</f>
        <v>Flight qualified aircrew</v>
      </c>
      <c r="I269" s="348" t="s">
        <v>107</v>
      </c>
      <c r="J269" s="165" t="s">
        <v>359</v>
      </c>
      <c r="K269" s="378" t="s">
        <v>53</v>
      </c>
      <c r="L269" s="349" t="s">
        <v>58</v>
      </c>
      <c r="M269" s="340"/>
      <c r="N269" s="340"/>
      <c r="O269" s="248"/>
      <c r="P269" s="185"/>
      <c r="Q269" s="186"/>
      <c r="R269" s="187"/>
      <c r="S269" s="188"/>
      <c r="T269" s="123"/>
      <c r="U269" s="123"/>
      <c r="V269" s="188"/>
      <c r="W269" s="123"/>
      <c r="X269" s="123"/>
      <c r="Y269" s="123"/>
      <c r="Z269" s="123"/>
      <c r="AA269" s="123"/>
      <c r="AB269" s="123"/>
      <c r="AC269" s="123"/>
      <c r="AD269" s="123"/>
      <c r="AE269" s="123"/>
      <c r="AF269" s="123"/>
      <c r="AG269" s="123"/>
      <c r="AH269" s="405"/>
      <c r="AI269" s="249"/>
      <c r="AJ269" s="319" t="s">
        <v>589</v>
      </c>
      <c r="AK269" s="116"/>
    </row>
    <row r="270" spans="1:37">
      <c r="A270" s="243"/>
      <c r="B270" s="30" t="s">
        <v>75</v>
      </c>
      <c r="C270" s="75" t="s">
        <v>90</v>
      </c>
      <c r="D270" s="116"/>
      <c r="E270" s="459"/>
      <c r="F270" s="490"/>
      <c r="G270" s="531"/>
      <c r="H270" s="275"/>
      <c r="I270" s="79"/>
      <c r="J270" s="351"/>
      <c r="K270" s="81"/>
      <c r="L270" s="79"/>
      <c r="M270" s="79"/>
      <c r="N270" s="340"/>
      <c r="O270" s="223"/>
      <c r="P270" s="88"/>
      <c r="Q270" s="89"/>
      <c r="R270" s="88"/>
      <c r="S270" s="88"/>
      <c r="T270" s="90"/>
      <c r="U270" s="90"/>
      <c r="V270" s="88"/>
      <c r="W270" s="90"/>
      <c r="X270" s="90"/>
      <c r="Y270" s="90"/>
      <c r="Z270" s="90"/>
      <c r="AA270" s="90"/>
      <c r="AB270" s="90"/>
      <c r="AC270" s="90"/>
      <c r="AD270" s="90"/>
      <c r="AE270" s="90"/>
      <c r="AF270" s="90"/>
      <c r="AG270" s="90"/>
      <c r="AH270" s="90"/>
      <c r="AI270" s="91"/>
      <c r="AJ270" s="251"/>
      <c r="AK270" s="116"/>
    </row>
    <row r="271" spans="1:37">
      <c r="A271" s="243"/>
      <c r="B271" s="30" t="s">
        <v>82</v>
      </c>
      <c r="C271" s="75" t="s">
        <v>90</v>
      </c>
      <c r="D271" s="116"/>
      <c r="E271" s="459"/>
      <c r="F271" s="490"/>
      <c r="G271" s="531"/>
      <c r="H271" s="223"/>
      <c r="I271" s="88"/>
      <c r="J271" s="88"/>
      <c r="K271" s="90"/>
      <c r="L271" s="88"/>
      <c r="M271" s="88"/>
      <c r="N271" s="340"/>
      <c r="O271" s="223"/>
      <c r="P271" s="88"/>
      <c r="Q271" s="89"/>
      <c r="R271" s="88"/>
      <c r="S271" s="88"/>
      <c r="T271" s="90"/>
      <c r="U271" s="90"/>
      <c r="V271" s="88"/>
      <c r="W271" s="90"/>
      <c r="X271" s="90"/>
      <c r="Y271" s="90"/>
      <c r="Z271" s="90"/>
      <c r="AA271" s="90"/>
      <c r="AB271" s="90"/>
      <c r="AC271" s="90"/>
      <c r="AD271" s="90"/>
      <c r="AE271" s="90"/>
      <c r="AF271" s="90"/>
      <c r="AG271" s="90"/>
      <c r="AH271" s="90"/>
      <c r="AI271" s="91"/>
      <c r="AJ271" s="249"/>
      <c r="AK271" s="116"/>
    </row>
    <row r="272" spans="1:37">
      <c r="A272" s="243"/>
      <c r="B272" s="30" t="s">
        <v>89</v>
      </c>
      <c r="C272" s="75" t="s">
        <v>90</v>
      </c>
      <c r="D272" s="116"/>
      <c r="E272" s="459"/>
      <c r="F272" s="490"/>
      <c r="G272" s="531"/>
      <c r="H272" s="223"/>
      <c r="I272" s="88"/>
      <c r="J272" s="88"/>
      <c r="K272" s="90"/>
      <c r="L272" s="88"/>
      <c r="M272" s="88"/>
      <c r="N272" s="340"/>
      <c r="O272" s="223"/>
      <c r="P272" s="88"/>
      <c r="Q272" s="89"/>
      <c r="R272" s="88"/>
      <c r="S272" s="88"/>
      <c r="T272" s="90"/>
      <c r="U272" s="90"/>
      <c r="V272" s="88"/>
      <c r="W272" s="90"/>
      <c r="X272" s="90"/>
      <c r="Y272" s="90"/>
      <c r="Z272" s="90"/>
      <c r="AA272" s="90"/>
      <c r="AB272" s="90"/>
      <c r="AC272" s="90"/>
      <c r="AD272" s="90"/>
      <c r="AE272" s="90"/>
      <c r="AF272" s="90"/>
      <c r="AG272" s="90"/>
      <c r="AH272" s="90"/>
      <c r="AI272" s="91"/>
      <c r="AJ272" s="249"/>
      <c r="AK272" s="116"/>
    </row>
    <row r="273" spans="1:37">
      <c r="A273" s="243"/>
      <c r="B273" s="277" t="s">
        <v>91</v>
      </c>
      <c r="C273" s="85" t="s">
        <v>90</v>
      </c>
      <c r="D273" s="278"/>
      <c r="E273" s="459"/>
      <c r="F273" s="490"/>
      <c r="G273" s="531"/>
      <c r="H273" s="224"/>
      <c r="I273" s="177"/>
      <c r="J273" s="177"/>
      <c r="K273" s="133"/>
      <c r="L273" s="177"/>
      <c r="M273" s="177"/>
      <c r="N273" s="288"/>
      <c r="O273" s="224"/>
      <c r="P273" s="177"/>
      <c r="Q273" s="200"/>
      <c r="R273" s="177"/>
      <c r="S273" s="177"/>
      <c r="T273" s="133"/>
      <c r="U273" s="133"/>
      <c r="V273" s="177"/>
      <c r="W273" s="133"/>
      <c r="X273" s="133"/>
      <c r="Y273" s="133"/>
      <c r="Z273" s="133"/>
      <c r="AA273" s="133"/>
      <c r="AB273" s="133"/>
      <c r="AC273" s="133"/>
      <c r="AD273" s="133"/>
      <c r="AE273" s="133"/>
      <c r="AF273" s="133"/>
      <c r="AG273" s="133"/>
      <c r="AH273" s="133"/>
      <c r="AI273" s="189"/>
      <c r="AJ273" s="247"/>
      <c r="AK273" s="278"/>
    </row>
    <row r="274" spans="1:37">
      <c r="A274" s="279"/>
      <c r="B274" s="163"/>
      <c r="C274" s="163"/>
      <c r="D274" s="163"/>
      <c r="E274" s="170"/>
      <c r="F274" s="93"/>
      <c r="G274" s="93"/>
      <c r="H274" s="163"/>
      <c r="I274" s="163"/>
      <c r="J274" s="163"/>
      <c r="K274" s="44"/>
      <c r="L274" s="170"/>
      <c r="M274" s="170"/>
      <c r="N274" s="66"/>
      <c r="O274" s="151"/>
      <c r="P274" s="149"/>
      <c r="Q274" s="150"/>
      <c r="R274" s="151"/>
      <c r="S274" s="66"/>
      <c r="T274" s="65"/>
      <c r="U274" s="65"/>
      <c r="V274" s="66"/>
      <c r="W274" s="65"/>
      <c r="X274" s="65"/>
      <c r="Y274" s="65"/>
      <c r="Z274" s="65"/>
      <c r="AA274" s="65"/>
      <c r="AB274" s="65"/>
      <c r="AC274" s="65"/>
      <c r="AD274" s="65"/>
      <c r="AE274" s="65"/>
      <c r="AF274" s="65"/>
      <c r="AG274" s="65"/>
      <c r="AH274" s="410"/>
      <c r="AI274" s="66"/>
      <c r="AJ274" s="273"/>
      <c r="AK274" s="163"/>
    </row>
    <row r="275" spans="1:37" ht="23.45" thickBot="1">
      <c r="A275" s="280"/>
      <c r="B275" s="164"/>
      <c r="C275" s="164"/>
      <c r="D275" s="164"/>
      <c r="E275" s="281"/>
      <c r="F275" s="97"/>
      <c r="G275" s="164"/>
      <c r="H275" s="164"/>
      <c r="I275" s="164"/>
      <c r="J275" s="164"/>
      <c r="K275" s="96"/>
      <c r="L275" s="281"/>
      <c r="M275" s="164"/>
      <c r="N275" s="164"/>
      <c r="O275" s="281"/>
      <c r="P275" s="282"/>
      <c r="Q275" s="283"/>
      <c r="R275" s="281"/>
      <c r="S275" s="164"/>
      <c r="T275" s="96"/>
      <c r="U275" s="96"/>
      <c r="V275" s="164"/>
      <c r="W275" s="96"/>
      <c r="X275" s="96"/>
      <c r="Y275" s="96"/>
      <c r="Z275" s="96"/>
      <c r="AA275" s="96"/>
      <c r="AB275" s="96"/>
      <c r="AC275" s="96"/>
      <c r="AD275" s="96"/>
      <c r="AE275" s="96"/>
      <c r="AF275" s="96"/>
      <c r="AG275" s="96"/>
      <c r="AH275" s="411"/>
      <c r="AI275" s="164"/>
      <c r="AJ275" s="164"/>
      <c r="AK275" s="164"/>
    </row>
    <row r="276" spans="1:37" ht="23.45" thickBot="1">
      <c r="A276" s="258">
        <v>19</v>
      </c>
      <c r="B276" s="481" t="s">
        <v>5</v>
      </c>
      <c r="C276" s="482"/>
      <c r="D276" s="482" t="s">
        <v>6</v>
      </c>
      <c r="E276" s="482"/>
      <c r="F276" s="482"/>
      <c r="G276" s="482"/>
      <c r="H276" s="482"/>
      <c r="I276" s="482"/>
      <c r="J276" s="482"/>
      <c r="K276" s="482"/>
      <c r="L276" s="501"/>
      <c r="M276" s="502" t="s">
        <v>7</v>
      </c>
      <c r="N276" s="482"/>
      <c r="O276" s="482"/>
      <c r="P276" s="482"/>
      <c r="Q276" s="482"/>
      <c r="R276" s="482"/>
      <c r="S276" s="482"/>
      <c r="T276" s="482"/>
      <c r="U276" s="482"/>
      <c r="V276" s="482"/>
      <c r="W276" s="482"/>
      <c r="X276" s="482"/>
      <c r="Y276" s="482"/>
      <c r="Z276" s="482"/>
      <c r="AA276" s="482"/>
      <c r="AB276" s="482"/>
      <c r="AC276" s="482"/>
      <c r="AD276" s="482"/>
      <c r="AE276" s="482"/>
      <c r="AF276" s="482"/>
      <c r="AG276" s="482"/>
      <c r="AH276" s="482"/>
      <c r="AI276" s="483" t="s">
        <v>8</v>
      </c>
      <c r="AJ276" s="483"/>
    </row>
    <row r="277" spans="1:37" s="259" customFormat="1">
      <c r="A277" s="243"/>
      <c r="D277" s="260"/>
      <c r="E277" s="261" t="s">
        <v>9</v>
      </c>
      <c r="F277" s="508" t="s">
        <v>10</v>
      </c>
      <c r="G277" s="508" t="s">
        <v>11</v>
      </c>
      <c r="H277" s="510" t="s">
        <v>12</v>
      </c>
      <c r="I277" s="512" t="s">
        <v>13</v>
      </c>
      <c r="J277" s="514" t="s">
        <v>14</v>
      </c>
      <c r="K277" s="466" t="s">
        <v>15</v>
      </c>
      <c r="L277" s="508" t="s">
        <v>16</v>
      </c>
      <c r="M277" s="260" t="s">
        <v>17</v>
      </c>
      <c r="N277" s="262" t="s">
        <v>18</v>
      </c>
      <c r="O277" s="516" t="s">
        <v>19</v>
      </c>
      <c r="P277" s="517"/>
      <c r="Q277" s="518"/>
      <c r="R277" s="508" t="s">
        <v>92</v>
      </c>
      <c r="S277" s="508" t="s">
        <v>93</v>
      </c>
      <c r="T277" s="466" t="s">
        <v>22</v>
      </c>
      <c r="U277" s="466" t="s">
        <v>23</v>
      </c>
      <c r="V277" s="529" t="s">
        <v>24</v>
      </c>
      <c r="W277" s="466" t="s">
        <v>94</v>
      </c>
      <c r="X277" s="467" t="s">
        <v>26</v>
      </c>
      <c r="Y277" s="468"/>
      <c r="Z277" s="469"/>
      <c r="AA277" s="467" t="s">
        <v>27</v>
      </c>
      <c r="AB277" s="468"/>
      <c r="AC277" s="469"/>
      <c r="AD277" s="18" t="s">
        <v>28</v>
      </c>
      <c r="AE277" s="467" t="s">
        <v>29</v>
      </c>
      <c r="AF277" s="468"/>
      <c r="AG277" s="469"/>
      <c r="AH277" s="466" t="s">
        <v>30</v>
      </c>
      <c r="AI277" s="528" t="s">
        <v>31</v>
      </c>
      <c r="AJ277" s="528" t="s">
        <v>32</v>
      </c>
      <c r="AK277" s="263" t="s">
        <v>33</v>
      </c>
    </row>
    <row r="278" spans="1:37" ht="30">
      <c r="A278" s="243"/>
      <c r="B278" s="264" t="s">
        <v>34</v>
      </c>
      <c r="C278" s="31" t="s">
        <v>361</v>
      </c>
      <c r="D278" s="116"/>
      <c r="E278" s="395" t="s">
        <v>167</v>
      </c>
      <c r="F278" s="509"/>
      <c r="G278" s="509"/>
      <c r="H278" s="511"/>
      <c r="I278" s="513"/>
      <c r="J278" s="515"/>
      <c r="K278" s="457"/>
      <c r="L278" s="509"/>
      <c r="M278" s="266"/>
      <c r="N278" s="267"/>
      <c r="O278" s="426" t="s">
        <v>37</v>
      </c>
      <c r="P278" s="427" t="s">
        <v>38</v>
      </c>
      <c r="Q278" s="428" t="s">
        <v>17</v>
      </c>
      <c r="R278" s="528"/>
      <c r="S278" s="528"/>
      <c r="T278" s="456"/>
      <c r="U278" s="456"/>
      <c r="V278" s="530"/>
      <c r="W278" s="456"/>
      <c r="X278" s="325" t="s">
        <v>39</v>
      </c>
      <c r="Y278" s="325" t="s">
        <v>40</v>
      </c>
      <c r="Z278" s="325" t="s">
        <v>41</v>
      </c>
      <c r="AA278" s="325" t="s">
        <v>39</v>
      </c>
      <c r="AB278" s="325" t="s">
        <v>40</v>
      </c>
      <c r="AC278" s="325" t="s">
        <v>41</v>
      </c>
      <c r="AD278" s="325" t="s">
        <v>42</v>
      </c>
      <c r="AE278" s="325" t="s">
        <v>43</v>
      </c>
      <c r="AF278" s="325" t="s">
        <v>44</v>
      </c>
      <c r="AG278" s="325" t="s">
        <v>45</v>
      </c>
      <c r="AH278" s="456"/>
      <c r="AI278" s="528"/>
      <c r="AJ278" s="509"/>
      <c r="AK278" s="152" t="s">
        <v>46</v>
      </c>
    </row>
    <row r="279" spans="1:37">
      <c r="A279" s="243"/>
      <c r="B279" s="30" t="s">
        <v>47</v>
      </c>
      <c r="C279" s="106" t="s">
        <v>362</v>
      </c>
      <c r="D279" s="116"/>
      <c r="E279" s="458" t="s">
        <v>363</v>
      </c>
      <c r="F279" s="458" t="s">
        <v>364</v>
      </c>
      <c r="G279" s="460" t="s">
        <v>365</v>
      </c>
      <c r="H279" s="278"/>
      <c r="I279" s="278"/>
      <c r="J279" s="278"/>
      <c r="K279" s="194"/>
      <c r="L279" s="302"/>
      <c r="M279" s="278"/>
      <c r="N279" s="295"/>
      <c r="O279" s="309"/>
      <c r="P279" s="282"/>
      <c r="Q279" s="283"/>
      <c r="R279" s="281"/>
      <c r="S279" s="164"/>
      <c r="T279" s="96"/>
      <c r="U279" s="96"/>
      <c r="V279" s="164"/>
      <c r="W279" s="96"/>
      <c r="X279" s="96"/>
      <c r="Y279" s="96"/>
      <c r="Z279" s="96"/>
      <c r="AA279" s="96"/>
      <c r="AB279" s="96"/>
      <c r="AC279" s="96"/>
      <c r="AD279" s="96"/>
      <c r="AE279" s="96"/>
      <c r="AF279" s="96"/>
      <c r="AG279" s="96"/>
      <c r="AH279" s="411"/>
      <c r="AI279" s="301"/>
      <c r="AJ279" s="321"/>
      <c r="AK279" s="116"/>
    </row>
    <row r="280" spans="1:37">
      <c r="A280" s="243"/>
      <c r="B280" s="264" t="s">
        <v>54</v>
      </c>
      <c r="C280" s="269" t="s">
        <v>55</v>
      </c>
      <c r="D280" s="116"/>
      <c r="E280" s="459"/>
      <c r="F280" s="459"/>
      <c r="G280" s="531"/>
      <c r="H280" s="250"/>
      <c r="I280" s="60"/>
      <c r="J280" s="60"/>
      <c r="K280" s="59"/>
      <c r="L280" s="147"/>
      <c r="M280" s="60"/>
      <c r="N280" s="295"/>
      <c r="O280" s="298"/>
      <c r="P280" s="185"/>
      <c r="Q280" s="186"/>
      <c r="R280" s="187"/>
      <c r="S280" s="188"/>
      <c r="T280" s="123"/>
      <c r="U280" s="123"/>
      <c r="V280" s="188"/>
      <c r="W280" s="123"/>
      <c r="X280" s="123"/>
      <c r="Y280" s="123"/>
      <c r="Z280" s="123"/>
      <c r="AA280" s="123"/>
      <c r="AB280" s="123"/>
      <c r="AC280" s="123"/>
      <c r="AD280" s="123"/>
      <c r="AE280" s="123"/>
      <c r="AF280" s="123"/>
      <c r="AG280" s="123"/>
      <c r="AH280" s="405"/>
      <c r="AI280" s="249"/>
      <c r="AJ280" s="202"/>
      <c r="AK280" s="273"/>
    </row>
    <row r="281" spans="1:37">
      <c r="A281" s="243"/>
      <c r="B281" s="30" t="s">
        <v>56</v>
      </c>
      <c r="C281" s="75" t="s">
        <v>90</v>
      </c>
      <c r="D281" s="116"/>
      <c r="E281" s="459"/>
      <c r="F281" s="459"/>
      <c r="G281" s="531"/>
      <c r="H281" s="246"/>
      <c r="I281" s="66"/>
      <c r="J281" s="66"/>
      <c r="K281" s="65"/>
      <c r="L281" s="151"/>
      <c r="M281" s="66"/>
      <c r="N281" s="340"/>
      <c r="O281" s="248"/>
      <c r="P281" s="185"/>
      <c r="Q281" s="186"/>
      <c r="R281" s="187"/>
      <c r="S281" s="188"/>
      <c r="T281" s="123"/>
      <c r="U281" s="123"/>
      <c r="V281" s="188"/>
      <c r="W281" s="123"/>
      <c r="X281" s="123"/>
      <c r="Y281" s="123"/>
      <c r="Z281" s="123"/>
      <c r="AA281" s="123"/>
      <c r="AB281" s="123"/>
      <c r="AC281" s="123"/>
      <c r="AD281" s="123"/>
      <c r="AE281" s="123"/>
      <c r="AF281" s="123"/>
      <c r="AG281" s="123"/>
      <c r="AH281" s="405"/>
      <c r="AI281" s="249"/>
      <c r="AJ281" s="303"/>
      <c r="AK281" s="301"/>
    </row>
    <row r="282" spans="1:37" ht="83.45" customHeight="1">
      <c r="A282" s="243"/>
      <c r="B282" s="30" t="s">
        <v>65</v>
      </c>
      <c r="C282" s="31" t="s">
        <v>117</v>
      </c>
      <c r="D282" s="116"/>
      <c r="E282" s="459"/>
      <c r="F282" s="459"/>
      <c r="G282" s="461"/>
      <c r="H282" s="347" t="str">
        <f>C282</f>
        <v>Trainers</v>
      </c>
      <c r="I282" s="348" t="s">
        <v>107</v>
      </c>
      <c r="J282" s="165" t="s">
        <v>366</v>
      </c>
      <c r="K282" s="378" t="s">
        <v>53</v>
      </c>
      <c r="L282" s="349" t="s">
        <v>58</v>
      </c>
      <c r="M282" s="340"/>
      <c r="N282" s="340"/>
      <c r="O282" s="248"/>
      <c r="P282" s="185"/>
      <c r="Q282" s="186"/>
      <c r="R282" s="187"/>
      <c r="S282" s="188"/>
      <c r="T282" s="123"/>
      <c r="U282" s="123"/>
      <c r="V282" s="188"/>
      <c r="W282" s="123"/>
      <c r="X282" s="123"/>
      <c r="Y282" s="123"/>
      <c r="Z282" s="123"/>
      <c r="AA282" s="123"/>
      <c r="AB282" s="123"/>
      <c r="AC282" s="123"/>
      <c r="AD282" s="123"/>
      <c r="AE282" s="123"/>
      <c r="AF282" s="123"/>
      <c r="AG282" s="123"/>
      <c r="AH282" s="405"/>
      <c r="AI282" s="249"/>
      <c r="AJ282" s="380" t="s">
        <v>590</v>
      </c>
      <c r="AK282" s="116"/>
    </row>
    <row r="283" spans="1:37">
      <c r="A283" s="243"/>
      <c r="B283" s="30" t="s">
        <v>75</v>
      </c>
      <c r="C283" s="75" t="s">
        <v>90</v>
      </c>
      <c r="D283" s="116"/>
      <c r="E283" s="459"/>
      <c r="F283" s="459"/>
      <c r="G283" s="531"/>
      <c r="H283" s="250"/>
      <c r="I283" s="60"/>
      <c r="J283" s="60"/>
      <c r="K283" s="59"/>
      <c r="L283" s="147"/>
      <c r="M283" s="60"/>
      <c r="N283" s="340"/>
      <c r="O283" s="246"/>
      <c r="P283" s="149"/>
      <c r="Q283" s="150"/>
      <c r="R283" s="151"/>
      <c r="S283" s="66"/>
      <c r="T283" s="65"/>
      <c r="U283" s="65"/>
      <c r="V283" s="66"/>
      <c r="W283" s="65"/>
      <c r="X283" s="65"/>
      <c r="Y283" s="65"/>
      <c r="Z283" s="65"/>
      <c r="AA283" s="65"/>
      <c r="AB283" s="65"/>
      <c r="AC283" s="65"/>
      <c r="AD283" s="65"/>
      <c r="AE283" s="65"/>
      <c r="AF283" s="65"/>
      <c r="AG283" s="65"/>
      <c r="AH283" s="410"/>
      <c r="AI283" s="247"/>
      <c r="AJ283" s="251"/>
      <c r="AK283" s="116"/>
    </row>
    <row r="284" spans="1:37" ht="105">
      <c r="A284" s="243"/>
      <c r="B284" s="463" t="s">
        <v>82</v>
      </c>
      <c r="C284" s="31" t="s">
        <v>123</v>
      </c>
      <c r="D284" s="116"/>
      <c r="E284" s="459"/>
      <c r="F284" s="459"/>
      <c r="G284" s="531"/>
      <c r="H284" s="248"/>
      <c r="I284" s="188"/>
      <c r="J284" s="188"/>
      <c r="K284" s="123"/>
      <c r="L284" s="187"/>
      <c r="M284" s="188"/>
      <c r="N284" s="347"/>
      <c r="O284" s="359">
        <v>23</v>
      </c>
      <c r="P284" s="318" t="str">
        <f>C332</f>
        <v>To be a functioning NFF/Airworthiness group</v>
      </c>
      <c r="Q284" s="317" t="str">
        <f>H341</f>
        <v>Training documents</v>
      </c>
      <c r="R284" s="374" t="str">
        <f t="shared" ref="R284:U285" si="298">I341</f>
        <v>Wrong object</v>
      </c>
      <c r="S284" s="317" t="str">
        <f t="shared" si="298"/>
        <v>Incorrect training documents issued</v>
      </c>
      <c r="T284" s="390" t="str">
        <f t="shared" si="298"/>
        <v>Low</v>
      </c>
      <c r="U284" s="386" t="str">
        <f t="shared" si="298"/>
        <v>Large</v>
      </c>
      <c r="V284" s="318" t="s">
        <v>368</v>
      </c>
      <c r="W284" s="107" t="s">
        <v>104</v>
      </c>
      <c r="X284" s="107">
        <f t="shared" ref="X284:X285" si="299">IF($T284="High",3,0)</f>
        <v>0</v>
      </c>
      <c r="Y284" s="107">
        <f t="shared" ref="Y284:Y285" si="300">IF($T284="Medium",2,0)</f>
        <v>0</v>
      </c>
      <c r="Z284" s="107">
        <f t="shared" ref="Z284:Z285" si="301">IF($T284="Low",1,0)</f>
        <v>1</v>
      </c>
      <c r="AA284" s="107">
        <f t="shared" ref="AA284:AA285" si="302">IF($U284="large",3,0)</f>
        <v>3</v>
      </c>
      <c r="AB284" s="107">
        <f t="shared" ref="AB284:AB285" si="303">IF($U284="Medium",2,0)</f>
        <v>0</v>
      </c>
      <c r="AC284" s="107">
        <f t="shared" ref="AC284:AC285" si="304">IF($U284="Low",1,0)</f>
        <v>0</v>
      </c>
      <c r="AD284" s="107">
        <f t="shared" ref="AD284:AD285" si="305">(X284+Y284+Z284)*(AA284+AB284+AC284)</f>
        <v>3</v>
      </c>
      <c r="AE284" s="376">
        <f t="shared" ref="AE284:AE285" si="306">IF($W284="INCREASE",3,0)</f>
        <v>0</v>
      </c>
      <c r="AF284" s="376">
        <f t="shared" ref="AF284:AF285" si="307">IF($W284="NO CHANGE",2,0)</f>
        <v>2</v>
      </c>
      <c r="AG284" s="376">
        <f t="shared" ref="AG284:AG285" si="308">IF($W284="DECREASE",1,0)</f>
        <v>0</v>
      </c>
      <c r="AH284" s="425">
        <f t="shared" ref="AH284:AH285" si="309">AD284*(AE284+AF284+AG284)</f>
        <v>6</v>
      </c>
      <c r="AI284" s="318" t="s">
        <v>125</v>
      </c>
      <c r="AJ284" s="253"/>
      <c r="AK284" s="116"/>
    </row>
    <row r="285" spans="1:37" ht="136.9" customHeight="1">
      <c r="A285" s="243"/>
      <c r="B285" s="463"/>
      <c r="C285" s="31" t="s">
        <v>369</v>
      </c>
      <c r="D285" s="116"/>
      <c r="E285" s="459"/>
      <c r="F285" s="459"/>
      <c r="G285" s="531"/>
      <c r="H285" s="248"/>
      <c r="I285" s="188"/>
      <c r="J285" s="188"/>
      <c r="K285" s="123"/>
      <c r="L285" s="187"/>
      <c r="M285" s="188"/>
      <c r="N285" s="347"/>
      <c r="O285" s="360">
        <v>23</v>
      </c>
      <c r="P285" s="129" t="str">
        <f>C332</f>
        <v>To be a functioning NFF/Airworthiness group</v>
      </c>
      <c r="Q285" s="130" t="str">
        <f>H342</f>
        <v>Training update specification</v>
      </c>
      <c r="R285" s="173" t="str">
        <f t="shared" si="298"/>
        <v>Timing/duration</v>
      </c>
      <c r="S285" s="130" t="str">
        <f t="shared" si="298"/>
        <v>Too late - issued too late in the process to be implemented</v>
      </c>
      <c r="T285" s="401" t="str">
        <f t="shared" si="298"/>
        <v>Low</v>
      </c>
      <c r="U285" s="175" t="str">
        <f t="shared" si="298"/>
        <v>Large</v>
      </c>
      <c r="V285" s="129" t="s">
        <v>370</v>
      </c>
      <c r="W285" s="194" t="s">
        <v>60</v>
      </c>
      <c r="X285" s="194">
        <f t="shared" si="299"/>
        <v>0</v>
      </c>
      <c r="Y285" s="194">
        <f t="shared" si="300"/>
        <v>0</v>
      </c>
      <c r="Z285" s="194">
        <f t="shared" si="301"/>
        <v>1</v>
      </c>
      <c r="AA285" s="194">
        <f t="shared" si="302"/>
        <v>3</v>
      </c>
      <c r="AB285" s="194">
        <f t="shared" si="303"/>
        <v>0</v>
      </c>
      <c r="AC285" s="194">
        <f t="shared" si="304"/>
        <v>0</v>
      </c>
      <c r="AD285" s="194">
        <f t="shared" si="305"/>
        <v>3</v>
      </c>
      <c r="AE285" s="367">
        <f t="shared" si="306"/>
        <v>3</v>
      </c>
      <c r="AF285" s="367">
        <f t="shared" si="307"/>
        <v>0</v>
      </c>
      <c r="AG285" s="367">
        <f t="shared" si="308"/>
        <v>0</v>
      </c>
      <c r="AH285" s="235">
        <f t="shared" si="309"/>
        <v>9</v>
      </c>
      <c r="AI285" s="129" t="s">
        <v>371</v>
      </c>
      <c r="AJ285" s="253"/>
      <c r="AK285" s="116"/>
    </row>
    <row r="286" spans="1:37">
      <c r="A286" s="243"/>
      <c r="B286" s="30" t="s">
        <v>89</v>
      </c>
      <c r="C286" s="75" t="s">
        <v>90</v>
      </c>
      <c r="D286" s="116"/>
      <c r="E286" s="459"/>
      <c r="F286" s="459"/>
      <c r="G286" s="531"/>
      <c r="H286" s="223"/>
      <c r="I286" s="88"/>
      <c r="J286" s="88"/>
      <c r="K286" s="90"/>
      <c r="L286" s="88"/>
      <c r="M286" s="88"/>
      <c r="N286" s="340"/>
      <c r="O286" s="275"/>
      <c r="P286" s="79"/>
      <c r="Q286" s="80"/>
      <c r="R286" s="79"/>
      <c r="S286" s="79"/>
      <c r="T286" s="81"/>
      <c r="U286" s="81"/>
      <c r="V286" s="79"/>
      <c r="W286" s="81"/>
      <c r="X286" s="81"/>
      <c r="Y286" s="81"/>
      <c r="Z286" s="81"/>
      <c r="AA286" s="81"/>
      <c r="AB286" s="81"/>
      <c r="AC286" s="81"/>
      <c r="AD286" s="81"/>
      <c r="AE286" s="81"/>
      <c r="AF286" s="81"/>
      <c r="AG286" s="81"/>
      <c r="AH286" s="81"/>
      <c r="AI286" s="82"/>
      <c r="AJ286" s="249"/>
      <c r="AK286" s="116"/>
    </row>
    <row r="287" spans="1:37">
      <c r="A287" s="243"/>
      <c r="B287" s="277" t="s">
        <v>91</v>
      </c>
      <c r="C287" s="85" t="s">
        <v>90</v>
      </c>
      <c r="D287" s="278"/>
      <c r="E287" s="459"/>
      <c r="F287" s="459"/>
      <c r="G287" s="531"/>
      <c r="H287" s="224"/>
      <c r="I287" s="177"/>
      <c r="J287" s="177"/>
      <c r="K287" s="133"/>
      <c r="L287" s="177"/>
      <c r="M287" s="177"/>
      <c r="N287" s="288"/>
      <c r="O287" s="224"/>
      <c r="P287" s="177"/>
      <c r="Q287" s="200"/>
      <c r="R287" s="177"/>
      <c r="S287" s="177"/>
      <c r="T287" s="133"/>
      <c r="U287" s="133"/>
      <c r="V287" s="177"/>
      <c r="W287" s="133"/>
      <c r="X287" s="133"/>
      <c r="Y287" s="133"/>
      <c r="Z287" s="133"/>
      <c r="AA287" s="133"/>
      <c r="AB287" s="133"/>
      <c r="AC287" s="133"/>
      <c r="AD287" s="133"/>
      <c r="AE287" s="133"/>
      <c r="AF287" s="133"/>
      <c r="AG287" s="133"/>
      <c r="AH287" s="133"/>
      <c r="AI287" s="189"/>
      <c r="AJ287" s="247"/>
      <c r="AK287" s="278"/>
    </row>
    <row r="288" spans="1:37">
      <c r="A288" s="279"/>
      <c r="B288" s="163"/>
      <c r="C288" s="163"/>
      <c r="D288" s="163"/>
      <c r="E288" s="170"/>
      <c r="F288" s="93"/>
      <c r="G288" s="93"/>
      <c r="H288" s="163"/>
      <c r="I288" s="163"/>
      <c r="J288" s="163"/>
      <c r="K288" s="44"/>
      <c r="L288" s="170"/>
      <c r="M288" s="170"/>
      <c r="N288" s="66"/>
      <c r="O288" s="151"/>
      <c r="P288" s="149"/>
      <c r="Q288" s="150"/>
      <c r="R288" s="151"/>
      <c r="S288" s="66"/>
      <c r="T288" s="65"/>
      <c r="U288" s="65"/>
      <c r="V288" s="66"/>
      <c r="W288" s="65"/>
      <c r="X288" s="65"/>
      <c r="Y288" s="65"/>
      <c r="Z288" s="65"/>
      <c r="AA288" s="65"/>
      <c r="AB288" s="65"/>
      <c r="AC288" s="65"/>
      <c r="AD288" s="65"/>
      <c r="AE288" s="65"/>
      <c r="AF288" s="65"/>
      <c r="AG288" s="65"/>
      <c r="AH288" s="410"/>
      <c r="AI288" s="66"/>
      <c r="AJ288" s="273"/>
      <c r="AK288" s="163"/>
    </row>
    <row r="289" spans="1:37" ht="23.45" thickBot="1">
      <c r="A289" s="280"/>
      <c r="B289" s="164"/>
      <c r="C289" s="164"/>
      <c r="D289" s="164"/>
      <c r="E289" s="281"/>
      <c r="F289" s="97"/>
      <c r="G289" s="164"/>
      <c r="H289" s="164"/>
      <c r="I289" s="164"/>
      <c r="J289" s="164"/>
      <c r="K289" s="96"/>
      <c r="L289" s="281"/>
      <c r="M289" s="164"/>
      <c r="N289" s="164"/>
      <c r="O289" s="281"/>
      <c r="P289" s="282"/>
      <c r="Q289" s="283"/>
      <c r="R289" s="281"/>
      <c r="S289" s="164"/>
      <c r="T289" s="96"/>
      <c r="U289" s="96"/>
      <c r="V289" s="164"/>
      <c r="W289" s="96"/>
      <c r="X289" s="96"/>
      <c r="Y289" s="96"/>
      <c r="Z289" s="96"/>
      <c r="AA289" s="96"/>
      <c r="AB289" s="96"/>
      <c r="AC289" s="96"/>
      <c r="AD289" s="96"/>
      <c r="AE289" s="96"/>
      <c r="AF289" s="96"/>
      <c r="AG289" s="96"/>
      <c r="AH289" s="411"/>
      <c r="AI289" s="164"/>
      <c r="AJ289" s="164"/>
      <c r="AK289" s="164"/>
    </row>
    <row r="290" spans="1:37" ht="23.45" thickBot="1">
      <c r="A290" s="258">
        <v>20</v>
      </c>
      <c r="B290" s="481" t="s">
        <v>5</v>
      </c>
      <c r="C290" s="482"/>
      <c r="D290" s="482" t="s">
        <v>6</v>
      </c>
      <c r="E290" s="482"/>
      <c r="F290" s="482"/>
      <c r="G290" s="482"/>
      <c r="H290" s="482"/>
      <c r="I290" s="482"/>
      <c r="J290" s="482"/>
      <c r="K290" s="482"/>
      <c r="L290" s="501"/>
      <c r="M290" s="502" t="s">
        <v>7</v>
      </c>
      <c r="N290" s="482"/>
      <c r="O290" s="482"/>
      <c r="P290" s="482"/>
      <c r="Q290" s="482"/>
      <c r="R290" s="482"/>
      <c r="S290" s="482"/>
      <c r="T290" s="482"/>
      <c r="U290" s="482"/>
      <c r="V290" s="482"/>
      <c r="W290" s="482"/>
      <c r="X290" s="482"/>
      <c r="Y290" s="482"/>
      <c r="Z290" s="482"/>
      <c r="AA290" s="482"/>
      <c r="AB290" s="482"/>
      <c r="AC290" s="482"/>
      <c r="AD290" s="482"/>
      <c r="AE290" s="482"/>
      <c r="AF290" s="482"/>
      <c r="AG290" s="482"/>
      <c r="AH290" s="482"/>
      <c r="AI290" s="483" t="s">
        <v>8</v>
      </c>
      <c r="AJ290" s="483"/>
    </row>
    <row r="291" spans="1:37" s="259" customFormat="1">
      <c r="A291" s="243"/>
      <c r="D291" s="260"/>
      <c r="E291" s="261" t="s">
        <v>9</v>
      </c>
      <c r="F291" s="508" t="s">
        <v>10</v>
      </c>
      <c r="G291" s="508" t="s">
        <v>11</v>
      </c>
      <c r="H291" s="510" t="s">
        <v>12</v>
      </c>
      <c r="I291" s="512" t="s">
        <v>13</v>
      </c>
      <c r="J291" s="514" t="s">
        <v>14</v>
      </c>
      <c r="K291" s="466" t="s">
        <v>15</v>
      </c>
      <c r="L291" s="508" t="s">
        <v>16</v>
      </c>
      <c r="M291" s="260" t="s">
        <v>17</v>
      </c>
      <c r="N291" s="262" t="s">
        <v>18</v>
      </c>
      <c r="O291" s="516" t="s">
        <v>19</v>
      </c>
      <c r="P291" s="517"/>
      <c r="Q291" s="518"/>
      <c r="R291" s="508" t="s">
        <v>92</v>
      </c>
      <c r="S291" s="508" t="s">
        <v>93</v>
      </c>
      <c r="T291" s="466" t="s">
        <v>22</v>
      </c>
      <c r="U291" s="466" t="s">
        <v>23</v>
      </c>
      <c r="V291" s="529" t="s">
        <v>24</v>
      </c>
      <c r="W291" s="466" t="s">
        <v>94</v>
      </c>
      <c r="X291" s="467" t="s">
        <v>26</v>
      </c>
      <c r="Y291" s="468"/>
      <c r="Z291" s="469"/>
      <c r="AA291" s="467" t="s">
        <v>27</v>
      </c>
      <c r="AB291" s="468"/>
      <c r="AC291" s="469"/>
      <c r="AD291" s="18" t="s">
        <v>28</v>
      </c>
      <c r="AE291" s="467" t="s">
        <v>29</v>
      </c>
      <c r="AF291" s="468"/>
      <c r="AG291" s="469"/>
      <c r="AH291" s="466" t="s">
        <v>30</v>
      </c>
      <c r="AI291" s="528" t="s">
        <v>31</v>
      </c>
      <c r="AJ291" s="528" t="s">
        <v>32</v>
      </c>
      <c r="AK291" s="263" t="s">
        <v>33</v>
      </c>
    </row>
    <row r="292" spans="1:37" ht="30">
      <c r="A292" s="243"/>
      <c r="B292" s="264" t="s">
        <v>34</v>
      </c>
      <c r="C292" s="31" t="s">
        <v>372</v>
      </c>
      <c r="D292" s="116"/>
      <c r="E292" s="395" t="s">
        <v>167</v>
      </c>
      <c r="F292" s="509"/>
      <c r="G292" s="509"/>
      <c r="H292" s="511"/>
      <c r="I292" s="513"/>
      <c r="J292" s="515"/>
      <c r="K292" s="457"/>
      <c r="L292" s="509"/>
      <c r="M292" s="266"/>
      <c r="N292" s="361"/>
      <c r="O292" s="426" t="s">
        <v>37</v>
      </c>
      <c r="P292" s="427" t="s">
        <v>38</v>
      </c>
      <c r="Q292" s="428" t="s">
        <v>17</v>
      </c>
      <c r="R292" s="528"/>
      <c r="S292" s="528"/>
      <c r="T292" s="456"/>
      <c r="U292" s="456"/>
      <c r="V292" s="530"/>
      <c r="W292" s="456"/>
      <c r="X292" s="325" t="s">
        <v>39</v>
      </c>
      <c r="Y292" s="325" t="s">
        <v>40</v>
      </c>
      <c r="Z292" s="325" t="s">
        <v>41</v>
      </c>
      <c r="AA292" s="325" t="s">
        <v>39</v>
      </c>
      <c r="AB292" s="325" t="s">
        <v>40</v>
      </c>
      <c r="AC292" s="325" t="s">
        <v>41</v>
      </c>
      <c r="AD292" s="325" t="s">
        <v>42</v>
      </c>
      <c r="AE292" s="325" t="s">
        <v>43</v>
      </c>
      <c r="AF292" s="325" t="s">
        <v>44</v>
      </c>
      <c r="AG292" s="325" t="s">
        <v>45</v>
      </c>
      <c r="AH292" s="456"/>
      <c r="AI292" s="528"/>
      <c r="AJ292" s="509"/>
      <c r="AK292" s="152" t="s">
        <v>46</v>
      </c>
    </row>
    <row r="293" spans="1:37">
      <c r="A293" s="243"/>
      <c r="B293" s="30" t="s">
        <v>47</v>
      </c>
      <c r="C293" s="31" t="s">
        <v>373</v>
      </c>
      <c r="D293" s="116"/>
      <c r="E293" s="458" t="s">
        <v>374</v>
      </c>
      <c r="F293" s="458" t="s">
        <v>375</v>
      </c>
      <c r="G293" s="460" t="s">
        <v>376</v>
      </c>
      <c r="H293" s="278"/>
      <c r="I293" s="278"/>
      <c r="J293" s="278"/>
      <c r="K293" s="194"/>
      <c r="L293" s="302"/>
      <c r="M293" s="295"/>
      <c r="N293" s="295"/>
      <c r="O293" s="309"/>
      <c r="P293" s="282"/>
      <c r="Q293" s="283"/>
      <c r="R293" s="281"/>
      <c r="S293" s="164"/>
      <c r="T293" s="96"/>
      <c r="U293" s="96"/>
      <c r="V293" s="164"/>
      <c r="W293" s="96"/>
      <c r="X293" s="96"/>
      <c r="Y293" s="96"/>
      <c r="Z293" s="96"/>
      <c r="AA293" s="96"/>
      <c r="AB293" s="96"/>
      <c r="AC293" s="96"/>
      <c r="AD293" s="96"/>
      <c r="AE293" s="96"/>
      <c r="AF293" s="96"/>
      <c r="AG293" s="96"/>
      <c r="AH293" s="411"/>
      <c r="AI293" s="301"/>
      <c r="AJ293" s="301"/>
      <c r="AK293" s="116"/>
    </row>
    <row r="294" spans="1:37">
      <c r="A294" s="243"/>
      <c r="B294" s="264" t="s">
        <v>54</v>
      </c>
      <c r="C294" s="269" t="s">
        <v>55</v>
      </c>
      <c r="D294" s="116"/>
      <c r="E294" s="459"/>
      <c r="F294" s="459"/>
      <c r="G294" s="531"/>
      <c r="H294" s="250"/>
      <c r="I294" s="60"/>
      <c r="J294" s="60"/>
      <c r="K294" s="59"/>
      <c r="L294" s="147"/>
      <c r="M294" s="60"/>
      <c r="N294" s="340"/>
      <c r="O294" s="298"/>
      <c r="P294" s="185"/>
      <c r="Q294" s="186"/>
      <c r="R294" s="187"/>
      <c r="S294" s="188"/>
      <c r="T294" s="123"/>
      <c r="U294" s="123"/>
      <c r="V294" s="188"/>
      <c r="W294" s="123"/>
      <c r="X294" s="123"/>
      <c r="Y294" s="123"/>
      <c r="Z294" s="123"/>
      <c r="AA294" s="123"/>
      <c r="AB294" s="123"/>
      <c r="AC294" s="123"/>
      <c r="AD294" s="123"/>
      <c r="AE294" s="123"/>
      <c r="AF294" s="123"/>
      <c r="AG294" s="123"/>
      <c r="AH294" s="405"/>
      <c r="AI294" s="249"/>
      <c r="AJ294" s="251"/>
      <c r="AK294" s="251"/>
    </row>
    <row r="295" spans="1:37">
      <c r="A295" s="243"/>
      <c r="B295" s="30" t="s">
        <v>56</v>
      </c>
      <c r="C295" s="75" t="s">
        <v>90</v>
      </c>
      <c r="D295" s="116"/>
      <c r="E295" s="459"/>
      <c r="F295" s="459"/>
      <c r="G295" s="531"/>
      <c r="H295" s="246"/>
      <c r="I295" s="66"/>
      <c r="J295" s="66"/>
      <c r="K295" s="65"/>
      <c r="L295" s="151"/>
      <c r="M295" s="66"/>
      <c r="N295" s="295"/>
      <c r="O295" s="248"/>
      <c r="P295" s="185"/>
      <c r="Q295" s="186"/>
      <c r="R295" s="187"/>
      <c r="S295" s="188"/>
      <c r="T295" s="123"/>
      <c r="U295" s="123"/>
      <c r="V295" s="188"/>
      <c r="W295" s="123"/>
      <c r="X295" s="123"/>
      <c r="Y295" s="123"/>
      <c r="Z295" s="123"/>
      <c r="AA295" s="123"/>
      <c r="AB295" s="123"/>
      <c r="AC295" s="123"/>
      <c r="AD295" s="123"/>
      <c r="AE295" s="123"/>
      <c r="AF295" s="123"/>
      <c r="AG295" s="123"/>
      <c r="AH295" s="405"/>
      <c r="AI295" s="249"/>
      <c r="AJ295" s="247"/>
      <c r="AK295" s="116"/>
    </row>
    <row r="296" spans="1:37" ht="113.45" customHeight="1">
      <c r="A296" s="243"/>
      <c r="B296" s="30" t="s">
        <v>65</v>
      </c>
      <c r="C296" s="31" t="s">
        <v>120</v>
      </c>
      <c r="D296" s="116"/>
      <c r="E296" s="459"/>
      <c r="F296" s="459"/>
      <c r="G296" s="461"/>
      <c r="H296" s="347" t="str">
        <f>C296</f>
        <v>Training equipment</v>
      </c>
      <c r="I296" s="348" t="s">
        <v>107</v>
      </c>
      <c r="J296" s="165" t="s">
        <v>377</v>
      </c>
      <c r="K296" s="378" t="s">
        <v>53</v>
      </c>
      <c r="L296" s="349" t="s">
        <v>58</v>
      </c>
      <c r="M296" s="340"/>
      <c r="N296" s="340"/>
      <c r="O296" s="248"/>
      <c r="P296" s="185"/>
      <c r="Q296" s="186"/>
      <c r="R296" s="187"/>
      <c r="S296" s="188"/>
      <c r="T296" s="123"/>
      <c r="U296" s="123"/>
      <c r="V296" s="188"/>
      <c r="W296" s="123"/>
      <c r="X296" s="123"/>
      <c r="Y296" s="123"/>
      <c r="Z296" s="123"/>
      <c r="AA296" s="123"/>
      <c r="AB296" s="123"/>
      <c r="AC296" s="123"/>
      <c r="AD296" s="123"/>
      <c r="AE296" s="123"/>
      <c r="AF296" s="123"/>
      <c r="AG296" s="123"/>
      <c r="AH296" s="405"/>
      <c r="AI296" s="249"/>
      <c r="AJ296" s="319" t="s">
        <v>591</v>
      </c>
      <c r="AK296" s="116"/>
    </row>
    <row r="297" spans="1:37">
      <c r="A297" s="243"/>
      <c r="B297" s="30" t="s">
        <v>75</v>
      </c>
      <c r="C297" s="75" t="s">
        <v>90</v>
      </c>
      <c r="D297" s="116"/>
      <c r="E297" s="459"/>
      <c r="F297" s="459"/>
      <c r="G297" s="531"/>
      <c r="H297" s="275"/>
      <c r="I297" s="79"/>
      <c r="J297" s="79"/>
      <c r="K297" s="81"/>
      <c r="L297" s="79"/>
      <c r="M297" s="79"/>
      <c r="N297" s="340"/>
      <c r="O297" s="223"/>
      <c r="P297" s="88"/>
      <c r="Q297" s="89"/>
      <c r="R297" s="88"/>
      <c r="S297" s="88"/>
      <c r="T297" s="90"/>
      <c r="U297" s="90"/>
      <c r="V297" s="88"/>
      <c r="W297" s="90"/>
      <c r="X297" s="90"/>
      <c r="Y297" s="90"/>
      <c r="Z297" s="90"/>
      <c r="AA297" s="90"/>
      <c r="AB297" s="90"/>
      <c r="AC297" s="90"/>
      <c r="AD297" s="90"/>
      <c r="AE297" s="90"/>
      <c r="AF297" s="90"/>
      <c r="AG297" s="90"/>
      <c r="AH297" s="90"/>
      <c r="AI297" s="91"/>
      <c r="AJ297" s="251"/>
      <c r="AK297" s="116"/>
    </row>
    <row r="298" spans="1:37">
      <c r="A298" s="243"/>
      <c r="B298" s="30" t="s">
        <v>82</v>
      </c>
      <c r="C298" s="75" t="s">
        <v>90</v>
      </c>
      <c r="D298" s="116"/>
      <c r="E298" s="459"/>
      <c r="F298" s="459"/>
      <c r="G298" s="531"/>
      <c r="H298" s="223"/>
      <c r="I298" s="88"/>
      <c r="J298" s="88"/>
      <c r="K298" s="90"/>
      <c r="L298" s="88"/>
      <c r="M298" s="88"/>
      <c r="N298" s="340"/>
      <c r="O298" s="223"/>
      <c r="P298" s="88"/>
      <c r="Q298" s="89"/>
      <c r="R298" s="88"/>
      <c r="S298" s="88"/>
      <c r="T298" s="90"/>
      <c r="U298" s="90"/>
      <c r="V298" s="88"/>
      <c r="W298" s="90"/>
      <c r="X298" s="90"/>
      <c r="Y298" s="90"/>
      <c r="Z298" s="90"/>
      <c r="AA298" s="90"/>
      <c r="AB298" s="90"/>
      <c r="AC298" s="90"/>
      <c r="AD298" s="90"/>
      <c r="AE298" s="90"/>
      <c r="AF298" s="90"/>
      <c r="AG298" s="90"/>
      <c r="AH298" s="90"/>
      <c r="AI298" s="91"/>
      <c r="AJ298" s="249"/>
      <c r="AK298" s="116"/>
    </row>
    <row r="299" spans="1:37">
      <c r="A299" s="243"/>
      <c r="B299" s="30" t="s">
        <v>89</v>
      </c>
      <c r="C299" s="75" t="s">
        <v>90</v>
      </c>
      <c r="D299" s="116"/>
      <c r="E299" s="459"/>
      <c r="F299" s="459"/>
      <c r="G299" s="531"/>
      <c r="H299" s="223"/>
      <c r="I299" s="88"/>
      <c r="J299" s="88"/>
      <c r="K299" s="90"/>
      <c r="L299" s="88"/>
      <c r="M299" s="88"/>
      <c r="N299" s="340"/>
      <c r="O299" s="223"/>
      <c r="P299" s="88"/>
      <c r="Q299" s="89"/>
      <c r="R299" s="88"/>
      <c r="S299" s="88"/>
      <c r="T299" s="90"/>
      <c r="U299" s="90"/>
      <c r="V299" s="88"/>
      <c r="W299" s="90"/>
      <c r="X299" s="90"/>
      <c r="Y299" s="90"/>
      <c r="Z299" s="90"/>
      <c r="AA299" s="90"/>
      <c r="AB299" s="90"/>
      <c r="AC299" s="90"/>
      <c r="AD299" s="90"/>
      <c r="AE299" s="90"/>
      <c r="AF299" s="90"/>
      <c r="AG299" s="90"/>
      <c r="AH299" s="90"/>
      <c r="AI299" s="91"/>
      <c r="AJ299" s="249"/>
      <c r="AK299" s="116"/>
    </row>
    <row r="300" spans="1:37">
      <c r="A300" s="243"/>
      <c r="B300" s="277" t="s">
        <v>91</v>
      </c>
      <c r="C300" s="85" t="s">
        <v>90</v>
      </c>
      <c r="D300" s="278"/>
      <c r="E300" s="459"/>
      <c r="F300" s="459"/>
      <c r="G300" s="531"/>
      <c r="H300" s="224"/>
      <c r="I300" s="177"/>
      <c r="J300" s="177"/>
      <c r="K300" s="133"/>
      <c r="L300" s="177"/>
      <c r="M300" s="177"/>
      <c r="N300" s="288"/>
      <c r="O300" s="224"/>
      <c r="P300" s="177"/>
      <c r="Q300" s="200"/>
      <c r="R300" s="177"/>
      <c r="S300" s="177"/>
      <c r="T300" s="133"/>
      <c r="U300" s="133"/>
      <c r="V300" s="177"/>
      <c r="W300" s="133"/>
      <c r="X300" s="133"/>
      <c r="Y300" s="133"/>
      <c r="Z300" s="133"/>
      <c r="AA300" s="133"/>
      <c r="AB300" s="133"/>
      <c r="AC300" s="133"/>
      <c r="AD300" s="133"/>
      <c r="AE300" s="133"/>
      <c r="AF300" s="133"/>
      <c r="AG300" s="133"/>
      <c r="AH300" s="133"/>
      <c r="AI300" s="189"/>
      <c r="AJ300" s="247"/>
      <c r="AK300" s="278"/>
    </row>
    <row r="301" spans="1:37">
      <c r="A301" s="279"/>
      <c r="B301" s="163"/>
      <c r="C301" s="163"/>
      <c r="D301" s="163"/>
      <c r="E301" s="170"/>
      <c r="F301" s="93"/>
      <c r="G301" s="93"/>
      <c r="H301" s="163"/>
      <c r="I301" s="163"/>
      <c r="J301" s="163"/>
      <c r="K301" s="44"/>
      <c r="L301" s="170"/>
      <c r="M301" s="170"/>
      <c r="N301" s="66"/>
      <c r="O301" s="151"/>
      <c r="P301" s="149"/>
      <c r="Q301" s="150"/>
      <c r="R301" s="151"/>
      <c r="S301" s="66"/>
      <c r="T301" s="65"/>
      <c r="U301" s="65"/>
      <c r="V301" s="66"/>
      <c r="W301" s="65"/>
      <c r="X301" s="65"/>
      <c r="Y301" s="65"/>
      <c r="Z301" s="65"/>
      <c r="AA301" s="65"/>
      <c r="AB301" s="65"/>
      <c r="AC301" s="65"/>
      <c r="AD301" s="65"/>
      <c r="AE301" s="65"/>
      <c r="AF301" s="65"/>
      <c r="AG301" s="65"/>
      <c r="AH301" s="410"/>
      <c r="AI301" s="66"/>
      <c r="AJ301" s="273"/>
      <c r="AK301" s="163"/>
    </row>
    <row r="302" spans="1:37" ht="23.45" thickBot="1">
      <c r="A302" s="280"/>
      <c r="B302" s="164"/>
      <c r="C302" s="164"/>
      <c r="D302" s="164"/>
      <c r="E302" s="281"/>
      <c r="F302" s="97"/>
      <c r="G302" s="164"/>
      <c r="H302" s="164"/>
      <c r="I302" s="164"/>
      <c r="J302" s="164"/>
      <c r="K302" s="96"/>
      <c r="L302" s="281"/>
      <c r="M302" s="164"/>
      <c r="N302" s="164"/>
      <c r="O302" s="281"/>
      <c r="P302" s="282"/>
      <c r="Q302" s="283"/>
      <c r="R302" s="281"/>
      <c r="S302" s="164"/>
      <c r="T302" s="96"/>
      <c r="U302" s="96"/>
      <c r="V302" s="164"/>
      <c r="W302" s="96"/>
      <c r="X302" s="96"/>
      <c r="Y302" s="96"/>
      <c r="Z302" s="96"/>
      <c r="AA302" s="96"/>
      <c r="AB302" s="96"/>
      <c r="AC302" s="96"/>
      <c r="AD302" s="96"/>
      <c r="AE302" s="96"/>
      <c r="AF302" s="96"/>
      <c r="AG302" s="96"/>
      <c r="AH302" s="411"/>
      <c r="AI302" s="164"/>
      <c r="AJ302" s="164"/>
      <c r="AK302" s="164"/>
    </row>
    <row r="303" spans="1:37" ht="23.45" thickBot="1">
      <c r="A303" s="258">
        <v>21</v>
      </c>
      <c r="B303" s="481" t="s">
        <v>5</v>
      </c>
      <c r="C303" s="482"/>
      <c r="D303" s="482" t="s">
        <v>6</v>
      </c>
      <c r="E303" s="482"/>
      <c r="F303" s="482"/>
      <c r="G303" s="482"/>
      <c r="H303" s="482"/>
      <c r="I303" s="482"/>
      <c r="J303" s="482"/>
      <c r="K303" s="482"/>
      <c r="L303" s="501"/>
      <c r="M303" s="502" t="s">
        <v>7</v>
      </c>
      <c r="N303" s="482"/>
      <c r="O303" s="482"/>
      <c r="P303" s="482"/>
      <c r="Q303" s="482"/>
      <c r="R303" s="482"/>
      <c r="S303" s="482"/>
      <c r="T303" s="482"/>
      <c r="U303" s="482"/>
      <c r="V303" s="482"/>
      <c r="W303" s="482"/>
      <c r="X303" s="482"/>
      <c r="Y303" s="482"/>
      <c r="Z303" s="482"/>
      <c r="AA303" s="482"/>
      <c r="AB303" s="482"/>
      <c r="AC303" s="482"/>
      <c r="AD303" s="482"/>
      <c r="AE303" s="482"/>
      <c r="AF303" s="482"/>
      <c r="AG303" s="482"/>
      <c r="AH303" s="482"/>
      <c r="AI303" s="483" t="s">
        <v>8</v>
      </c>
      <c r="AJ303" s="483"/>
    </row>
    <row r="304" spans="1:37" s="259" customFormat="1">
      <c r="A304" s="243"/>
      <c r="D304" s="260"/>
      <c r="E304" s="261" t="s">
        <v>9</v>
      </c>
      <c r="F304" s="508" t="s">
        <v>10</v>
      </c>
      <c r="G304" s="508" t="s">
        <v>11</v>
      </c>
      <c r="H304" s="510" t="s">
        <v>12</v>
      </c>
      <c r="I304" s="512" t="s">
        <v>13</v>
      </c>
      <c r="J304" s="514" t="s">
        <v>14</v>
      </c>
      <c r="K304" s="466" t="s">
        <v>15</v>
      </c>
      <c r="L304" s="508" t="s">
        <v>16</v>
      </c>
      <c r="M304" s="260" t="s">
        <v>17</v>
      </c>
      <c r="N304" s="262" t="s">
        <v>18</v>
      </c>
      <c r="O304" s="516" t="s">
        <v>19</v>
      </c>
      <c r="P304" s="517"/>
      <c r="Q304" s="518"/>
      <c r="R304" s="508" t="s">
        <v>92</v>
      </c>
      <c r="S304" s="508" t="s">
        <v>93</v>
      </c>
      <c r="T304" s="466" t="s">
        <v>22</v>
      </c>
      <c r="U304" s="466" t="s">
        <v>23</v>
      </c>
      <c r="V304" s="529" t="s">
        <v>24</v>
      </c>
      <c r="W304" s="466" t="s">
        <v>94</v>
      </c>
      <c r="X304" s="467" t="s">
        <v>26</v>
      </c>
      <c r="Y304" s="468"/>
      <c r="Z304" s="469"/>
      <c r="AA304" s="467" t="s">
        <v>27</v>
      </c>
      <c r="AB304" s="468"/>
      <c r="AC304" s="469"/>
      <c r="AD304" s="18" t="s">
        <v>28</v>
      </c>
      <c r="AE304" s="467" t="s">
        <v>29</v>
      </c>
      <c r="AF304" s="468"/>
      <c r="AG304" s="469"/>
      <c r="AH304" s="466" t="s">
        <v>30</v>
      </c>
      <c r="AI304" s="528" t="s">
        <v>31</v>
      </c>
      <c r="AJ304" s="528" t="s">
        <v>32</v>
      </c>
      <c r="AK304" s="263" t="s">
        <v>33</v>
      </c>
    </row>
    <row r="305" spans="1:37" ht="30">
      <c r="A305" s="243"/>
      <c r="B305" s="264" t="s">
        <v>34</v>
      </c>
      <c r="C305" s="308" t="s">
        <v>379</v>
      </c>
      <c r="D305" s="226"/>
      <c r="E305" s="394" t="s">
        <v>167</v>
      </c>
      <c r="F305" s="509"/>
      <c r="G305" s="509"/>
      <c r="H305" s="511"/>
      <c r="I305" s="513"/>
      <c r="J305" s="515"/>
      <c r="K305" s="457"/>
      <c r="L305" s="509"/>
      <c r="M305" s="266"/>
      <c r="N305" s="361"/>
      <c r="O305" s="285" t="s">
        <v>37</v>
      </c>
      <c r="P305" s="268" t="s">
        <v>38</v>
      </c>
      <c r="Q305" s="286" t="s">
        <v>17</v>
      </c>
      <c r="R305" s="509"/>
      <c r="S305" s="509"/>
      <c r="T305" s="457"/>
      <c r="U305" s="457"/>
      <c r="V305" s="533"/>
      <c r="W305" s="457"/>
      <c r="X305" s="29" t="s">
        <v>39</v>
      </c>
      <c r="Y305" s="29" t="s">
        <v>40</v>
      </c>
      <c r="Z305" s="29" t="s">
        <v>41</v>
      </c>
      <c r="AA305" s="29" t="s">
        <v>39</v>
      </c>
      <c r="AB305" s="29" t="s">
        <v>40</v>
      </c>
      <c r="AC305" s="29" t="s">
        <v>41</v>
      </c>
      <c r="AD305" s="29" t="s">
        <v>42</v>
      </c>
      <c r="AE305" s="29" t="s">
        <v>43</v>
      </c>
      <c r="AF305" s="29" t="s">
        <v>44</v>
      </c>
      <c r="AG305" s="29" t="s">
        <v>45</v>
      </c>
      <c r="AH305" s="457"/>
      <c r="AI305" s="509"/>
      <c r="AJ305" s="509"/>
      <c r="AK305" s="152" t="s">
        <v>46</v>
      </c>
    </row>
    <row r="306" spans="1:37">
      <c r="A306" s="243"/>
      <c r="B306" s="30" t="s">
        <v>47</v>
      </c>
      <c r="C306" s="31" t="s">
        <v>380</v>
      </c>
      <c r="D306" s="116"/>
      <c r="E306" s="458" t="s">
        <v>381</v>
      </c>
      <c r="F306" s="458" t="s">
        <v>382</v>
      </c>
      <c r="G306" s="460" t="s">
        <v>383</v>
      </c>
      <c r="H306" s="278"/>
      <c r="I306" s="278"/>
      <c r="J306" s="278"/>
      <c r="K306" s="194"/>
      <c r="L306" s="302"/>
      <c r="M306" s="295"/>
      <c r="N306" s="278"/>
      <c r="O306" s="360"/>
      <c r="P306" s="129"/>
      <c r="Q306" s="130"/>
      <c r="R306" s="302"/>
      <c r="S306" s="278"/>
      <c r="T306" s="194"/>
      <c r="U306" s="194"/>
      <c r="V306" s="278"/>
      <c r="W306" s="194"/>
      <c r="X306" s="194"/>
      <c r="Y306" s="194"/>
      <c r="Z306" s="194"/>
      <c r="AA306" s="194"/>
      <c r="AB306" s="194"/>
      <c r="AC306" s="194"/>
      <c r="AD306" s="194"/>
      <c r="AE306" s="194"/>
      <c r="AF306" s="194"/>
      <c r="AG306" s="194"/>
      <c r="AH306" s="412"/>
      <c r="AI306" s="278"/>
      <c r="AJ306" s="278"/>
      <c r="AK306" s="116"/>
    </row>
    <row r="307" spans="1:37">
      <c r="A307" s="243"/>
      <c r="B307" s="264" t="s">
        <v>54</v>
      </c>
      <c r="C307" s="269" t="s">
        <v>55</v>
      </c>
      <c r="D307" s="116"/>
      <c r="E307" s="459"/>
      <c r="F307" s="459"/>
      <c r="G307" s="531"/>
      <c r="H307" s="250"/>
      <c r="I307" s="60"/>
      <c r="J307" s="60"/>
      <c r="K307" s="59"/>
      <c r="L307" s="147"/>
      <c r="M307" s="60"/>
      <c r="N307" s="340"/>
      <c r="O307" s="274"/>
      <c r="P307" s="145"/>
      <c r="Q307" s="146"/>
      <c r="R307" s="147"/>
      <c r="S307" s="60"/>
      <c r="T307" s="59"/>
      <c r="U307" s="59"/>
      <c r="V307" s="60"/>
      <c r="W307" s="59"/>
      <c r="X307" s="59"/>
      <c r="Y307" s="59"/>
      <c r="Z307" s="59"/>
      <c r="AA307" s="59"/>
      <c r="AB307" s="59"/>
      <c r="AC307" s="59"/>
      <c r="AD307" s="59"/>
      <c r="AE307" s="59"/>
      <c r="AF307" s="59"/>
      <c r="AG307" s="59"/>
      <c r="AH307" s="409"/>
      <c r="AI307" s="251"/>
      <c r="AJ307" s="202"/>
      <c r="AK307" s="273"/>
    </row>
    <row r="308" spans="1:37">
      <c r="A308" s="243"/>
      <c r="B308" s="30" t="s">
        <v>56</v>
      </c>
      <c r="C308" s="75" t="s">
        <v>90</v>
      </c>
      <c r="D308" s="116"/>
      <c r="E308" s="459"/>
      <c r="F308" s="459"/>
      <c r="G308" s="531"/>
      <c r="H308" s="246"/>
      <c r="I308" s="66"/>
      <c r="J308" s="66"/>
      <c r="K308" s="65"/>
      <c r="L308" s="151"/>
      <c r="M308" s="66"/>
      <c r="N308" s="340"/>
      <c r="O308" s="248"/>
      <c r="P308" s="185"/>
      <c r="Q308" s="186"/>
      <c r="R308" s="187"/>
      <c r="S308" s="188"/>
      <c r="T308" s="123"/>
      <c r="U308" s="123"/>
      <c r="V308" s="188"/>
      <c r="W308" s="123"/>
      <c r="X308" s="123"/>
      <c r="Y308" s="123"/>
      <c r="Z308" s="123"/>
      <c r="AA308" s="123"/>
      <c r="AB308" s="123"/>
      <c r="AC308" s="123"/>
      <c r="AD308" s="123"/>
      <c r="AE308" s="123"/>
      <c r="AF308" s="123"/>
      <c r="AG308" s="123"/>
      <c r="AH308" s="405"/>
      <c r="AI308" s="249"/>
      <c r="AJ308" s="303"/>
      <c r="AK308" s="301"/>
    </row>
    <row r="309" spans="1:37" ht="70.900000000000006" customHeight="1">
      <c r="A309" s="243"/>
      <c r="B309" s="30" t="s">
        <v>65</v>
      </c>
      <c r="C309" s="31" t="s">
        <v>384</v>
      </c>
      <c r="D309" s="116"/>
      <c r="E309" s="459"/>
      <c r="F309" s="459"/>
      <c r="G309" s="461"/>
      <c r="H309" s="347" t="str">
        <f>C309</f>
        <v>Created PSED proforma</v>
      </c>
      <c r="I309" s="348" t="s">
        <v>107</v>
      </c>
      <c r="J309" s="165" t="s">
        <v>385</v>
      </c>
      <c r="K309" s="378" t="s">
        <v>53</v>
      </c>
      <c r="L309" s="349" t="s">
        <v>58</v>
      </c>
      <c r="M309" s="340"/>
      <c r="N309" s="340"/>
      <c r="O309" s="248"/>
      <c r="P309" s="185"/>
      <c r="Q309" s="186"/>
      <c r="R309" s="187"/>
      <c r="S309" s="188"/>
      <c r="T309" s="123"/>
      <c r="U309" s="123"/>
      <c r="V309" s="188"/>
      <c r="W309" s="123"/>
      <c r="X309" s="123"/>
      <c r="Y309" s="123"/>
      <c r="Z309" s="123"/>
      <c r="AA309" s="123"/>
      <c r="AB309" s="123"/>
      <c r="AC309" s="123"/>
      <c r="AD309" s="123"/>
      <c r="AE309" s="123"/>
      <c r="AF309" s="123"/>
      <c r="AG309" s="123"/>
      <c r="AH309" s="405"/>
      <c r="AI309" s="249"/>
      <c r="AJ309" s="373" t="s">
        <v>386</v>
      </c>
      <c r="AK309" s="116"/>
    </row>
    <row r="310" spans="1:37">
      <c r="A310" s="243"/>
      <c r="B310" s="30" t="s">
        <v>75</v>
      </c>
      <c r="C310" s="75" t="s">
        <v>90</v>
      </c>
      <c r="D310" s="116"/>
      <c r="E310" s="459"/>
      <c r="F310" s="459"/>
      <c r="G310" s="531"/>
      <c r="H310" s="275"/>
      <c r="I310" s="79"/>
      <c r="J310" s="79"/>
      <c r="K310" s="81"/>
      <c r="L310" s="79"/>
      <c r="M310" s="79"/>
      <c r="N310" s="340"/>
      <c r="O310" s="223"/>
      <c r="P310" s="88"/>
      <c r="Q310" s="89"/>
      <c r="R310" s="88"/>
      <c r="S310" s="88"/>
      <c r="T310" s="90"/>
      <c r="U310" s="90"/>
      <c r="V310" s="88"/>
      <c r="W310" s="90"/>
      <c r="X310" s="90"/>
      <c r="Y310" s="90"/>
      <c r="Z310" s="90"/>
      <c r="AA310" s="90"/>
      <c r="AB310" s="90"/>
      <c r="AC310" s="90"/>
      <c r="AD310" s="90"/>
      <c r="AE310" s="90"/>
      <c r="AF310" s="90"/>
      <c r="AG310" s="90"/>
      <c r="AH310" s="90"/>
      <c r="AI310" s="91"/>
      <c r="AJ310" s="202"/>
      <c r="AK310" s="301"/>
    </row>
    <row r="311" spans="1:37">
      <c r="A311" s="243"/>
      <c r="B311" s="30" t="s">
        <v>82</v>
      </c>
      <c r="C311" s="75" t="s">
        <v>90</v>
      </c>
      <c r="D311" s="116"/>
      <c r="E311" s="459"/>
      <c r="F311" s="459"/>
      <c r="G311" s="531"/>
      <c r="H311" s="223"/>
      <c r="I311" s="88"/>
      <c r="J311" s="88"/>
      <c r="K311" s="90"/>
      <c r="L311" s="88"/>
      <c r="M311" s="88"/>
      <c r="N311" s="340"/>
      <c r="O311" s="223"/>
      <c r="P311" s="88"/>
      <c r="Q311" s="89"/>
      <c r="R311" s="88"/>
      <c r="S311" s="88"/>
      <c r="T311" s="90"/>
      <c r="U311" s="90"/>
      <c r="V311" s="88"/>
      <c r="W311" s="90"/>
      <c r="X311" s="90"/>
      <c r="Y311" s="90"/>
      <c r="Z311" s="90"/>
      <c r="AA311" s="90"/>
      <c r="AB311" s="90"/>
      <c r="AC311" s="90"/>
      <c r="AD311" s="90"/>
      <c r="AE311" s="90"/>
      <c r="AF311" s="90"/>
      <c r="AG311" s="90"/>
      <c r="AH311" s="90"/>
      <c r="AI311" s="91"/>
      <c r="AJ311" s="253"/>
      <c r="AK311" s="301"/>
    </row>
    <row r="312" spans="1:37">
      <c r="A312" s="243"/>
      <c r="B312" s="30" t="s">
        <v>89</v>
      </c>
      <c r="C312" s="75" t="s">
        <v>90</v>
      </c>
      <c r="D312" s="116"/>
      <c r="E312" s="459"/>
      <c r="F312" s="459"/>
      <c r="G312" s="531"/>
      <c r="H312" s="223"/>
      <c r="I312" s="88"/>
      <c r="J312" s="88"/>
      <c r="K312" s="90"/>
      <c r="L312" s="88"/>
      <c r="M312" s="88"/>
      <c r="N312" s="340"/>
      <c r="O312" s="223"/>
      <c r="P312" s="88"/>
      <c r="Q312" s="89"/>
      <c r="R312" s="88"/>
      <c r="S312" s="88"/>
      <c r="T312" s="90"/>
      <c r="U312" s="90"/>
      <c r="V312" s="88"/>
      <c r="W312" s="90"/>
      <c r="X312" s="90"/>
      <c r="Y312" s="90"/>
      <c r="Z312" s="90"/>
      <c r="AA312" s="90"/>
      <c r="AB312" s="90"/>
      <c r="AC312" s="90"/>
      <c r="AD312" s="90"/>
      <c r="AE312" s="90"/>
      <c r="AF312" s="90"/>
      <c r="AG312" s="90"/>
      <c r="AH312" s="90"/>
      <c r="AI312" s="91"/>
      <c r="AJ312" s="253"/>
      <c r="AK312" s="301"/>
    </row>
    <row r="313" spans="1:37">
      <c r="A313" s="243"/>
      <c r="B313" s="277" t="s">
        <v>91</v>
      </c>
      <c r="C313" s="85" t="s">
        <v>90</v>
      </c>
      <c r="D313" s="278"/>
      <c r="E313" s="459"/>
      <c r="F313" s="459"/>
      <c r="G313" s="531"/>
      <c r="H313" s="224"/>
      <c r="I313" s="177"/>
      <c r="J313" s="177"/>
      <c r="K313" s="133"/>
      <c r="L313" s="177"/>
      <c r="M313" s="177"/>
      <c r="N313" s="288"/>
      <c r="O313" s="224"/>
      <c r="P313" s="177"/>
      <c r="Q313" s="200"/>
      <c r="R313" s="177"/>
      <c r="S313" s="177"/>
      <c r="T313" s="133"/>
      <c r="U313" s="133"/>
      <c r="V313" s="177"/>
      <c r="W313" s="133"/>
      <c r="X313" s="133"/>
      <c r="Y313" s="133"/>
      <c r="Z313" s="133"/>
      <c r="AA313" s="133"/>
      <c r="AB313" s="133"/>
      <c r="AC313" s="133"/>
      <c r="AD313" s="133"/>
      <c r="AE313" s="133"/>
      <c r="AF313" s="133"/>
      <c r="AG313" s="133"/>
      <c r="AH313" s="133"/>
      <c r="AI313" s="189"/>
      <c r="AJ313" s="303"/>
      <c r="AK313" s="321"/>
    </row>
    <row r="314" spans="1:37">
      <c r="A314" s="279"/>
      <c r="B314" s="163"/>
      <c r="C314" s="163"/>
      <c r="D314" s="163"/>
      <c r="E314" s="170"/>
      <c r="F314" s="93"/>
      <c r="G314" s="93"/>
      <c r="H314" s="163"/>
      <c r="I314" s="163"/>
      <c r="J314" s="163"/>
      <c r="K314" s="44"/>
      <c r="L314" s="170"/>
      <c r="M314" s="170"/>
      <c r="N314" s="66"/>
      <c r="O314" s="151"/>
      <c r="P314" s="149"/>
      <c r="Q314" s="150"/>
      <c r="R314" s="151"/>
      <c r="S314" s="66"/>
      <c r="T314" s="65"/>
      <c r="U314" s="65"/>
      <c r="V314" s="66"/>
      <c r="W314" s="65"/>
      <c r="X314" s="65"/>
      <c r="Y314" s="65"/>
      <c r="Z314" s="65"/>
      <c r="AA314" s="65"/>
      <c r="AB314" s="65"/>
      <c r="AC314" s="65"/>
      <c r="AD314" s="65"/>
      <c r="AE314" s="65"/>
      <c r="AF314" s="65"/>
      <c r="AG314" s="65"/>
      <c r="AH314" s="410"/>
      <c r="AI314" s="66"/>
      <c r="AJ314" s="247"/>
      <c r="AK314" s="163"/>
    </row>
    <row r="315" spans="1:37" ht="23.45" thickBot="1">
      <c r="A315" s="280"/>
      <c r="B315" s="164"/>
      <c r="C315" s="164"/>
      <c r="D315" s="164"/>
      <c r="E315" s="281"/>
      <c r="F315" s="97"/>
      <c r="G315" s="164"/>
      <c r="H315" s="164"/>
      <c r="I315" s="164"/>
      <c r="J315" s="164"/>
      <c r="K315" s="96"/>
      <c r="L315" s="281"/>
      <c r="M315" s="164"/>
      <c r="N315" s="164"/>
      <c r="O315" s="281"/>
      <c r="P315" s="282"/>
      <c r="Q315" s="283"/>
      <c r="R315" s="281"/>
      <c r="S315" s="164"/>
      <c r="T315" s="96"/>
      <c r="U315" s="96"/>
      <c r="V315" s="164"/>
      <c r="W315" s="96"/>
      <c r="X315" s="96"/>
      <c r="Y315" s="96"/>
      <c r="Z315" s="96"/>
      <c r="AA315" s="96"/>
      <c r="AB315" s="96"/>
      <c r="AC315" s="96"/>
      <c r="AD315" s="96"/>
      <c r="AE315" s="96"/>
      <c r="AF315" s="96"/>
      <c r="AG315" s="96"/>
      <c r="AH315" s="411"/>
      <c r="AI315" s="164"/>
      <c r="AJ315" s="164"/>
      <c r="AK315" s="164"/>
    </row>
    <row r="316" spans="1:37" ht="23.45" thickBot="1">
      <c r="A316" s="258">
        <v>22</v>
      </c>
      <c r="B316" s="481" t="s">
        <v>5</v>
      </c>
      <c r="C316" s="482"/>
      <c r="D316" s="482" t="s">
        <v>6</v>
      </c>
      <c r="E316" s="482"/>
      <c r="F316" s="482"/>
      <c r="G316" s="482"/>
      <c r="H316" s="482"/>
      <c r="I316" s="482"/>
      <c r="J316" s="482"/>
      <c r="K316" s="482"/>
      <c r="L316" s="501"/>
      <c r="M316" s="502" t="s">
        <v>7</v>
      </c>
      <c r="N316" s="482"/>
      <c r="O316" s="482"/>
      <c r="P316" s="482"/>
      <c r="Q316" s="482"/>
      <c r="R316" s="482"/>
      <c r="S316" s="482"/>
      <c r="T316" s="482"/>
      <c r="U316" s="482"/>
      <c r="V316" s="482"/>
      <c r="W316" s="482"/>
      <c r="X316" s="482"/>
      <c r="Y316" s="482"/>
      <c r="Z316" s="482"/>
      <c r="AA316" s="482"/>
      <c r="AB316" s="482"/>
      <c r="AC316" s="482"/>
      <c r="AD316" s="482"/>
      <c r="AE316" s="482"/>
      <c r="AF316" s="482"/>
      <c r="AG316" s="482"/>
      <c r="AH316" s="482"/>
      <c r="AI316" s="483" t="s">
        <v>8</v>
      </c>
      <c r="AJ316" s="483"/>
    </row>
    <row r="317" spans="1:37" s="259" customFormat="1">
      <c r="A317" s="243"/>
      <c r="D317" s="260"/>
      <c r="E317" s="261" t="s">
        <v>9</v>
      </c>
      <c r="F317" s="508" t="s">
        <v>10</v>
      </c>
      <c r="G317" s="508" t="s">
        <v>11</v>
      </c>
      <c r="H317" s="510" t="s">
        <v>12</v>
      </c>
      <c r="I317" s="512" t="s">
        <v>13</v>
      </c>
      <c r="J317" s="514" t="s">
        <v>14</v>
      </c>
      <c r="K317" s="466" t="s">
        <v>15</v>
      </c>
      <c r="L317" s="508" t="s">
        <v>16</v>
      </c>
      <c r="M317" s="260" t="s">
        <v>17</v>
      </c>
      <c r="N317" s="262" t="s">
        <v>18</v>
      </c>
      <c r="O317" s="516" t="s">
        <v>19</v>
      </c>
      <c r="P317" s="517"/>
      <c r="Q317" s="518"/>
      <c r="R317" s="508" t="s">
        <v>92</v>
      </c>
      <c r="S317" s="508" t="s">
        <v>93</v>
      </c>
      <c r="T317" s="466" t="s">
        <v>22</v>
      </c>
      <c r="U317" s="466" t="s">
        <v>23</v>
      </c>
      <c r="V317" s="529" t="s">
        <v>24</v>
      </c>
      <c r="W317" s="466" t="s">
        <v>94</v>
      </c>
      <c r="X317" s="467" t="s">
        <v>26</v>
      </c>
      <c r="Y317" s="468"/>
      <c r="Z317" s="469"/>
      <c r="AA317" s="467" t="s">
        <v>27</v>
      </c>
      <c r="AB317" s="468"/>
      <c r="AC317" s="469"/>
      <c r="AD317" s="18" t="s">
        <v>28</v>
      </c>
      <c r="AE317" s="467" t="s">
        <v>29</v>
      </c>
      <c r="AF317" s="468"/>
      <c r="AG317" s="469"/>
      <c r="AH317" s="466" t="s">
        <v>30</v>
      </c>
      <c r="AI317" s="528" t="s">
        <v>31</v>
      </c>
      <c r="AJ317" s="528" t="s">
        <v>32</v>
      </c>
      <c r="AK317" s="263" t="s">
        <v>33</v>
      </c>
    </row>
    <row r="318" spans="1:37" ht="30">
      <c r="A318" s="243"/>
      <c r="B318" s="264" t="s">
        <v>34</v>
      </c>
      <c r="C318" s="31" t="s">
        <v>387</v>
      </c>
      <c r="D318" s="116"/>
      <c r="E318" s="395" t="s">
        <v>167</v>
      </c>
      <c r="F318" s="509"/>
      <c r="G318" s="509"/>
      <c r="H318" s="511"/>
      <c r="I318" s="513"/>
      <c r="J318" s="515"/>
      <c r="K318" s="457"/>
      <c r="L318" s="509"/>
      <c r="M318" s="266"/>
      <c r="N318" s="361"/>
      <c r="O318" s="426" t="s">
        <v>37</v>
      </c>
      <c r="P318" s="427" t="s">
        <v>38</v>
      </c>
      <c r="Q318" s="428" t="s">
        <v>17</v>
      </c>
      <c r="R318" s="528"/>
      <c r="S318" s="528"/>
      <c r="T318" s="456"/>
      <c r="U318" s="456"/>
      <c r="V318" s="530"/>
      <c r="W318" s="456"/>
      <c r="X318" s="325" t="s">
        <v>39</v>
      </c>
      <c r="Y318" s="325" t="s">
        <v>40</v>
      </c>
      <c r="Z318" s="325" t="s">
        <v>41</v>
      </c>
      <c r="AA318" s="325" t="s">
        <v>39</v>
      </c>
      <c r="AB318" s="325" t="s">
        <v>40</v>
      </c>
      <c r="AC318" s="325" t="s">
        <v>41</v>
      </c>
      <c r="AD318" s="325" t="s">
        <v>42</v>
      </c>
      <c r="AE318" s="325" t="s">
        <v>43</v>
      </c>
      <c r="AF318" s="325" t="s">
        <v>44</v>
      </c>
      <c r="AG318" s="325" t="s">
        <v>45</v>
      </c>
      <c r="AH318" s="456"/>
      <c r="AI318" s="528"/>
      <c r="AJ318" s="509"/>
      <c r="AK318" s="152" t="s">
        <v>46</v>
      </c>
    </row>
    <row r="319" spans="1:37">
      <c r="A319" s="243"/>
      <c r="B319" s="30" t="s">
        <v>47</v>
      </c>
      <c r="C319" s="184" t="s">
        <v>592</v>
      </c>
      <c r="D319" s="116"/>
      <c r="E319" s="458" t="s">
        <v>389</v>
      </c>
      <c r="F319" s="458" t="s">
        <v>390</v>
      </c>
      <c r="G319" s="460" t="s">
        <v>391</v>
      </c>
      <c r="H319" s="278"/>
      <c r="I319" s="278"/>
      <c r="J319" s="278"/>
      <c r="K319" s="194"/>
      <c r="L319" s="302"/>
      <c r="M319" s="295"/>
      <c r="N319" s="295"/>
      <c r="O319" s="309"/>
      <c r="P319" s="282"/>
      <c r="Q319" s="283"/>
      <c r="R319" s="281"/>
      <c r="S319" s="164"/>
      <c r="T319" s="96"/>
      <c r="U319" s="96"/>
      <c r="V319" s="164"/>
      <c r="W319" s="96"/>
      <c r="X319" s="96"/>
      <c r="Y319" s="96"/>
      <c r="Z319" s="96"/>
      <c r="AA319" s="96"/>
      <c r="AB319" s="96"/>
      <c r="AC319" s="96"/>
      <c r="AD319" s="96"/>
      <c r="AE319" s="96"/>
      <c r="AF319" s="96"/>
      <c r="AG319" s="96"/>
      <c r="AH319" s="411"/>
      <c r="AI319" s="301"/>
      <c r="AJ319" s="321"/>
      <c r="AK319" s="116"/>
    </row>
    <row r="320" spans="1:37">
      <c r="A320" s="243"/>
      <c r="B320" s="264" t="s">
        <v>54</v>
      </c>
      <c r="C320" s="269" t="s">
        <v>55</v>
      </c>
      <c r="D320" s="116"/>
      <c r="E320" s="459"/>
      <c r="F320" s="459"/>
      <c r="G320" s="531"/>
      <c r="H320" s="250"/>
      <c r="I320" s="60"/>
      <c r="J320" s="60"/>
      <c r="K320" s="59"/>
      <c r="L320" s="147"/>
      <c r="M320" s="60"/>
      <c r="N320" s="340"/>
      <c r="O320" s="383"/>
      <c r="P320" s="149"/>
      <c r="Q320" s="150"/>
      <c r="R320" s="151"/>
      <c r="S320" s="66"/>
      <c r="T320" s="65"/>
      <c r="U320" s="65"/>
      <c r="V320" s="66"/>
      <c r="W320" s="65"/>
      <c r="X320" s="65"/>
      <c r="Y320" s="65"/>
      <c r="Z320" s="65"/>
      <c r="AA320" s="65"/>
      <c r="AB320" s="65"/>
      <c r="AC320" s="65"/>
      <c r="AD320" s="65"/>
      <c r="AE320" s="65"/>
      <c r="AF320" s="65"/>
      <c r="AG320" s="65"/>
      <c r="AH320" s="410"/>
      <c r="AI320" s="247"/>
      <c r="AJ320" s="202"/>
      <c r="AK320" s="273"/>
    </row>
    <row r="321" spans="1:37" ht="181.9" customHeight="1">
      <c r="A321" s="243"/>
      <c r="B321" s="30" t="s">
        <v>56</v>
      </c>
      <c r="C321" s="31" t="s">
        <v>384</v>
      </c>
      <c r="D321" s="116"/>
      <c r="E321" s="459"/>
      <c r="F321" s="459"/>
      <c r="G321" s="531"/>
      <c r="H321" s="246"/>
      <c r="I321" s="66"/>
      <c r="J321" s="66"/>
      <c r="K321" s="65"/>
      <c r="L321" s="151"/>
      <c r="M321" s="66"/>
      <c r="N321" s="347"/>
      <c r="O321" s="359">
        <v>21</v>
      </c>
      <c r="P321" s="318" t="str">
        <f>C332</f>
        <v>To be a functioning NFF/Airworthiness group</v>
      </c>
      <c r="Q321" s="317" t="str">
        <f>H309</f>
        <v>Created PSED proforma</v>
      </c>
      <c r="R321" s="374" t="str">
        <f>I309</f>
        <v>Wrong object</v>
      </c>
      <c r="S321" s="317" t="str">
        <f>J309</f>
        <v>Incorrect/incomplete PSED proforma created</v>
      </c>
      <c r="T321" s="390" t="str">
        <f>K309</f>
        <v>Low</v>
      </c>
      <c r="U321" s="386" t="str">
        <f>L309</f>
        <v>Large</v>
      </c>
      <c r="V321" s="318" t="s">
        <v>392</v>
      </c>
      <c r="W321" s="107" t="s">
        <v>104</v>
      </c>
      <c r="X321" s="107">
        <f t="shared" ref="X321" si="310">IF($T321="High",3,0)</f>
        <v>0</v>
      </c>
      <c r="Y321" s="107">
        <f t="shared" ref="Y321" si="311">IF($T321="Medium",2,0)</f>
        <v>0</v>
      </c>
      <c r="Z321" s="107">
        <f t="shared" ref="Z321" si="312">IF($T321="Low",1,0)</f>
        <v>1</v>
      </c>
      <c r="AA321" s="107">
        <f t="shared" ref="AA321" si="313">IF($U321="large",3,0)</f>
        <v>3</v>
      </c>
      <c r="AB321" s="107">
        <f t="shared" ref="AB321" si="314">IF($U321="Medium",2,0)</f>
        <v>0</v>
      </c>
      <c r="AC321" s="107">
        <f t="shared" ref="AC321" si="315">IF($U321="Low",1,0)</f>
        <v>0</v>
      </c>
      <c r="AD321" s="107">
        <f t="shared" ref="AD321" si="316">(X321+Y321+Z321)*(AA321+AB321+AC321)</f>
        <v>3</v>
      </c>
      <c r="AE321" s="376">
        <f t="shared" ref="AE321" si="317">IF($W321="INCREASE",3,0)</f>
        <v>0</v>
      </c>
      <c r="AF321" s="376">
        <f t="shared" ref="AF321" si="318">IF($W321="NO CHANGE",2,0)</f>
        <v>2</v>
      </c>
      <c r="AG321" s="376">
        <f t="shared" ref="AG321" si="319">IF($W321="DECREASE",1,0)</f>
        <v>0</v>
      </c>
      <c r="AH321" s="425">
        <f t="shared" ref="AH321" si="320">AD321*(AE321+AF321+AG321)</f>
        <v>6</v>
      </c>
      <c r="AI321" s="152" t="s">
        <v>393</v>
      </c>
      <c r="AJ321" s="303"/>
      <c r="AK321" s="301"/>
    </row>
    <row r="322" spans="1:37" ht="120.6" customHeight="1">
      <c r="A322" s="243"/>
      <c r="B322" s="463" t="s">
        <v>65</v>
      </c>
      <c r="C322" s="31" t="s">
        <v>394</v>
      </c>
      <c r="D322" s="116"/>
      <c r="E322" s="459"/>
      <c r="F322" s="459"/>
      <c r="G322" s="461"/>
      <c r="H322" s="226" t="str">
        <f>C322</f>
        <v>Provided PSED proforma</v>
      </c>
      <c r="I322" s="320" t="s">
        <v>107</v>
      </c>
      <c r="J322" s="346" t="s">
        <v>395</v>
      </c>
      <c r="K322" s="107" t="s">
        <v>53</v>
      </c>
      <c r="L322" s="287" t="s">
        <v>58</v>
      </c>
      <c r="M322" s="288"/>
      <c r="N322" s="347"/>
      <c r="O322" s="60"/>
      <c r="P322" s="145"/>
      <c r="Q322" s="146"/>
      <c r="R322" s="147"/>
      <c r="S322" s="60"/>
      <c r="T322" s="59"/>
      <c r="U322" s="59"/>
      <c r="V322" s="60"/>
      <c r="W322" s="59"/>
      <c r="X322" s="59"/>
      <c r="Y322" s="59"/>
      <c r="Z322" s="59"/>
      <c r="AA322" s="59"/>
      <c r="AB322" s="59"/>
      <c r="AC322" s="59"/>
      <c r="AD322" s="59"/>
      <c r="AE322" s="59"/>
      <c r="AF322" s="59"/>
      <c r="AG322" s="59"/>
      <c r="AH322" s="421"/>
      <c r="AI322" s="251"/>
      <c r="AJ322" s="316" t="s">
        <v>593</v>
      </c>
      <c r="AK322" s="116"/>
    </row>
    <row r="323" spans="1:37" ht="37.15" customHeight="1">
      <c r="A323" s="243"/>
      <c r="B323" s="463"/>
      <c r="C323" s="31" t="s">
        <v>86</v>
      </c>
      <c r="D323" s="116"/>
      <c r="E323" s="459"/>
      <c r="F323" s="459"/>
      <c r="G323" s="461"/>
      <c r="H323" s="278" t="str">
        <f>C323</f>
        <v>PSED proforma</v>
      </c>
      <c r="I323" s="322" t="s">
        <v>72</v>
      </c>
      <c r="J323" s="323" t="s">
        <v>397</v>
      </c>
      <c r="K323" s="194" t="s">
        <v>53</v>
      </c>
      <c r="L323" s="302" t="s">
        <v>58</v>
      </c>
      <c r="M323" s="295"/>
      <c r="N323" s="226"/>
      <c r="O323" s="188"/>
      <c r="P323" s="185"/>
      <c r="Q323" s="186"/>
      <c r="R323" s="187"/>
      <c r="S323" s="188"/>
      <c r="T323" s="123"/>
      <c r="U323" s="123"/>
      <c r="V323" s="188"/>
      <c r="W323" s="123"/>
      <c r="X323" s="123"/>
      <c r="Y323" s="123"/>
      <c r="Z323" s="123"/>
      <c r="AA323" s="123"/>
      <c r="AB323" s="123"/>
      <c r="AC323" s="123"/>
      <c r="AD323" s="123"/>
      <c r="AE323" s="123"/>
      <c r="AF323" s="123"/>
      <c r="AG323" s="123"/>
      <c r="AH323" s="422"/>
      <c r="AI323" s="188"/>
      <c r="AJ323" s="50" t="s">
        <v>398</v>
      </c>
      <c r="AK323" s="301"/>
    </row>
    <row r="324" spans="1:37">
      <c r="A324" s="243"/>
      <c r="B324" s="30" t="s">
        <v>75</v>
      </c>
      <c r="C324" s="75" t="s">
        <v>90</v>
      </c>
      <c r="D324" s="116"/>
      <c r="E324" s="459"/>
      <c r="F324" s="459"/>
      <c r="G324" s="531"/>
      <c r="H324" s="275"/>
      <c r="I324" s="79"/>
      <c r="J324" s="79"/>
      <c r="K324" s="81"/>
      <c r="L324" s="79"/>
      <c r="M324" s="79"/>
      <c r="N324" s="91"/>
      <c r="O324" s="88"/>
      <c r="P324" s="88"/>
      <c r="Q324" s="89"/>
      <c r="R324" s="88"/>
      <c r="S324" s="88"/>
      <c r="T324" s="90"/>
      <c r="U324" s="90"/>
      <c r="V324" s="88"/>
      <c r="W324" s="90"/>
      <c r="X324" s="90"/>
      <c r="Y324" s="90"/>
      <c r="Z324" s="90"/>
      <c r="AA324" s="90"/>
      <c r="AB324" s="90"/>
      <c r="AC324" s="90"/>
      <c r="AD324" s="90"/>
      <c r="AE324" s="90"/>
      <c r="AF324" s="90"/>
      <c r="AG324" s="90"/>
      <c r="AH324" s="214"/>
      <c r="AI324" s="88"/>
      <c r="AJ324" s="202"/>
      <c r="AK324" s="301"/>
    </row>
    <row r="325" spans="1:37">
      <c r="A325" s="243"/>
      <c r="B325" s="30" t="s">
        <v>82</v>
      </c>
      <c r="C325" s="75" t="s">
        <v>90</v>
      </c>
      <c r="D325" s="116"/>
      <c r="E325" s="459"/>
      <c r="F325" s="459"/>
      <c r="G325" s="531"/>
      <c r="H325" s="223"/>
      <c r="I325" s="88"/>
      <c r="J325" s="88"/>
      <c r="K325" s="90"/>
      <c r="L325" s="88"/>
      <c r="M325" s="88"/>
      <c r="N325" s="91"/>
      <c r="O325" s="88"/>
      <c r="P325" s="88"/>
      <c r="Q325" s="89"/>
      <c r="R325" s="88"/>
      <c r="S325" s="88"/>
      <c r="T325" s="90"/>
      <c r="U325" s="90"/>
      <c r="V325" s="88"/>
      <c r="W325" s="90"/>
      <c r="X325" s="90"/>
      <c r="Y325" s="90"/>
      <c r="Z325" s="90"/>
      <c r="AA325" s="90"/>
      <c r="AB325" s="90"/>
      <c r="AC325" s="90"/>
      <c r="AD325" s="90"/>
      <c r="AE325" s="90"/>
      <c r="AF325" s="90"/>
      <c r="AG325" s="90"/>
      <c r="AH325" s="214"/>
      <c r="AI325" s="88"/>
      <c r="AJ325" s="253"/>
      <c r="AK325" s="301"/>
    </row>
    <row r="326" spans="1:37">
      <c r="A326" s="243"/>
      <c r="B326" s="30" t="s">
        <v>89</v>
      </c>
      <c r="C326" s="75" t="s">
        <v>90</v>
      </c>
      <c r="D326" s="116"/>
      <c r="E326" s="459"/>
      <c r="F326" s="459"/>
      <c r="G326" s="531"/>
      <c r="H326" s="223"/>
      <c r="I326" s="88"/>
      <c r="J326" s="88"/>
      <c r="K326" s="90"/>
      <c r="L326" s="88"/>
      <c r="M326" s="88"/>
      <c r="N326" s="91"/>
      <c r="O326" s="88"/>
      <c r="P326" s="88"/>
      <c r="Q326" s="89"/>
      <c r="R326" s="88"/>
      <c r="S326" s="88"/>
      <c r="T326" s="90"/>
      <c r="U326" s="90"/>
      <c r="V326" s="88"/>
      <c r="W326" s="90"/>
      <c r="X326" s="90"/>
      <c r="Y326" s="90"/>
      <c r="Z326" s="90"/>
      <c r="AA326" s="90"/>
      <c r="AB326" s="90"/>
      <c r="AC326" s="90"/>
      <c r="AD326" s="90"/>
      <c r="AE326" s="90"/>
      <c r="AF326" s="90"/>
      <c r="AG326" s="90"/>
      <c r="AH326" s="214"/>
      <c r="AI326" s="88"/>
      <c r="AJ326" s="253"/>
      <c r="AK326" s="301"/>
    </row>
    <row r="327" spans="1:37">
      <c r="A327" s="243"/>
      <c r="B327" s="277" t="s">
        <v>91</v>
      </c>
      <c r="C327" s="85" t="s">
        <v>90</v>
      </c>
      <c r="D327" s="278"/>
      <c r="E327" s="459"/>
      <c r="F327" s="459"/>
      <c r="G327" s="531"/>
      <c r="H327" s="224"/>
      <c r="I327" s="177"/>
      <c r="J327" s="177"/>
      <c r="K327" s="133"/>
      <c r="L327" s="177"/>
      <c r="M327" s="177"/>
      <c r="N327" s="189"/>
      <c r="O327" s="88"/>
      <c r="P327" s="88"/>
      <c r="Q327" s="89"/>
      <c r="R327" s="88"/>
      <c r="S327" s="88"/>
      <c r="T327" s="90"/>
      <c r="U327" s="90"/>
      <c r="V327" s="88"/>
      <c r="W327" s="90"/>
      <c r="X327" s="90"/>
      <c r="Y327" s="90"/>
      <c r="Z327" s="90"/>
      <c r="AA327" s="90"/>
      <c r="AB327" s="90"/>
      <c r="AC327" s="90"/>
      <c r="AD327" s="90"/>
      <c r="AE327" s="90"/>
      <c r="AF327" s="90"/>
      <c r="AG327" s="90"/>
      <c r="AH327" s="214"/>
      <c r="AI327" s="88"/>
      <c r="AJ327" s="303"/>
      <c r="AK327" s="321"/>
    </row>
    <row r="328" spans="1:37">
      <c r="A328" s="279"/>
      <c r="B328" s="163"/>
      <c r="C328" s="163"/>
      <c r="D328" s="163"/>
      <c r="E328" s="170"/>
      <c r="F328" s="93"/>
      <c r="G328" s="93"/>
      <c r="H328" s="163"/>
      <c r="I328" s="163"/>
      <c r="J328" s="163"/>
      <c r="K328" s="44"/>
      <c r="L328" s="170"/>
      <c r="M328" s="170"/>
      <c r="N328" s="163"/>
      <c r="O328" s="170"/>
      <c r="P328" s="168"/>
      <c r="Q328" s="169"/>
      <c r="R328" s="170"/>
      <c r="S328" s="163"/>
      <c r="T328" s="44"/>
      <c r="U328" s="44"/>
      <c r="V328" s="163"/>
      <c r="W328" s="44"/>
      <c r="X328" s="44"/>
      <c r="Y328" s="44"/>
      <c r="Z328" s="44"/>
      <c r="AA328" s="44"/>
      <c r="AB328" s="44"/>
      <c r="AC328" s="44"/>
      <c r="AD328" s="44"/>
      <c r="AE328" s="44"/>
      <c r="AF328" s="44"/>
      <c r="AG328" s="44"/>
      <c r="AH328" s="406"/>
      <c r="AI328" s="163"/>
      <c r="AJ328" s="247"/>
      <c r="AK328" s="163"/>
    </row>
    <row r="329" spans="1:37" ht="23.45" thickBot="1">
      <c r="B329" s="164"/>
      <c r="C329" s="164"/>
      <c r="D329" s="164"/>
      <c r="E329" s="281"/>
      <c r="F329" s="97"/>
      <c r="G329" s="164"/>
      <c r="H329" s="164"/>
      <c r="I329" s="164"/>
      <c r="J329" s="164"/>
      <c r="K329" s="96"/>
      <c r="L329" s="281"/>
      <c r="M329" s="164"/>
      <c r="N329" s="164"/>
      <c r="O329" s="281"/>
      <c r="P329" s="282"/>
      <c r="Q329" s="283"/>
      <c r="R329" s="281"/>
      <c r="S329" s="164"/>
      <c r="T329" s="96"/>
      <c r="U329" s="96"/>
      <c r="V329" s="164"/>
      <c r="W329" s="96"/>
      <c r="X329" s="96"/>
      <c r="Y329" s="96"/>
      <c r="Z329" s="96"/>
      <c r="AA329" s="96"/>
      <c r="AB329" s="96"/>
      <c r="AC329" s="96"/>
      <c r="AD329" s="96"/>
      <c r="AE329" s="96"/>
      <c r="AF329" s="96"/>
      <c r="AG329" s="96"/>
      <c r="AH329" s="411"/>
      <c r="AI329" s="164"/>
      <c r="AJ329" s="164"/>
      <c r="AK329" s="164"/>
    </row>
    <row r="330" spans="1:37" s="3" customFormat="1" ht="23.45" thickBot="1">
      <c r="A330" s="12">
        <v>23</v>
      </c>
      <c r="B330" s="481" t="s">
        <v>5</v>
      </c>
      <c r="C330" s="482"/>
      <c r="D330" s="482" t="s">
        <v>6</v>
      </c>
      <c r="E330" s="482"/>
      <c r="F330" s="482"/>
      <c r="G330" s="482"/>
      <c r="H330" s="482"/>
      <c r="I330" s="482"/>
      <c r="J330" s="482"/>
      <c r="K330" s="482"/>
      <c r="L330" s="501"/>
      <c r="M330" s="502" t="s">
        <v>7</v>
      </c>
      <c r="N330" s="482"/>
      <c r="O330" s="482"/>
      <c r="P330" s="482"/>
      <c r="Q330" s="482"/>
      <c r="R330" s="482"/>
      <c r="S330" s="482"/>
      <c r="T330" s="482"/>
      <c r="U330" s="482"/>
      <c r="V330" s="482"/>
      <c r="W330" s="482"/>
      <c r="X330" s="482"/>
      <c r="Y330" s="482"/>
      <c r="Z330" s="482"/>
      <c r="AA330" s="482"/>
      <c r="AB330" s="482"/>
      <c r="AC330" s="482"/>
      <c r="AD330" s="482"/>
      <c r="AE330" s="482"/>
      <c r="AF330" s="482"/>
      <c r="AG330" s="482"/>
      <c r="AH330" s="482"/>
      <c r="AI330" s="483" t="s">
        <v>8</v>
      </c>
      <c r="AJ330" s="483"/>
      <c r="AK330" s="242"/>
    </row>
    <row r="331" spans="1:37" s="14" customFormat="1">
      <c r="A331" s="13"/>
      <c r="D331" s="15"/>
      <c r="E331" s="16" t="s">
        <v>9</v>
      </c>
      <c r="F331" s="466" t="s">
        <v>10</v>
      </c>
      <c r="G331" s="466" t="s">
        <v>11</v>
      </c>
      <c r="H331" s="475" t="s">
        <v>12</v>
      </c>
      <c r="I331" s="477" t="s">
        <v>13</v>
      </c>
      <c r="J331" s="479" t="s">
        <v>14</v>
      </c>
      <c r="K331" s="466" t="s">
        <v>15</v>
      </c>
      <c r="L331" s="466" t="s">
        <v>16</v>
      </c>
      <c r="M331" s="15" t="s">
        <v>17</v>
      </c>
      <c r="N331" s="17" t="s">
        <v>18</v>
      </c>
      <c r="O331" s="472" t="s">
        <v>19</v>
      </c>
      <c r="P331" s="473"/>
      <c r="Q331" s="474"/>
      <c r="R331" s="466" t="s">
        <v>92</v>
      </c>
      <c r="S331" s="466" t="s">
        <v>93</v>
      </c>
      <c r="T331" s="466" t="s">
        <v>22</v>
      </c>
      <c r="U331" s="466" t="s">
        <v>23</v>
      </c>
      <c r="V331" s="464" t="s">
        <v>24</v>
      </c>
      <c r="W331" s="466" t="s">
        <v>94</v>
      </c>
      <c r="X331" s="467" t="s">
        <v>26</v>
      </c>
      <c r="Y331" s="468"/>
      <c r="Z331" s="469"/>
      <c r="AA331" s="467" t="s">
        <v>27</v>
      </c>
      <c r="AB331" s="468"/>
      <c r="AC331" s="469"/>
      <c r="AD331" s="18" t="s">
        <v>28</v>
      </c>
      <c r="AE331" s="467" t="s">
        <v>29</v>
      </c>
      <c r="AF331" s="468"/>
      <c r="AG331" s="469"/>
      <c r="AH331" s="466" t="s">
        <v>30</v>
      </c>
      <c r="AI331" s="456" t="s">
        <v>31</v>
      </c>
      <c r="AJ331" s="456" t="s">
        <v>32</v>
      </c>
      <c r="AK331" s="19" t="s">
        <v>33</v>
      </c>
    </row>
    <row r="332" spans="1:37" s="3" customFormat="1" ht="30">
      <c r="A332" s="13"/>
      <c r="B332" s="20" t="s">
        <v>34</v>
      </c>
      <c r="C332" s="21" t="s">
        <v>399</v>
      </c>
      <c r="D332" s="22"/>
      <c r="E332" s="396" t="s">
        <v>167</v>
      </c>
      <c r="F332" s="457"/>
      <c r="G332" s="457"/>
      <c r="H332" s="476"/>
      <c r="I332" s="478"/>
      <c r="J332" s="480"/>
      <c r="K332" s="457"/>
      <c r="L332" s="457"/>
      <c r="M332" s="24"/>
      <c r="N332" s="365"/>
      <c r="O332" s="433" t="s">
        <v>37</v>
      </c>
      <c r="P332" s="325" t="s">
        <v>38</v>
      </c>
      <c r="Q332" s="434" t="s">
        <v>17</v>
      </c>
      <c r="R332" s="456"/>
      <c r="S332" s="456"/>
      <c r="T332" s="456"/>
      <c r="U332" s="456"/>
      <c r="V332" s="523"/>
      <c r="W332" s="456"/>
      <c r="X332" s="325" t="s">
        <v>39</v>
      </c>
      <c r="Y332" s="325" t="s">
        <v>40</v>
      </c>
      <c r="Z332" s="325" t="s">
        <v>41</v>
      </c>
      <c r="AA332" s="325" t="s">
        <v>39</v>
      </c>
      <c r="AB332" s="325" t="s">
        <v>40</v>
      </c>
      <c r="AC332" s="325" t="s">
        <v>41</v>
      </c>
      <c r="AD332" s="325" t="s">
        <v>42</v>
      </c>
      <c r="AE332" s="325" t="s">
        <v>43</v>
      </c>
      <c r="AF332" s="325" t="s">
        <v>44</v>
      </c>
      <c r="AG332" s="325" t="s">
        <v>45</v>
      </c>
      <c r="AH332" s="456"/>
      <c r="AI332" s="456"/>
      <c r="AJ332" s="457"/>
      <c r="AK332" s="7" t="s">
        <v>46</v>
      </c>
    </row>
    <row r="333" spans="1:37" s="3" customFormat="1" ht="30">
      <c r="A333" s="13"/>
      <c r="B333" s="30" t="s">
        <v>47</v>
      </c>
      <c r="C333" s="31" t="s">
        <v>400</v>
      </c>
      <c r="D333" s="22"/>
      <c r="E333" s="458" t="s">
        <v>401</v>
      </c>
      <c r="F333" s="458" t="s">
        <v>402</v>
      </c>
      <c r="G333" s="460" t="s">
        <v>403</v>
      </c>
      <c r="H333" s="86"/>
      <c r="I333" s="86"/>
      <c r="J333" s="86"/>
      <c r="K333" s="194"/>
      <c r="L333" s="194"/>
      <c r="M333" s="172"/>
      <c r="N333" s="172"/>
      <c r="O333" s="227"/>
      <c r="P333" s="98"/>
      <c r="Q333" s="99"/>
      <c r="R333" s="96"/>
      <c r="S333" s="94"/>
      <c r="T333" s="96"/>
      <c r="U333" s="96"/>
      <c r="V333" s="94"/>
      <c r="W333" s="96"/>
      <c r="X333" s="96"/>
      <c r="Y333" s="96"/>
      <c r="Z333" s="96"/>
      <c r="AA333" s="96"/>
      <c r="AB333" s="96"/>
      <c r="AC333" s="96"/>
      <c r="AD333" s="96"/>
      <c r="AE333" s="96"/>
      <c r="AF333" s="96"/>
      <c r="AG333" s="96"/>
      <c r="AH333" s="411"/>
      <c r="AI333" s="193"/>
      <c r="AJ333" s="389"/>
      <c r="AK333" s="22"/>
    </row>
    <row r="334" spans="1:37" s="3" customFormat="1">
      <c r="A334" s="13"/>
      <c r="B334" s="20" t="s">
        <v>54</v>
      </c>
      <c r="C334" s="37" t="s">
        <v>55</v>
      </c>
      <c r="D334" s="22"/>
      <c r="E334" s="459"/>
      <c r="F334" s="459"/>
      <c r="G334" s="531"/>
      <c r="H334" s="118"/>
      <c r="I334" s="119"/>
      <c r="J334" s="119"/>
      <c r="K334" s="59"/>
      <c r="L334" s="59"/>
      <c r="M334" s="119"/>
      <c r="N334" s="345"/>
      <c r="O334" s="62"/>
      <c r="P334" s="63"/>
      <c r="Q334" s="64"/>
      <c r="R334" s="65"/>
      <c r="S334" s="127"/>
      <c r="T334" s="65"/>
      <c r="U334" s="65"/>
      <c r="V334" s="127"/>
      <c r="W334" s="65"/>
      <c r="X334" s="65"/>
      <c r="Y334" s="65"/>
      <c r="Z334" s="65"/>
      <c r="AA334" s="65"/>
      <c r="AB334" s="65"/>
      <c r="AC334" s="65"/>
      <c r="AD334" s="65"/>
      <c r="AE334" s="65"/>
      <c r="AF334" s="65"/>
      <c r="AG334" s="65"/>
      <c r="AH334" s="410"/>
      <c r="AI334" s="54"/>
      <c r="AJ334" s="131"/>
      <c r="AK334" s="46"/>
    </row>
    <row r="335" spans="1:37" s="3" customFormat="1" ht="120">
      <c r="A335" s="13"/>
      <c r="B335" s="463" t="s">
        <v>56</v>
      </c>
      <c r="C335" s="184" t="s">
        <v>404</v>
      </c>
      <c r="D335" s="22"/>
      <c r="E335" s="459"/>
      <c r="F335" s="459"/>
      <c r="G335" s="531"/>
      <c r="H335" s="120"/>
      <c r="I335" s="124"/>
      <c r="J335" s="124"/>
      <c r="K335" s="123"/>
      <c r="L335" s="123"/>
      <c r="M335" s="124"/>
      <c r="N335" s="366"/>
      <c r="O335" s="384">
        <v>10</v>
      </c>
      <c r="P335" s="318" t="str">
        <f>C152</f>
        <v>To analyse NFF assessment</v>
      </c>
      <c r="Q335" s="317" t="str">
        <f>H156</f>
        <v>Report for NFF/A working group</v>
      </c>
      <c r="R335" s="374" t="str">
        <f>I156</f>
        <v>Wrong object</v>
      </c>
      <c r="S335" s="317" t="str">
        <f>J156</f>
        <v>Incomplete/incorrect report produced</v>
      </c>
      <c r="T335" s="385" t="str">
        <f>K156</f>
        <v>High</v>
      </c>
      <c r="U335" s="386" t="str">
        <f>L156</f>
        <v>Large</v>
      </c>
      <c r="V335" s="318" t="s">
        <v>405</v>
      </c>
      <c r="W335" s="107" t="s">
        <v>104</v>
      </c>
      <c r="X335" s="107">
        <f t="shared" ref="X335:X340" si="321">IF($T335="High",3,0)</f>
        <v>3</v>
      </c>
      <c r="Y335" s="107">
        <f t="shared" ref="Y335:Y340" si="322">IF($T335="Medium",2,0)</f>
        <v>0</v>
      </c>
      <c r="Z335" s="107">
        <f t="shared" ref="Z335:Z340" si="323">IF($T335="Low",1,0)</f>
        <v>0</v>
      </c>
      <c r="AA335" s="107">
        <f t="shared" ref="AA335:AA340" si="324">IF($U335="large",3,0)</f>
        <v>3</v>
      </c>
      <c r="AB335" s="107">
        <f t="shared" ref="AB335:AB340" si="325">IF($U335="Medium",2,0)</f>
        <v>0</v>
      </c>
      <c r="AC335" s="107">
        <f t="shared" ref="AC335:AC340" si="326">IF($U335="Low",1,0)</f>
        <v>0</v>
      </c>
      <c r="AD335" s="107">
        <f t="shared" ref="AD335:AD340" si="327">(X335+Y335+Z335)*(AA335+AB335+AC335)</f>
        <v>9</v>
      </c>
      <c r="AE335" s="376">
        <f t="shared" ref="AE335:AE340" si="328">IF($W335="INCREASE",3,0)</f>
        <v>0</v>
      </c>
      <c r="AF335" s="376">
        <f t="shared" ref="AF335:AF340" si="329">IF($W335="NO CHANGE",2,0)</f>
        <v>2</v>
      </c>
      <c r="AG335" s="376">
        <f t="shared" ref="AG335:AG340" si="330">IF($W335="DECREASE",1,0)</f>
        <v>0</v>
      </c>
      <c r="AH335" s="425">
        <f t="shared" ref="AH335:AH340" si="331">AD335*(AE335+AF335+AG335)</f>
        <v>18</v>
      </c>
      <c r="AI335" s="375" t="s">
        <v>406</v>
      </c>
      <c r="AJ335" s="195"/>
      <c r="AK335" s="193"/>
    </row>
    <row r="336" spans="1:37" s="3" customFormat="1" ht="120">
      <c r="A336" s="13"/>
      <c r="B336" s="463"/>
      <c r="C336" s="21" t="s">
        <v>71</v>
      </c>
      <c r="D336" s="22"/>
      <c r="E336" s="459"/>
      <c r="F336" s="459"/>
      <c r="G336" s="531"/>
      <c r="H336" s="120"/>
      <c r="I336" s="124"/>
      <c r="J336" s="124"/>
      <c r="K336" s="123"/>
      <c r="L336" s="123"/>
      <c r="M336" s="124"/>
      <c r="N336" s="366"/>
      <c r="O336" s="364" t="s">
        <v>407</v>
      </c>
      <c r="P336" s="50" t="str">
        <f>C5</f>
        <v>To conduct PSED</v>
      </c>
      <c r="Q336" s="47" t="str">
        <f>H11</f>
        <v>NFF/Airworthiness assessment</v>
      </c>
      <c r="R336" s="53" t="str">
        <f>I11</f>
        <v>Timing/duration</v>
      </c>
      <c r="S336" s="47" t="str">
        <f>J11</f>
        <v>Too early - output incomplete or inaccurate.</v>
      </c>
      <c r="T336" s="72" t="str">
        <f>K11</f>
        <v>High</v>
      </c>
      <c r="U336" s="73" t="str">
        <f>L11</f>
        <v>Large</v>
      </c>
      <c r="V336" s="50" t="s">
        <v>408</v>
      </c>
      <c r="W336" s="32" t="s">
        <v>104</v>
      </c>
      <c r="X336" s="32">
        <f t="shared" si="321"/>
        <v>3</v>
      </c>
      <c r="Y336" s="32">
        <f t="shared" si="322"/>
        <v>0</v>
      </c>
      <c r="Z336" s="32">
        <f t="shared" si="323"/>
        <v>0</v>
      </c>
      <c r="AA336" s="32">
        <f t="shared" si="324"/>
        <v>3</v>
      </c>
      <c r="AB336" s="32">
        <f t="shared" si="325"/>
        <v>0</v>
      </c>
      <c r="AC336" s="32">
        <f t="shared" si="326"/>
        <v>0</v>
      </c>
      <c r="AD336" s="32">
        <f t="shared" si="327"/>
        <v>9</v>
      </c>
      <c r="AE336" s="51">
        <f t="shared" si="328"/>
        <v>0</v>
      </c>
      <c r="AF336" s="51">
        <f t="shared" si="329"/>
        <v>2</v>
      </c>
      <c r="AG336" s="51">
        <f t="shared" si="330"/>
        <v>0</v>
      </c>
      <c r="AH336" s="48">
        <f t="shared" si="331"/>
        <v>18</v>
      </c>
      <c r="AI336" s="159" t="s">
        <v>409</v>
      </c>
      <c r="AJ336" s="195"/>
      <c r="AK336" s="193"/>
    </row>
    <row r="337" spans="1:37" s="3" customFormat="1" ht="195">
      <c r="A337" s="13"/>
      <c r="B337" s="463"/>
      <c r="C337" s="21" t="s">
        <v>115</v>
      </c>
      <c r="D337" s="22"/>
      <c r="E337" s="459"/>
      <c r="F337" s="459"/>
      <c r="G337" s="531"/>
      <c r="H337" s="120"/>
      <c r="I337" s="124"/>
      <c r="J337" s="124"/>
      <c r="K337" s="123"/>
      <c r="L337" s="123"/>
      <c r="M337" s="124"/>
      <c r="N337" s="366"/>
      <c r="O337" s="213">
        <v>2</v>
      </c>
      <c r="P337" s="50" t="str">
        <f>C24</f>
        <v>To complete training</v>
      </c>
      <c r="Q337" s="47" t="str">
        <f>H31</f>
        <v>Report of trained aircrew</v>
      </c>
      <c r="R337" s="53" t="str">
        <f>I31</f>
        <v>Wrong object</v>
      </c>
      <c r="S337" s="47" t="str">
        <f>J31</f>
        <v>Incorrect report published</v>
      </c>
      <c r="T337" s="115" t="str">
        <f>K31</f>
        <v>Low</v>
      </c>
      <c r="U337" s="73" t="str">
        <f>L31</f>
        <v>Large</v>
      </c>
      <c r="V337" s="50" t="s">
        <v>410</v>
      </c>
      <c r="W337" s="32" t="s">
        <v>104</v>
      </c>
      <c r="X337" s="32">
        <f t="shared" si="321"/>
        <v>0</v>
      </c>
      <c r="Y337" s="32">
        <f t="shared" si="322"/>
        <v>0</v>
      </c>
      <c r="Z337" s="32">
        <f t="shared" si="323"/>
        <v>1</v>
      </c>
      <c r="AA337" s="32">
        <f t="shared" si="324"/>
        <v>3</v>
      </c>
      <c r="AB337" s="32">
        <f t="shared" si="325"/>
        <v>0</v>
      </c>
      <c r="AC337" s="32">
        <f t="shared" si="326"/>
        <v>0</v>
      </c>
      <c r="AD337" s="32">
        <f t="shared" si="327"/>
        <v>3</v>
      </c>
      <c r="AE337" s="51">
        <f t="shared" si="328"/>
        <v>0</v>
      </c>
      <c r="AF337" s="51">
        <f t="shared" si="329"/>
        <v>2</v>
      </c>
      <c r="AG337" s="51">
        <f t="shared" si="330"/>
        <v>0</v>
      </c>
      <c r="AH337" s="48">
        <f t="shared" si="331"/>
        <v>6</v>
      </c>
      <c r="AI337" s="152" t="s">
        <v>411</v>
      </c>
      <c r="AJ337" s="195"/>
      <c r="AK337" s="193"/>
    </row>
    <row r="338" spans="1:37" s="3" customFormat="1" ht="195">
      <c r="A338" s="13"/>
      <c r="B338" s="463"/>
      <c r="C338" s="21" t="s">
        <v>112</v>
      </c>
      <c r="D338" s="22"/>
      <c r="E338" s="459"/>
      <c r="F338" s="459"/>
      <c r="G338" s="531"/>
      <c r="H338" s="120"/>
      <c r="I338" s="124"/>
      <c r="J338" s="124"/>
      <c r="K338" s="123"/>
      <c r="L338" s="123"/>
      <c r="M338" s="124"/>
      <c r="N338" s="366"/>
      <c r="O338" s="213">
        <v>2</v>
      </c>
      <c r="P338" s="50" t="str">
        <f>C24</f>
        <v>To complete training</v>
      </c>
      <c r="Q338" s="47" t="str">
        <f>H30</f>
        <v>Report of trained engineers</v>
      </c>
      <c r="R338" s="53" t="str">
        <f>I30</f>
        <v>Wrong object</v>
      </c>
      <c r="S338" s="47" t="str">
        <f>J30</f>
        <v>Incorrect report published</v>
      </c>
      <c r="T338" s="115" t="str">
        <f>K30</f>
        <v>Low</v>
      </c>
      <c r="U338" s="73" t="str">
        <f>L30</f>
        <v>Large</v>
      </c>
      <c r="V338" s="50" t="s">
        <v>412</v>
      </c>
      <c r="W338" s="32" t="s">
        <v>104</v>
      </c>
      <c r="X338" s="32">
        <f t="shared" si="321"/>
        <v>0</v>
      </c>
      <c r="Y338" s="32">
        <f t="shared" si="322"/>
        <v>0</v>
      </c>
      <c r="Z338" s="32">
        <f t="shared" si="323"/>
        <v>1</v>
      </c>
      <c r="AA338" s="32">
        <f t="shared" si="324"/>
        <v>3</v>
      </c>
      <c r="AB338" s="32">
        <f t="shared" si="325"/>
        <v>0</v>
      </c>
      <c r="AC338" s="32">
        <f t="shared" si="326"/>
        <v>0</v>
      </c>
      <c r="AD338" s="32">
        <f t="shared" si="327"/>
        <v>3</v>
      </c>
      <c r="AE338" s="51">
        <f t="shared" si="328"/>
        <v>0</v>
      </c>
      <c r="AF338" s="51">
        <f t="shared" si="329"/>
        <v>2</v>
      </c>
      <c r="AG338" s="51">
        <f t="shared" si="330"/>
        <v>0</v>
      </c>
      <c r="AH338" s="48">
        <f t="shared" si="331"/>
        <v>6</v>
      </c>
      <c r="AI338" s="159" t="s">
        <v>411</v>
      </c>
      <c r="AJ338" s="195"/>
      <c r="AK338" s="193"/>
    </row>
    <row r="339" spans="1:37" s="3" customFormat="1" ht="135">
      <c r="A339" s="13"/>
      <c r="B339" s="463"/>
      <c r="C339" s="21" t="s">
        <v>236</v>
      </c>
      <c r="D339" s="22"/>
      <c r="E339" s="459"/>
      <c r="F339" s="459"/>
      <c r="G339" s="531"/>
      <c r="H339" s="120"/>
      <c r="I339" s="124"/>
      <c r="J339" s="124"/>
      <c r="K339" s="123"/>
      <c r="L339" s="123"/>
      <c r="M339" s="124"/>
      <c r="N339" s="366"/>
      <c r="O339" s="364" t="s">
        <v>413</v>
      </c>
      <c r="P339" s="50" t="str">
        <f>C135</f>
        <v>To review aircraft history</v>
      </c>
      <c r="Q339" s="47" t="str">
        <f>H140</f>
        <v>NFF fault assessment</v>
      </c>
      <c r="R339" s="53" t="str">
        <f>I140</f>
        <v>Timing/duration</v>
      </c>
      <c r="S339" s="47" t="str">
        <f>J140</f>
        <v xml:space="preserve">Too early - assessment made on incomplete information </v>
      </c>
      <c r="T339" s="72" t="str">
        <f>K140</f>
        <v>High</v>
      </c>
      <c r="U339" s="73" t="str">
        <f>L140</f>
        <v>Large</v>
      </c>
      <c r="V339" s="50" t="s">
        <v>414</v>
      </c>
      <c r="W339" s="32" t="s">
        <v>104</v>
      </c>
      <c r="X339" s="32">
        <f t="shared" si="321"/>
        <v>3</v>
      </c>
      <c r="Y339" s="32">
        <f t="shared" si="322"/>
        <v>0</v>
      </c>
      <c r="Z339" s="32">
        <f t="shared" si="323"/>
        <v>0</v>
      </c>
      <c r="AA339" s="32">
        <f t="shared" si="324"/>
        <v>3</v>
      </c>
      <c r="AB339" s="32">
        <f t="shared" si="325"/>
        <v>0</v>
      </c>
      <c r="AC339" s="32">
        <f t="shared" si="326"/>
        <v>0</v>
      </c>
      <c r="AD339" s="32">
        <f t="shared" si="327"/>
        <v>9</v>
      </c>
      <c r="AE339" s="51">
        <f t="shared" si="328"/>
        <v>0</v>
      </c>
      <c r="AF339" s="51">
        <f t="shared" si="329"/>
        <v>2</v>
      </c>
      <c r="AG339" s="51">
        <f t="shared" si="330"/>
        <v>0</v>
      </c>
      <c r="AH339" s="48">
        <f t="shared" si="331"/>
        <v>18</v>
      </c>
      <c r="AI339" s="159" t="s">
        <v>409</v>
      </c>
      <c r="AJ339" s="195"/>
      <c r="AK339" s="193"/>
    </row>
    <row r="340" spans="1:37" s="3" customFormat="1" ht="135">
      <c r="A340" s="13"/>
      <c r="B340" s="463"/>
      <c r="C340" s="21" t="s">
        <v>415</v>
      </c>
      <c r="D340" s="22"/>
      <c r="E340" s="459"/>
      <c r="F340" s="459"/>
      <c r="G340" s="531"/>
      <c r="H340" s="126"/>
      <c r="I340" s="127"/>
      <c r="J340" s="127"/>
      <c r="K340" s="65"/>
      <c r="L340" s="65"/>
      <c r="M340" s="127"/>
      <c r="N340" s="366"/>
      <c r="O340" s="213">
        <v>29</v>
      </c>
      <c r="P340" s="50" t="str">
        <f>C420</f>
        <v>To conduct aircraft fault diagnostics as per AMM</v>
      </c>
      <c r="Q340" s="47" t="str">
        <f>H426</f>
        <v>Serviceable aircraft</v>
      </c>
      <c r="R340" s="53" t="str">
        <f t="shared" ref="R340:U340" si="332">I426</f>
        <v>Timing/duration</v>
      </c>
      <c r="S340" s="47" t="str">
        <f t="shared" si="332"/>
        <v>Too early - aircraft declared serviceable before all maintenance complete</v>
      </c>
      <c r="T340" s="115" t="str">
        <f t="shared" si="332"/>
        <v>Low</v>
      </c>
      <c r="U340" s="73" t="str">
        <f t="shared" si="332"/>
        <v>Large</v>
      </c>
      <c r="V340" s="50" t="s">
        <v>416</v>
      </c>
      <c r="W340" s="32" t="s">
        <v>104</v>
      </c>
      <c r="X340" s="32">
        <f t="shared" si="321"/>
        <v>0</v>
      </c>
      <c r="Y340" s="32">
        <f t="shared" si="322"/>
        <v>0</v>
      </c>
      <c r="Z340" s="32">
        <f t="shared" si="323"/>
        <v>1</v>
      </c>
      <c r="AA340" s="32">
        <f t="shared" si="324"/>
        <v>3</v>
      </c>
      <c r="AB340" s="32">
        <f t="shared" si="325"/>
        <v>0</v>
      </c>
      <c r="AC340" s="32">
        <f t="shared" si="326"/>
        <v>0</v>
      </c>
      <c r="AD340" s="32">
        <f t="shared" si="327"/>
        <v>3</v>
      </c>
      <c r="AE340" s="51">
        <f t="shared" si="328"/>
        <v>0</v>
      </c>
      <c r="AF340" s="51">
        <f t="shared" si="329"/>
        <v>2</v>
      </c>
      <c r="AG340" s="51">
        <f t="shared" si="330"/>
        <v>0</v>
      </c>
      <c r="AH340" s="48">
        <f t="shared" si="331"/>
        <v>6</v>
      </c>
      <c r="AI340" s="159" t="s">
        <v>417</v>
      </c>
      <c r="AJ340" s="199"/>
      <c r="AK340" s="193"/>
    </row>
    <row r="341" spans="1:37" ht="74.45" customHeight="1">
      <c r="A341" s="243"/>
      <c r="B341" s="463" t="s">
        <v>65</v>
      </c>
      <c r="C341" s="31" t="s">
        <v>123</v>
      </c>
      <c r="D341" s="116"/>
      <c r="E341" s="459"/>
      <c r="F341" s="459"/>
      <c r="G341" s="461"/>
      <c r="H341" s="226" t="str">
        <f>C341</f>
        <v>Training documents</v>
      </c>
      <c r="I341" s="320" t="s">
        <v>107</v>
      </c>
      <c r="J341" s="346" t="s">
        <v>418</v>
      </c>
      <c r="K341" s="107" t="s">
        <v>53</v>
      </c>
      <c r="L341" s="287" t="s">
        <v>58</v>
      </c>
      <c r="M341" s="288"/>
      <c r="N341" s="347"/>
      <c r="O341" s="60"/>
      <c r="P341" s="145"/>
      <c r="Q341" s="146"/>
      <c r="R341" s="147"/>
      <c r="S341" s="60"/>
      <c r="T341" s="59"/>
      <c r="U341" s="59"/>
      <c r="V341" s="60"/>
      <c r="W341" s="59"/>
      <c r="X341" s="59"/>
      <c r="Y341" s="59"/>
      <c r="Z341" s="59"/>
      <c r="AA341" s="59"/>
      <c r="AB341" s="59"/>
      <c r="AC341" s="59"/>
      <c r="AD341" s="59"/>
      <c r="AE341" s="59"/>
      <c r="AF341" s="59"/>
      <c r="AG341" s="59"/>
      <c r="AH341" s="409"/>
      <c r="AI341" s="251"/>
      <c r="AJ341" s="318" t="s">
        <v>419</v>
      </c>
      <c r="AK341" s="116"/>
    </row>
    <row r="342" spans="1:37" ht="72" customHeight="1">
      <c r="A342" s="243"/>
      <c r="B342" s="463"/>
      <c r="C342" s="31" t="s">
        <v>369</v>
      </c>
      <c r="D342" s="116"/>
      <c r="E342" s="459"/>
      <c r="F342" s="459"/>
      <c r="G342" s="461"/>
      <c r="H342" s="116" t="str">
        <f>C342</f>
        <v>Training update specification</v>
      </c>
      <c r="I342" s="244" t="s">
        <v>72</v>
      </c>
      <c r="J342" s="139" t="s">
        <v>420</v>
      </c>
      <c r="K342" s="32" t="s">
        <v>53</v>
      </c>
      <c r="L342" s="49" t="s">
        <v>58</v>
      </c>
      <c r="M342" s="245"/>
      <c r="N342" s="347"/>
      <c r="O342" s="188"/>
      <c r="P342" s="185"/>
      <c r="Q342" s="186"/>
      <c r="R342" s="187"/>
      <c r="S342" s="188"/>
      <c r="T342" s="123"/>
      <c r="U342" s="123"/>
      <c r="V342" s="188"/>
      <c r="W342" s="123"/>
      <c r="X342" s="123"/>
      <c r="Y342" s="123"/>
      <c r="Z342" s="123"/>
      <c r="AA342" s="123"/>
      <c r="AB342" s="123"/>
      <c r="AC342" s="123"/>
      <c r="AD342" s="123"/>
      <c r="AE342" s="123"/>
      <c r="AF342" s="123"/>
      <c r="AG342" s="123"/>
      <c r="AH342" s="405"/>
      <c r="AI342" s="249"/>
      <c r="AJ342" s="50" t="s">
        <v>419</v>
      </c>
      <c r="AK342" s="116"/>
    </row>
    <row r="343" spans="1:37" ht="85.9" customHeight="1">
      <c r="A343" s="243"/>
      <c r="B343" s="463"/>
      <c r="C343" s="106" t="s">
        <v>594</v>
      </c>
      <c r="D343" s="116"/>
      <c r="E343" s="459"/>
      <c r="F343" s="459"/>
      <c r="G343" s="461"/>
      <c r="H343" s="116" t="str">
        <f>C343</f>
        <v>Published limits for acceptable NFF rates</v>
      </c>
      <c r="I343" s="244" t="s">
        <v>72</v>
      </c>
      <c r="J343" s="139" t="s">
        <v>422</v>
      </c>
      <c r="K343" s="32" t="s">
        <v>53</v>
      </c>
      <c r="L343" s="49" t="s">
        <v>58</v>
      </c>
      <c r="M343" s="245"/>
      <c r="N343" s="347"/>
      <c r="O343" s="188"/>
      <c r="P343" s="185"/>
      <c r="Q343" s="186"/>
      <c r="R343" s="187"/>
      <c r="S343" s="188"/>
      <c r="T343" s="123"/>
      <c r="U343" s="123"/>
      <c r="V343" s="188"/>
      <c r="W343" s="123"/>
      <c r="X343" s="123"/>
      <c r="Y343" s="123"/>
      <c r="Z343" s="123"/>
      <c r="AA343" s="123"/>
      <c r="AB343" s="123"/>
      <c r="AC343" s="123"/>
      <c r="AD343" s="123"/>
      <c r="AE343" s="123"/>
      <c r="AF343" s="123"/>
      <c r="AG343" s="123"/>
      <c r="AH343" s="405"/>
      <c r="AI343" s="249"/>
      <c r="AJ343" s="50" t="s">
        <v>595</v>
      </c>
      <c r="AK343" s="116"/>
    </row>
    <row r="344" spans="1:37" ht="36" customHeight="1">
      <c r="A344" s="243"/>
      <c r="B344" s="30"/>
      <c r="C344" s="106" t="s">
        <v>596</v>
      </c>
      <c r="D344" s="116"/>
      <c r="E344" s="459"/>
      <c r="F344" s="459"/>
      <c r="G344" s="461"/>
      <c r="H344" s="116" t="str">
        <f t="shared" ref="H344:H345" si="333">C344</f>
        <v>Proposed updates to ADS (AMM)</v>
      </c>
      <c r="I344" s="244" t="s">
        <v>107</v>
      </c>
      <c r="J344" s="339" t="s">
        <v>597</v>
      </c>
      <c r="K344" s="32" t="s">
        <v>53</v>
      </c>
      <c r="L344" s="49" t="s">
        <v>58</v>
      </c>
      <c r="M344" s="164"/>
      <c r="N344" s="347"/>
      <c r="O344" s="188"/>
      <c r="P344" s="185"/>
      <c r="Q344" s="186"/>
      <c r="R344" s="187"/>
      <c r="S344" s="188"/>
      <c r="T344" s="123"/>
      <c r="U344" s="123"/>
      <c r="V344" s="188"/>
      <c r="W344" s="123"/>
      <c r="X344" s="123"/>
      <c r="Y344" s="123"/>
      <c r="Z344" s="123"/>
      <c r="AA344" s="123"/>
      <c r="AB344" s="123"/>
      <c r="AC344" s="123"/>
      <c r="AD344" s="123"/>
      <c r="AE344" s="123"/>
      <c r="AF344" s="123"/>
      <c r="AG344" s="123"/>
      <c r="AH344" s="123"/>
      <c r="AI344" s="249"/>
      <c r="AJ344" s="159" t="s">
        <v>598</v>
      </c>
      <c r="AK344" s="301"/>
    </row>
    <row r="345" spans="1:37" ht="68.45" customHeight="1">
      <c r="A345" s="243"/>
      <c r="B345" s="30"/>
      <c r="C345" s="106" t="s">
        <v>599</v>
      </c>
      <c r="D345" s="116"/>
      <c r="E345" s="459"/>
      <c r="F345" s="459"/>
      <c r="G345" s="461"/>
      <c r="H345" s="278" t="str">
        <f t="shared" si="333"/>
        <v>More effective fault diagnosis equipment.</v>
      </c>
      <c r="I345" s="322" t="s">
        <v>600</v>
      </c>
      <c r="J345" s="350" t="s">
        <v>601</v>
      </c>
      <c r="K345" s="194" t="s">
        <v>53</v>
      </c>
      <c r="L345" s="302" t="s">
        <v>58</v>
      </c>
      <c r="M345" s="293"/>
      <c r="N345" s="226"/>
      <c r="O345" s="188"/>
      <c r="P345" s="185"/>
      <c r="Q345" s="186"/>
      <c r="R345" s="187"/>
      <c r="S345" s="188"/>
      <c r="T345" s="123"/>
      <c r="U345" s="123"/>
      <c r="V345" s="188"/>
      <c r="W345" s="123"/>
      <c r="X345" s="123"/>
      <c r="Y345" s="123"/>
      <c r="Z345" s="123"/>
      <c r="AA345" s="123"/>
      <c r="AB345" s="123"/>
      <c r="AC345" s="123"/>
      <c r="AD345" s="123"/>
      <c r="AE345" s="123"/>
      <c r="AF345" s="123"/>
      <c r="AG345" s="123"/>
      <c r="AH345" s="405"/>
      <c r="AI345" s="249"/>
      <c r="AJ345" s="50" t="s">
        <v>602</v>
      </c>
      <c r="AK345" s="301"/>
    </row>
    <row r="346" spans="1:37" s="3" customFormat="1">
      <c r="A346" s="243"/>
      <c r="B346" s="74" t="s">
        <v>75</v>
      </c>
      <c r="C346" s="161" t="s">
        <v>90</v>
      </c>
      <c r="D346" s="22"/>
      <c r="E346" s="459"/>
      <c r="F346" s="459"/>
      <c r="G346" s="531"/>
      <c r="H346" s="275"/>
      <c r="I346" s="79"/>
      <c r="J346" s="79"/>
      <c r="K346" s="81"/>
      <c r="L346" s="81"/>
      <c r="M346" s="82"/>
      <c r="N346" s="82"/>
      <c r="O346" s="188"/>
      <c r="P346" s="185"/>
      <c r="Q346" s="186"/>
      <c r="R346" s="187"/>
      <c r="S346" s="188"/>
      <c r="T346" s="123"/>
      <c r="U346" s="123"/>
      <c r="V346" s="188"/>
      <c r="W346" s="123"/>
      <c r="X346" s="123"/>
      <c r="Y346" s="123"/>
      <c r="Z346" s="123"/>
      <c r="AA346" s="123"/>
      <c r="AB346" s="123"/>
      <c r="AC346" s="123"/>
      <c r="AD346" s="123"/>
      <c r="AE346" s="123"/>
      <c r="AF346" s="123"/>
      <c r="AG346" s="123"/>
      <c r="AH346" s="405"/>
      <c r="AI346" s="91"/>
      <c r="AJ346" s="195"/>
      <c r="AK346" s="193"/>
    </row>
    <row r="347" spans="1:37" s="3" customFormat="1">
      <c r="A347" s="13"/>
      <c r="B347" s="74" t="s">
        <v>82</v>
      </c>
      <c r="C347" s="161" t="s">
        <v>90</v>
      </c>
      <c r="D347" s="22"/>
      <c r="E347" s="459"/>
      <c r="F347" s="459"/>
      <c r="G347" s="531"/>
      <c r="H347" s="223"/>
      <c r="I347" s="88"/>
      <c r="J347" s="88"/>
      <c r="K347" s="90"/>
      <c r="L347" s="90"/>
      <c r="M347" s="91"/>
      <c r="N347" s="91"/>
      <c r="O347" s="188"/>
      <c r="P347" s="185"/>
      <c r="Q347" s="186"/>
      <c r="R347" s="187"/>
      <c r="S347" s="188"/>
      <c r="T347" s="123"/>
      <c r="U347" s="123"/>
      <c r="V347" s="188"/>
      <c r="W347" s="123"/>
      <c r="X347" s="123"/>
      <c r="Y347" s="123"/>
      <c r="Z347" s="123"/>
      <c r="AA347" s="123"/>
      <c r="AB347" s="123"/>
      <c r="AC347" s="123"/>
      <c r="AD347" s="123"/>
      <c r="AE347" s="123"/>
      <c r="AF347" s="123"/>
      <c r="AG347" s="123"/>
      <c r="AH347" s="405"/>
      <c r="AI347" s="91"/>
      <c r="AJ347" s="195"/>
      <c r="AK347" s="193"/>
    </row>
    <row r="348" spans="1:37" s="3" customFormat="1">
      <c r="A348" s="13"/>
      <c r="B348" s="74" t="s">
        <v>89</v>
      </c>
      <c r="C348" s="161" t="s">
        <v>90</v>
      </c>
      <c r="D348" s="22"/>
      <c r="E348" s="459"/>
      <c r="F348" s="459"/>
      <c r="G348" s="531"/>
      <c r="H348" s="223"/>
      <c r="I348" s="88"/>
      <c r="J348" s="88"/>
      <c r="K348" s="90"/>
      <c r="L348" s="90"/>
      <c r="M348" s="91"/>
      <c r="N348" s="91"/>
      <c r="O348" s="188"/>
      <c r="P348" s="185"/>
      <c r="Q348" s="186"/>
      <c r="R348" s="187"/>
      <c r="S348" s="188"/>
      <c r="T348" s="123"/>
      <c r="U348" s="123"/>
      <c r="V348" s="188"/>
      <c r="W348" s="123"/>
      <c r="X348" s="123"/>
      <c r="Y348" s="123"/>
      <c r="Z348" s="123"/>
      <c r="AA348" s="123"/>
      <c r="AB348" s="123"/>
      <c r="AC348" s="123"/>
      <c r="AD348" s="123"/>
      <c r="AE348" s="123"/>
      <c r="AF348" s="123"/>
      <c r="AG348" s="123"/>
      <c r="AH348" s="405"/>
      <c r="AI348" s="91"/>
      <c r="AJ348" s="195"/>
      <c r="AK348" s="193"/>
    </row>
    <row r="349" spans="1:37" s="3" customFormat="1">
      <c r="A349" s="13"/>
      <c r="B349" s="84" t="s">
        <v>91</v>
      </c>
      <c r="C349" s="162" t="s">
        <v>90</v>
      </c>
      <c r="D349" s="86"/>
      <c r="E349" s="459"/>
      <c r="F349" s="459"/>
      <c r="G349" s="531"/>
      <c r="H349" s="224"/>
      <c r="I349" s="177"/>
      <c r="J349" s="177"/>
      <c r="K349" s="133"/>
      <c r="L349" s="133"/>
      <c r="M349" s="189"/>
      <c r="N349" s="189"/>
      <c r="O349" s="188"/>
      <c r="P349" s="88"/>
      <c r="Q349" s="89"/>
      <c r="R349" s="90"/>
      <c r="S349" s="88"/>
      <c r="T349" s="90"/>
      <c r="U349" s="90"/>
      <c r="V349" s="88"/>
      <c r="W349" s="90"/>
      <c r="X349" s="90"/>
      <c r="Y349" s="90"/>
      <c r="Z349" s="90"/>
      <c r="AA349" s="90"/>
      <c r="AB349" s="90"/>
      <c r="AC349" s="90"/>
      <c r="AD349" s="90"/>
      <c r="AE349" s="90"/>
      <c r="AF349" s="90"/>
      <c r="AG349" s="90"/>
      <c r="AH349" s="90"/>
      <c r="AI349" s="91"/>
      <c r="AJ349" s="199"/>
      <c r="AK349" s="193"/>
    </row>
    <row r="350" spans="1:37">
      <c r="A350" s="279"/>
      <c r="B350" s="163"/>
      <c r="C350" s="163"/>
      <c r="D350" s="163"/>
      <c r="E350" s="170"/>
      <c r="F350" s="93"/>
      <c r="G350" s="93"/>
      <c r="H350" s="163"/>
      <c r="I350" s="163"/>
      <c r="J350" s="163"/>
      <c r="K350" s="44"/>
      <c r="L350" s="170"/>
      <c r="M350" s="170"/>
      <c r="N350" s="163"/>
      <c r="O350" s="170"/>
      <c r="P350" s="168"/>
      <c r="Q350" s="169"/>
      <c r="R350" s="170"/>
      <c r="S350" s="163"/>
      <c r="T350" s="44"/>
      <c r="U350" s="44"/>
      <c r="V350" s="163"/>
      <c r="W350" s="44"/>
      <c r="X350" s="44"/>
      <c r="Y350" s="44"/>
      <c r="Z350" s="44"/>
      <c r="AA350" s="44"/>
      <c r="AB350" s="44"/>
      <c r="AC350" s="44"/>
      <c r="AD350" s="44"/>
      <c r="AE350" s="44"/>
      <c r="AF350" s="44"/>
      <c r="AG350" s="44"/>
      <c r="AH350" s="406"/>
      <c r="AI350" s="163"/>
      <c r="AJ350" s="247"/>
      <c r="AK350" s="163"/>
    </row>
    <row r="351" spans="1:37" ht="23.45" thickBot="1">
      <c r="A351" s="280"/>
      <c r="B351" s="164"/>
      <c r="C351" s="164"/>
      <c r="D351" s="164"/>
      <c r="E351" s="281"/>
      <c r="F351" s="97"/>
      <c r="G351" s="164"/>
      <c r="H351" s="164"/>
      <c r="I351" s="164"/>
      <c r="J351" s="164"/>
      <c r="K351" s="96"/>
      <c r="L351" s="281"/>
      <c r="M351" s="164"/>
      <c r="N351" s="164"/>
      <c r="O351" s="281"/>
      <c r="P351" s="282"/>
      <c r="Q351" s="283"/>
      <c r="R351" s="281"/>
      <c r="S351" s="164"/>
      <c r="T351" s="96"/>
      <c r="U351" s="96"/>
      <c r="V351" s="164"/>
      <c r="W351" s="96"/>
      <c r="X351" s="96"/>
      <c r="Y351" s="96"/>
      <c r="Z351" s="96"/>
      <c r="AA351" s="96"/>
      <c r="AB351" s="96"/>
      <c r="AC351" s="96"/>
      <c r="AD351" s="96"/>
      <c r="AE351" s="96"/>
      <c r="AF351" s="96"/>
      <c r="AG351" s="96"/>
      <c r="AH351" s="411"/>
      <c r="AI351" s="164"/>
      <c r="AJ351" s="164"/>
      <c r="AK351" s="164"/>
    </row>
    <row r="352" spans="1:37" ht="23.45" thickBot="1">
      <c r="A352" s="258">
        <v>24</v>
      </c>
      <c r="B352" s="481" t="s">
        <v>5</v>
      </c>
      <c r="C352" s="482"/>
      <c r="D352" s="482" t="s">
        <v>6</v>
      </c>
      <c r="E352" s="482"/>
      <c r="F352" s="482"/>
      <c r="G352" s="482"/>
      <c r="H352" s="482"/>
      <c r="I352" s="482"/>
      <c r="J352" s="482"/>
      <c r="K352" s="482"/>
      <c r="L352" s="501"/>
      <c r="M352" s="502" t="s">
        <v>7</v>
      </c>
      <c r="N352" s="482"/>
      <c r="O352" s="482"/>
      <c r="P352" s="482"/>
      <c r="Q352" s="482"/>
      <c r="R352" s="482"/>
      <c r="S352" s="482"/>
      <c r="T352" s="482"/>
      <c r="U352" s="482"/>
      <c r="V352" s="482"/>
      <c r="W352" s="482"/>
      <c r="X352" s="482"/>
      <c r="Y352" s="482"/>
      <c r="Z352" s="482"/>
      <c r="AA352" s="482"/>
      <c r="AB352" s="482"/>
      <c r="AC352" s="482"/>
      <c r="AD352" s="482"/>
      <c r="AE352" s="482"/>
      <c r="AF352" s="482"/>
      <c r="AG352" s="482"/>
      <c r="AH352" s="482"/>
      <c r="AI352" s="483" t="s">
        <v>8</v>
      </c>
      <c r="AJ352" s="483"/>
    </row>
    <row r="353" spans="1:37" s="259" customFormat="1">
      <c r="A353" s="243"/>
      <c r="D353" s="260"/>
      <c r="E353" s="261" t="s">
        <v>9</v>
      </c>
      <c r="F353" s="508" t="s">
        <v>10</v>
      </c>
      <c r="G353" s="508" t="s">
        <v>11</v>
      </c>
      <c r="H353" s="510" t="s">
        <v>12</v>
      </c>
      <c r="I353" s="512" t="s">
        <v>13</v>
      </c>
      <c r="J353" s="514" t="s">
        <v>14</v>
      </c>
      <c r="K353" s="466" t="s">
        <v>15</v>
      </c>
      <c r="L353" s="508" t="s">
        <v>16</v>
      </c>
      <c r="M353" s="260" t="s">
        <v>17</v>
      </c>
      <c r="N353" s="262" t="s">
        <v>18</v>
      </c>
      <c r="O353" s="516" t="s">
        <v>19</v>
      </c>
      <c r="P353" s="517"/>
      <c r="Q353" s="518"/>
      <c r="R353" s="508" t="s">
        <v>92</v>
      </c>
      <c r="S353" s="508" t="s">
        <v>93</v>
      </c>
      <c r="T353" s="466" t="s">
        <v>22</v>
      </c>
      <c r="U353" s="466" t="s">
        <v>23</v>
      </c>
      <c r="V353" s="529" t="s">
        <v>24</v>
      </c>
      <c r="W353" s="466" t="s">
        <v>94</v>
      </c>
      <c r="X353" s="467" t="s">
        <v>26</v>
      </c>
      <c r="Y353" s="468"/>
      <c r="Z353" s="469"/>
      <c r="AA353" s="467" t="s">
        <v>27</v>
      </c>
      <c r="AB353" s="468"/>
      <c r="AC353" s="469"/>
      <c r="AD353" s="18" t="s">
        <v>28</v>
      </c>
      <c r="AE353" s="467" t="s">
        <v>29</v>
      </c>
      <c r="AF353" s="468"/>
      <c r="AG353" s="469"/>
      <c r="AH353" s="466" t="s">
        <v>30</v>
      </c>
      <c r="AI353" s="528" t="s">
        <v>31</v>
      </c>
      <c r="AJ353" s="528" t="s">
        <v>32</v>
      </c>
      <c r="AK353" s="263" t="s">
        <v>33</v>
      </c>
    </row>
    <row r="354" spans="1:37" ht="30">
      <c r="A354" s="243"/>
      <c r="B354" s="264" t="s">
        <v>34</v>
      </c>
      <c r="C354" s="308" t="s">
        <v>424</v>
      </c>
      <c r="D354" s="116"/>
      <c r="E354" s="265" t="s">
        <v>36</v>
      </c>
      <c r="F354" s="509"/>
      <c r="G354" s="509"/>
      <c r="H354" s="511"/>
      <c r="I354" s="513"/>
      <c r="J354" s="515"/>
      <c r="K354" s="457"/>
      <c r="L354" s="509"/>
      <c r="M354" s="266"/>
      <c r="N354" s="361"/>
      <c r="O354" s="426" t="s">
        <v>37</v>
      </c>
      <c r="P354" s="427" t="s">
        <v>38</v>
      </c>
      <c r="Q354" s="428" t="s">
        <v>17</v>
      </c>
      <c r="R354" s="528"/>
      <c r="S354" s="528"/>
      <c r="T354" s="456"/>
      <c r="U354" s="456"/>
      <c r="V354" s="530"/>
      <c r="W354" s="456"/>
      <c r="X354" s="325" t="s">
        <v>39</v>
      </c>
      <c r="Y354" s="325" t="s">
        <v>40</v>
      </c>
      <c r="Z354" s="325" t="s">
        <v>41</v>
      </c>
      <c r="AA354" s="325" t="s">
        <v>39</v>
      </c>
      <c r="AB354" s="325" t="s">
        <v>40</v>
      </c>
      <c r="AC354" s="325" t="s">
        <v>41</v>
      </c>
      <c r="AD354" s="325" t="s">
        <v>42</v>
      </c>
      <c r="AE354" s="325" t="s">
        <v>43</v>
      </c>
      <c r="AF354" s="325" t="s">
        <v>44</v>
      </c>
      <c r="AG354" s="325" t="s">
        <v>45</v>
      </c>
      <c r="AH354" s="456"/>
      <c r="AI354" s="528"/>
      <c r="AJ354" s="509"/>
      <c r="AK354" s="152" t="s">
        <v>46</v>
      </c>
    </row>
    <row r="355" spans="1:37">
      <c r="A355" s="243"/>
      <c r="B355" s="30" t="s">
        <v>47</v>
      </c>
      <c r="C355" s="31" t="s">
        <v>425</v>
      </c>
      <c r="D355" s="116"/>
      <c r="E355" s="458" t="s">
        <v>253</v>
      </c>
      <c r="F355" s="458" t="s">
        <v>308</v>
      </c>
      <c r="G355" s="460" t="s">
        <v>426</v>
      </c>
      <c r="H355" s="278"/>
      <c r="I355" s="278"/>
      <c r="J355" s="278"/>
      <c r="K355" s="194"/>
      <c r="L355" s="302"/>
      <c r="M355" s="295"/>
      <c r="N355" s="295"/>
      <c r="O355" s="309"/>
      <c r="P355" s="282"/>
      <c r="Q355" s="283"/>
      <c r="R355" s="281"/>
      <c r="S355" s="164"/>
      <c r="T355" s="96"/>
      <c r="U355" s="96"/>
      <c r="V355" s="164"/>
      <c r="W355" s="96"/>
      <c r="X355" s="96"/>
      <c r="Y355" s="96"/>
      <c r="Z355" s="96"/>
      <c r="AA355" s="96"/>
      <c r="AB355" s="96"/>
      <c r="AC355" s="96"/>
      <c r="AD355" s="435"/>
      <c r="AE355" s="96"/>
      <c r="AF355" s="96"/>
      <c r="AG355" s="96"/>
      <c r="AH355" s="411"/>
      <c r="AI355" s="301"/>
      <c r="AJ355" s="321"/>
      <c r="AK355" s="116"/>
    </row>
    <row r="356" spans="1:37">
      <c r="A356" s="243"/>
      <c r="B356" s="264" t="s">
        <v>54</v>
      </c>
      <c r="C356" s="269" t="s">
        <v>55</v>
      </c>
      <c r="D356" s="116"/>
      <c r="E356" s="459"/>
      <c r="F356" s="459"/>
      <c r="G356" s="531"/>
      <c r="H356" s="250"/>
      <c r="I356" s="60"/>
      <c r="J356" s="60"/>
      <c r="K356" s="59"/>
      <c r="L356" s="147"/>
      <c r="M356" s="60"/>
      <c r="N356" s="340"/>
      <c r="O356" s="383"/>
      <c r="P356" s="149"/>
      <c r="Q356" s="150"/>
      <c r="R356" s="151"/>
      <c r="S356" s="66"/>
      <c r="T356" s="65"/>
      <c r="U356" s="65"/>
      <c r="V356" s="66"/>
      <c r="W356" s="65"/>
      <c r="X356" s="65"/>
      <c r="Y356" s="65"/>
      <c r="Z356" s="65"/>
      <c r="AA356" s="65"/>
      <c r="AB356" s="65"/>
      <c r="AC356" s="65"/>
      <c r="AD356" s="65"/>
      <c r="AE356" s="65"/>
      <c r="AF356" s="65"/>
      <c r="AG356" s="65"/>
      <c r="AH356" s="410"/>
      <c r="AI356" s="247"/>
      <c r="AJ356" s="202"/>
      <c r="AK356" s="273"/>
    </row>
    <row r="357" spans="1:37" ht="165">
      <c r="A357" s="243"/>
      <c r="B357" s="30" t="s">
        <v>56</v>
      </c>
      <c r="C357" s="31" t="s">
        <v>238</v>
      </c>
      <c r="D357" s="116"/>
      <c r="E357" s="459"/>
      <c r="F357" s="459"/>
      <c r="G357" s="531"/>
      <c r="H357" s="246"/>
      <c r="I357" s="66"/>
      <c r="J357" s="66"/>
      <c r="K357" s="65"/>
      <c r="L357" s="151"/>
      <c r="M357" s="66"/>
      <c r="N357" s="347"/>
      <c r="O357" s="356">
        <v>9</v>
      </c>
      <c r="P357" s="316" t="str">
        <f>C135</f>
        <v>To review aircraft history</v>
      </c>
      <c r="Q357" s="315" t="str">
        <f>H141</f>
        <v>History of fault description/equipment serial No</v>
      </c>
      <c r="R357" s="377" t="str">
        <f>I141</f>
        <v>Wrong object</v>
      </c>
      <c r="S357" s="315" t="str">
        <f>J141</f>
        <v>History of wrong component or serial No conducted</v>
      </c>
      <c r="T357" s="403" t="str">
        <f>K141</f>
        <v>High</v>
      </c>
      <c r="U357" s="418" t="str">
        <f>L141</f>
        <v>Large</v>
      </c>
      <c r="V357" s="316" t="s">
        <v>427</v>
      </c>
      <c r="W357" s="378" t="s">
        <v>104</v>
      </c>
      <c r="X357" s="378">
        <f t="shared" ref="X357" si="334">IF($T357="High",3,0)</f>
        <v>3</v>
      </c>
      <c r="Y357" s="378">
        <f t="shared" ref="Y357" si="335">IF($T357="Medium",2,0)</f>
        <v>0</v>
      </c>
      <c r="Z357" s="378">
        <f t="shared" ref="Z357" si="336">IF($T357="Low",1,0)</f>
        <v>0</v>
      </c>
      <c r="AA357" s="378">
        <f t="shared" ref="AA357" si="337">IF($U357="large",3,0)</f>
        <v>3</v>
      </c>
      <c r="AB357" s="378">
        <f t="shared" ref="AB357" si="338">IF($U357="Medium",2,0)</f>
        <v>0</v>
      </c>
      <c r="AC357" s="378">
        <f t="shared" ref="AC357" si="339">IF($U357="Low",1,0)</f>
        <v>0</v>
      </c>
      <c r="AD357" s="378">
        <f t="shared" ref="AD357" si="340">(X357+Y357+Z357)*(AA357+AB357+AC357)</f>
        <v>9</v>
      </c>
      <c r="AE357" s="379">
        <f t="shared" ref="AE357" si="341">IF($W357="INCREASE",3,0)</f>
        <v>0</v>
      </c>
      <c r="AF357" s="379">
        <f t="shared" ref="AF357" si="342">IF($W357="NO CHANGE",2,0)</f>
        <v>2</v>
      </c>
      <c r="AG357" s="379">
        <f t="shared" ref="AG357" si="343">IF($W357="DECREASE",1,0)</f>
        <v>0</v>
      </c>
      <c r="AH357" s="48">
        <f t="shared" ref="AH357" si="344">AD357*(AE357+AF357+AG357)</f>
        <v>18</v>
      </c>
      <c r="AI357" s="382" t="s">
        <v>428</v>
      </c>
      <c r="AJ357" s="303"/>
      <c r="AK357" s="301"/>
    </row>
    <row r="358" spans="1:37" ht="53.45" customHeight="1">
      <c r="A358" s="243"/>
      <c r="B358" s="30" t="s">
        <v>65</v>
      </c>
      <c r="C358" s="106" t="s">
        <v>242</v>
      </c>
      <c r="D358" s="116"/>
      <c r="E358" s="459"/>
      <c r="F358" s="459"/>
      <c r="G358" s="461"/>
      <c r="H358" s="347" t="str">
        <f>C358</f>
        <v>Statement determining if fault has intermittent history</v>
      </c>
      <c r="I358" s="348" t="s">
        <v>72</v>
      </c>
      <c r="J358" s="165" t="s">
        <v>429</v>
      </c>
      <c r="K358" s="378" t="s">
        <v>69</v>
      </c>
      <c r="L358" s="349" t="s">
        <v>58</v>
      </c>
      <c r="M358" s="340"/>
      <c r="N358" s="340"/>
      <c r="O358" s="250"/>
      <c r="P358" s="145"/>
      <c r="Q358" s="146"/>
      <c r="R358" s="147"/>
      <c r="S358" s="60"/>
      <c r="T358" s="59"/>
      <c r="U358" s="59"/>
      <c r="V358" s="145"/>
      <c r="W358" s="59"/>
      <c r="X358" s="59"/>
      <c r="Y358" s="59"/>
      <c r="Z358" s="59"/>
      <c r="AA358" s="59"/>
      <c r="AB358" s="59"/>
      <c r="AC358" s="59"/>
      <c r="AD358" s="59"/>
      <c r="AE358" s="59"/>
      <c r="AF358" s="59"/>
      <c r="AG358" s="59"/>
      <c r="AH358" s="409"/>
      <c r="AI358" s="251"/>
      <c r="AJ358" s="380" t="s">
        <v>430</v>
      </c>
      <c r="AK358" s="116"/>
    </row>
    <row r="359" spans="1:37">
      <c r="A359" s="243"/>
      <c r="B359" s="30" t="s">
        <v>75</v>
      </c>
      <c r="C359" s="75" t="s">
        <v>90</v>
      </c>
      <c r="D359" s="116"/>
      <c r="E359" s="459"/>
      <c r="F359" s="459"/>
      <c r="G359" s="531"/>
      <c r="H359" s="250"/>
      <c r="I359" s="60"/>
      <c r="J359" s="60"/>
      <c r="K359" s="59"/>
      <c r="L359" s="147"/>
      <c r="M359" s="60"/>
      <c r="N359" s="340"/>
      <c r="O359" s="246"/>
      <c r="P359" s="149"/>
      <c r="Q359" s="150"/>
      <c r="R359" s="151"/>
      <c r="S359" s="66"/>
      <c r="T359" s="65"/>
      <c r="U359" s="65"/>
      <c r="V359" s="149"/>
      <c r="W359" s="65"/>
      <c r="X359" s="65"/>
      <c r="Y359" s="65"/>
      <c r="Z359" s="65"/>
      <c r="AA359" s="65"/>
      <c r="AB359" s="65"/>
      <c r="AC359" s="65"/>
      <c r="AD359" s="65"/>
      <c r="AE359" s="65"/>
      <c r="AF359" s="65"/>
      <c r="AG359" s="65"/>
      <c r="AH359" s="410"/>
      <c r="AI359" s="247"/>
      <c r="AJ359" s="251"/>
      <c r="AK359" s="116"/>
    </row>
    <row r="360" spans="1:37" ht="165.6" customHeight="1">
      <c r="A360" s="243"/>
      <c r="B360" s="30" t="s">
        <v>82</v>
      </c>
      <c r="C360" s="31" t="s">
        <v>260</v>
      </c>
      <c r="D360" s="116"/>
      <c r="E360" s="459"/>
      <c r="F360" s="459"/>
      <c r="G360" s="531"/>
      <c r="H360" s="248"/>
      <c r="I360" s="188"/>
      <c r="J360" s="188"/>
      <c r="K360" s="123"/>
      <c r="L360" s="187"/>
      <c r="M360" s="188"/>
      <c r="N360" s="347"/>
      <c r="O360" s="356">
        <v>16</v>
      </c>
      <c r="P360" s="316" t="str">
        <f>C239</f>
        <v>To provide electronic searchable aircraft maintenance database</v>
      </c>
      <c r="Q360" s="315" t="str">
        <f>H243</f>
        <v>Electronic link to searchable aircraft maintenance database</v>
      </c>
      <c r="R360" s="377" t="str">
        <f>I243</f>
        <v>Sequence</v>
      </c>
      <c r="S360" s="315" t="str">
        <f>J243</f>
        <v>Omission or jumping - link not available</v>
      </c>
      <c r="T360" s="402" t="str">
        <f>K243</f>
        <v>Low</v>
      </c>
      <c r="U360" s="418" t="str">
        <f>L243</f>
        <v>Large</v>
      </c>
      <c r="V360" s="316" t="s">
        <v>431</v>
      </c>
      <c r="W360" s="378" t="s">
        <v>104</v>
      </c>
      <c r="X360" s="378">
        <f t="shared" ref="X360" si="345">IF($T360="High",3,0)</f>
        <v>0</v>
      </c>
      <c r="Y360" s="378">
        <f t="shared" ref="Y360" si="346">IF($T360="Medium",2,0)</f>
        <v>0</v>
      </c>
      <c r="Z360" s="378">
        <f t="shared" ref="Z360" si="347">IF($T360="Low",1,0)</f>
        <v>1</v>
      </c>
      <c r="AA360" s="378">
        <f t="shared" ref="AA360" si="348">IF($U360="large",3,0)</f>
        <v>3</v>
      </c>
      <c r="AB360" s="378">
        <f t="shared" ref="AB360" si="349">IF($U360="Medium",2,0)</f>
        <v>0</v>
      </c>
      <c r="AC360" s="378">
        <f t="shared" ref="AC360" si="350">IF($U360="Low",1,0)</f>
        <v>0</v>
      </c>
      <c r="AD360" s="378">
        <f t="shared" ref="AD360" si="351">(X360+Y360+Z360)*(AA360+AB360+AC360)</f>
        <v>3</v>
      </c>
      <c r="AE360" s="379">
        <f t="shared" ref="AE360" si="352">IF($W360="INCREASE",3,0)</f>
        <v>0</v>
      </c>
      <c r="AF360" s="379">
        <f t="shared" ref="AF360" si="353">IF($W360="NO CHANGE",2,0)</f>
        <v>2</v>
      </c>
      <c r="AG360" s="379">
        <f t="shared" ref="AG360" si="354">IF($W360="DECREASE",1,0)</f>
        <v>0</v>
      </c>
      <c r="AH360" s="48">
        <f t="shared" ref="AH360" si="355">AD360*(AE360+AF360+AG360)</f>
        <v>6</v>
      </c>
      <c r="AI360" s="382" t="s">
        <v>165</v>
      </c>
      <c r="AJ360" s="202"/>
      <c r="AK360" s="301"/>
    </row>
    <row r="361" spans="1:37">
      <c r="A361" s="243"/>
      <c r="B361" s="30" t="s">
        <v>89</v>
      </c>
      <c r="C361" s="75" t="s">
        <v>90</v>
      </c>
      <c r="D361" s="116"/>
      <c r="E361" s="459"/>
      <c r="F361" s="459"/>
      <c r="G361" s="531"/>
      <c r="H361" s="223"/>
      <c r="I361" s="88"/>
      <c r="J361" s="88"/>
      <c r="K361" s="90"/>
      <c r="L361" s="88"/>
      <c r="M361" s="88"/>
      <c r="N361" s="340"/>
      <c r="O361" s="275"/>
      <c r="P361" s="79"/>
      <c r="Q361" s="80"/>
      <c r="R361" s="79"/>
      <c r="S361" s="79"/>
      <c r="T361" s="81"/>
      <c r="U361" s="81"/>
      <c r="V361" s="79"/>
      <c r="W361" s="81"/>
      <c r="X361" s="81"/>
      <c r="Y361" s="81"/>
      <c r="Z361" s="81"/>
      <c r="AA361" s="81"/>
      <c r="AB361" s="81"/>
      <c r="AC361" s="81"/>
      <c r="AD361" s="81"/>
      <c r="AE361" s="81"/>
      <c r="AF361" s="81"/>
      <c r="AG361" s="81"/>
      <c r="AH361" s="81"/>
      <c r="AI361" s="82"/>
      <c r="AJ361" s="253"/>
      <c r="AK361" s="301"/>
    </row>
    <row r="362" spans="1:37">
      <c r="A362" s="243"/>
      <c r="B362" s="277" t="s">
        <v>91</v>
      </c>
      <c r="C362" s="85" t="s">
        <v>90</v>
      </c>
      <c r="D362" s="278"/>
      <c r="E362" s="459"/>
      <c r="F362" s="459"/>
      <c r="G362" s="531"/>
      <c r="H362" s="224"/>
      <c r="I362" s="177"/>
      <c r="J362" s="177"/>
      <c r="K362" s="133"/>
      <c r="L362" s="177"/>
      <c r="M362" s="177"/>
      <c r="N362" s="288"/>
      <c r="O362" s="224"/>
      <c r="P362" s="177"/>
      <c r="Q362" s="200"/>
      <c r="R362" s="177"/>
      <c r="S362" s="177"/>
      <c r="T362" s="133"/>
      <c r="U362" s="133"/>
      <c r="V362" s="177"/>
      <c r="W362" s="133"/>
      <c r="X362" s="133"/>
      <c r="Y362" s="133"/>
      <c r="Z362" s="133"/>
      <c r="AA362" s="133"/>
      <c r="AB362" s="133"/>
      <c r="AC362" s="133"/>
      <c r="AD362" s="133"/>
      <c r="AE362" s="133"/>
      <c r="AF362" s="133"/>
      <c r="AG362" s="133"/>
      <c r="AH362" s="133"/>
      <c r="AI362" s="189"/>
      <c r="AJ362" s="303"/>
      <c r="AK362" s="301"/>
    </row>
    <row r="363" spans="1:37">
      <c r="A363" s="279"/>
      <c r="B363" s="163"/>
      <c r="C363" s="163"/>
      <c r="D363" s="163"/>
      <c r="E363" s="170"/>
      <c r="F363" s="93"/>
      <c r="G363" s="93"/>
      <c r="H363" s="163"/>
      <c r="I363" s="163"/>
      <c r="J363" s="163"/>
      <c r="K363" s="44"/>
      <c r="L363" s="170"/>
      <c r="M363" s="170"/>
      <c r="N363" s="66"/>
      <c r="O363" s="151"/>
      <c r="P363" s="149"/>
      <c r="Q363" s="150"/>
      <c r="R363" s="151"/>
      <c r="S363" s="66"/>
      <c r="T363" s="65"/>
      <c r="U363" s="65"/>
      <c r="V363" s="66"/>
      <c r="W363" s="65"/>
      <c r="X363" s="65"/>
      <c r="Y363" s="65"/>
      <c r="Z363" s="65"/>
      <c r="AA363" s="65"/>
      <c r="AB363" s="65"/>
      <c r="AC363" s="65"/>
      <c r="AD363" s="65"/>
      <c r="AE363" s="65"/>
      <c r="AF363" s="65"/>
      <c r="AG363" s="65"/>
      <c r="AH363" s="410"/>
      <c r="AI363" s="66"/>
      <c r="AJ363" s="247"/>
      <c r="AK363" s="163"/>
    </row>
    <row r="364" spans="1:37" ht="23.45" thickBot="1">
      <c r="A364" s="280"/>
      <c r="B364" s="164"/>
      <c r="C364" s="164"/>
      <c r="D364" s="164"/>
      <c r="E364" s="281"/>
      <c r="F364" s="97"/>
      <c r="G364" s="164"/>
      <c r="H364" s="164"/>
      <c r="I364" s="164"/>
      <c r="J364" s="164"/>
      <c r="K364" s="96"/>
      <c r="L364" s="281"/>
      <c r="M364" s="164"/>
      <c r="N364" s="164"/>
      <c r="O364" s="281"/>
      <c r="P364" s="282"/>
      <c r="Q364" s="283"/>
      <c r="R364" s="281"/>
      <c r="S364" s="164"/>
      <c r="T364" s="96"/>
      <c r="U364" s="96"/>
      <c r="V364" s="164"/>
      <c r="W364" s="96"/>
      <c r="X364" s="96"/>
      <c r="Y364" s="96"/>
      <c r="Z364" s="96"/>
      <c r="AA364" s="96"/>
      <c r="AB364" s="96"/>
      <c r="AC364" s="96"/>
      <c r="AD364" s="96"/>
      <c r="AE364" s="96"/>
      <c r="AF364" s="96"/>
      <c r="AG364" s="96"/>
      <c r="AH364" s="411"/>
      <c r="AI364" s="164"/>
      <c r="AJ364" s="164"/>
      <c r="AK364" s="164"/>
    </row>
    <row r="365" spans="1:37" ht="23.45" thickBot="1">
      <c r="A365" s="258">
        <v>25</v>
      </c>
      <c r="B365" s="481" t="s">
        <v>5</v>
      </c>
      <c r="C365" s="482"/>
      <c r="D365" s="482" t="s">
        <v>6</v>
      </c>
      <c r="E365" s="482"/>
      <c r="F365" s="482"/>
      <c r="G365" s="482"/>
      <c r="H365" s="482"/>
      <c r="I365" s="482"/>
      <c r="J365" s="482"/>
      <c r="K365" s="482"/>
      <c r="L365" s="501"/>
      <c r="M365" s="502" t="s">
        <v>7</v>
      </c>
      <c r="N365" s="482"/>
      <c r="O365" s="482"/>
      <c r="P365" s="482"/>
      <c r="Q365" s="482"/>
      <c r="R365" s="482"/>
      <c r="S365" s="482"/>
      <c r="T365" s="482"/>
      <c r="U365" s="482"/>
      <c r="V365" s="482"/>
      <c r="W365" s="482"/>
      <c r="X365" s="482"/>
      <c r="Y365" s="482"/>
      <c r="Z365" s="482"/>
      <c r="AA365" s="482"/>
      <c r="AB365" s="482"/>
      <c r="AC365" s="482"/>
      <c r="AD365" s="482"/>
      <c r="AE365" s="482"/>
      <c r="AF365" s="482"/>
      <c r="AG365" s="482"/>
      <c r="AH365" s="482"/>
      <c r="AI365" s="483" t="s">
        <v>8</v>
      </c>
      <c r="AJ365" s="483"/>
    </row>
    <row r="366" spans="1:37" s="259" customFormat="1">
      <c r="A366" s="243"/>
      <c r="D366" s="260"/>
      <c r="E366" s="261" t="s">
        <v>9</v>
      </c>
      <c r="F366" s="508" t="s">
        <v>10</v>
      </c>
      <c r="G366" s="508" t="s">
        <v>11</v>
      </c>
      <c r="H366" s="510" t="s">
        <v>12</v>
      </c>
      <c r="I366" s="512" t="s">
        <v>13</v>
      </c>
      <c r="J366" s="514" t="s">
        <v>14</v>
      </c>
      <c r="K366" s="466" t="s">
        <v>15</v>
      </c>
      <c r="L366" s="508" t="s">
        <v>16</v>
      </c>
      <c r="M366" s="260" t="s">
        <v>17</v>
      </c>
      <c r="N366" s="262" t="s">
        <v>18</v>
      </c>
      <c r="O366" s="516" t="s">
        <v>19</v>
      </c>
      <c r="P366" s="517"/>
      <c r="Q366" s="518"/>
      <c r="R366" s="508" t="s">
        <v>92</v>
      </c>
      <c r="S366" s="508" t="s">
        <v>93</v>
      </c>
      <c r="T366" s="466" t="s">
        <v>22</v>
      </c>
      <c r="U366" s="466" t="s">
        <v>23</v>
      </c>
      <c r="V366" s="529" t="s">
        <v>24</v>
      </c>
      <c r="W366" s="466" t="s">
        <v>94</v>
      </c>
      <c r="X366" s="467" t="s">
        <v>26</v>
      </c>
      <c r="Y366" s="468"/>
      <c r="Z366" s="469"/>
      <c r="AA366" s="467" t="s">
        <v>27</v>
      </c>
      <c r="AB366" s="468"/>
      <c r="AC366" s="469"/>
      <c r="AD366" s="18" t="s">
        <v>28</v>
      </c>
      <c r="AE366" s="467" t="s">
        <v>29</v>
      </c>
      <c r="AF366" s="468"/>
      <c r="AG366" s="469"/>
      <c r="AH366" s="466" t="s">
        <v>30</v>
      </c>
      <c r="AI366" s="528" t="s">
        <v>31</v>
      </c>
      <c r="AJ366" s="528" t="s">
        <v>32</v>
      </c>
      <c r="AK366" s="263" t="s">
        <v>33</v>
      </c>
    </row>
    <row r="367" spans="1:37" ht="30">
      <c r="A367" s="243"/>
      <c r="B367" s="264" t="s">
        <v>34</v>
      </c>
      <c r="C367" s="106" t="s">
        <v>432</v>
      </c>
      <c r="D367" s="116"/>
      <c r="E367" s="265" t="s">
        <v>36</v>
      </c>
      <c r="F367" s="509"/>
      <c r="G367" s="509"/>
      <c r="H367" s="511"/>
      <c r="I367" s="513"/>
      <c r="J367" s="515"/>
      <c r="K367" s="457"/>
      <c r="L367" s="509"/>
      <c r="M367" s="266"/>
      <c r="N367" s="361"/>
      <c r="O367" s="426" t="s">
        <v>37</v>
      </c>
      <c r="P367" s="427" t="s">
        <v>38</v>
      </c>
      <c r="Q367" s="428" t="s">
        <v>17</v>
      </c>
      <c r="R367" s="528"/>
      <c r="S367" s="528"/>
      <c r="T367" s="456"/>
      <c r="U367" s="456"/>
      <c r="V367" s="530"/>
      <c r="W367" s="456"/>
      <c r="X367" s="325" t="s">
        <v>39</v>
      </c>
      <c r="Y367" s="325" t="s">
        <v>40</v>
      </c>
      <c r="Z367" s="325" t="s">
        <v>41</v>
      </c>
      <c r="AA367" s="325" t="s">
        <v>39</v>
      </c>
      <c r="AB367" s="325" t="s">
        <v>40</v>
      </c>
      <c r="AC367" s="325" t="s">
        <v>41</v>
      </c>
      <c r="AD367" s="325" t="s">
        <v>42</v>
      </c>
      <c r="AE367" s="325" t="s">
        <v>43</v>
      </c>
      <c r="AF367" s="325" t="s">
        <v>44</v>
      </c>
      <c r="AG367" s="325" t="s">
        <v>45</v>
      </c>
      <c r="AH367" s="456"/>
      <c r="AI367" s="528"/>
      <c r="AJ367" s="509"/>
      <c r="AK367" s="152" t="s">
        <v>46</v>
      </c>
    </row>
    <row r="368" spans="1:37">
      <c r="A368" s="243"/>
      <c r="B368" s="30" t="s">
        <v>47</v>
      </c>
      <c r="C368" s="222" t="s">
        <v>433</v>
      </c>
      <c r="D368" s="116"/>
      <c r="E368" s="458" t="s">
        <v>253</v>
      </c>
      <c r="F368" s="458" t="s">
        <v>308</v>
      </c>
      <c r="G368" s="460" t="s">
        <v>426</v>
      </c>
      <c r="H368" s="278"/>
      <c r="I368" s="278"/>
      <c r="J368" s="278"/>
      <c r="K368" s="194"/>
      <c r="L368" s="302"/>
      <c r="M368" s="295"/>
      <c r="N368" s="295"/>
      <c r="O368" s="309"/>
      <c r="P368" s="282"/>
      <c r="Q368" s="283"/>
      <c r="R368" s="281"/>
      <c r="S368" s="164"/>
      <c r="T368" s="96"/>
      <c r="U368" s="96"/>
      <c r="V368" s="164"/>
      <c r="W368" s="96"/>
      <c r="X368" s="96"/>
      <c r="Y368" s="96"/>
      <c r="Z368" s="96"/>
      <c r="AA368" s="96"/>
      <c r="AB368" s="96"/>
      <c r="AC368" s="96"/>
      <c r="AD368" s="435"/>
      <c r="AE368" s="96"/>
      <c r="AF368" s="96"/>
      <c r="AG368" s="96"/>
      <c r="AH368" s="411"/>
      <c r="AI368" s="301"/>
      <c r="AJ368" s="321"/>
      <c r="AK368" s="116"/>
    </row>
    <row r="369" spans="1:37">
      <c r="A369" s="243"/>
      <c r="B369" s="264" t="s">
        <v>54</v>
      </c>
      <c r="C369" s="269" t="s">
        <v>55</v>
      </c>
      <c r="D369" s="116"/>
      <c r="E369" s="459"/>
      <c r="F369" s="459"/>
      <c r="G369" s="531"/>
      <c r="H369" s="250"/>
      <c r="I369" s="60"/>
      <c r="J369" s="60"/>
      <c r="K369" s="59"/>
      <c r="L369" s="147"/>
      <c r="M369" s="60"/>
      <c r="N369" s="340"/>
      <c r="O369" s="383"/>
      <c r="P369" s="149"/>
      <c r="Q369" s="150"/>
      <c r="R369" s="151"/>
      <c r="S369" s="66"/>
      <c r="T369" s="65"/>
      <c r="U369" s="65"/>
      <c r="V369" s="66"/>
      <c r="W369" s="65"/>
      <c r="X369" s="65"/>
      <c r="Y369" s="65"/>
      <c r="Z369" s="65"/>
      <c r="AA369" s="65"/>
      <c r="AB369" s="65"/>
      <c r="AC369" s="65"/>
      <c r="AD369" s="65"/>
      <c r="AE369" s="65"/>
      <c r="AF369" s="65"/>
      <c r="AG369" s="65"/>
      <c r="AH369" s="410"/>
      <c r="AI369" s="247"/>
      <c r="AJ369" s="202"/>
      <c r="AK369" s="273"/>
    </row>
    <row r="370" spans="1:37" ht="260.45" customHeight="1">
      <c r="A370" s="243"/>
      <c r="B370" s="30" t="s">
        <v>56</v>
      </c>
      <c r="C370" s="31" t="s">
        <v>238</v>
      </c>
      <c r="D370" s="116"/>
      <c r="E370" s="459"/>
      <c r="F370" s="459"/>
      <c r="G370" s="531"/>
      <c r="H370" s="246"/>
      <c r="I370" s="66"/>
      <c r="J370" s="66"/>
      <c r="K370" s="65"/>
      <c r="L370" s="151"/>
      <c r="M370" s="66"/>
      <c r="N370" s="347"/>
      <c r="O370" s="356">
        <v>9</v>
      </c>
      <c r="P370" s="316" t="str">
        <f>C135</f>
        <v>To review aircraft history</v>
      </c>
      <c r="Q370" s="315" t="str">
        <f>H141</f>
        <v>History of fault description/equipment serial No</v>
      </c>
      <c r="R370" s="377" t="str">
        <f>I141</f>
        <v>Wrong object</v>
      </c>
      <c r="S370" s="315" t="str">
        <f>J141</f>
        <v>History of wrong component or serial No conducted</v>
      </c>
      <c r="T370" s="403" t="str">
        <f>K141</f>
        <v>High</v>
      </c>
      <c r="U370" s="418" t="str">
        <f>L141</f>
        <v>Large</v>
      </c>
      <c r="V370" s="316" t="s">
        <v>434</v>
      </c>
      <c r="W370" s="378" t="s">
        <v>104</v>
      </c>
      <c r="X370" s="378">
        <f t="shared" ref="X370" si="356">IF($T370="High",3,0)</f>
        <v>3</v>
      </c>
      <c r="Y370" s="378">
        <f t="shared" ref="Y370" si="357">IF($T370="Medium",2,0)</f>
        <v>0</v>
      </c>
      <c r="Z370" s="378">
        <f t="shared" ref="Z370" si="358">IF($T370="Low",1,0)</f>
        <v>0</v>
      </c>
      <c r="AA370" s="378">
        <f t="shared" ref="AA370" si="359">IF($U370="large",3,0)</f>
        <v>3</v>
      </c>
      <c r="AB370" s="378">
        <f t="shared" ref="AB370" si="360">IF($U370="Medium",2,0)</f>
        <v>0</v>
      </c>
      <c r="AC370" s="378">
        <f t="shared" ref="AC370" si="361">IF($U370="Low",1,0)</f>
        <v>0</v>
      </c>
      <c r="AD370" s="378">
        <f t="shared" ref="AD370" si="362">(X370+Y370+Z370)*(AA370+AB370+AC370)</f>
        <v>9</v>
      </c>
      <c r="AE370" s="379">
        <f t="shared" ref="AE370" si="363">IF($W370="INCREASE",3,0)</f>
        <v>0</v>
      </c>
      <c r="AF370" s="379">
        <f t="shared" ref="AF370" si="364">IF($W370="NO CHANGE",2,0)</f>
        <v>2</v>
      </c>
      <c r="AG370" s="379">
        <f t="shared" ref="AG370" si="365">IF($W370="DECREASE",1,0)</f>
        <v>0</v>
      </c>
      <c r="AH370" s="48">
        <f t="shared" ref="AH370" si="366">AD370*(AE370+AF370+AG370)</f>
        <v>18</v>
      </c>
      <c r="AI370" s="382" t="s">
        <v>603</v>
      </c>
      <c r="AJ370" s="303"/>
      <c r="AK370" s="301"/>
    </row>
    <row r="371" spans="1:37" ht="72" customHeight="1">
      <c r="A371" s="243"/>
      <c r="B371" s="30" t="s">
        <v>65</v>
      </c>
      <c r="C371" s="106" t="s">
        <v>246</v>
      </c>
      <c r="D371" s="116"/>
      <c r="E371" s="459"/>
      <c r="F371" s="459"/>
      <c r="G371" s="461"/>
      <c r="H371" s="347" t="str">
        <f>C371</f>
        <v>Statement determining if fault occurred before</v>
      </c>
      <c r="I371" s="348" t="s">
        <v>72</v>
      </c>
      <c r="J371" s="165" t="s">
        <v>429</v>
      </c>
      <c r="K371" s="378" t="s">
        <v>69</v>
      </c>
      <c r="L371" s="349" t="s">
        <v>58</v>
      </c>
      <c r="M371" s="340"/>
      <c r="N371" s="288"/>
      <c r="O371" s="250"/>
      <c r="P371" s="145"/>
      <c r="Q371" s="146"/>
      <c r="R371" s="147"/>
      <c r="S371" s="60"/>
      <c r="T371" s="59"/>
      <c r="U371" s="59"/>
      <c r="V371" s="60"/>
      <c r="W371" s="59"/>
      <c r="X371" s="59"/>
      <c r="Y371" s="59"/>
      <c r="Z371" s="59"/>
      <c r="AA371" s="59"/>
      <c r="AB371" s="59"/>
      <c r="AC371" s="59"/>
      <c r="AD371" s="59"/>
      <c r="AE371" s="59"/>
      <c r="AF371" s="59"/>
      <c r="AG371" s="59"/>
      <c r="AH371" s="409"/>
      <c r="AI371" s="251"/>
      <c r="AJ371" s="373" t="s">
        <v>604</v>
      </c>
      <c r="AK371" s="116"/>
    </row>
    <row r="372" spans="1:37">
      <c r="A372" s="243"/>
      <c r="B372" s="30" t="s">
        <v>75</v>
      </c>
      <c r="C372" s="75" t="s">
        <v>90</v>
      </c>
      <c r="D372" s="116"/>
      <c r="E372" s="459"/>
      <c r="F372" s="459"/>
      <c r="G372" s="531"/>
      <c r="H372" s="275"/>
      <c r="I372" s="79"/>
      <c r="J372" s="79"/>
      <c r="K372" s="81"/>
      <c r="L372" s="79"/>
      <c r="M372" s="82"/>
      <c r="N372" s="79"/>
      <c r="O372" s="248"/>
      <c r="P372" s="88"/>
      <c r="Q372" s="89"/>
      <c r="R372" s="88"/>
      <c r="S372" s="88"/>
      <c r="T372" s="90"/>
      <c r="U372" s="90"/>
      <c r="V372" s="88"/>
      <c r="W372" s="90"/>
      <c r="X372" s="90"/>
      <c r="Y372" s="90"/>
      <c r="Z372" s="90"/>
      <c r="AA372" s="90"/>
      <c r="AB372" s="90"/>
      <c r="AC372" s="90"/>
      <c r="AD372" s="90"/>
      <c r="AE372" s="90"/>
      <c r="AF372" s="90"/>
      <c r="AG372" s="90"/>
      <c r="AH372" s="90"/>
      <c r="AI372" s="91"/>
      <c r="AJ372" s="202"/>
      <c r="AK372" s="301"/>
    </row>
    <row r="373" spans="1:37">
      <c r="A373" s="243"/>
      <c r="B373" s="30" t="s">
        <v>82</v>
      </c>
      <c r="C373" s="75" t="s">
        <v>90</v>
      </c>
      <c r="D373" s="116"/>
      <c r="E373" s="459"/>
      <c r="F373" s="459"/>
      <c r="G373" s="531"/>
      <c r="H373" s="223"/>
      <c r="I373" s="88"/>
      <c r="J373" s="88"/>
      <c r="K373" s="90"/>
      <c r="L373" s="88"/>
      <c r="M373" s="91"/>
      <c r="N373" s="88"/>
      <c r="O373" s="248"/>
      <c r="P373" s="88"/>
      <c r="Q373" s="89"/>
      <c r="R373" s="88"/>
      <c r="S373" s="88"/>
      <c r="T373" s="90"/>
      <c r="U373" s="90"/>
      <c r="V373" s="88"/>
      <c r="W373" s="90"/>
      <c r="X373" s="90"/>
      <c r="Y373" s="90"/>
      <c r="Z373" s="90"/>
      <c r="AA373" s="90"/>
      <c r="AB373" s="90"/>
      <c r="AC373" s="90"/>
      <c r="AD373" s="90"/>
      <c r="AE373" s="90"/>
      <c r="AF373" s="90"/>
      <c r="AG373" s="90"/>
      <c r="AH373" s="90"/>
      <c r="AI373" s="91"/>
      <c r="AJ373" s="253"/>
      <c r="AK373" s="301"/>
    </row>
    <row r="374" spans="1:37">
      <c r="A374" s="243"/>
      <c r="B374" s="30" t="s">
        <v>89</v>
      </c>
      <c r="C374" s="75" t="s">
        <v>90</v>
      </c>
      <c r="D374" s="116"/>
      <c r="E374" s="459"/>
      <c r="F374" s="459"/>
      <c r="G374" s="531"/>
      <c r="H374" s="223"/>
      <c r="I374" s="88"/>
      <c r="J374" s="88"/>
      <c r="K374" s="90"/>
      <c r="L374" s="88"/>
      <c r="M374" s="91"/>
      <c r="N374" s="88"/>
      <c r="O374" s="248"/>
      <c r="P374" s="88"/>
      <c r="Q374" s="89"/>
      <c r="R374" s="88"/>
      <c r="S374" s="88"/>
      <c r="T374" s="90"/>
      <c r="U374" s="90"/>
      <c r="V374" s="88"/>
      <c r="W374" s="90"/>
      <c r="X374" s="90"/>
      <c r="Y374" s="90"/>
      <c r="Z374" s="90"/>
      <c r="AA374" s="90"/>
      <c r="AB374" s="90"/>
      <c r="AC374" s="90"/>
      <c r="AD374" s="90"/>
      <c r="AE374" s="90"/>
      <c r="AF374" s="90"/>
      <c r="AG374" s="90"/>
      <c r="AH374" s="90"/>
      <c r="AI374" s="91"/>
      <c r="AJ374" s="253"/>
      <c r="AK374" s="301"/>
    </row>
    <row r="375" spans="1:37">
      <c r="A375" s="243"/>
      <c r="B375" s="277" t="s">
        <v>91</v>
      </c>
      <c r="C375" s="85" t="s">
        <v>90</v>
      </c>
      <c r="D375" s="278"/>
      <c r="E375" s="459"/>
      <c r="F375" s="459"/>
      <c r="G375" s="531"/>
      <c r="H375" s="224"/>
      <c r="I375" s="177"/>
      <c r="J375" s="177"/>
      <c r="K375" s="133"/>
      <c r="L375" s="177"/>
      <c r="M375" s="189"/>
      <c r="N375" s="177"/>
      <c r="O375" s="246"/>
      <c r="P375" s="177"/>
      <c r="Q375" s="200"/>
      <c r="R375" s="177"/>
      <c r="S375" s="177"/>
      <c r="T375" s="133"/>
      <c r="U375" s="133"/>
      <c r="V375" s="177"/>
      <c r="W375" s="133"/>
      <c r="X375" s="133"/>
      <c r="Y375" s="133"/>
      <c r="Z375" s="133"/>
      <c r="AA375" s="133"/>
      <c r="AB375" s="133"/>
      <c r="AC375" s="133"/>
      <c r="AD375" s="133"/>
      <c r="AE375" s="133"/>
      <c r="AF375" s="133"/>
      <c r="AG375" s="133"/>
      <c r="AH375" s="133"/>
      <c r="AI375" s="189"/>
      <c r="AJ375" s="303"/>
      <c r="AK375" s="301"/>
    </row>
    <row r="376" spans="1:37">
      <c r="A376" s="279"/>
      <c r="B376" s="163"/>
      <c r="C376" s="163"/>
      <c r="D376" s="163"/>
      <c r="E376" s="170"/>
      <c r="F376" s="93"/>
      <c r="G376" s="93"/>
      <c r="H376" s="163"/>
      <c r="I376" s="163"/>
      <c r="J376" s="163"/>
      <c r="K376" s="44"/>
      <c r="L376" s="170"/>
      <c r="M376" s="170"/>
      <c r="N376" s="163"/>
      <c r="O376" s="151"/>
      <c r="P376" s="149"/>
      <c r="Q376" s="150"/>
      <c r="R376" s="151"/>
      <c r="S376" s="66"/>
      <c r="T376" s="65"/>
      <c r="U376" s="65"/>
      <c r="V376" s="66"/>
      <c r="W376" s="65"/>
      <c r="X376" s="65"/>
      <c r="Y376" s="65"/>
      <c r="Z376" s="65"/>
      <c r="AA376" s="65"/>
      <c r="AB376" s="65"/>
      <c r="AC376" s="65"/>
      <c r="AD376" s="65"/>
      <c r="AE376" s="65"/>
      <c r="AF376" s="65"/>
      <c r="AG376" s="65"/>
      <c r="AH376" s="410"/>
      <c r="AI376" s="66"/>
      <c r="AJ376" s="247"/>
      <c r="AK376" s="163"/>
    </row>
    <row r="377" spans="1:37" ht="23.45" thickBot="1">
      <c r="A377" s="280"/>
      <c r="B377" s="164"/>
      <c r="C377" s="164"/>
      <c r="D377" s="164"/>
      <c r="E377" s="281"/>
      <c r="F377" s="97"/>
      <c r="G377" s="164"/>
      <c r="H377" s="164"/>
      <c r="I377" s="164"/>
      <c r="J377" s="164"/>
      <c r="K377" s="96"/>
      <c r="L377" s="281"/>
      <c r="M377" s="164"/>
      <c r="N377" s="164"/>
      <c r="O377" s="281"/>
      <c r="P377" s="282"/>
      <c r="Q377" s="283"/>
      <c r="R377" s="281"/>
      <c r="S377" s="164"/>
      <c r="T377" s="96"/>
      <c r="U377" s="96"/>
      <c r="V377" s="164"/>
      <c r="W377" s="96"/>
      <c r="X377" s="96"/>
      <c r="Y377" s="96"/>
      <c r="Z377" s="96"/>
      <c r="AA377" s="96"/>
      <c r="AB377" s="96"/>
      <c r="AC377" s="96"/>
      <c r="AD377" s="96"/>
      <c r="AE377" s="96"/>
      <c r="AF377" s="96"/>
      <c r="AG377" s="96"/>
      <c r="AH377" s="411"/>
      <c r="AI377" s="164"/>
      <c r="AJ377" s="164"/>
      <c r="AK377" s="164"/>
    </row>
    <row r="378" spans="1:37" ht="23.45" thickBot="1">
      <c r="A378" s="258">
        <v>26</v>
      </c>
      <c r="B378" s="481" t="s">
        <v>5</v>
      </c>
      <c r="C378" s="482"/>
      <c r="D378" s="482" t="s">
        <v>6</v>
      </c>
      <c r="E378" s="482"/>
      <c r="F378" s="482"/>
      <c r="G378" s="482"/>
      <c r="H378" s="482"/>
      <c r="I378" s="482"/>
      <c r="J378" s="482"/>
      <c r="K378" s="482"/>
      <c r="L378" s="501"/>
      <c r="M378" s="502" t="s">
        <v>7</v>
      </c>
      <c r="N378" s="482"/>
      <c r="O378" s="482"/>
      <c r="P378" s="482"/>
      <c r="Q378" s="482"/>
      <c r="R378" s="482"/>
      <c r="S378" s="482"/>
      <c r="T378" s="482"/>
      <c r="U378" s="482"/>
      <c r="V378" s="482"/>
      <c r="W378" s="482"/>
      <c r="X378" s="482"/>
      <c r="Y378" s="482"/>
      <c r="Z378" s="482"/>
      <c r="AA378" s="482"/>
      <c r="AB378" s="482"/>
      <c r="AC378" s="482"/>
      <c r="AD378" s="482"/>
      <c r="AE378" s="482"/>
      <c r="AF378" s="482"/>
      <c r="AG378" s="482"/>
      <c r="AH378" s="482"/>
      <c r="AI378" s="483" t="s">
        <v>8</v>
      </c>
      <c r="AJ378" s="483"/>
    </row>
    <row r="379" spans="1:37" s="259" customFormat="1">
      <c r="A379" s="243"/>
      <c r="D379" s="260"/>
      <c r="E379" s="261" t="s">
        <v>9</v>
      </c>
      <c r="F379" s="508" t="s">
        <v>10</v>
      </c>
      <c r="G379" s="508" t="s">
        <v>11</v>
      </c>
      <c r="H379" s="510" t="s">
        <v>12</v>
      </c>
      <c r="I379" s="512" t="s">
        <v>13</v>
      </c>
      <c r="J379" s="514" t="s">
        <v>14</v>
      </c>
      <c r="K379" s="466" t="s">
        <v>15</v>
      </c>
      <c r="L379" s="508" t="s">
        <v>16</v>
      </c>
      <c r="M379" s="260" t="s">
        <v>17</v>
      </c>
      <c r="N379" s="262" t="s">
        <v>18</v>
      </c>
      <c r="O379" s="516" t="s">
        <v>19</v>
      </c>
      <c r="P379" s="517"/>
      <c r="Q379" s="518"/>
      <c r="R379" s="508" t="s">
        <v>92</v>
      </c>
      <c r="S379" s="508" t="s">
        <v>93</v>
      </c>
      <c r="T379" s="466" t="s">
        <v>22</v>
      </c>
      <c r="U379" s="466" t="s">
        <v>23</v>
      </c>
      <c r="V379" s="529" t="s">
        <v>24</v>
      </c>
      <c r="W379" s="466" t="s">
        <v>94</v>
      </c>
      <c r="X379" s="467" t="s">
        <v>26</v>
      </c>
      <c r="Y379" s="468"/>
      <c r="Z379" s="469"/>
      <c r="AA379" s="467" t="s">
        <v>27</v>
      </c>
      <c r="AB379" s="468"/>
      <c r="AC379" s="469"/>
      <c r="AD379" s="18" t="s">
        <v>28</v>
      </c>
      <c r="AE379" s="467" t="s">
        <v>29</v>
      </c>
      <c r="AF379" s="468"/>
      <c r="AG379" s="469"/>
      <c r="AH379" s="466" t="s">
        <v>30</v>
      </c>
      <c r="AI379" s="528" t="s">
        <v>31</v>
      </c>
      <c r="AJ379" s="528" t="s">
        <v>32</v>
      </c>
      <c r="AK379" s="263" t="s">
        <v>33</v>
      </c>
    </row>
    <row r="380" spans="1:37" ht="30">
      <c r="A380" s="243"/>
      <c r="B380" s="264" t="s">
        <v>34</v>
      </c>
      <c r="C380" s="31" t="s">
        <v>436</v>
      </c>
      <c r="D380" s="116"/>
      <c r="E380" s="395" t="s">
        <v>167</v>
      </c>
      <c r="F380" s="509"/>
      <c r="G380" s="509"/>
      <c r="H380" s="511"/>
      <c r="I380" s="513"/>
      <c r="J380" s="515"/>
      <c r="K380" s="457"/>
      <c r="L380" s="509"/>
      <c r="M380" s="266"/>
      <c r="N380" s="361"/>
      <c r="O380" s="426" t="s">
        <v>37</v>
      </c>
      <c r="P380" s="427" t="s">
        <v>38</v>
      </c>
      <c r="Q380" s="428" t="s">
        <v>17</v>
      </c>
      <c r="R380" s="528"/>
      <c r="S380" s="528"/>
      <c r="T380" s="456"/>
      <c r="U380" s="456"/>
      <c r="V380" s="530"/>
      <c r="W380" s="456"/>
      <c r="X380" s="325" t="s">
        <v>39</v>
      </c>
      <c r="Y380" s="325" t="s">
        <v>40</v>
      </c>
      <c r="Z380" s="325" t="s">
        <v>41</v>
      </c>
      <c r="AA380" s="325" t="s">
        <v>39</v>
      </c>
      <c r="AB380" s="325" t="s">
        <v>40</v>
      </c>
      <c r="AC380" s="325" t="s">
        <v>41</v>
      </c>
      <c r="AD380" s="325" t="s">
        <v>42</v>
      </c>
      <c r="AE380" s="325" t="s">
        <v>43</v>
      </c>
      <c r="AF380" s="325" t="s">
        <v>44</v>
      </c>
      <c r="AG380" s="325" t="s">
        <v>45</v>
      </c>
      <c r="AH380" s="456"/>
      <c r="AI380" s="528"/>
      <c r="AJ380" s="509"/>
      <c r="AK380" s="152" t="s">
        <v>46</v>
      </c>
    </row>
    <row r="381" spans="1:37" ht="30">
      <c r="A381" s="243"/>
      <c r="B381" s="30" t="s">
        <v>47</v>
      </c>
      <c r="C381" s="31" t="s">
        <v>437</v>
      </c>
      <c r="D381" s="116"/>
      <c r="E381" s="458" t="s">
        <v>438</v>
      </c>
      <c r="F381" s="458" t="s">
        <v>439</v>
      </c>
      <c r="G381" s="460" t="s">
        <v>440</v>
      </c>
      <c r="H381" s="278"/>
      <c r="I381" s="278"/>
      <c r="J381" s="278"/>
      <c r="K381" s="194"/>
      <c r="L381" s="302"/>
      <c r="M381" s="295"/>
      <c r="N381" s="295"/>
      <c r="O381" s="309"/>
      <c r="P381" s="282"/>
      <c r="Q381" s="283"/>
      <c r="R381" s="281"/>
      <c r="S381" s="164"/>
      <c r="T381" s="96"/>
      <c r="U381" s="96"/>
      <c r="V381" s="164"/>
      <c r="W381" s="96"/>
      <c r="X381" s="96"/>
      <c r="Y381" s="96"/>
      <c r="Z381" s="96"/>
      <c r="AA381" s="96"/>
      <c r="AB381" s="96"/>
      <c r="AC381" s="96"/>
      <c r="AD381" s="435"/>
      <c r="AE381" s="96"/>
      <c r="AF381" s="96"/>
      <c r="AG381" s="96"/>
      <c r="AH381" s="411"/>
      <c r="AI381" s="301"/>
      <c r="AJ381" s="321"/>
      <c r="AK381" s="116"/>
    </row>
    <row r="382" spans="1:37">
      <c r="A382" s="243"/>
      <c r="B382" s="264" t="s">
        <v>54</v>
      </c>
      <c r="C382" s="269" t="s">
        <v>55</v>
      </c>
      <c r="D382" s="116"/>
      <c r="E382" s="459"/>
      <c r="F382" s="459"/>
      <c r="G382" s="531"/>
      <c r="H382" s="250"/>
      <c r="I382" s="60"/>
      <c r="J382" s="60"/>
      <c r="K382" s="59"/>
      <c r="L382" s="147"/>
      <c r="M382" s="60"/>
      <c r="N382" s="340"/>
      <c r="O382" s="383"/>
      <c r="P382" s="149"/>
      <c r="Q382" s="150"/>
      <c r="R382" s="151"/>
      <c r="S382" s="66"/>
      <c r="T382" s="65"/>
      <c r="U382" s="65"/>
      <c r="V382" s="66"/>
      <c r="W382" s="65"/>
      <c r="X382" s="65"/>
      <c r="Y382" s="65"/>
      <c r="Z382" s="65"/>
      <c r="AA382" s="65"/>
      <c r="AB382" s="65"/>
      <c r="AC382" s="65"/>
      <c r="AD382" s="65"/>
      <c r="AE382" s="65"/>
      <c r="AF382" s="65"/>
      <c r="AG382" s="65"/>
      <c r="AH382" s="410"/>
      <c r="AI382" s="247"/>
      <c r="AJ382" s="202"/>
      <c r="AK382" s="273"/>
    </row>
    <row r="383" spans="1:37" ht="150">
      <c r="A383" s="243"/>
      <c r="B383" s="463" t="s">
        <v>56</v>
      </c>
      <c r="C383" s="31" t="s">
        <v>112</v>
      </c>
      <c r="D383" s="116"/>
      <c r="E383" s="459"/>
      <c r="F383" s="459"/>
      <c r="G383" s="531"/>
      <c r="H383" s="248"/>
      <c r="I383" s="188"/>
      <c r="J383" s="188"/>
      <c r="K383" s="123"/>
      <c r="L383" s="187"/>
      <c r="M383" s="188"/>
      <c r="N383" s="347"/>
      <c r="O383" s="359">
        <v>2</v>
      </c>
      <c r="P383" s="318" t="str">
        <f>C24</f>
        <v>To complete training</v>
      </c>
      <c r="Q383" s="317" t="str">
        <f t="shared" ref="Q383:U384" si="367">H30</f>
        <v>Report of trained engineers</v>
      </c>
      <c r="R383" s="374" t="str">
        <f t="shared" si="367"/>
        <v>Wrong object</v>
      </c>
      <c r="S383" s="317" t="str">
        <f t="shared" si="367"/>
        <v>Incorrect report published</v>
      </c>
      <c r="T383" s="390" t="str">
        <f t="shared" si="367"/>
        <v>Low</v>
      </c>
      <c r="U383" s="386" t="str">
        <f t="shared" si="367"/>
        <v>Large</v>
      </c>
      <c r="V383" s="317" t="s">
        <v>441</v>
      </c>
      <c r="W383" s="107" t="s">
        <v>104</v>
      </c>
      <c r="X383" s="107">
        <f t="shared" ref="X383:X384" si="368">IF($T383="High",3,0)</f>
        <v>0</v>
      </c>
      <c r="Y383" s="107">
        <f t="shared" ref="Y383:Y384" si="369">IF($T383="Medium",2,0)</f>
        <v>0</v>
      </c>
      <c r="Z383" s="107">
        <f t="shared" ref="Z383:Z384" si="370">IF($T383="Low",1,0)</f>
        <v>1</v>
      </c>
      <c r="AA383" s="107">
        <f t="shared" ref="AA383:AA384" si="371">IF($U383="large",3,0)</f>
        <v>3</v>
      </c>
      <c r="AB383" s="107">
        <f t="shared" ref="AB383:AB384" si="372">IF($U383="Medium",2,0)</f>
        <v>0</v>
      </c>
      <c r="AC383" s="107">
        <f t="shared" ref="AC383:AC384" si="373">IF($U383="Low",1,0)</f>
        <v>0</v>
      </c>
      <c r="AD383" s="107">
        <f t="shared" ref="AD383:AD384" si="374">(X383+Y383+Z383)*(AA383+AB383+AC383)</f>
        <v>3</v>
      </c>
      <c r="AE383" s="376">
        <f t="shared" ref="AE383:AE384" si="375">IF($W383="INCREASE",3,0)</f>
        <v>0</v>
      </c>
      <c r="AF383" s="376">
        <f t="shared" ref="AF383:AF384" si="376">IF($W383="NO CHANGE",2,0)</f>
        <v>2</v>
      </c>
      <c r="AG383" s="376">
        <f t="shared" ref="AG383:AG384" si="377">IF($W383="DECREASE",1,0)</f>
        <v>0</v>
      </c>
      <c r="AH383" s="48">
        <f t="shared" ref="AH383:AH384" si="378">AD383*(AE383+AF383+AG383)</f>
        <v>6</v>
      </c>
      <c r="AI383" s="375" t="s">
        <v>605</v>
      </c>
      <c r="AJ383" s="253"/>
      <c r="AK383" s="301"/>
    </row>
    <row r="384" spans="1:37" ht="150">
      <c r="A384" s="243"/>
      <c r="B384" s="463"/>
      <c r="C384" s="31" t="s">
        <v>115</v>
      </c>
      <c r="D384" s="116"/>
      <c r="E384" s="459"/>
      <c r="F384" s="459"/>
      <c r="G384" s="531"/>
      <c r="H384" s="248"/>
      <c r="I384" s="188"/>
      <c r="J384" s="188"/>
      <c r="K384" s="123"/>
      <c r="L384" s="187"/>
      <c r="M384" s="188"/>
      <c r="N384" s="347"/>
      <c r="O384" s="360">
        <v>2</v>
      </c>
      <c r="P384" s="129" t="str">
        <f>C24</f>
        <v>To complete training</v>
      </c>
      <c r="Q384" s="130" t="str">
        <f t="shared" si="367"/>
        <v>Report of trained aircrew</v>
      </c>
      <c r="R384" s="173" t="str">
        <f t="shared" si="367"/>
        <v>Wrong object</v>
      </c>
      <c r="S384" s="130" t="str">
        <f t="shared" si="367"/>
        <v>Incorrect report published</v>
      </c>
      <c r="T384" s="401" t="str">
        <f t="shared" si="367"/>
        <v>Low</v>
      </c>
      <c r="U384" s="175" t="str">
        <f t="shared" si="367"/>
        <v>Large</v>
      </c>
      <c r="V384" s="130" t="s">
        <v>443</v>
      </c>
      <c r="W384" s="194" t="s">
        <v>104</v>
      </c>
      <c r="X384" s="194">
        <f t="shared" si="368"/>
        <v>0</v>
      </c>
      <c r="Y384" s="194">
        <f t="shared" si="369"/>
        <v>0</v>
      </c>
      <c r="Z384" s="194">
        <f t="shared" si="370"/>
        <v>1</v>
      </c>
      <c r="AA384" s="194">
        <f t="shared" si="371"/>
        <v>3</v>
      </c>
      <c r="AB384" s="194">
        <f t="shared" si="372"/>
        <v>0</v>
      </c>
      <c r="AC384" s="194">
        <f t="shared" si="373"/>
        <v>0</v>
      </c>
      <c r="AD384" s="194">
        <f t="shared" si="374"/>
        <v>3</v>
      </c>
      <c r="AE384" s="367">
        <f t="shared" si="375"/>
        <v>0</v>
      </c>
      <c r="AF384" s="367">
        <f t="shared" si="376"/>
        <v>2</v>
      </c>
      <c r="AG384" s="367">
        <f t="shared" si="377"/>
        <v>0</v>
      </c>
      <c r="AH384" s="48">
        <f t="shared" si="378"/>
        <v>6</v>
      </c>
      <c r="AI384" s="368" t="s">
        <v>606</v>
      </c>
      <c r="AJ384" s="253"/>
      <c r="AK384" s="301"/>
    </row>
    <row r="385" spans="1:37">
      <c r="A385" s="243"/>
      <c r="B385" s="30" t="s">
        <v>65</v>
      </c>
      <c r="C385" s="75" t="s">
        <v>90</v>
      </c>
      <c r="D385" s="116"/>
      <c r="E385" s="459"/>
      <c r="F385" s="459"/>
      <c r="G385" s="531"/>
      <c r="H385" s="248"/>
      <c r="I385" s="88"/>
      <c r="J385" s="88"/>
      <c r="K385" s="90"/>
      <c r="L385" s="88"/>
      <c r="M385" s="88"/>
      <c r="N385" s="340"/>
      <c r="O385" s="274"/>
      <c r="P385" s="296"/>
      <c r="Q385" s="146"/>
      <c r="R385" s="147"/>
      <c r="S385" s="147"/>
      <c r="T385" s="59"/>
      <c r="U385" s="59"/>
      <c r="V385" s="147"/>
      <c r="W385" s="59"/>
      <c r="X385" s="59"/>
      <c r="Y385" s="59"/>
      <c r="Z385" s="59"/>
      <c r="AA385" s="59"/>
      <c r="AB385" s="59"/>
      <c r="AC385" s="59"/>
      <c r="AD385" s="59"/>
      <c r="AE385" s="59"/>
      <c r="AF385" s="59"/>
      <c r="AG385" s="59"/>
      <c r="AH385" s="59"/>
      <c r="AI385" s="297"/>
      <c r="AJ385" s="253"/>
      <c r="AK385" s="301"/>
    </row>
    <row r="386" spans="1:37">
      <c r="A386" s="243"/>
      <c r="B386" s="30" t="s">
        <v>75</v>
      </c>
      <c r="C386" s="75" t="s">
        <v>90</v>
      </c>
      <c r="D386" s="116"/>
      <c r="E386" s="459"/>
      <c r="F386" s="459"/>
      <c r="G386" s="531"/>
      <c r="H386" s="248"/>
      <c r="I386" s="88"/>
      <c r="J386" s="88"/>
      <c r="K386" s="90"/>
      <c r="L386" s="88"/>
      <c r="M386" s="88"/>
      <c r="N386" s="340"/>
      <c r="O386" s="223"/>
      <c r="P386" s="88"/>
      <c r="Q386" s="89"/>
      <c r="R386" s="88"/>
      <c r="S386" s="88"/>
      <c r="T386" s="90"/>
      <c r="U386" s="90"/>
      <c r="V386" s="88"/>
      <c r="W386" s="90"/>
      <c r="X386" s="90"/>
      <c r="Y386" s="90"/>
      <c r="Z386" s="90"/>
      <c r="AA386" s="90"/>
      <c r="AB386" s="90"/>
      <c r="AC386" s="90"/>
      <c r="AD386" s="90"/>
      <c r="AE386" s="90"/>
      <c r="AF386" s="90"/>
      <c r="AG386" s="90"/>
      <c r="AH386" s="90"/>
      <c r="AI386" s="91"/>
      <c r="AJ386" s="253"/>
      <c r="AK386" s="301"/>
    </row>
    <row r="387" spans="1:37">
      <c r="A387" s="243"/>
      <c r="B387" s="30" t="s">
        <v>82</v>
      </c>
      <c r="C387" s="75" t="s">
        <v>90</v>
      </c>
      <c r="D387" s="116"/>
      <c r="E387" s="459"/>
      <c r="F387" s="459"/>
      <c r="G387" s="531"/>
      <c r="H387" s="248"/>
      <c r="I387" s="88"/>
      <c r="J387" s="88"/>
      <c r="K387" s="90"/>
      <c r="L387" s="88"/>
      <c r="M387" s="88"/>
      <c r="N387" s="340"/>
      <c r="O387" s="223"/>
      <c r="P387" s="88"/>
      <c r="Q387" s="89"/>
      <c r="R387" s="88"/>
      <c r="S387" s="88"/>
      <c r="T387" s="90"/>
      <c r="U387" s="90"/>
      <c r="V387" s="88"/>
      <c r="W387" s="90"/>
      <c r="X387" s="90"/>
      <c r="Y387" s="90"/>
      <c r="Z387" s="90"/>
      <c r="AA387" s="90"/>
      <c r="AB387" s="90"/>
      <c r="AC387" s="90"/>
      <c r="AD387" s="90"/>
      <c r="AE387" s="90"/>
      <c r="AF387" s="90"/>
      <c r="AG387" s="90"/>
      <c r="AH387" s="90"/>
      <c r="AI387" s="91"/>
      <c r="AJ387" s="253"/>
      <c r="AK387" s="301"/>
    </row>
    <row r="388" spans="1:37">
      <c r="A388" s="243"/>
      <c r="B388" s="30" t="s">
        <v>89</v>
      </c>
      <c r="C388" s="75" t="s">
        <v>90</v>
      </c>
      <c r="D388" s="116"/>
      <c r="E388" s="459"/>
      <c r="F388" s="459"/>
      <c r="G388" s="531"/>
      <c r="H388" s="223"/>
      <c r="I388" s="88"/>
      <c r="J388" s="88"/>
      <c r="K388" s="90"/>
      <c r="L388" s="88"/>
      <c r="M388" s="88"/>
      <c r="N388" s="340"/>
      <c r="O388" s="223"/>
      <c r="P388" s="88"/>
      <c r="Q388" s="89"/>
      <c r="R388" s="88"/>
      <c r="S388" s="88"/>
      <c r="T388" s="90"/>
      <c r="U388" s="90"/>
      <c r="V388" s="88"/>
      <c r="W388" s="90"/>
      <c r="X388" s="90"/>
      <c r="Y388" s="90"/>
      <c r="Z388" s="90"/>
      <c r="AA388" s="90"/>
      <c r="AB388" s="90"/>
      <c r="AC388" s="90"/>
      <c r="AD388" s="90"/>
      <c r="AE388" s="90"/>
      <c r="AF388" s="90"/>
      <c r="AG388" s="90"/>
      <c r="AH388" s="90"/>
      <c r="AI388" s="91"/>
      <c r="AJ388" s="253"/>
      <c r="AK388" s="301"/>
    </row>
    <row r="389" spans="1:37">
      <c r="A389" s="243"/>
      <c r="B389" s="277" t="s">
        <v>91</v>
      </c>
      <c r="C389" s="85" t="s">
        <v>90</v>
      </c>
      <c r="D389" s="278"/>
      <c r="E389" s="459"/>
      <c r="F389" s="459"/>
      <c r="G389" s="531"/>
      <c r="H389" s="246"/>
      <c r="I389" s="66"/>
      <c r="J389" s="66"/>
      <c r="K389" s="65"/>
      <c r="L389" s="151"/>
      <c r="M389" s="66"/>
      <c r="N389" s="288"/>
      <c r="O389" s="224"/>
      <c r="P389" s="177"/>
      <c r="Q389" s="200"/>
      <c r="R389" s="177"/>
      <c r="S389" s="177"/>
      <c r="T389" s="133"/>
      <c r="U389" s="133"/>
      <c r="V389" s="177"/>
      <c r="W389" s="133"/>
      <c r="X389" s="133"/>
      <c r="Y389" s="133"/>
      <c r="Z389" s="133"/>
      <c r="AA389" s="133"/>
      <c r="AB389" s="133"/>
      <c r="AC389" s="133"/>
      <c r="AD389" s="133"/>
      <c r="AE389" s="133"/>
      <c r="AF389" s="133"/>
      <c r="AG389" s="133"/>
      <c r="AH389" s="133"/>
      <c r="AI389" s="189"/>
      <c r="AJ389" s="303"/>
      <c r="AK389" s="301"/>
    </row>
    <row r="390" spans="1:37">
      <c r="A390" s="279"/>
      <c r="B390" s="163"/>
      <c r="C390" s="163"/>
      <c r="D390" s="163"/>
      <c r="E390" s="170"/>
      <c r="F390" s="93"/>
      <c r="G390" s="93"/>
      <c r="H390" s="163"/>
      <c r="I390" s="163"/>
      <c r="J390" s="163"/>
      <c r="K390" s="44"/>
      <c r="L390" s="170"/>
      <c r="M390" s="170"/>
      <c r="N390" s="66"/>
      <c r="O390" s="151"/>
      <c r="P390" s="149"/>
      <c r="Q390" s="150"/>
      <c r="R390" s="151"/>
      <c r="S390" s="66"/>
      <c r="T390" s="65"/>
      <c r="U390" s="65"/>
      <c r="V390" s="66"/>
      <c r="W390" s="65"/>
      <c r="X390" s="65"/>
      <c r="Y390" s="65"/>
      <c r="Z390" s="65"/>
      <c r="AA390" s="65"/>
      <c r="AB390" s="65"/>
      <c r="AC390" s="65"/>
      <c r="AD390" s="65"/>
      <c r="AE390" s="65"/>
      <c r="AF390" s="65"/>
      <c r="AG390" s="65"/>
      <c r="AH390" s="410"/>
      <c r="AI390" s="66"/>
      <c r="AJ390" s="247"/>
      <c r="AK390" s="163"/>
    </row>
    <row r="391" spans="1:37" ht="23.45" thickBot="1">
      <c r="D391" s="226"/>
      <c r="E391" s="287"/>
      <c r="F391" s="225"/>
      <c r="G391" s="226"/>
      <c r="H391" s="226"/>
      <c r="I391" s="226"/>
      <c r="J391" s="226"/>
      <c r="K391" s="107"/>
      <c r="L391" s="287"/>
      <c r="M391" s="226"/>
      <c r="N391" s="288"/>
      <c r="O391" s="309"/>
      <c r="P391" s="282"/>
      <c r="Q391" s="283"/>
      <c r="R391" s="281"/>
      <c r="S391" s="164"/>
      <c r="T391" s="96"/>
      <c r="U391" s="96"/>
      <c r="V391" s="164"/>
      <c r="W391" s="96"/>
      <c r="X391" s="96"/>
      <c r="Y391" s="96"/>
      <c r="Z391" s="96"/>
      <c r="AA391" s="96"/>
      <c r="AB391" s="96"/>
      <c r="AC391" s="96"/>
      <c r="AD391" s="96"/>
      <c r="AE391" s="96"/>
      <c r="AF391" s="96"/>
      <c r="AG391" s="96"/>
      <c r="AH391" s="411"/>
      <c r="AI391" s="164"/>
      <c r="AJ391" s="164"/>
      <c r="AK391" s="164"/>
    </row>
    <row r="392" spans="1:37" ht="23.45" thickBot="1">
      <c r="A392" s="258">
        <v>27</v>
      </c>
      <c r="B392" s="481" t="s">
        <v>5</v>
      </c>
      <c r="C392" s="482"/>
      <c r="D392" s="482" t="s">
        <v>6</v>
      </c>
      <c r="E392" s="482"/>
      <c r="F392" s="482"/>
      <c r="G392" s="482"/>
      <c r="H392" s="482"/>
      <c r="I392" s="482"/>
      <c r="J392" s="482"/>
      <c r="K392" s="482"/>
      <c r="L392" s="501"/>
      <c r="M392" s="502" t="s">
        <v>7</v>
      </c>
      <c r="N392" s="482"/>
      <c r="O392" s="482"/>
      <c r="P392" s="482"/>
      <c r="Q392" s="482"/>
      <c r="R392" s="482"/>
      <c r="S392" s="482"/>
      <c r="T392" s="482"/>
      <c r="U392" s="482"/>
      <c r="V392" s="482"/>
      <c r="W392" s="482"/>
      <c r="X392" s="482"/>
      <c r="Y392" s="482"/>
      <c r="Z392" s="482"/>
      <c r="AA392" s="482"/>
      <c r="AB392" s="482"/>
      <c r="AC392" s="482"/>
      <c r="AD392" s="482"/>
      <c r="AE392" s="482"/>
      <c r="AF392" s="482"/>
      <c r="AG392" s="482"/>
      <c r="AH392" s="482"/>
      <c r="AI392" s="483" t="s">
        <v>8</v>
      </c>
      <c r="AJ392" s="483"/>
    </row>
    <row r="393" spans="1:37" s="259" customFormat="1">
      <c r="A393" s="243"/>
      <c r="D393" s="260"/>
      <c r="E393" s="261" t="s">
        <v>9</v>
      </c>
      <c r="F393" s="508" t="s">
        <v>10</v>
      </c>
      <c r="G393" s="508" t="s">
        <v>11</v>
      </c>
      <c r="H393" s="510" t="s">
        <v>12</v>
      </c>
      <c r="I393" s="512" t="s">
        <v>13</v>
      </c>
      <c r="J393" s="514" t="s">
        <v>14</v>
      </c>
      <c r="K393" s="466" t="s">
        <v>15</v>
      </c>
      <c r="L393" s="508" t="s">
        <v>16</v>
      </c>
      <c r="M393" s="260" t="s">
        <v>17</v>
      </c>
      <c r="N393" s="262" t="s">
        <v>18</v>
      </c>
      <c r="O393" s="516" t="s">
        <v>19</v>
      </c>
      <c r="P393" s="517"/>
      <c r="Q393" s="518"/>
      <c r="R393" s="508" t="s">
        <v>92</v>
      </c>
      <c r="S393" s="508" t="s">
        <v>93</v>
      </c>
      <c r="T393" s="466" t="s">
        <v>22</v>
      </c>
      <c r="U393" s="466" t="s">
        <v>23</v>
      </c>
      <c r="V393" s="529" t="s">
        <v>24</v>
      </c>
      <c r="W393" s="466" t="s">
        <v>94</v>
      </c>
      <c r="X393" s="467" t="s">
        <v>26</v>
      </c>
      <c r="Y393" s="468"/>
      <c r="Z393" s="469"/>
      <c r="AA393" s="467" t="s">
        <v>27</v>
      </c>
      <c r="AB393" s="468"/>
      <c r="AC393" s="469"/>
      <c r="AD393" s="18" t="s">
        <v>28</v>
      </c>
      <c r="AE393" s="467" t="s">
        <v>29</v>
      </c>
      <c r="AF393" s="468"/>
      <c r="AG393" s="469"/>
      <c r="AH393" s="466" t="s">
        <v>30</v>
      </c>
      <c r="AI393" s="528" t="s">
        <v>31</v>
      </c>
      <c r="AJ393" s="528" t="s">
        <v>32</v>
      </c>
      <c r="AK393" s="263" t="s">
        <v>33</v>
      </c>
    </row>
    <row r="394" spans="1:37" ht="30">
      <c r="A394" s="243"/>
      <c r="B394" s="264" t="s">
        <v>34</v>
      </c>
      <c r="C394" s="106" t="s">
        <v>607</v>
      </c>
      <c r="D394" s="116"/>
      <c r="E394" s="395" t="s">
        <v>167</v>
      </c>
      <c r="F394" s="509"/>
      <c r="G394" s="509"/>
      <c r="H394" s="511"/>
      <c r="I394" s="513"/>
      <c r="J394" s="515"/>
      <c r="K394" s="457"/>
      <c r="L394" s="509"/>
      <c r="M394" s="266"/>
      <c r="N394" s="361"/>
      <c r="O394" s="426" t="s">
        <v>37</v>
      </c>
      <c r="P394" s="427" t="s">
        <v>38</v>
      </c>
      <c r="Q394" s="428" t="s">
        <v>17</v>
      </c>
      <c r="R394" s="528"/>
      <c r="S394" s="528"/>
      <c r="T394" s="456"/>
      <c r="U394" s="456"/>
      <c r="V394" s="530"/>
      <c r="W394" s="456"/>
      <c r="X394" s="325" t="s">
        <v>39</v>
      </c>
      <c r="Y394" s="325" t="s">
        <v>40</v>
      </c>
      <c r="Z394" s="325" t="s">
        <v>41</v>
      </c>
      <c r="AA394" s="325" t="s">
        <v>39</v>
      </c>
      <c r="AB394" s="325" t="s">
        <v>40</v>
      </c>
      <c r="AC394" s="325" t="s">
        <v>41</v>
      </c>
      <c r="AD394" s="325" t="s">
        <v>42</v>
      </c>
      <c r="AE394" s="325" t="s">
        <v>43</v>
      </c>
      <c r="AF394" s="325" t="s">
        <v>44</v>
      </c>
      <c r="AG394" s="325" t="s">
        <v>45</v>
      </c>
      <c r="AH394" s="456"/>
      <c r="AI394" s="528"/>
      <c r="AJ394" s="509"/>
      <c r="AK394" s="152" t="s">
        <v>46</v>
      </c>
    </row>
    <row r="395" spans="1:37">
      <c r="A395" s="243"/>
      <c r="B395" s="30" t="s">
        <v>47</v>
      </c>
      <c r="C395" s="31" t="s">
        <v>446</v>
      </c>
      <c r="D395" s="116"/>
      <c r="E395" s="458" t="s">
        <v>447</v>
      </c>
      <c r="F395" s="458" t="s">
        <v>448</v>
      </c>
      <c r="G395" s="460" t="s">
        <v>449</v>
      </c>
      <c r="H395" s="278"/>
      <c r="I395" s="278"/>
      <c r="J395" s="278"/>
      <c r="K395" s="194"/>
      <c r="L395" s="302"/>
      <c r="M395" s="295"/>
      <c r="N395" s="295"/>
      <c r="O395" s="309"/>
      <c r="P395" s="282"/>
      <c r="Q395" s="283"/>
      <c r="R395" s="281"/>
      <c r="S395" s="164"/>
      <c r="T395" s="96"/>
      <c r="U395" s="96"/>
      <c r="V395" s="164"/>
      <c r="W395" s="96"/>
      <c r="X395" s="96"/>
      <c r="Y395" s="96"/>
      <c r="Z395" s="96"/>
      <c r="AA395" s="96"/>
      <c r="AB395" s="96"/>
      <c r="AC395" s="96"/>
      <c r="AD395" s="435"/>
      <c r="AE395" s="96"/>
      <c r="AF395" s="96"/>
      <c r="AG395" s="96"/>
      <c r="AH395" s="411"/>
      <c r="AI395" s="301"/>
      <c r="AJ395" s="321"/>
      <c r="AK395" s="278"/>
    </row>
    <row r="396" spans="1:37">
      <c r="A396" s="243"/>
      <c r="B396" s="264" t="s">
        <v>54</v>
      </c>
      <c r="C396" s="269" t="s">
        <v>55</v>
      </c>
      <c r="D396" s="116"/>
      <c r="E396" s="459"/>
      <c r="F396" s="459"/>
      <c r="G396" s="531"/>
      <c r="H396" s="250"/>
      <c r="I396" s="60"/>
      <c r="J396" s="60"/>
      <c r="K396" s="59"/>
      <c r="L396" s="147"/>
      <c r="M396" s="60"/>
      <c r="N396" s="340"/>
      <c r="O396" s="383"/>
      <c r="P396" s="149"/>
      <c r="Q396" s="150"/>
      <c r="R396" s="151"/>
      <c r="S396" s="66"/>
      <c r="T396" s="65"/>
      <c r="U396" s="65"/>
      <c r="V396" s="66"/>
      <c r="W396" s="65"/>
      <c r="X396" s="65"/>
      <c r="Y396" s="65"/>
      <c r="Z396" s="65"/>
      <c r="AA396" s="65"/>
      <c r="AB396" s="65"/>
      <c r="AC396" s="65"/>
      <c r="AD396" s="65"/>
      <c r="AE396" s="65"/>
      <c r="AF396" s="65"/>
      <c r="AG396" s="65"/>
      <c r="AH396" s="410"/>
      <c r="AI396" s="247"/>
      <c r="AJ396" s="202"/>
      <c r="AK396" s="347"/>
    </row>
    <row r="397" spans="1:37" ht="160.9" customHeight="1">
      <c r="A397" s="243"/>
      <c r="B397" s="30" t="s">
        <v>56</v>
      </c>
      <c r="C397" s="31" t="s">
        <v>369</v>
      </c>
      <c r="D397" s="116"/>
      <c r="E397" s="459"/>
      <c r="F397" s="459"/>
      <c r="G397" s="531"/>
      <c r="H397" s="246"/>
      <c r="I397" s="66"/>
      <c r="J397" s="66"/>
      <c r="K397" s="65"/>
      <c r="L397" s="151"/>
      <c r="M397" s="66"/>
      <c r="N397" s="347"/>
      <c r="O397" s="356">
        <v>23</v>
      </c>
      <c r="P397" s="316" t="str">
        <f>C332</f>
        <v>To be a functioning NFF/Airworthiness group</v>
      </c>
      <c r="Q397" s="315" t="str">
        <f>H342</f>
        <v>Training update specification</v>
      </c>
      <c r="R397" s="377" t="str">
        <f>I342</f>
        <v>Timing/duration</v>
      </c>
      <c r="S397" s="315" t="str">
        <f>J342</f>
        <v>Too late - issued too late in the process to be implemented</v>
      </c>
      <c r="T397" s="402" t="str">
        <f>K342</f>
        <v>Low</v>
      </c>
      <c r="U397" s="418" t="str">
        <f>L342</f>
        <v>Large</v>
      </c>
      <c r="V397" s="316" t="s">
        <v>450</v>
      </c>
      <c r="W397" s="378" t="s">
        <v>104</v>
      </c>
      <c r="X397" s="378">
        <f t="shared" ref="X397" si="379">IF($T397="High",3,0)</f>
        <v>0</v>
      </c>
      <c r="Y397" s="378">
        <f t="shared" ref="Y397" si="380">IF($T397="Medium",2,0)</f>
        <v>0</v>
      </c>
      <c r="Z397" s="378">
        <f t="shared" ref="Z397" si="381">IF($T397="Low",1,0)</f>
        <v>1</v>
      </c>
      <c r="AA397" s="378">
        <f t="shared" ref="AA397" si="382">IF($U397="large",3,0)</f>
        <v>3</v>
      </c>
      <c r="AB397" s="378">
        <f t="shared" ref="AB397" si="383">IF($U397="Medium",2,0)</f>
        <v>0</v>
      </c>
      <c r="AC397" s="378">
        <f t="shared" ref="AC397" si="384">IF($U397="Low",1,0)</f>
        <v>0</v>
      </c>
      <c r="AD397" s="378">
        <f t="shared" ref="AD397" si="385">(X397+Y397+Z397)*(AA397+AB397+AC397)</f>
        <v>3</v>
      </c>
      <c r="AE397" s="379">
        <f t="shared" ref="AE397" si="386">IF($W397="INCREASE",3,0)</f>
        <v>0</v>
      </c>
      <c r="AF397" s="379">
        <f t="shared" ref="AF397" si="387">IF($W397="NO CHANGE",2,0)</f>
        <v>2</v>
      </c>
      <c r="AG397" s="379">
        <f t="shared" ref="AG397" si="388">IF($W397="DECREASE",1,0)</f>
        <v>0</v>
      </c>
      <c r="AH397" s="48">
        <f t="shared" ref="AH397" si="389">AD397*(AE397+AF397+AG397)</f>
        <v>6</v>
      </c>
      <c r="AI397" s="152" t="s">
        <v>451</v>
      </c>
      <c r="AJ397" s="303"/>
      <c r="AK397" s="347"/>
    </row>
    <row r="398" spans="1:37" ht="99.6" customHeight="1">
      <c r="A398" s="243"/>
      <c r="B398" s="30" t="s">
        <v>65</v>
      </c>
      <c r="C398" s="31" t="s">
        <v>126</v>
      </c>
      <c r="D398" s="116"/>
      <c r="E398" s="459"/>
      <c r="F398" s="459"/>
      <c r="G398" s="461"/>
      <c r="H398" s="347" t="str">
        <f>C398</f>
        <v>Updated training documents</v>
      </c>
      <c r="I398" s="348" t="s">
        <v>107</v>
      </c>
      <c r="J398" s="165" t="s">
        <v>452</v>
      </c>
      <c r="K398" s="378" t="s">
        <v>53</v>
      </c>
      <c r="L398" s="349" t="s">
        <v>58</v>
      </c>
      <c r="M398" s="340"/>
      <c r="N398" s="340"/>
      <c r="O398" s="250"/>
      <c r="P398" s="145"/>
      <c r="Q398" s="146"/>
      <c r="R398" s="147"/>
      <c r="S398" s="60"/>
      <c r="T398" s="59"/>
      <c r="U398" s="59"/>
      <c r="V398" s="60"/>
      <c r="W398" s="59"/>
      <c r="X398" s="59"/>
      <c r="Y398" s="59"/>
      <c r="Z398" s="59"/>
      <c r="AA398" s="59"/>
      <c r="AB398" s="59"/>
      <c r="AC398" s="59"/>
      <c r="AD398" s="59"/>
      <c r="AE398" s="59"/>
      <c r="AF398" s="59"/>
      <c r="AG398" s="59"/>
      <c r="AH398" s="409"/>
      <c r="AI398" s="251"/>
      <c r="AJ398" s="311" t="s">
        <v>608</v>
      </c>
      <c r="AK398" s="347"/>
    </row>
    <row r="399" spans="1:37">
      <c r="A399" s="243"/>
      <c r="B399" s="30" t="s">
        <v>75</v>
      </c>
      <c r="C399" s="75" t="s">
        <v>90</v>
      </c>
      <c r="D399" s="116"/>
      <c r="E399" s="459"/>
      <c r="F399" s="459"/>
      <c r="G399" s="531"/>
      <c r="H399" s="275"/>
      <c r="I399" s="79"/>
      <c r="J399" s="79"/>
      <c r="K399" s="81"/>
      <c r="L399" s="79"/>
      <c r="M399" s="79"/>
      <c r="N399" s="340"/>
      <c r="O399" s="248"/>
      <c r="P399" s="185"/>
      <c r="Q399" s="89"/>
      <c r="R399" s="88"/>
      <c r="S399" s="88"/>
      <c r="T399" s="90"/>
      <c r="U399" s="90"/>
      <c r="V399" s="88"/>
      <c r="W399" s="90"/>
      <c r="X399" s="90"/>
      <c r="Y399" s="90"/>
      <c r="Z399" s="90"/>
      <c r="AA399" s="90"/>
      <c r="AB399" s="90"/>
      <c r="AC399" s="90"/>
      <c r="AD399" s="90"/>
      <c r="AE399" s="90"/>
      <c r="AF399" s="90"/>
      <c r="AG399" s="90"/>
      <c r="AH399" s="90"/>
      <c r="AI399" s="91"/>
      <c r="AJ399" s="88"/>
      <c r="AK399" s="347"/>
    </row>
    <row r="400" spans="1:37">
      <c r="A400" s="243"/>
      <c r="B400" s="30" t="s">
        <v>82</v>
      </c>
      <c r="C400" s="75" t="s">
        <v>90</v>
      </c>
      <c r="D400" s="116"/>
      <c r="E400" s="459"/>
      <c r="F400" s="459"/>
      <c r="G400" s="531"/>
      <c r="H400" s="223"/>
      <c r="I400" s="88"/>
      <c r="J400" s="88"/>
      <c r="K400" s="90"/>
      <c r="L400" s="88"/>
      <c r="M400" s="88"/>
      <c r="N400" s="340"/>
      <c r="O400" s="248"/>
      <c r="P400" s="185"/>
      <c r="Q400" s="89"/>
      <c r="R400" s="88"/>
      <c r="S400" s="88"/>
      <c r="T400" s="90"/>
      <c r="U400" s="90"/>
      <c r="V400" s="88"/>
      <c r="W400" s="90"/>
      <c r="X400" s="90"/>
      <c r="Y400" s="90"/>
      <c r="Z400" s="90"/>
      <c r="AA400" s="90"/>
      <c r="AB400" s="90"/>
      <c r="AC400" s="90"/>
      <c r="AD400" s="90"/>
      <c r="AE400" s="90"/>
      <c r="AF400" s="90"/>
      <c r="AG400" s="90"/>
      <c r="AH400" s="90"/>
      <c r="AI400" s="91"/>
      <c r="AJ400" s="88"/>
      <c r="AK400" s="347"/>
    </row>
    <row r="401" spans="1:37">
      <c r="A401" s="243"/>
      <c r="B401" s="30" t="s">
        <v>89</v>
      </c>
      <c r="C401" s="75" t="s">
        <v>90</v>
      </c>
      <c r="D401" s="116"/>
      <c r="E401" s="459"/>
      <c r="F401" s="459"/>
      <c r="G401" s="531"/>
      <c r="H401" s="223"/>
      <c r="I401" s="88"/>
      <c r="J401" s="88"/>
      <c r="K401" s="90"/>
      <c r="L401" s="88"/>
      <c r="M401" s="88"/>
      <c r="N401" s="340"/>
      <c r="O401" s="248"/>
      <c r="P401" s="185"/>
      <c r="Q401" s="89"/>
      <c r="R401" s="88"/>
      <c r="S401" s="88"/>
      <c r="T401" s="90"/>
      <c r="U401" s="90"/>
      <c r="V401" s="88"/>
      <c r="W401" s="90"/>
      <c r="X401" s="90"/>
      <c r="Y401" s="90"/>
      <c r="Z401" s="90"/>
      <c r="AA401" s="90"/>
      <c r="AB401" s="90"/>
      <c r="AC401" s="90"/>
      <c r="AD401" s="90"/>
      <c r="AE401" s="90"/>
      <c r="AF401" s="90"/>
      <c r="AG401" s="90"/>
      <c r="AH401" s="90"/>
      <c r="AI401" s="91"/>
      <c r="AJ401" s="88"/>
      <c r="AK401" s="347"/>
    </row>
    <row r="402" spans="1:37">
      <c r="A402" s="243"/>
      <c r="B402" s="277" t="s">
        <v>91</v>
      </c>
      <c r="C402" s="85" t="s">
        <v>90</v>
      </c>
      <c r="D402" s="278"/>
      <c r="E402" s="459"/>
      <c r="F402" s="459"/>
      <c r="G402" s="531"/>
      <c r="H402" s="224"/>
      <c r="I402" s="177"/>
      <c r="J402" s="177"/>
      <c r="K402" s="133"/>
      <c r="L402" s="177"/>
      <c r="M402" s="177"/>
      <c r="N402" s="288"/>
      <c r="O402" s="246"/>
      <c r="P402" s="149"/>
      <c r="Q402" s="200"/>
      <c r="R402" s="177"/>
      <c r="S402" s="177"/>
      <c r="T402" s="133"/>
      <c r="U402" s="133"/>
      <c r="V402" s="177"/>
      <c r="W402" s="133"/>
      <c r="X402" s="133"/>
      <c r="Y402" s="133"/>
      <c r="Z402" s="133"/>
      <c r="AA402" s="133"/>
      <c r="AB402" s="133"/>
      <c r="AC402" s="133"/>
      <c r="AD402" s="133"/>
      <c r="AE402" s="133"/>
      <c r="AF402" s="133"/>
      <c r="AG402" s="133"/>
      <c r="AH402" s="133"/>
      <c r="AI402" s="189"/>
      <c r="AJ402" s="88"/>
      <c r="AK402" s="226"/>
    </row>
    <row r="403" spans="1:37">
      <c r="A403" s="279"/>
      <c r="B403" s="163"/>
      <c r="C403" s="163"/>
      <c r="D403" s="163"/>
      <c r="E403" s="170"/>
      <c r="F403" s="93"/>
      <c r="G403" s="163"/>
      <c r="H403" s="66"/>
      <c r="I403" s="66"/>
      <c r="J403" s="66"/>
      <c r="K403" s="65"/>
      <c r="L403" s="151"/>
      <c r="M403" s="66"/>
      <c r="N403" s="66"/>
      <c r="O403" s="151"/>
      <c r="P403" s="149"/>
      <c r="Q403" s="150"/>
      <c r="R403" s="151"/>
      <c r="S403" s="66"/>
      <c r="T403" s="65"/>
      <c r="U403" s="65"/>
      <c r="V403" s="66"/>
      <c r="W403" s="65"/>
      <c r="X403" s="65"/>
      <c r="Y403" s="65"/>
      <c r="Z403" s="65"/>
      <c r="AA403" s="65"/>
      <c r="AB403" s="65"/>
      <c r="AC403" s="65"/>
      <c r="AD403" s="65"/>
      <c r="AE403" s="65"/>
      <c r="AF403" s="65"/>
      <c r="AG403" s="65"/>
      <c r="AH403" s="410"/>
      <c r="AI403" s="66"/>
      <c r="AJ403" s="163"/>
      <c r="AK403" s="66"/>
    </row>
    <row r="404" spans="1:37" ht="23.45" thickBot="1">
      <c r="B404" s="164"/>
      <c r="C404" s="164"/>
      <c r="D404" s="164"/>
      <c r="E404" s="281"/>
      <c r="F404" s="97"/>
      <c r="G404" s="164"/>
      <c r="H404" s="164"/>
      <c r="I404" s="164"/>
      <c r="J404" s="164"/>
      <c r="K404" s="96"/>
      <c r="L404" s="281"/>
      <c r="M404" s="164"/>
      <c r="N404" s="164"/>
      <c r="O404" s="281"/>
      <c r="P404" s="282"/>
      <c r="Q404" s="283"/>
      <c r="R404" s="281"/>
      <c r="S404" s="164"/>
      <c r="T404" s="96"/>
      <c r="U404" s="96"/>
      <c r="V404" s="164"/>
      <c r="W404" s="96"/>
      <c r="X404" s="96"/>
      <c r="Y404" s="96"/>
      <c r="Z404" s="96"/>
      <c r="AA404" s="96"/>
      <c r="AB404" s="96"/>
      <c r="AC404" s="96"/>
      <c r="AD404" s="96"/>
      <c r="AE404" s="96"/>
      <c r="AF404" s="96"/>
      <c r="AG404" s="96"/>
      <c r="AH404" s="411"/>
      <c r="AI404" s="164"/>
      <c r="AJ404" s="164"/>
      <c r="AK404" s="164"/>
    </row>
    <row r="405" spans="1:37" ht="23.45" thickBot="1">
      <c r="A405" s="258">
        <v>28</v>
      </c>
      <c r="B405" s="481" t="s">
        <v>5</v>
      </c>
      <c r="C405" s="482"/>
      <c r="D405" s="482" t="s">
        <v>6</v>
      </c>
      <c r="E405" s="482"/>
      <c r="F405" s="482"/>
      <c r="G405" s="482"/>
      <c r="H405" s="482"/>
      <c r="I405" s="482"/>
      <c r="J405" s="482"/>
      <c r="K405" s="482"/>
      <c r="L405" s="501"/>
      <c r="M405" s="502" t="s">
        <v>7</v>
      </c>
      <c r="N405" s="482"/>
      <c r="O405" s="482"/>
      <c r="P405" s="482"/>
      <c r="Q405" s="482"/>
      <c r="R405" s="482"/>
      <c r="S405" s="482"/>
      <c r="T405" s="482"/>
      <c r="U405" s="482"/>
      <c r="V405" s="482"/>
      <c r="W405" s="482"/>
      <c r="X405" s="482"/>
      <c r="Y405" s="482"/>
      <c r="Z405" s="482"/>
      <c r="AA405" s="482"/>
      <c r="AB405" s="482"/>
      <c r="AC405" s="482"/>
      <c r="AD405" s="482"/>
      <c r="AE405" s="482"/>
      <c r="AF405" s="482"/>
      <c r="AG405" s="482"/>
      <c r="AH405" s="482"/>
      <c r="AI405" s="483" t="s">
        <v>8</v>
      </c>
      <c r="AJ405" s="483"/>
    </row>
    <row r="406" spans="1:37" s="259" customFormat="1">
      <c r="A406" s="243"/>
      <c r="D406" s="260"/>
      <c r="E406" s="261" t="s">
        <v>9</v>
      </c>
      <c r="F406" s="508" t="s">
        <v>10</v>
      </c>
      <c r="G406" s="508" t="s">
        <v>11</v>
      </c>
      <c r="H406" s="510" t="s">
        <v>12</v>
      </c>
      <c r="I406" s="512" t="s">
        <v>13</v>
      </c>
      <c r="J406" s="514" t="s">
        <v>14</v>
      </c>
      <c r="K406" s="466" t="s">
        <v>15</v>
      </c>
      <c r="L406" s="508" t="s">
        <v>16</v>
      </c>
      <c r="M406" s="260" t="s">
        <v>17</v>
      </c>
      <c r="N406" s="262" t="s">
        <v>18</v>
      </c>
      <c r="O406" s="516" t="s">
        <v>19</v>
      </c>
      <c r="P406" s="517"/>
      <c r="Q406" s="518"/>
      <c r="R406" s="508" t="s">
        <v>92</v>
      </c>
      <c r="S406" s="508" t="s">
        <v>93</v>
      </c>
      <c r="T406" s="466" t="s">
        <v>22</v>
      </c>
      <c r="U406" s="466" t="s">
        <v>23</v>
      </c>
      <c r="V406" s="529" t="s">
        <v>24</v>
      </c>
      <c r="W406" s="466" t="s">
        <v>94</v>
      </c>
      <c r="X406" s="467" t="s">
        <v>26</v>
      </c>
      <c r="Y406" s="468"/>
      <c r="Z406" s="469"/>
      <c r="AA406" s="467" t="s">
        <v>27</v>
      </c>
      <c r="AB406" s="468"/>
      <c r="AC406" s="469"/>
      <c r="AD406" s="18" t="s">
        <v>28</v>
      </c>
      <c r="AE406" s="467" t="s">
        <v>29</v>
      </c>
      <c r="AF406" s="468"/>
      <c r="AG406" s="469"/>
      <c r="AH406" s="466" t="s">
        <v>30</v>
      </c>
      <c r="AI406" s="528" t="s">
        <v>31</v>
      </c>
      <c r="AJ406" s="528" t="s">
        <v>32</v>
      </c>
      <c r="AK406" s="263" t="s">
        <v>33</v>
      </c>
    </row>
    <row r="407" spans="1:37" ht="30">
      <c r="A407" s="243"/>
      <c r="B407" s="264" t="s">
        <v>34</v>
      </c>
      <c r="C407" s="31" t="s">
        <v>454</v>
      </c>
      <c r="D407" s="116"/>
      <c r="E407" s="395" t="s">
        <v>167</v>
      </c>
      <c r="F407" s="509"/>
      <c r="G407" s="509"/>
      <c r="H407" s="511"/>
      <c r="I407" s="513"/>
      <c r="J407" s="515"/>
      <c r="K407" s="457"/>
      <c r="L407" s="509"/>
      <c r="M407" s="266"/>
      <c r="N407" s="361"/>
      <c r="O407" s="426" t="s">
        <v>37</v>
      </c>
      <c r="P407" s="427" t="s">
        <v>38</v>
      </c>
      <c r="Q407" s="428" t="s">
        <v>17</v>
      </c>
      <c r="R407" s="528"/>
      <c r="S407" s="528"/>
      <c r="T407" s="456"/>
      <c r="U407" s="456"/>
      <c r="V407" s="530"/>
      <c r="W407" s="456"/>
      <c r="X407" s="325" t="s">
        <v>39</v>
      </c>
      <c r="Y407" s="325" t="s">
        <v>40</v>
      </c>
      <c r="Z407" s="325" t="s">
        <v>41</v>
      </c>
      <c r="AA407" s="325" t="s">
        <v>39</v>
      </c>
      <c r="AB407" s="325" t="s">
        <v>40</v>
      </c>
      <c r="AC407" s="325" t="s">
        <v>41</v>
      </c>
      <c r="AD407" s="325" t="s">
        <v>42</v>
      </c>
      <c r="AE407" s="325" t="s">
        <v>43</v>
      </c>
      <c r="AF407" s="325" t="s">
        <v>44</v>
      </c>
      <c r="AG407" s="325" t="s">
        <v>45</v>
      </c>
      <c r="AH407" s="456"/>
      <c r="AI407" s="528"/>
      <c r="AJ407" s="509"/>
      <c r="AK407" s="152" t="s">
        <v>46</v>
      </c>
    </row>
    <row r="408" spans="1:37" ht="30">
      <c r="A408" s="243"/>
      <c r="B408" s="30" t="s">
        <v>47</v>
      </c>
      <c r="C408" s="106" t="s">
        <v>455</v>
      </c>
      <c r="D408" s="116"/>
      <c r="E408" s="458" t="s">
        <v>456</v>
      </c>
      <c r="F408" s="458" t="s">
        <v>457</v>
      </c>
      <c r="G408" s="460" t="s">
        <v>449</v>
      </c>
      <c r="H408" s="278"/>
      <c r="I408" s="278"/>
      <c r="J408" s="278"/>
      <c r="K408" s="194"/>
      <c r="L408" s="302"/>
      <c r="M408" s="295"/>
      <c r="N408" s="295"/>
      <c r="O408" s="309"/>
      <c r="P408" s="282"/>
      <c r="Q408" s="283"/>
      <c r="R408" s="281"/>
      <c r="S408" s="164"/>
      <c r="T408" s="96"/>
      <c r="U408" s="96"/>
      <c r="V408" s="164"/>
      <c r="W408" s="96"/>
      <c r="X408" s="96"/>
      <c r="Y408" s="96"/>
      <c r="Z408" s="96"/>
      <c r="AA408" s="96"/>
      <c r="AB408" s="96"/>
      <c r="AC408" s="96"/>
      <c r="AD408" s="435"/>
      <c r="AE408" s="96"/>
      <c r="AF408" s="96"/>
      <c r="AG408" s="96"/>
      <c r="AH408" s="411"/>
      <c r="AI408" s="301"/>
      <c r="AJ408" s="321"/>
      <c r="AK408" s="278"/>
    </row>
    <row r="409" spans="1:37">
      <c r="A409" s="243"/>
      <c r="B409" s="264" t="s">
        <v>54</v>
      </c>
      <c r="C409" s="269" t="s">
        <v>55</v>
      </c>
      <c r="D409" s="116"/>
      <c r="E409" s="459"/>
      <c r="F409" s="459"/>
      <c r="G409" s="531"/>
      <c r="H409" s="250"/>
      <c r="I409" s="60"/>
      <c r="J409" s="60"/>
      <c r="K409" s="59"/>
      <c r="L409" s="147"/>
      <c r="M409" s="60"/>
      <c r="N409" s="340"/>
      <c r="O409" s="383"/>
      <c r="P409" s="149"/>
      <c r="Q409" s="150"/>
      <c r="R409" s="151"/>
      <c r="S409" s="66"/>
      <c r="T409" s="65"/>
      <c r="U409" s="65"/>
      <c r="V409" s="66"/>
      <c r="W409" s="65"/>
      <c r="X409" s="65"/>
      <c r="Y409" s="65"/>
      <c r="Z409" s="65"/>
      <c r="AA409" s="65"/>
      <c r="AB409" s="65"/>
      <c r="AC409" s="65"/>
      <c r="AD409" s="65"/>
      <c r="AE409" s="65"/>
      <c r="AF409" s="65"/>
      <c r="AG409" s="65"/>
      <c r="AH409" s="410"/>
      <c r="AI409" s="247"/>
      <c r="AJ409" s="202"/>
      <c r="AK409" s="202"/>
    </row>
    <row r="410" spans="1:37" ht="120">
      <c r="A410" s="243"/>
      <c r="B410" s="30" t="s">
        <v>56</v>
      </c>
      <c r="C410" s="31" t="s">
        <v>421</v>
      </c>
      <c r="D410" s="116"/>
      <c r="E410" s="459"/>
      <c r="F410" s="459"/>
      <c r="G410" s="531"/>
      <c r="H410" s="248"/>
      <c r="I410" s="188"/>
      <c r="J410" s="188"/>
      <c r="K410" s="123"/>
      <c r="L410" s="187"/>
      <c r="M410" s="188"/>
      <c r="N410" s="347"/>
      <c r="O410" s="356">
        <v>23</v>
      </c>
      <c r="P410" s="316" t="str">
        <f>C332</f>
        <v>To be a functioning NFF/Airworthiness group</v>
      </c>
      <c r="Q410" s="315" t="str">
        <f>H343</f>
        <v>Published limits for acceptable NFF rates</v>
      </c>
      <c r="R410" s="377" t="str">
        <f>I343</f>
        <v>Timing/duration</v>
      </c>
      <c r="S410" s="315" t="str">
        <f>J343</f>
        <v>Too late - issued too late in the useful in the process</v>
      </c>
      <c r="T410" s="402" t="str">
        <f>K343</f>
        <v>Low</v>
      </c>
      <c r="U410" s="418" t="str">
        <f>L343</f>
        <v>Large</v>
      </c>
      <c r="V410" s="316" t="s">
        <v>458</v>
      </c>
      <c r="W410" s="378" t="s">
        <v>104</v>
      </c>
      <c r="X410" s="378">
        <f t="shared" ref="X410" si="390">IF($T410="High",3,0)</f>
        <v>0</v>
      </c>
      <c r="Y410" s="378">
        <f t="shared" ref="Y410" si="391">IF($T410="Medium",2,0)</f>
        <v>0</v>
      </c>
      <c r="Z410" s="378">
        <f t="shared" ref="Z410" si="392">IF($T410="Low",1,0)</f>
        <v>1</v>
      </c>
      <c r="AA410" s="378">
        <f t="shared" ref="AA410" si="393">IF($U410="large",3,0)</f>
        <v>3</v>
      </c>
      <c r="AB410" s="378">
        <f t="shared" ref="AB410" si="394">IF($U410="Medium",2,0)</f>
        <v>0</v>
      </c>
      <c r="AC410" s="378">
        <f t="shared" ref="AC410" si="395">IF($U410="Low",1,0)</f>
        <v>0</v>
      </c>
      <c r="AD410" s="378">
        <f t="shared" ref="AD410" si="396">(X410+Y410+Z410)*(AA410+AB410+AC410)</f>
        <v>3</v>
      </c>
      <c r="AE410" s="379">
        <f t="shared" ref="AE410" si="397">IF($W410="INCREASE",3,0)</f>
        <v>0</v>
      </c>
      <c r="AF410" s="379">
        <f t="shared" ref="AF410" si="398">IF($W410="NO CHANGE",2,0)</f>
        <v>2</v>
      </c>
      <c r="AG410" s="379">
        <f t="shared" ref="AG410" si="399">IF($W410="DECREASE",1,0)</f>
        <v>0</v>
      </c>
      <c r="AH410" s="48">
        <f t="shared" ref="AH410" si="400">AD410*(AE410+AF410+AG410)</f>
        <v>6</v>
      </c>
      <c r="AI410" s="382" t="s">
        <v>459</v>
      </c>
      <c r="AJ410" s="253"/>
      <c r="AK410" s="347"/>
    </row>
    <row r="411" spans="1:37">
      <c r="A411" s="243"/>
      <c r="B411" s="30" t="s">
        <v>65</v>
      </c>
      <c r="C411" s="75" t="s">
        <v>90</v>
      </c>
      <c r="D411" s="116"/>
      <c r="E411" s="459"/>
      <c r="F411" s="459"/>
      <c r="G411" s="531"/>
      <c r="H411" s="248"/>
      <c r="I411" s="188"/>
      <c r="J411" s="188"/>
      <c r="K411" s="123"/>
      <c r="L411" s="187"/>
      <c r="M411" s="188"/>
      <c r="N411" s="340"/>
      <c r="O411" s="250"/>
      <c r="P411" s="145"/>
      <c r="Q411" s="146"/>
      <c r="R411" s="147"/>
      <c r="S411" s="60"/>
      <c r="T411" s="59"/>
      <c r="U411" s="59"/>
      <c r="V411" s="60"/>
      <c r="W411" s="59"/>
      <c r="X411" s="59"/>
      <c r="Y411" s="59"/>
      <c r="Z411" s="59"/>
      <c r="AA411" s="59"/>
      <c r="AB411" s="59"/>
      <c r="AC411" s="59"/>
      <c r="AD411" s="59"/>
      <c r="AE411" s="59"/>
      <c r="AF411" s="59"/>
      <c r="AG411" s="59"/>
      <c r="AH411" s="409"/>
      <c r="AI411" s="251"/>
      <c r="AJ411" s="253"/>
      <c r="AK411" s="347"/>
    </row>
    <row r="412" spans="1:37">
      <c r="A412" s="243"/>
      <c r="B412" s="30" t="s">
        <v>75</v>
      </c>
      <c r="C412" s="75" t="s">
        <v>90</v>
      </c>
      <c r="D412" s="116"/>
      <c r="E412" s="459"/>
      <c r="F412" s="459"/>
      <c r="G412" s="531"/>
      <c r="H412" s="248"/>
      <c r="I412" s="188"/>
      <c r="J412" s="188"/>
      <c r="K412" s="123"/>
      <c r="L412" s="187"/>
      <c r="M412" s="188"/>
      <c r="N412" s="340"/>
      <c r="O412" s="223"/>
      <c r="P412" s="88"/>
      <c r="Q412" s="89"/>
      <c r="R412" s="88"/>
      <c r="S412" s="88"/>
      <c r="T412" s="90"/>
      <c r="U412" s="90"/>
      <c r="V412" s="88"/>
      <c r="W412" s="90"/>
      <c r="X412" s="90"/>
      <c r="Y412" s="90"/>
      <c r="Z412" s="90"/>
      <c r="AA412" s="90"/>
      <c r="AB412" s="90"/>
      <c r="AC412" s="90"/>
      <c r="AD412" s="90"/>
      <c r="AE412" s="90"/>
      <c r="AF412" s="90"/>
      <c r="AG412" s="90"/>
      <c r="AH412" s="90"/>
      <c r="AI412" s="91"/>
      <c r="AJ412" s="253"/>
      <c r="AK412" s="347"/>
    </row>
    <row r="413" spans="1:37">
      <c r="A413" s="243"/>
      <c r="B413" s="30" t="s">
        <v>82</v>
      </c>
      <c r="C413" s="75" t="s">
        <v>90</v>
      </c>
      <c r="D413" s="116"/>
      <c r="E413" s="459"/>
      <c r="F413" s="459"/>
      <c r="G413" s="531"/>
      <c r="H413" s="248"/>
      <c r="I413" s="188"/>
      <c r="J413" s="188"/>
      <c r="K413" s="123"/>
      <c r="L413" s="187"/>
      <c r="M413" s="188"/>
      <c r="N413" s="340"/>
      <c r="O413" s="223"/>
      <c r="P413" s="88"/>
      <c r="Q413" s="89"/>
      <c r="R413" s="88"/>
      <c r="S413" s="88"/>
      <c r="T413" s="90"/>
      <c r="U413" s="90"/>
      <c r="V413" s="88"/>
      <c r="W413" s="90"/>
      <c r="X413" s="90"/>
      <c r="Y413" s="90"/>
      <c r="Z413" s="90"/>
      <c r="AA413" s="90"/>
      <c r="AB413" s="90"/>
      <c r="AC413" s="90"/>
      <c r="AD413" s="90"/>
      <c r="AE413" s="90"/>
      <c r="AF413" s="90"/>
      <c r="AG413" s="90"/>
      <c r="AH413" s="90"/>
      <c r="AI413" s="91"/>
      <c r="AJ413" s="253"/>
      <c r="AK413" s="347"/>
    </row>
    <row r="414" spans="1:37">
      <c r="A414" s="243"/>
      <c r="B414" s="30" t="s">
        <v>89</v>
      </c>
      <c r="C414" s="75" t="s">
        <v>90</v>
      </c>
      <c r="D414" s="116"/>
      <c r="E414" s="459"/>
      <c r="F414" s="459"/>
      <c r="G414" s="531"/>
      <c r="H414" s="223"/>
      <c r="I414" s="88"/>
      <c r="J414" s="88"/>
      <c r="K414" s="90"/>
      <c r="L414" s="88"/>
      <c r="M414" s="88"/>
      <c r="N414" s="340"/>
      <c r="O414" s="223"/>
      <c r="P414" s="88"/>
      <c r="Q414" s="89"/>
      <c r="R414" s="88"/>
      <c r="S414" s="88"/>
      <c r="T414" s="90"/>
      <c r="U414" s="90"/>
      <c r="V414" s="88"/>
      <c r="W414" s="90"/>
      <c r="X414" s="90"/>
      <c r="Y414" s="90"/>
      <c r="Z414" s="90"/>
      <c r="AA414" s="90"/>
      <c r="AB414" s="90"/>
      <c r="AC414" s="90"/>
      <c r="AD414" s="90"/>
      <c r="AE414" s="90"/>
      <c r="AF414" s="90"/>
      <c r="AG414" s="90"/>
      <c r="AH414" s="90"/>
      <c r="AI414" s="91"/>
      <c r="AJ414" s="253"/>
      <c r="AK414" s="347"/>
    </row>
    <row r="415" spans="1:37">
      <c r="A415" s="243"/>
      <c r="B415" s="277" t="s">
        <v>91</v>
      </c>
      <c r="C415" s="85" t="s">
        <v>90</v>
      </c>
      <c r="D415" s="278"/>
      <c r="E415" s="459"/>
      <c r="F415" s="459"/>
      <c r="G415" s="531"/>
      <c r="H415" s="224"/>
      <c r="I415" s="177"/>
      <c r="J415" s="177"/>
      <c r="K415" s="133"/>
      <c r="L415" s="177"/>
      <c r="M415" s="177"/>
      <c r="N415" s="288"/>
      <c r="O415" s="224"/>
      <c r="P415" s="177"/>
      <c r="Q415" s="200"/>
      <c r="R415" s="177"/>
      <c r="S415" s="177"/>
      <c r="T415" s="133"/>
      <c r="U415" s="133"/>
      <c r="V415" s="177"/>
      <c r="W415" s="133"/>
      <c r="X415" s="133"/>
      <c r="Y415" s="133"/>
      <c r="Z415" s="133"/>
      <c r="AA415" s="133"/>
      <c r="AB415" s="133"/>
      <c r="AC415" s="133"/>
      <c r="AD415" s="133"/>
      <c r="AE415" s="133"/>
      <c r="AF415" s="133"/>
      <c r="AG415" s="133"/>
      <c r="AH415" s="133"/>
      <c r="AI415" s="189"/>
      <c r="AJ415" s="303"/>
      <c r="AK415" s="226"/>
    </row>
    <row r="416" spans="1:37">
      <c r="A416" s="279"/>
      <c r="B416" s="163"/>
      <c r="C416" s="163"/>
      <c r="D416" s="163"/>
      <c r="E416" s="170"/>
      <c r="F416" s="93"/>
      <c r="G416" s="93"/>
      <c r="H416" s="163"/>
      <c r="I416" s="163"/>
      <c r="J416" s="163"/>
      <c r="K416" s="44"/>
      <c r="L416" s="170"/>
      <c r="M416" s="170"/>
      <c r="N416" s="66"/>
      <c r="O416" s="151"/>
      <c r="P416" s="149"/>
      <c r="Q416" s="150"/>
      <c r="R416" s="151"/>
      <c r="S416" s="66"/>
      <c r="T416" s="65"/>
      <c r="U416" s="65"/>
      <c r="V416" s="66"/>
      <c r="W416" s="65"/>
      <c r="X416" s="65"/>
      <c r="Y416" s="65"/>
      <c r="Z416" s="65"/>
      <c r="AA416" s="65"/>
      <c r="AB416" s="65"/>
      <c r="AC416" s="65"/>
      <c r="AD416" s="65"/>
      <c r="AE416" s="65"/>
      <c r="AF416" s="65"/>
      <c r="AG416" s="65"/>
      <c r="AH416" s="410"/>
      <c r="AI416" s="66"/>
      <c r="AJ416" s="247"/>
      <c r="AK416" s="66"/>
    </row>
    <row r="417" spans="1:37" ht="23.45" thickBot="1">
      <c r="D417" s="231"/>
      <c r="E417" s="310"/>
      <c r="F417" s="230"/>
      <c r="G417" s="231"/>
      <c r="H417" s="231"/>
      <c r="I417" s="231"/>
      <c r="J417" s="231"/>
      <c r="K417" s="229"/>
      <c r="L417" s="310"/>
      <c r="M417" s="231"/>
      <c r="N417" s="231"/>
      <c r="O417" s="310"/>
      <c r="P417" s="311"/>
      <c r="Q417" s="312"/>
      <c r="R417" s="310"/>
      <c r="S417" s="231"/>
      <c r="T417" s="229"/>
      <c r="U417" s="229"/>
      <c r="V417" s="231"/>
      <c r="W417" s="229"/>
      <c r="X417" s="229"/>
      <c r="Y417" s="229"/>
      <c r="Z417" s="229"/>
      <c r="AA417" s="229"/>
      <c r="AB417" s="229"/>
      <c r="AC417" s="229"/>
      <c r="AD417" s="229"/>
      <c r="AJ417" s="231"/>
      <c r="AK417" s="231"/>
    </row>
    <row r="418" spans="1:37" ht="23.45" thickBot="1">
      <c r="A418" s="258">
        <v>29</v>
      </c>
      <c r="B418" s="481" t="s">
        <v>5</v>
      </c>
      <c r="C418" s="482"/>
      <c r="D418" s="482" t="s">
        <v>6</v>
      </c>
      <c r="E418" s="482"/>
      <c r="F418" s="482"/>
      <c r="G418" s="482"/>
      <c r="H418" s="482"/>
      <c r="I418" s="482"/>
      <c r="J418" s="482"/>
      <c r="K418" s="482"/>
      <c r="L418" s="501"/>
      <c r="M418" s="502" t="s">
        <v>7</v>
      </c>
      <c r="N418" s="482"/>
      <c r="O418" s="482"/>
      <c r="P418" s="482"/>
      <c r="Q418" s="482"/>
      <c r="R418" s="482"/>
      <c r="S418" s="482"/>
      <c r="T418" s="482"/>
      <c r="U418" s="482"/>
      <c r="V418" s="482"/>
      <c r="W418" s="482"/>
      <c r="X418" s="482"/>
      <c r="Y418" s="482"/>
      <c r="Z418" s="482"/>
      <c r="AA418" s="482"/>
      <c r="AB418" s="482"/>
      <c r="AC418" s="482"/>
      <c r="AD418" s="482"/>
      <c r="AE418" s="482"/>
      <c r="AF418" s="482"/>
      <c r="AG418" s="482"/>
      <c r="AH418" s="482"/>
      <c r="AI418" s="483" t="s">
        <v>8</v>
      </c>
      <c r="AJ418" s="483"/>
    </row>
    <row r="419" spans="1:37" s="259" customFormat="1">
      <c r="A419" s="243"/>
      <c r="D419" s="260"/>
      <c r="E419" s="261" t="s">
        <v>9</v>
      </c>
      <c r="F419" s="508" t="s">
        <v>10</v>
      </c>
      <c r="G419" s="508" t="s">
        <v>11</v>
      </c>
      <c r="H419" s="510" t="s">
        <v>12</v>
      </c>
      <c r="I419" s="512" t="s">
        <v>13</v>
      </c>
      <c r="J419" s="514" t="s">
        <v>14</v>
      </c>
      <c r="K419" s="466" t="s">
        <v>15</v>
      </c>
      <c r="L419" s="508" t="s">
        <v>16</v>
      </c>
      <c r="M419" s="260" t="s">
        <v>17</v>
      </c>
      <c r="N419" s="262" t="s">
        <v>18</v>
      </c>
      <c r="O419" s="516" t="s">
        <v>19</v>
      </c>
      <c r="P419" s="517"/>
      <c r="Q419" s="518"/>
      <c r="R419" s="508" t="s">
        <v>92</v>
      </c>
      <c r="S419" s="508" t="s">
        <v>93</v>
      </c>
      <c r="T419" s="466" t="s">
        <v>22</v>
      </c>
      <c r="U419" s="466" t="s">
        <v>23</v>
      </c>
      <c r="V419" s="529" t="s">
        <v>24</v>
      </c>
      <c r="W419" s="466" t="s">
        <v>94</v>
      </c>
      <c r="X419" s="467" t="s">
        <v>26</v>
      </c>
      <c r="Y419" s="468"/>
      <c r="Z419" s="469"/>
      <c r="AA419" s="467" t="s">
        <v>27</v>
      </c>
      <c r="AB419" s="468"/>
      <c r="AC419" s="469"/>
      <c r="AD419" s="18" t="s">
        <v>28</v>
      </c>
      <c r="AE419" s="467" t="s">
        <v>29</v>
      </c>
      <c r="AF419" s="468"/>
      <c r="AG419" s="469"/>
      <c r="AH419" s="466" t="s">
        <v>30</v>
      </c>
      <c r="AI419" s="528" t="s">
        <v>31</v>
      </c>
      <c r="AJ419" s="528" t="s">
        <v>32</v>
      </c>
      <c r="AK419" s="263" t="s">
        <v>33</v>
      </c>
    </row>
    <row r="420" spans="1:37" ht="30">
      <c r="A420" s="243"/>
      <c r="B420" s="264" t="s">
        <v>34</v>
      </c>
      <c r="C420" s="31" t="s">
        <v>460</v>
      </c>
      <c r="D420" s="116"/>
      <c r="E420" s="265" t="s">
        <v>36</v>
      </c>
      <c r="F420" s="509"/>
      <c r="G420" s="509"/>
      <c r="H420" s="511"/>
      <c r="I420" s="513"/>
      <c r="J420" s="515"/>
      <c r="K420" s="457"/>
      <c r="L420" s="509"/>
      <c r="M420" s="266"/>
      <c r="N420" s="361"/>
      <c r="O420" s="426" t="s">
        <v>37</v>
      </c>
      <c r="P420" s="427" t="s">
        <v>38</v>
      </c>
      <c r="Q420" s="428" t="s">
        <v>17</v>
      </c>
      <c r="R420" s="528"/>
      <c r="S420" s="528"/>
      <c r="T420" s="456"/>
      <c r="U420" s="456"/>
      <c r="V420" s="530"/>
      <c r="W420" s="456"/>
      <c r="X420" s="325" t="s">
        <v>39</v>
      </c>
      <c r="Y420" s="325" t="s">
        <v>40</v>
      </c>
      <c r="Z420" s="325" t="s">
        <v>41</v>
      </c>
      <c r="AA420" s="325" t="s">
        <v>39</v>
      </c>
      <c r="AB420" s="325" t="s">
        <v>40</v>
      </c>
      <c r="AC420" s="325" t="s">
        <v>41</v>
      </c>
      <c r="AD420" s="325" t="s">
        <v>42</v>
      </c>
      <c r="AE420" s="325" t="s">
        <v>43</v>
      </c>
      <c r="AF420" s="325" t="s">
        <v>44</v>
      </c>
      <c r="AG420" s="325" t="s">
        <v>45</v>
      </c>
      <c r="AH420" s="456"/>
      <c r="AI420" s="528"/>
      <c r="AJ420" s="509"/>
      <c r="AK420" s="152" t="s">
        <v>46</v>
      </c>
    </row>
    <row r="421" spans="1:37" ht="30">
      <c r="A421" s="243"/>
      <c r="B421" s="30" t="s">
        <v>47</v>
      </c>
      <c r="C421" s="106" t="s">
        <v>461</v>
      </c>
      <c r="D421" s="116"/>
      <c r="E421" s="458" t="s">
        <v>462</v>
      </c>
      <c r="F421" s="484" t="s">
        <v>463</v>
      </c>
      <c r="G421" s="460" t="s">
        <v>464</v>
      </c>
      <c r="H421" s="278"/>
      <c r="I421" s="278"/>
      <c r="J421" s="278"/>
      <c r="K421" s="194"/>
      <c r="L421" s="302"/>
      <c r="M421" s="295"/>
      <c r="N421" s="295"/>
      <c r="O421" s="309"/>
      <c r="P421" s="282"/>
      <c r="Q421" s="283"/>
      <c r="R421" s="281"/>
      <c r="S421" s="164"/>
      <c r="T421" s="96"/>
      <c r="U421" s="96"/>
      <c r="V421" s="164"/>
      <c r="W421" s="96"/>
      <c r="X421" s="96"/>
      <c r="Y421" s="96"/>
      <c r="Z421" s="96"/>
      <c r="AA421" s="96"/>
      <c r="AB421" s="96"/>
      <c r="AC421" s="96"/>
      <c r="AD421" s="435"/>
      <c r="AE421" s="96"/>
      <c r="AF421" s="96"/>
      <c r="AG421" s="96"/>
      <c r="AH421" s="411"/>
      <c r="AI421" s="301"/>
      <c r="AJ421" s="321"/>
      <c r="AK421" s="116"/>
    </row>
    <row r="422" spans="1:37">
      <c r="A422" s="243"/>
      <c r="B422" s="264" t="s">
        <v>54</v>
      </c>
      <c r="C422" s="269" t="s">
        <v>55</v>
      </c>
      <c r="D422" s="116"/>
      <c r="E422" s="459"/>
      <c r="F422" s="485"/>
      <c r="G422" s="531"/>
      <c r="H422" s="250"/>
      <c r="I422" s="60"/>
      <c r="J422" s="60"/>
      <c r="K422" s="59"/>
      <c r="L422" s="147"/>
      <c r="M422" s="60"/>
      <c r="N422" s="340"/>
      <c r="O422" s="383"/>
      <c r="P422" s="149"/>
      <c r="Q422" s="150"/>
      <c r="R422" s="151"/>
      <c r="S422" s="66"/>
      <c r="T422" s="65"/>
      <c r="U422" s="65"/>
      <c r="V422" s="66"/>
      <c r="W422" s="65"/>
      <c r="X422" s="65"/>
      <c r="Y422" s="65"/>
      <c r="Z422" s="65"/>
      <c r="AA422" s="65"/>
      <c r="AB422" s="65"/>
      <c r="AC422" s="65"/>
      <c r="AD422" s="65"/>
      <c r="AE422" s="65"/>
      <c r="AF422" s="65"/>
      <c r="AG422" s="65"/>
      <c r="AH422" s="410"/>
      <c r="AI422" s="247"/>
      <c r="AJ422" s="202"/>
      <c r="AK422" s="273"/>
    </row>
    <row r="423" spans="1:37" ht="117" customHeight="1">
      <c r="A423" s="243"/>
      <c r="B423" s="486" t="s">
        <v>342</v>
      </c>
      <c r="C423" s="31" t="s">
        <v>465</v>
      </c>
      <c r="D423" s="116"/>
      <c r="E423" s="459"/>
      <c r="F423" s="485"/>
      <c r="G423" s="531"/>
      <c r="H423" s="248"/>
      <c r="I423" s="188"/>
      <c r="J423" s="188"/>
      <c r="K423" s="123"/>
      <c r="L423" s="187"/>
      <c r="M423" s="188"/>
      <c r="N423" s="347"/>
      <c r="O423" s="359">
        <v>34</v>
      </c>
      <c r="P423" s="318" t="str">
        <f>C492</f>
        <v>To gain more information from aircrew</v>
      </c>
      <c r="Q423" s="317" t="str">
        <f>H496</f>
        <v>Improved PSED information</v>
      </c>
      <c r="R423" s="374" t="str">
        <f t="shared" ref="R423:U423" si="401">I496</f>
        <v>Timing/duration</v>
      </c>
      <c r="S423" s="317" t="str">
        <f t="shared" si="401"/>
        <v>Too late - information received to late to correct maintenance conducted</v>
      </c>
      <c r="T423" s="385" t="str">
        <f t="shared" si="401"/>
        <v>High</v>
      </c>
      <c r="U423" s="386" t="str">
        <f t="shared" si="401"/>
        <v>Large</v>
      </c>
      <c r="V423" s="318" t="s">
        <v>466</v>
      </c>
      <c r="W423" s="107" t="s">
        <v>104</v>
      </c>
      <c r="X423" s="107">
        <f t="shared" ref="X423:X425" si="402">IF($T423="High",3,0)</f>
        <v>3</v>
      </c>
      <c r="Y423" s="107">
        <f t="shared" ref="Y423:Y425" si="403">IF($T423="Medium",2,0)</f>
        <v>0</v>
      </c>
      <c r="Z423" s="107">
        <f t="shared" ref="Z423:Z425" si="404">IF($T423="Low",1,0)</f>
        <v>0</v>
      </c>
      <c r="AA423" s="107">
        <f t="shared" ref="AA423:AA425" si="405">IF($U423="large",3,0)</f>
        <v>3</v>
      </c>
      <c r="AB423" s="107">
        <f t="shared" ref="AB423:AB425" si="406">IF($U423="Medium",2,0)</f>
        <v>0</v>
      </c>
      <c r="AC423" s="107">
        <f t="shared" ref="AC423:AC425" si="407">IF($U423="Low",1,0)</f>
        <v>0</v>
      </c>
      <c r="AD423" s="107">
        <f t="shared" ref="AD423:AD425" si="408">(X423+Y423+Z423)*(AA423+AB423+AC423)</f>
        <v>9</v>
      </c>
      <c r="AE423" s="376">
        <f t="shared" ref="AE423:AE425" si="409">IF($W423="INCREASE",3,0)</f>
        <v>0</v>
      </c>
      <c r="AF423" s="376">
        <f t="shared" ref="AF423:AF425" si="410">IF($W423="NO CHANGE",2,0)</f>
        <v>2</v>
      </c>
      <c r="AG423" s="376">
        <f t="shared" ref="AG423:AG425" si="411">IF($W423="DECREASE",1,0)</f>
        <v>0</v>
      </c>
      <c r="AH423" s="48">
        <f t="shared" ref="AH423:AH425" si="412">AD423*(AE423+AF423+AG423)</f>
        <v>18</v>
      </c>
      <c r="AI423" s="152" t="s">
        <v>467</v>
      </c>
      <c r="AJ423" s="253"/>
      <c r="AK423" s="301"/>
    </row>
    <row r="424" spans="1:37" ht="179.45" customHeight="1">
      <c r="A424" s="243"/>
      <c r="B424" s="463"/>
      <c r="C424" s="31" t="s">
        <v>238</v>
      </c>
      <c r="D424" s="116"/>
      <c r="E424" s="459"/>
      <c r="F424" s="485"/>
      <c r="G424" s="531"/>
      <c r="H424" s="248"/>
      <c r="I424" s="188"/>
      <c r="J424" s="188"/>
      <c r="K424" s="123"/>
      <c r="L424" s="187"/>
      <c r="M424" s="188"/>
      <c r="N424" s="347"/>
      <c r="O424" s="306">
        <v>9</v>
      </c>
      <c r="P424" s="50" t="str">
        <f>C135</f>
        <v>To review aircraft history</v>
      </c>
      <c r="Q424" s="47" t="str">
        <f>H141</f>
        <v>History of fault description/equipment serial No</v>
      </c>
      <c r="R424" s="53" t="str">
        <f>I141</f>
        <v>Wrong object</v>
      </c>
      <c r="S424" s="47" t="str">
        <f>J141</f>
        <v>History of wrong component or serial No conducted</v>
      </c>
      <c r="T424" s="72" t="str">
        <f>K141</f>
        <v>High</v>
      </c>
      <c r="U424" s="73" t="str">
        <f>L141</f>
        <v>Large</v>
      </c>
      <c r="V424" s="50" t="s">
        <v>468</v>
      </c>
      <c r="W424" s="32" t="s">
        <v>104</v>
      </c>
      <c r="X424" s="32">
        <f t="shared" si="402"/>
        <v>3</v>
      </c>
      <c r="Y424" s="32">
        <f t="shared" si="403"/>
        <v>0</v>
      </c>
      <c r="Z424" s="32">
        <f t="shared" si="404"/>
        <v>0</v>
      </c>
      <c r="AA424" s="32">
        <f t="shared" si="405"/>
        <v>3</v>
      </c>
      <c r="AB424" s="32">
        <f t="shared" si="406"/>
        <v>0</v>
      </c>
      <c r="AC424" s="32">
        <f t="shared" si="407"/>
        <v>0</v>
      </c>
      <c r="AD424" s="32">
        <f t="shared" si="408"/>
        <v>9</v>
      </c>
      <c r="AE424" s="51">
        <f t="shared" si="409"/>
        <v>0</v>
      </c>
      <c r="AF424" s="51">
        <f t="shared" si="410"/>
        <v>2</v>
      </c>
      <c r="AG424" s="51">
        <f t="shared" si="411"/>
        <v>0</v>
      </c>
      <c r="AH424" s="48">
        <f t="shared" si="412"/>
        <v>18</v>
      </c>
      <c r="AI424" s="159" t="s">
        <v>469</v>
      </c>
      <c r="AJ424" s="253"/>
      <c r="AK424" s="301"/>
    </row>
    <row r="425" spans="1:37" ht="125.45" customHeight="1">
      <c r="A425" s="243"/>
      <c r="B425" s="463"/>
      <c r="C425" s="31" t="s">
        <v>470</v>
      </c>
      <c r="D425" s="116"/>
      <c r="E425" s="459"/>
      <c r="F425" s="485"/>
      <c r="G425" s="531"/>
      <c r="H425" s="246"/>
      <c r="I425" s="66"/>
      <c r="J425" s="66"/>
      <c r="K425" s="65"/>
      <c r="L425" s="151"/>
      <c r="M425" s="66"/>
      <c r="N425" s="347"/>
      <c r="O425" s="360">
        <v>30</v>
      </c>
      <c r="P425" s="129" t="str">
        <f>C440</f>
        <v>To assess if AMM has been updated</v>
      </c>
      <c r="Q425" s="130" t="str">
        <f>H444</f>
        <v>AMM amendment state</v>
      </c>
      <c r="R425" s="173" t="str">
        <f t="shared" ref="R425:U425" si="413">I444</f>
        <v>Wrong object</v>
      </c>
      <c r="S425" s="130" t="str">
        <f t="shared" si="413"/>
        <v>Incorrect assessment made of AMM state</v>
      </c>
      <c r="T425" s="174" t="str">
        <f t="shared" si="413"/>
        <v>High</v>
      </c>
      <c r="U425" s="175" t="str">
        <f t="shared" si="413"/>
        <v>Large</v>
      </c>
      <c r="V425" s="129" t="s">
        <v>471</v>
      </c>
      <c r="W425" s="194" t="s">
        <v>104</v>
      </c>
      <c r="X425" s="194">
        <f t="shared" si="402"/>
        <v>3</v>
      </c>
      <c r="Y425" s="194">
        <f t="shared" si="403"/>
        <v>0</v>
      </c>
      <c r="Z425" s="194">
        <f t="shared" si="404"/>
        <v>0</v>
      </c>
      <c r="AA425" s="194">
        <f t="shared" si="405"/>
        <v>3</v>
      </c>
      <c r="AB425" s="194">
        <f t="shared" si="406"/>
        <v>0</v>
      </c>
      <c r="AC425" s="194">
        <f t="shared" si="407"/>
        <v>0</v>
      </c>
      <c r="AD425" s="194">
        <f t="shared" si="408"/>
        <v>9</v>
      </c>
      <c r="AE425" s="367">
        <f t="shared" si="409"/>
        <v>0</v>
      </c>
      <c r="AF425" s="367">
        <f t="shared" si="410"/>
        <v>2</v>
      </c>
      <c r="AG425" s="367">
        <f t="shared" si="411"/>
        <v>0</v>
      </c>
      <c r="AH425" s="48">
        <f t="shared" si="412"/>
        <v>18</v>
      </c>
      <c r="AI425" s="152" t="s">
        <v>472</v>
      </c>
      <c r="AJ425" s="303"/>
      <c r="AK425" s="301"/>
    </row>
    <row r="426" spans="1:37" ht="88.15" customHeight="1">
      <c r="A426" s="243"/>
      <c r="B426" s="463" t="s">
        <v>65</v>
      </c>
      <c r="C426" s="31" t="s">
        <v>294</v>
      </c>
      <c r="D426" s="116"/>
      <c r="E426" s="459"/>
      <c r="F426" s="485"/>
      <c r="G426" s="461"/>
      <c r="H426" s="226" t="str">
        <f>C426</f>
        <v>Serviceable aircraft</v>
      </c>
      <c r="I426" s="320" t="s">
        <v>72</v>
      </c>
      <c r="J426" s="346" t="s">
        <v>473</v>
      </c>
      <c r="K426" s="107" t="s">
        <v>53</v>
      </c>
      <c r="L426" s="287" t="s">
        <v>58</v>
      </c>
      <c r="M426" s="288"/>
      <c r="N426" s="340"/>
      <c r="O426" s="250"/>
      <c r="P426" s="145"/>
      <c r="Q426" s="146"/>
      <c r="R426" s="147"/>
      <c r="S426" s="60"/>
      <c r="T426" s="59"/>
      <c r="U426" s="59"/>
      <c r="V426" s="60"/>
      <c r="W426" s="59"/>
      <c r="X426" s="59"/>
      <c r="Y426" s="59"/>
      <c r="Z426" s="59"/>
      <c r="AA426" s="59"/>
      <c r="AB426" s="59"/>
      <c r="AC426" s="59"/>
      <c r="AD426" s="59"/>
      <c r="AE426" s="59"/>
      <c r="AF426" s="59"/>
      <c r="AG426" s="59"/>
      <c r="AH426" s="409"/>
      <c r="AI426" s="251"/>
      <c r="AJ426" s="380" t="s">
        <v>609</v>
      </c>
      <c r="AK426" s="116"/>
    </row>
    <row r="427" spans="1:37" ht="32.450000000000003" customHeight="1">
      <c r="A427" s="243"/>
      <c r="B427" s="463"/>
      <c r="C427" s="31" t="s">
        <v>415</v>
      </c>
      <c r="D427" s="116"/>
      <c r="E427" s="459"/>
      <c r="F427" s="485"/>
      <c r="G427" s="461"/>
      <c r="H427" s="116" t="str">
        <f>C427</f>
        <v>Report of fault history and maintenance</v>
      </c>
      <c r="I427" s="244" t="s">
        <v>107</v>
      </c>
      <c r="J427" s="139" t="s">
        <v>475</v>
      </c>
      <c r="K427" s="32" t="s">
        <v>53</v>
      </c>
      <c r="L427" s="49" t="s">
        <v>58</v>
      </c>
      <c r="M427" s="245"/>
      <c r="N427" s="340"/>
      <c r="O427" s="248"/>
      <c r="P427" s="185"/>
      <c r="Q427" s="186"/>
      <c r="R427" s="187"/>
      <c r="S427" s="188"/>
      <c r="T427" s="123"/>
      <c r="U427" s="123"/>
      <c r="V427" s="188"/>
      <c r="W427" s="123"/>
      <c r="X427" s="123"/>
      <c r="Y427" s="123"/>
      <c r="Z427" s="123"/>
      <c r="AA427" s="123"/>
      <c r="AB427" s="123"/>
      <c r="AC427" s="123"/>
      <c r="AD427" s="123"/>
      <c r="AE427" s="123"/>
      <c r="AF427" s="123"/>
      <c r="AG427" s="123"/>
      <c r="AH427" s="405"/>
      <c r="AI427" s="249"/>
      <c r="AJ427" s="319" t="s">
        <v>476</v>
      </c>
      <c r="AK427" s="116"/>
    </row>
    <row r="428" spans="1:37" ht="33.6" customHeight="1">
      <c r="A428" s="243"/>
      <c r="B428" s="463"/>
      <c r="C428" s="31" t="s">
        <v>477</v>
      </c>
      <c r="D428" s="116"/>
      <c r="E428" s="459"/>
      <c r="F428" s="485"/>
      <c r="G428" s="461"/>
      <c r="H428" s="116" t="str">
        <f>C428</f>
        <v>Brief of fault not found/cleared</v>
      </c>
      <c r="I428" s="244" t="s">
        <v>67</v>
      </c>
      <c r="J428" s="139" t="s">
        <v>478</v>
      </c>
      <c r="K428" s="32" t="s">
        <v>53</v>
      </c>
      <c r="L428" s="49" t="s">
        <v>58</v>
      </c>
      <c r="M428" s="245"/>
      <c r="N428" s="340"/>
      <c r="O428" s="248"/>
      <c r="P428" s="185"/>
      <c r="Q428" s="186"/>
      <c r="R428" s="187"/>
      <c r="S428" s="188"/>
      <c r="T428" s="123"/>
      <c r="U428" s="123"/>
      <c r="V428" s="188"/>
      <c r="W428" s="123"/>
      <c r="X428" s="123"/>
      <c r="Y428" s="123"/>
      <c r="Z428" s="123"/>
      <c r="AA428" s="123"/>
      <c r="AB428" s="123"/>
      <c r="AC428" s="123"/>
      <c r="AD428" s="123"/>
      <c r="AE428" s="123"/>
      <c r="AF428" s="123"/>
      <c r="AG428" s="123"/>
      <c r="AH428" s="405"/>
      <c r="AI428" s="249"/>
      <c r="AJ428" s="319" t="s">
        <v>476</v>
      </c>
      <c r="AK428" s="116"/>
    </row>
    <row r="429" spans="1:37" ht="45">
      <c r="A429" s="243"/>
      <c r="B429" s="463"/>
      <c r="C429" s="31" t="s">
        <v>481</v>
      </c>
      <c r="D429" s="116"/>
      <c r="E429" s="459"/>
      <c r="F429" s="485"/>
      <c r="G429" s="461"/>
      <c r="H429" s="278" t="str">
        <f>C429</f>
        <v>Record of components changed</v>
      </c>
      <c r="I429" s="322" t="s">
        <v>107</v>
      </c>
      <c r="J429" s="323" t="s">
        <v>482</v>
      </c>
      <c r="K429" s="194" t="s">
        <v>53</v>
      </c>
      <c r="L429" s="302" t="s">
        <v>58</v>
      </c>
      <c r="M429" s="295"/>
      <c r="N429" s="340"/>
      <c r="O429" s="246"/>
      <c r="P429" s="149"/>
      <c r="Q429" s="150"/>
      <c r="R429" s="151"/>
      <c r="S429" s="66"/>
      <c r="T429" s="65"/>
      <c r="U429" s="65"/>
      <c r="V429" s="66"/>
      <c r="W429" s="65"/>
      <c r="X429" s="65"/>
      <c r="Y429" s="65"/>
      <c r="Z429" s="65"/>
      <c r="AA429" s="65"/>
      <c r="AB429" s="65"/>
      <c r="AC429" s="65"/>
      <c r="AD429" s="65"/>
      <c r="AE429" s="65"/>
      <c r="AF429" s="65"/>
      <c r="AG429" s="65"/>
      <c r="AH429" s="410"/>
      <c r="AI429" s="247"/>
      <c r="AJ429" s="372" t="s">
        <v>483</v>
      </c>
      <c r="AK429" s="116"/>
    </row>
    <row r="430" spans="1:37" ht="134.44999999999999" customHeight="1">
      <c r="A430" s="243"/>
      <c r="B430" s="30" t="s">
        <v>75</v>
      </c>
      <c r="C430" s="31" t="s">
        <v>66</v>
      </c>
      <c r="D430" s="116"/>
      <c r="E430" s="459"/>
      <c r="F430" s="485"/>
      <c r="G430" s="531"/>
      <c r="H430" s="250"/>
      <c r="I430" s="60"/>
      <c r="J430" s="60"/>
      <c r="K430" s="59"/>
      <c r="L430" s="147"/>
      <c r="M430" s="60"/>
      <c r="N430" s="347"/>
      <c r="O430" s="359">
        <v>1</v>
      </c>
      <c r="P430" s="318" t="str">
        <f>C5</f>
        <v>To conduct PSED</v>
      </c>
      <c r="Q430" s="317" t="str">
        <f>H10</f>
        <v>Completed PSED proforma</v>
      </c>
      <c r="R430" s="374" t="str">
        <f>I10</f>
        <v>Sequence</v>
      </c>
      <c r="S430" s="317" t="str">
        <f>J10</f>
        <v>Omission</v>
      </c>
      <c r="T430" s="385" t="str">
        <f>K10</f>
        <v>High</v>
      </c>
      <c r="U430" s="386" t="str">
        <f>L10</f>
        <v>Large</v>
      </c>
      <c r="V430" s="318" t="s">
        <v>484</v>
      </c>
      <c r="W430" s="107" t="s">
        <v>104</v>
      </c>
      <c r="X430" s="107">
        <f t="shared" ref="X430:X435" si="414">IF($T430="High",3,0)</f>
        <v>3</v>
      </c>
      <c r="Y430" s="107">
        <f t="shared" ref="Y430:Y435" si="415">IF($T430="Medium",2,0)</f>
        <v>0</v>
      </c>
      <c r="Z430" s="107">
        <f t="shared" ref="Z430:Z435" si="416">IF($T430="Low",1,0)</f>
        <v>0</v>
      </c>
      <c r="AA430" s="107">
        <f t="shared" ref="AA430:AA435" si="417">IF($U430="large",3,0)</f>
        <v>3</v>
      </c>
      <c r="AB430" s="107">
        <f t="shared" ref="AB430:AB435" si="418">IF($U430="Medium",2,0)</f>
        <v>0</v>
      </c>
      <c r="AC430" s="107">
        <f t="shared" ref="AC430:AC435" si="419">IF($U430="Low",1,0)</f>
        <v>0</v>
      </c>
      <c r="AD430" s="107">
        <f t="shared" ref="AD430:AD435" si="420">(X430+Y430+Z430)*(AA430+AB430+AC430)</f>
        <v>9</v>
      </c>
      <c r="AE430" s="376">
        <f t="shared" ref="AE430:AE435" si="421">IF($W430="INCREASE",3,0)</f>
        <v>0</v>
      </c>
      <c r="AF430" s="376">
        <f t="shared" ref="AF430:AF435" si="422">IF($W430="NO CHANGE",2,0)</f>
        <v>2</v>
      </c>
      <c r="AG430" s="376">
        <f t="shared" ref="AG430:AG435" si="423">IF($W430="DECREASE",1,0)</f>
        <v>0</v>
      </c>
      <c r="AH430" s="48">
        <f t="shared" ref="AH430:AH433" si="424">AD430*(AE430+AF430+AG430)</f>
        <v>18</v>
      </c>
      <c r="AI430" s="375" t="s">
        <v>485</v>
      </c>
      <c r="AJ430" s="202"/>
      <c r="AK430" s="301"/>
    </row>
    <row r="431" spans="1:37" ht="150">
      <c r="A431" s="243"/>
      <c r="B431" s="458" t="s">
        <v>82</v>
      </c>
      <c r="C431" s="31" t="s">
        <v>302</v>
      </c>
      <c r="D431" s="116"/>
      <c r="E431" s="459"/>
      <c r="F431" s="485"/>
      <c r="G431" s="531"/>
      <c r="H431" s="248"/>
      <c r="I431" s="188"/>
      <c r="J431" s="188"/>
      <c r="K431" s="123"/>
      <c r="L431" s="187"/>
      <c r="M431" s="188"/>
      <c r="N431" s="347"/>
      <c r="O431" s="306">
        <v>32</v>
      </c>
      <c r="P431" s="50" t="str">
        <f>C466</f>
        <v>To provide AMM</v>
      </c>
      <c r="Q431" s="47" t="str">
        <f>H470</f>
        <v>AMM</v>
      </c>
      <c r="R431" s="53" t="str">
        <f t="shared" ref="R431:U431" si="425">I470</f>
        <v>Wrong object</v>
      </c>
      <c r="S431" s="47" t="str">
        <f t="shared" si="425"/>
        <v>Incorrect AMM or AMM amendment state in use</v>
      </c>
      <c r="T431" s="115" t="str">
        <f t="shared" si="425"/>
        <v>Low</v>
      </c>
      <c r="U431" s="73" t="str">
        <f t="shared" si="425"/>
        <v>Large</v>
      </c>
      <c r="V431" s="50" t="s">
        <v>486</v>
      </c>
      <c r="W431" s="32" t="s">
        <v>104</v>
      </c>
      <c r="X431" s="32">
        <f t="shared" si="414"/>
        <v>0</v>
      </c>
      <c r="Y431" s="32">
        <f t="shared" si="415"/>
        <v>0</v>
      </c>
      <c r="Z431" s="32">
        <f t="shared" si="416"/>
        <v>1</v>
      </c>
      <c r="AA431" s="32">
        <f t="shared" si="417"/>
        <v>3</v>
      </c>
      <c r="AB431" s="32">
        <f t="shared" si="418"/>
        <v>0</v>
      </c>
      <c r="AC431" s="32">
        <f t="shared" si="419"/>
        <v>0</v>
      </c>
      <c r="AD431" s="32">
        <f t="shared" si="420"/>
        <v>3</v>
      </c>
      <c r="AE431" s="51">
        <f t="shared" si="421"/>
        <v>0</v>
      </c>
      <c r="AF431" s="51">
        <f t="shared" si="422"/>
        <v>2</v>
      </c>
      <c r="AG431" s="51">
        <f t="shared" si="423"/>
        <v>0</v>
      </c>
      <c r="AH431" s="48">
        <f t="shared" si="424"/>
        <v>6</v>
      </c>
      <c r="AI431" s="159" t="s">
        <v>487</v>
      </c>
      <c r="AJ431" s="253"/>
      <c r="AK431" s="301"/>
    </row>
    <row r="432" spans="1:37" ht="169.15" customHeight="1">
      <c r="A432" s="243"/>
      <c r="B432" s="459"/>
      <c r="C432" s="31" t="s">
        <v>299</v>
      </c>
      <c r="D432" s="116"/>
      <c r="E432" s="459"/>
      <c r="F432" s="485"/>
      <c r="G432" s="531"/>
      <c r="H432" s="248"/>
      <c r="I432" s="188"/>
      <c r="J432" s="188"/>
      <c r="K432" s="123"/>
      <c r="L432" s="187"/>
      <c r="M432" s="188"/>
      <c r="N432" s="347"/>
      <c r="O432" s="306">
        <v>31</v>
      </c>
      <c r="P432" s="50" t="str">
        <f>C453</f>
        <v>To be 'qualified' to work on aircraft</v>
      </c>
      <c r="Q432" s="47" t="str">
        <f>H457</f>
        <v>Engineers</v>
      </c>
      <c r="R432" s="53" t="str">
        <f t="shared" ref="R432:U432" si="426">I457</f>
        <v>Wrong object</v>
      </c>
      <c r="S432" s="47" t="str">
        <f t="shared" si="426"/>
        <v>Incorrect engineer trade or qualification assessment</v>
      </c>
      <c r="T432" s="115" t="str">
        <f t="shared" si="426"/>
        <v>Low</v>
      </c>
      <c r="U432" s="73" t="str">
        <f t="shared" si="426"/>
        <v>Large</v>
      </c>
      <c r="V432" s="50" t="s">
        <v>610</v>
      </c>
      <c r="W432" s="32" t="s">
        <v>104</v>
      </c>
      <c r="X432" s="32">
        <f t="shared" si="414"/>
        <v>0</v>
      </c>
      <c r="Y432" s="32">
        <f t="shared" si="415"/>
        <v>0</v>
      </c>
      <c r="Z432" s="32">
        <f t="shared" si="416"/>
        <v>1</v>
      </c>
      <c r="AA432" s="32">
        <f t="shared" si="417"/>
        <v>3</v>
      </c>
      <c r="AB432" s="32">
        <f t="shared" si="418"/>
        <v>0</v>
      </c>
      <c r="AC432" s="32">
        <f t="shared" si="419"/>
        <v>0</v>
      </c>
      <c r="AD432" s="32">
        <f t="shared" si="420"/>
        <v>3</v>
      </c>
      <c r="AE432" s="51">
        <f t="shared" si="421"/>
        <v>0</v>
      </c>
      <c r="AF432" s="51">
        <f t="shared" si="422"/>
        <v>2</v>
      </c>
      <c r="AG432" s="51">
        <f t="shared" si="423"/>
        <v>0</v>
      </c>
      <c r="AH432" s="48">
        <f t="shared" si="424"/>
        <v>6</v>
      </c>
      <c r="AI432" s="159" t="s">
        <v>301</v>
      </c>
      <c r="AJ432" s="253"/>
      <c r="AK432" s="301"/>
    </row>
    <row r="433" spans="1:37" ht="75">
      <c r="A433" s="243"/>
      <c r="B433" s="491"/>
      <c r="C433" s="31" t="s">
        <v>611</v>
      </c>
      <c r="D433" s="116"/>
      <c r="E433" s="459"/>
      <c r="F433" s="485"/>
      <c r="G433" s="531"/>
      <c r="H433" s="248"/>
      <c r="I433" s="188"/>
      <c r="J433" s="188"/>
      <c r="K433" s="123"/>
      <c r="L433" s="187"/>
      <c r="M433" s="188"/>
      <c r="N433" s="347"/>
      <c r="O433" s="343">
        <v>23</v>
      </c>
      <c r="P433" s="341" t="str">
        <f>C332</f>
        <v>To be a functioning NFF/Airworthiness group</v>
      </c>
      <c r="Q433" s="342" t="str">
        <f>H345</f>
        <v>More effective fault diagnosis equipment.</v>
      </c>
      <c r="R433" s="342" t="str">
        <f>I345</f>
        <v>Timining/duration</v>
      </c>
      <c r="S433" s="342" t="str">
        <f>J345</f>
        <v>Equipment arrives too late</v>
      </c>
      <c r="T433" s="388" t="str">
        <f>K345</f>
        <v>Low</v>
      </c>
      <c r="U433" s="388" t="str">
        <f>L345</f>
        <v>Large</v>
      </c>
      <c r="V433" s="129" t="s">
        <v>612</v>
      </c>
      <c r="W433" s="194" t="s">
        <v>60</v>
      </c>
      <c r="X433" s="194">
        <f t="shared" si="414"/>
        <v>0</v>
      </c>
      <c r="Y433" s="194">
        <f t="shared" si="415"/>
        <v>0</v>
      </c>
      <c r="Z433" s="194">
        <f t="shared" si="416"/>
        <v>1</v>
      </c>
      <c r="AA433" s="194">
        <f t="shared" si="417"/>
        <v>3</v>
      </c>
      <c r="AB433" s="194">
        <f t="shared" si="418"/>
        <v>0</v>
      </c>
      <c r="AC433" s="194">
        <f t="shared" si="419"/>
        <v>0</v>
      </c>
      <c r="AD433" s="194">
        <f t="shared" si="420"/>
        <v>3</v>
      </c>
      <c r="AE433" s="367">
        <f t="shared" si="421"/>
        <v>3</v>
      </c>
      <c r="AF433" s="367">
        <f t="shared" si="422"/>
        <v>0</v>
      </c>
      <c r="AG433" s="367">
        <f t="shared" si="423"/>
        <v>0</v>
      </c>
      <c r="AH433" s="48">
        <f t="shared" si="424"/>
        <v>9</v>
      </c>
      <c r="AI433" s="341" t="s">
        <v>613</v>
      </c>
      <c r="AJ433" s="253"/>
      <c r="AK433" s="301"/>
    </row>
    <row r="434" spans="1:37">
      <c r="A434" s="243"/>
      <c r="B434" s="30" t="s">
        <v>89</v>
      </c>
      <c r="C434" s="75" t="s">
        <v>90</v>
      </c>
      <c r="D434" s="116"/>
      <c r="E434" s="459"/>
      <c r="F434" s="485"/>
      <c r="G434" s="531"/>
      <c r="H434" s="248"/>
      <c r="I434" s="188"/>
      <c r="J434" s="188"/>
      <c r="K434" s="123"/>
      <c r="L434" s="187"/>
      <c r="M434" s="188"/>
      <c r="N434" s="340"/>
      <c r="O434" s="272"/>
      <c r="P434" s="168"/>
      <c r="Q434" s="169"/>
      <c r="R434" s="170"/>
      <c r="S434" s="163"/>
      <c r="T434" s="44"/>
      <c r="U434" s="44"/>
      <c r="V434" s="163"/>
      <c r="W434" s="44"/>
      <c r="X434" s="44"/>
      <c r="Y434" s="44"/>
      <c r="Z434" s="44"/>
      <c r="AA434" s="44"/>
      <c r="AB434" s="44"/>
      <c r="AC434" s="44"/>
      <c r="AD434" s="44"/>
      <c r="AE434" s="44"/>
      <c r="AF434" s="44"/>
      <c r="AG434" s="44"/>
      <c r="AH434" s="406"/>
      <c r="AI434" s="273"/>
      <c r="AJ434" s="253"/>
      <c r="AK434" s="273"/>
    </row>
    <row r="435" spans="1:37" ht="142.9" customHeight="1">
      <c r="A435" s="243"/>
      <c r="B435" s="277" t="s">
        <v>91</v>
      </c>
      <c r="C435" s="313" t="s">
        <v>489</v>
      </c>
      <c r="D435" s="278"/>
      <c r="E435" s="459"/>
      <c r="F435" s="485"/>
      <c r="G435" s="531"/>
      <c r="H435" s="246"/>
      <c r="I435" s="66"/>
      <c r="J435" s="66"/>
      <c r="K435" s="65"/>
      <c r="L435" s="151"/>
      <c r="M435" s="66"/>
      <c r="N435" s="226"/>
      <c r="O435" s="356">
        <v>33</v>
      </c>
      <c r="P435" s="316" t="str">
        <f>C479</f>
        <v>To assemble maintenance team</v>
      </c>
      <c r="Q435" s="315" t="str">
        <f>H483</f>
        <v>Assembled maintenance team</v>
      </c>
      <c r="R435" s="377" t="str">
        <f t="shared" ref="R435:U435" si="427">I483</f>
        <v>Wrong object</v>
      </c>
      <c r="S435" s="315" t="str">
        <f t="shared" si="427"/>
        <v>Incorrect maintenance team assembled</v>
      </c>
      <c r="T435" s="390" t="str">
        <f t="shared" si="427"/>
        <v>Low</v>
      </c>
      <c r="U435" s="386" t="str">
        <f t="shared" si="427"/>
        <v>Large</v>
      </c>
      <c r="V435" s="318" t="s">
        <v>490</v>
      </c>
      <c r="W435" s="107" t="s">
        <v>104</v>
      </c>
      <c r="X435" s="107">
        <f t="shared" si="414"/>
        <v>0</v>
      </c>
      <c r="Y435" s="107">
        <f t="shared" si="415"/>
        <v>0</v>
      </c>
      <c r="Z435" s="107">
        <f t="shared" si="416"/>
        <v>1</v>
      </c>
      <c r="AA435" s="107">
        <f t="shared" si="417"/>
        <v>3</v>
      </c>
      <c r="AB435" s="107">
        <f t="shared" si="418"/>
        <v>0</v>
      </c>
      <c r="AC435" s="107">
        <f t="shared" si="419"/>
        <v>0</v>
      </c>
      <c r="AD435" s="107">
        <f t="shared" si="420"/>
        <v>3</v>
      </c>
      <c r="AE435" s="376">
        <f t="shared" si="421"/>
        <v>0</v>
      </c>
      <c r="AF435" s="376">
        <f t="shared" si="422"/>
        <v>2</v>
      </c>
      <c r="AG435" s="376">
        <f t="shared" si="423"/>
        <v>0</v>
      </c>
      <c r="AH435" s="48">
        <f t="shared" ref="AH435" si="428">AD435*(AE435+AF435+AG435)</f>
        <v>6</v>
      </c>
      <c r="AI435" s="152" t="s">
        <v>491</v>
      </c>
      <c r="AJ435" s="303"/>
      <c r="AK435" s="321"/>
    </row>
    <row r="436" spans="1:37">
      <c r="A436" s="279"/>
      <c r="B436" s="163"/>
      <c r="C436" s="163"/>
      <c r="D436" s="163"/>
      <c r="E436" s="170"/>
      <c r="F436" s="93"/>
      <c r="G436" s="93"/>
      <c r="H436" s="163"/>
      <c r="I436" s="163"/>
      <c r="J436" s="163"/>
      <c r="K436" s="44"/>
      <c r="L436" s="170"/>
      <c r="M436" s="170"/>
      <c r="N436" s="66"/>
      <c r="O436" s="170"/>
      <c r="P436" s="168"/>
      <c r="Q436" s="169"/>
      <c r="R436" s="170"/>
      <c r="S436" s="163"/>
      <c r="T436" s="44"/>
      <c r="U436" s="44"/>
      <c r="V436" s="163"/>
      <c r="W436" s="44"/>
      <c r="X436" s="44"/>
      <c r="Y436" s="44"/>
      <c r="Z436" s="44"/>
      <c r="AA436" s="44"/>
      <c r="AB436" s="44"/>
      <c r="AC436" s="44"/>
      <c r="AD436" s="44"/>
      <c r="AE436" s="44"/>
      <c r="AF436" s="44"/>
      <c r="AG436" s="44"/>
      <c r="AH436" s="406"/>
      <c r="AI436" s="163"/>
      <c r="AJ436" s="247"/>
      <c r="AK436" s="163"/>
    </row>
    <row r="437" spans="1:37" ht="23.45" thickBot="1">
      <c r="B437" s="164"/>
      <c r="C437" s="164"/>
      <c r="D437" s="164"/>
      <c r="E437" s="281"/>
      <c r="F437" s="97"/>
      <c r="G437" s="164"/>
      <c r="H437" s="164"/>
      <c r="I437" s="164"/>
      <c r="J437" s="164"/>
      <c r="K437" s="96"/>
      <c r="L437" s="281"/>
      <c r="M437" s="164"/>
      <c r="N437" s="164"/>
      <c r="O437" s="281"/>
      <c r="P437" s="282"/>
      <c r="Q437" s="283"/>
      <c r="R437" s="281"/>
      <c r="S437" s="164"/>
      <c r="T437" s="96"/>
      <c r="U437" s="96"/>
      <c r="V437" s="164"/>
      <c r="W437" s="96"/>
      <c r="X437" s="96"/>
      <c r="Y437" s="96"/>
      <c r="Z437" s="96"/>
      <c r="AA437" s="96"/>
      <c r="AB437" s="96"/>
      <c r="AC437" s="96"/>
      <c r="AD437" s="96"/>
      <c r="AE437" s="96"/>
      <c r="AF437" s="96"/>
      <c r="AG437" s="96"/>
      <c r="AH437" s="411"/>
      <c r="AI437" s="164"/>
      <c r="AJ437" s="164"/>
      <c r="AK437" s="164"/>
    </row>
    <row r="438" spans="1:37" ht="23.45" thickBot="1">
      <c r="A438" s="258">
        <v>30</v>
      </c>
      <c r="B438" s="481" t="s">
        <v>5</v>
      </c>
      <c r="C438" s="482"/>
      <c r="D438" s="482" t="s">
        <v>6</v>
      </c>
      <c r="E438" s="482"/>
      <c r="F438" s="482"/>
      <c r="G438" s="482"/>
      <c r="H438" s="482"/>
      <c r="I438" s="482"/>
      <c r="J438" s="482"/>
      <c r="K438" s="482"/>
      <c r="L438" s="501"/>
      <c r="M438" s="502" t="s">
        <v>7</v>
      </c>
      <c r="N438" s="482"/>
      <c r="O438" s="482"/>
      <c r="P438" s="482"/>
      <c r="Q438" s="482"/>
      <c r="R438" s="482"/>
      <c r="S438" s="482"/>
      <c r="T438" s="482"/>
      <c r="U438" s="482"/>
      <c r="V438" s="482"/>
      <c r="W438" s="482"/>
      <c r="X438" s="482"/>
      <c r="Y438" s="482"/>
      <c r="Z438" s="482"/>
      <c r="AA438" s="482"/>
      <c r="AB438" s="482"/>
      <c r="AC438" s="482"/>
      <c r="AD438" s="482"/>
      <c r="AE438" s="482"/>
      <c r="AF438" s="482"/>
      <c r="AG438" s="482"/>
      <c r="AH438" s="482"/>
      <c r="AI438" s="483" t="s">
        <v>8</v>
      </c>
      <c r="AJ438" s="483"/>
    </row>
    <row r="439" spans="1:37" s="259" customFormat="1">
      <c r="A439" s="243"/>
      <c r="D439" s="260"/>
      <c r="E439" s="261" t="s">
        <v>9</v>
      </c>
      <c r="F439" s="508" t="s">
        <v>10</v>
      </c>
      <c r="G439" s="508" t="s">
        <v>11</v>
      </c>
      <c r="H439" s="510" t="s">
        <v>12</v>
      </c>
      <c r="I439" s="512" t="s">
        <v>13</v>
      </c>
      <c r="J439" s="514" t="s">
        <v>14</v>
      </c>
      <c r="K439" s="466" t="s">
        <v>15</v>
      </c>
      <c r="L439" s="508" t="s">
        <v>16</v>
      </c>
      <c r="M439" s="260" t="s">
        <v>17</v>
      </c>
      <c r="N439" s="262" t="s">
        <v>18</v>
      </c>
      <c r="O439" s="516" t="s">
        <v>19</v>
      </c>
      <c r="P439" s="517"/>
      <c r="Q439" s="518"/>
      <c r="R439" s="508" t="s">
        <v>92</v>
      </c>
      <c r="S439" s="508" t="s">
        <v>93</v>
      </c>
      <c r="T439" s="466" t="s">
        <v>22</v>
      </c>
      <c r="U439" s="466" t="s">
        <v>23</v>
      </c>
      <c r="V439" s="529" t="s">
        <v>24</v>
      </c>
      <c r="W439" s="466" t="s">
        <v>94</v>
      </c>
      <c r="X439" s="467" t="s">
        <v>26</v>
      </c>
      <c r="Y439" s="468"/>
      <c r="Z439" s="469"/>
      <c r="AA439" s="467" t="s">
        <v>27</v>
      </c>
      <c r="AB439" s="468"/>
      <c r="AC439" s="469"/>
      <c r="AD439" s="18" t="s">
        <v>28</v>
      </c>
      <c r="AE439" s="467" t="s">
        <v>29</v>
      </c>
      <c r="AF439" s="468"/>
      <c r="AG439" s="469"/>
      <c r="AH439" s="466" t="s">
        <v>30</v>
      </c>
      <c r="AI439" s="528" t="s">
        <v>31</v>
      </c>
      <c r="AJ439" s="528" t="s">
        <v>32</v>
      </c>
      <c r="AK439" s="263" t="s">
        <v>33</v>
      </c>
    </row>
    <row r="440" spans="1:37" ht="30">
      <c r="A440" s="243"/>
      <c r="B440" s="264" t="s">
        <v>34</v>
      </c>
      <c r="C440" s="308" t="s">
        <v>492</v>
      </c>
      <c r="D440" s="116"/>
      <c r="E440" s="265" t="s">
        <v>36</v>
      </c>
      <c r="F440" s="509"/>
      <c r="G440" s="509"/>
      <c r="H440" s="511"/>
      <c r="I440" s="513"/>
      <c r="J440" s="515"/>
      <c r="K440" s="457"/>
      <c r="L440" s="509"/>
      <c r="M440" s="266"/>
      <c r="N440" s="361"/>
      <c r="O440" s="426" t="s">
        <v>37</v>
      </c>
      <c r="P440" s="427" t="s">
        <v>38</v>
      </c>
      <c r="Q440" s="428" t="s">
        <v>17</v>
      </c>
      <c r="R440" s="528"/>
      <c r="S440" s="528"/>
      <c r="T440" s="456"/>
      <c r="U440" s="456"/>
      <c r="V440" s="530"/>
      <c r="W440" s="456"/>
      <c r="X440" s="325" t="s">
        <v>39</v>
      </c>
      <c r="Y440" s="325" t="s">
        <v>40</v>
      </c>
      <c r="Z440" s="325" t="s">
        <v>41</v>
      </c>
      <c r="AA440" s="325" t="s">
        <v>39</v>
      </c>
      <c r="AB440" s="325" t="s">
        <v>40</v>
      </c>
      <c r="AC440" s="325" t="s">
        <v>41</v>
      </c>
      <c r="AD440" s="325" t="s">
        <v>42</v>
      </c>
      <c r="AE440" s="325" t="s">
        <v>43</v>
      </c>
      <c r="AF440" s="325" t="s">
        <v>44</v>
      </c>
      <c r="AG440" s="325" t="s">
        <v>45</v>
      </c>
      <c r="AH440" s="456"/>
      <c r="AI440" s="528"/>
      <c r="AJ440" s="528"/>
      <c r="AK440" s="152" t="s">
        <v>46</v>
      </c>
    </row>
    <row r="441" spans="1:37" ht="30">
      <c r="A441" s="243"/>
      <c r="B441" s="30" t="s">
        <v>47</v>
      </c>
      <c r="C441" s="106" t="s">
        <v>493</v>
      </c>
      <c r="D441" s="116"/>
      <c r="E441" s="458" t="s">
        <v>253</v>
      </c>
      <c r="F441" s="458" t="s">
        <v>494</v>
      </c>
      <c r="G441" s="460" t="s">
        <v>495</v>
      </c>
      <c r="H441" s="278"/>
      <c r="I441" s="278"/>
      <c r="J441" s="278"/>
      <c r="K441" s="194"/>
      <c r="L441" s="302"/>
      <c r="M441" s="295"/>
      <c r="N441" s="295"/>
      <c r="O441" s="309"/>
      <c r="P441" s="282"/>
      <c r="Q441" s="283"/>
      <c r="R441" s="281"/>
      <c r="S441" s="164"/>
      <c r="T441" s="96"/>
      <c r="U441" s="96"/>
      <c r="V441" s="164"/>
      <c r="W441" s="96"/>
      <c r="X441" s="96"/>
      <c r="Y441" s="96"/>
      <c r="Z441" s="96"/>
      <c r="AA441" s="96"/>
      <c r="AB441" s="96"/>
      <c r="AC441" s="96"/>
      <c r="AD441" s="435"/>
      <c r="AE441" s="96"/>
      <c r="AF441" s="96"/>
      <c r="AG441" s="96"/>
      <c r="AH441" s="411"/>
      <c r="AI441" s="164"/>
      <c r="AJ441" s="301"/>
      <c r="AK441" s="321"/>
    </row>
    <row r="442" spans="1:37">
      <c r="A442" s="243"/>
      <c r="B442" s="264" t="s">
        <v>54</v>
      </c>
      <c r="C442" s="269" t="s">
        <v>55</v>
      </c>
      <c r="D442" s="116"/>
      <c r="E442" s="459"/>
      <c r="F442" s="459"/>
      <c r="G442" s="531"/>
      <c r="H442" s="250"/>
      <c r="I442" s="60"/>
      <c r="J442" s="60"/>
      <c r="K442" s="59"/>
      <c r="L442" s="147"/>
      <c r="M442" s="60"/>
      <c r="N442" s="340"/>
      <c r="O442" s="298"/>
      <c r="P442" s="185"/>
      <c r="Q442" s="186"/>
      <c r="R442" s="187"/>
      <c r="S442" s="188"/>
      <c r="T442" s="123"/>
      <c r="U442" s="123"/>
      <c r="V442" s="188"/>
      <c r="W442" s="123"/>
      <c r="X442" s="123"/>
      <c r="Y442" s="123"/>
      <c r="Z442" s="123"/>
      <c r="AA442" s="123"/>
      <c r="AB442" s="123"/>
      <c r="AC442" s="123"/>
      <c r="AD442" s="123"/>
      <c r="AE442" s="123"/>
      <c r="AF442" s="123"/>
      <c r="AG442" s="123"/>
      <c r="AH442" s="405"/>
      <c r="AI442" s="249"/>
      <c r="AJ442" s="253"/>
      <c r="AK442" s="253"/>
    </row>
    <row r="443" spans="1:37">
      <c r="A443" s="243"/>
      <c r="B443" s="30" t="s">
        <v>56</v>
      </c>
      <c r="C443" s="75" t="s">
        <v>90</v>
      </c>
      <c r="D443" s="116"/>
      <c r="E443" s="459"/>
      <c r="F443" s="459"/>
      <c r="G443" s="531"/>
      <c r="H443" s="246"/>
      <c r="I443" s="66"/>
      <c r="J443" s="66"/>
      <c r="K443" s="65"/>
      <c r="L443" s="151"/>
      <c r="M443" s="66"/>
      <c r="N443" s="340"/>
      <c r="O443" s="248"/>
      <c r="P443" s="185"/>
      <c r="Q443" s="186"/>
      <c r="R443" s="187"/>
      <c r="S443" s="188"/>
      <c r="T443" s="123"/>
      <c r="U443" s="123"/>
      <c r="V443" s="188"/>
      <c r="W443" s="123"/>
      <c r="X443" s="123"/>
      <c r="Y443" s="123"/>
      <c r="Z443" s="123"/>
      <c r="AA443" s="123"/>
      <c r="AB443" s="123"/>
      <c r="AC443" s="123"/>
      <c r="AD443" s="123"/>
      <c r="AE443" s="123"/>
      <c r="AF443" s="123"/>
      <c r="AG443" s="123"/>
      <c r="AH443" s="405"/>
      <c r="AI443" s="249"/>
      <c r="AJ443" s="303"/>
      <c r="AK443" s="347"/>
    </row>
    <row r="444" spans="1:37" ht="54.6" customHeight="1">
      <c r="A444" s="243"/>
      <c r="B444" s="30" t="s">
        <v>65</v>
      </c>
      <c r="C444" s="31" t="s">
        <v>470</v>
      </c>
      <c r="D444" s="116"/>
      <c r="E444" s="459"/>
      <c r="F444" s="459"/>
      <c r="G444" s="461"/>
      <c r="H444" s="347" t="str">
        <f>C444</f>
        <v>AMM amendment state</v>
      </c>
      <c r="I444" s="348" t="s">
        <v>107</v>
      </c>
      <c r="J444" s="165" t="s">
        <v>496</v>
      </c>
      <c r="K444" s="378" t="s">
        <v>69</v>
      </c>
      <c r="L444" s="349" t="s">
        <v>58</v>
      </c>
      <c r="M444" s="340"/>
      <c r="N444" s="340"/>
      <c r="O444" s="248"/>
      <c r="P444" s="185"/>
      <c r="Q444" s="186"/>
      <c r="R444" s="187"/>
      <c r="S444" s="188"/>
      <c r="T444" s="123"/>
      <c r="U444" s="123"/>
      <c r="V444" s="188"/>
      <c r="W444" s="123"/>
      <c r="X444" s="123"/>
      <c r="Y444" s="123"/>
      <c r="Z444" s="123"/>
      <c r="AA444" s="123"/>
      <c r="AB444" s="123"/>
      <c r="AC444" s="123"/>
      <c r="AD444" s="123"/>
      <c r="AE444" s="123"/>
      <c r="AF444" s="123"/>
      <c r="AG444" s="123"/>
      <c r="AH444" s="405"/>
      <c r="AI444" s="249"/>
      <c r="AJ444" s="152" t="s">
        <v>614</v>
      </c>
      <c r="AK444" s="347"/>
    </row>
    <row r="445" spans="1:37">
      <c r="A445" s="243"/>
      <c r="B445" s="30" t="s">
        <v>75</v>
      </c>
      <c r="C445" s="75" t="s">
        <v>90</v>
      </c>
      <c r="D445" s="116"/>
      <c r="E445" s="459"/>
      <c r="F445" s="459"/>
      <c r="G445" s="531"/>
      <c r="H445" s="275"/>
      <c r="I445" s="79"/>
      <c r="J445" s="79"/>
      <c r="K445" s="81"/>
      <c r="L445" s="79"/>
      <c r="M445" s="79"/>
      <c r="N445" s="340"/>
      <c r="O445" s="248"/>
      <c r="P445" s="185"/>
      <c r="Q445" s="89"/>
      <c r="R445" s="88"/>
      <c r="S445" s="88"/>
      <c r="T445" s="90"/>
      <c r="U445" s="90"/>
      <c r="V445" s="88"/>
      <c r="W445" s="90"/>
      <c r="X445" s="90"/>
      <c r="Y445" s="90"/>
      <c r="Z445" s="90"/>
      <c r="AA445" s="90"/>
      <c r="AB445" s="90"/>
      <c r="AC445" s="90"/>
      <c r="AD445" s="90"/>
      <c r="AE445" s="90"/>
      <c r="AF445" s="90"/>
      <c r="AG445" s="90"/>
      <c r="AH445" s="90"/>
      <c r="AI445" s="91"/>
      <c r="AJ445" s="202"/>
      <c r="AK445" s="347"/>
    </row>
    <row r="446" spans="1:37">
      <c r="A446" s="243"/>
      <c r="B446" s="30" t="s">
        <v>82</v>
      </c>
      <c r="C446" s="75" t="s">
        <v>90</v>
      </c>
      <c r="D446" s="116"/>
      <c r="E446" s="459"/>
      <c r="F446" s="459"/>
      <c r="G446" s="531"/>
      <c r="H446" s="223"/>
      <c r="I446" s="88"/>
      <c r="J446" s="88"/>
      <c r="K446" s="90"/>
      <c r="L446" s="88"/>
      <c r="M446" s="88"/>
      <c r="N446" s="340"/>
      <c r="O446" s="248"/>
      <c r="P446" s="185"/>
      <c r="Q446" s="89"/>
      <c r="R446" s="88"/>
      <c r="S446" s="88"/>
      <c r="T446" s="90"/>
      <c r="U446" s="90"/>
      <c r="V446" s="88"/>
      <c r="W446" s="90"/>
      <c r="X446" s="90"/>
      <c r="Y446" s="90"/>
      <c r="Z446" s="90"/>
      <c r="AA446" s="90"/>
      <c r="AB446" s="90"/>
      <c r="AC446" s="90"/>
      <c r="AD446" s="90"/>
      <c r="AE446" s="90"/>
      <c r="AF446" s="90"/>
      <c r="AG446" s="90"/>
      <c r="AH446" s="90"/>
      <c r="AI446" s="91"/>
      <c r="AJ446" s="253"/>
      <c r="AK446" s="347"/>
    </row>
    <row r="447" spans="1:37">
      <c r="A447" s="243"/>
      <c r="B447" s="30" t="s">
        <v>89</v>
      </c>
      <c r="C447" s="75" t="s">
        <v>90</v>
      </c>
      <c r="D447" s="116"/>
      <c r="E447" s="459"/>
      <c r="F447" s="459"/>
      <c r="G447" s="531"/>
      <c r="H447" s="223"/>
      <c r="I447" s="88"/>
      <c r="J447" s="88"/>
      <c r="K447" s="90"/>
      <c r="L447" s="88"/>
      <c r="M447" s="88"/>
      <c r="N447" s="340"/>
      <c r="O447" s="248"/>
      <c r="P447" s="185"/>
      <c r="Q447" s="89"/>
      <c r="R447" s="88"/>
      <c r="S447" s="88"/>
      <c r="T447" s="90"/>
      <c r="U447" s="90"/>
      <c r="V447" s="88"/>
      <c r="W447" s="90"/>
      <c r="X447" s="90"/>
      <c r="Y447" s="90"/>
      <c r="Z447" s="90"/>
      <c r="AA447" s="90"/>
      <c r="AB447" s="90"/>
      <c r="AC447" s="90"/>
      <c r="AD447" s="90"/>
      <c r="AE447" s="90"/>
      <c r="AF447" s="90"/>
      <c r="AG447" s="90"/>
      <c r="AH447" s="90"/>
      <c r="AI447" s="91"/>
      <c r="AJ447" s="253"/>
      <c r="AK447" s="347"/>
    </row>
    <row r="448" spans="1:37">
      <c r="A448" s="243"/>
      <c r="B448" s="277" t="s">
        <v>91</v>
      </c>
      <c r="C448" s="85" t="s">
        <v>90</v>
      </c>
      <c r="D448" s="278"/>
      <c r="E448" s="459"/>
      <c r="F448" s="459"/>
      <c r="G448" s="531"/>
      <c r="H448" s="224"/>
      <c r="I448" s="177"/>
      <c r="J448" s="177"/>
      <c r="K448" s="133"/>
      <c r="L448" s="177"/>
      <c r="M448" s="177"/>
      <c r="N448" s="288"/>
      <c r="O448" s="246"/>
      <c r="P448" s="149"/>
      <c r="Q448" s="200"/>
      <c r="R448" s="177"/>
      <c r="S448" s="177"/>
      <c r="T448" s="133"/>
      <c r="U448" s="133"/>
      <c r="V448" s="177"/>
      <c r="W448" s="133"/>
      <c r="X448" s="133"/>
      <c r="Y448" s="133"/>
      <c r="Z448" s="133"/>
      <c r="AA448" s="133"/>
      <c r="AB448" s="133"/>
      <c r="AC448" s="133"/>
      <c r="AD448" s="133"/>
      <c r="AE448" s="133"/>
      <c r="AF448" s="133"/>
      <c r="AG448" s="133"/>
      <c r="AH448" s="133"/>
      <c r="AI448" s="189"/>
      <c r="AJ448" s="303"/>
      <c r="AK448" s="226"/>
    </row>
    <row r="449" spans="1:37">
      <c r="A449" s="279"/>
      <c r="B449" s="163"/>
      <c r="C449" s="163"/>
      <c r="D449" s="163"/>
      <c r="E449" s="170"/>
      <c r="F449" s="93"/>
      <c r="G449" s="163"/>
      <c r="H449" s="66"/>
      <c r="I449" s="66"/>
      <c r="J449" s="66"/>
      <c r="K449" s="65"/>
      <c r="L449" s="151"/>
      <c r="M449" s="66"/>
      <c r="N449" s="66"/>
      <c r="O449" s="151"/>
      <c r="P449" s="149"/>
      <c r="Q449" s="150"/>
      <c r="R449" s="151"/>
      <c r="S449" s="66"/>
      <c r="T449" s="65"/>
      <c r="U449" s="65"/>
      <c r="V449" s="66"/>
      <c r="W449" s="65"/>
      <c r="X449" s="65"/>
      <c r="Y449" s="65"/>
      <c r="Z449" s="65"/>
      <c r="AA449" s="65"/>
      <c r="AB449" s="65"/>
      <c r="AC449" s="65"/>
      <c r="AD449" s="65"/>
      <c r="AE449" s="65"/>
      <c r="AF449" s="65"/>
      <c r="AG449" s="65"/>
      <c r="AH449" s="410"/>
      <c r="AI449" s="66"/>
      <c r="AJ449" s="66"/>
      <c r="AK449" s="66"/>
    </row>
    <row r="450" spans="1:37" ht="23.45" thickBot="1">
      <c r="A450" s="280"/>
      <c r="B450" s="164"/>
      <c r="C450" s="164"/>
      <c r="D450" s="164"/>
      <c r="E450" s="281"/>
      <c r="F450" s="97"/>
      <c r="G450" s="164"/>
      <c r="H450" s="164"/>
      <c r="I450" s="164"/>
      <c r="J450" s="164"/>
      <c r="K450" s="96"/>
      <c r="L450" s="281"/>
      <c r="M450" s="164"/>
      <c r="N450" s="164"/>
      <c r="O450" s="281"/>
      <c r="P450" s="282"/>
      <c r="Q450" s="283"/>
      <c r="R450" s="281"/>
      <c r="S450" s="164"/>
      <c r="T450" s="96"/>
      <c r="U450" s="96"/>
      <c r="V450" s="164"/>
      <c r="W450" s="96"/>
      <c r="X450" s="96"/>
      <c r="Y450" s="96"/>
      <c r="Z450" s="96"/>
      <c r="AA450" s="96"/>
      <c r="AB450" s="96"/>
      <c r="AC450" s="96"/>
      <c r="AD450" s="96"/>
      <c r="AE450" s="96"/>
      <c r="AF450" s="96"/>
      <c r="AG450" s="96"/>
      <c r="AH450" s="411"/>
      <c r="AI450" s="164"/>
      <c r="AJ450" s="164"/>
      <c r="AK450" s="164"/>
    </row>
    <row r="451" spans="1:37" ht="23.45" thickBot="1">
      <c r="A451" s="258">
        <v>31</v>
      </c>
      <c r="B451" s="481" t="s">
        <v>5</v>
      </c>
      <c r="C451" s="482"/>
      <c r="D451" s="482" t="s">
        <v>6</v>
      </c>
      <c r="E451" s="482"/>
      <c r="F451" s="482"/>
      <c r="G451" s="482"/>
      <c r="H451" s="482"/>
      <c r="I451" s="482"/>
      <c r="J451" s="482"/>
      <c r="K451" s="482"/>
      <c r="L451" s="501"/>
      <c r="M451" s="502" t="s">
        <v>7</v>
      </c>
      <c r="N451" s="482"/>
      <c r="O451" s="482"/>
      <c r="P451" s="482"/>
      <c r="Q451" s="482"/>
      <c r="R451" s="482"/>
      <c r="S451" s="482"/>
      <c r="T451" s="482"/>
      <c r="U451" s="482"/>
      <c r="V451" s="482"/>
      <c r="W451" s="482"/>
      <c r="X451" s="482"/>
      <c r="Y451" s="482"/>
      <c r="Z451" s="482"/>
      <c r="AA451" s="482"/>
      <c r="AB451" s="482"/>
      <c r="AC451" s="482"/>
      <c r="AD451" s="482"/>
      <c r="AE451" s="482"/>
      <c r="AF451" s="482"/>
      <c r="AG451" s="482"/>
      <c r="AH451" s="482"/>
      <c r="AI451" s="483" t="s">
        <v>8</v>
      </c>
      <c r="AJ451" s="483"/>
    </row>
    <row r="452" spans="1:37" s="259" customFormat="1">
      <c r="A452" s="243"/>
      <c r="D452" s="260"/>
      <c r="E452" s="261" t="s">
        <v>9</v>
      </c>
      <c r="F452" s="508" t="s">
        <v>10</v>
      </c>
      <c r="G452" s="508" t="s">
        <v>11</v>
      </c>
      <c r="H452" s="510" t="s">
        <v>12</v>
      </c>
      <c r="I452" s="512" t="s">
        <v>13</v>
      </c>
      <c r="J452" s="514" t="s">
        <v>14</v>
      </c>
      <c r="K452" s="466" t="s">
        <v>15</v>
      </c>
      <c r="L452" s="508" t="s">
        <v>16</v>
      </c>
      <c r="M452" s="260" t="s">
        <v>17</v>
      </c>
      <c r="N452" s="262" t="s">
        <v>18</v>
      </c>
      <c r="O452" s="516" t="s">
        <v>19</v>
      </c>
      <c r="P452" s="517"/>
      <c r="Q452" s="518"/>
      <c r="R452" s="508" t="s">
        <v>92</v>
      </c>
      <c r="S452" s="508" t="s">
        <v>93</v>
      </c>
      <c r="T452" s="466" t="s">
        <v>22</v>
      </c>
      <c r="U452" s="466" t="s">
        <v>23</v>
      </c>
      <c r="V452" s="529" t="s">
        <v>24</v>
      </c>
      <c r="W452" s="466" t="s">
        <v>94</v>
      </c>
      <c r="X452" s="467" t="s">
        <v>26</v>
      </c>
      <c r="Y452" s="468"/>
      <c r="Z452" s="469"/>
      <c r="AA452" s="467" t="s">
        <v>27</v>
      </c>
      <c r="AB452" s="468"/>
      <c r="AC452" s="469"/>
      <c r="AD452" s="18" t="s">
        <v>28</v>
      </c>
      <c r="AE452" s="467" t="s">
        <v>29</v>
      </c>
      <c r="AF452" s="468"/>
      <c r="AG452" s="469"/>
      <c r="AH452" s="466" t="s">
        <v>30</v>
      </c>
      <c r="AI452" s="528" t="s">
        <v>31</v>
      </c>
      <c r="AJ452" s="528" t="s">
        <v>32</v>
      </c>
      <c r="AK452" s="263" t="s">
        <v>33</v>
      </c>
    </row>
    <row r="453" spans="1:37" ht="30">
      <c r="A453" s="243"/>
      <c r="B453" s="264" t="s">
        <v>34</v>
      </c>
      <c r="C453" s="31" t="s">
        <v>498</v>
      </c>
      <c r="D453" s="116"/>
      <c r="E453" s="395" t="s">
        <v>167</v>
      </c>
      <c r="F453" s="509"/>
      <c r="G453" s="509"/>
      <c r="H453" s="511"/>
      <c r="I453" s="513"/>
      <c r="J453" s="515"/>
      <c r="K453" s="457"/>
      <c r="L453" s="509"/>
      <c r="M453" s="266"/>
      <c r="N453" s="361"/>
      <c r="O453" s="426" t="s">
        <v>37</v>
      </c>
      <c r="P453" s="427" t="s">
        <v>38</v>
      </c>
      <c r="Q453" s="428" t="s">
        <v>17</v>
      </c>
      <c r="R453" s="528"/>
      <c r="S453" s="528"/>
      <c r="T453" s="456"/>
      <c r="U453" s="456"/>
      <c r="V453" s="530"/>
      <c r="W453" s="456"/>
      <c r="X453" s="325" t="s">
        <v>39</v>
      </c>
      <c r="Y453" s="325" t="s">
        <v>40</v>
      </c>
      <c r="Z453" s="325" t="s">
        <v>41</v>
      </c>
      <c r="AA453" s="325" t="s">
        <v>39</v>
      </c>
      <c r="AB453" s="325" t="s">
        <v>40</v>
      </c>
      <c r="AC453" s="325" t="s">
        <v>41</v>
      </c>
      <c r="AD453" s="325" t="s">
        <v>42</v>
      </c>
      <c r="AE453" s="325" t="s">
        <v>43</v>
      </c>
      <c r="AF453" s="325" t="s">
        <v>44</v>
      </c>
      <c r="AG453" s="325" t="s">
        <v>45</v>
      </c>
      <c r="AH453" s="456"/>
      <c r="AI453" s="528"/>
      <c r="AJ453" s="528"/>
      <c r="AK453" s="152" t="s">
        <v>46</v>
      </c>
    </row>
    <row r="454" spans="1:37">
      <c r="A454" s="243"/>
      <c r="B454" s="30" t="s">
        <v>47</v>
      </c>
      <c r="C454" s="31" t="s">
        <v>499</v>
      </c>
      <c r="D454" s="116"/>
      <c r="E454" s="458" t="s">
        <v>500</v>
      </c>
      <c r="F454" s="458" t="s">
        <v>501</v>
      </c>
      <c r="G454" s="460" t="s">
        <v>502</v>
      </c>
      <c r="H454" s="278"/>
      <c r="I454" s="278"/>
      <c r="J454" s="278"/>
      <c r="K454" s="194"/>
      <c r="L454" s="302"/>
      <c r="M454" s="295"/>
      <c r="N454" s="295"/>
      <c r="O454" s="309"/>
      <c r="P454" s="282"/>
      <c r="Q454" s="283"/>
      <c r="R454" s="281"/>
      <c r="S454" s="164"/>
      <c r="T454" s="96"/>
      <c r="U454" s="96"/>
      <c r="V454" s="164"/>
      <c r="W454" s="96"/>
      <c r="X454" s="96"/>
      <c r="Y454" s="96"/>
      <c r="Z454" s="96"/>
      <c r="AA454" s="96"/>
      <c r="AB454" s="96"/>
      <c r="AC454" s="96"/>
      <c r="AD454" s="435"/>
      <c r="AE454" s="96"/>
      <c r="AF454" s="96"/>
      <c r="AG454" s="96"/>
      <c r="AH454" s="411"/>
      <c r="AI454" s="164"/>
      <c r="AJ454" s="301"/>
      <c r="AK454" s="321"/>
    </row>
    <row r="455" spans="1:37">
      <c r="A455" s="243"/>
      <c r="B455" s="264" t="s">
        <v>54</v>
      </c>
      <c r="C455" s="269" t="s">
        <v>55</v>
      </c>
      <c r="D455" s="116"/>
      <c r="E455" s="459"/>
      <c r="F455" s="459"/>
      <c r="G455" s="531"/>
      <c r="H455" s="250"/>
      <c r="I455" s="60"/>
      <c r="J455" s="60"/>
      <c r="K455" s="59"/>
      <c r="L455" s="147"/>
      <c r="M455" s="60"/>
      <c r="N455" s="340"/>
      <c r="O455" s="298"/>
      <c r="P455" s="185"/>
      <c r="Q455" s="186"/>
      <c r="R455" s="187"/>
      <c r="S455" s="188"/>
      <c r="T455" s="123"/>
      <c r="U455" s="123"/>
      <c r="V455" s="188"/>
      <c r="W455" s="123"/>
      <c r="X455" s="123"/>
      <c r="Y455" s="123"/>
      <c r="Z455" s="123"/>
      <c r="AA455" s="123"/>
      <c r="AB455" s="123"/>
      <c r="AC455" s="123"/>
      <c r="AD455" s="123"/>
      <c r="AE455" s="123"/>
      <c r="AF455" s="123"/>
      <c r="AG455" s="123"/>
      <c r="AH455" s="405"/>
      <c r="AI455" s="188"/>
      <c r="AJ455" s="253"/>
      <c r="AK455" s="347"/>
    </row>
    <row r="456" spans="1:37">
      <c r="A456" s="243"/>
      <c r="B456" s="30" t="s">
        <v>56</v>
      </c>
      <c r="C456" s="75" t="s">
        <v>90</v>
      </c>
      <c r="D456" s="116"/>
      <c r="E456" s="459"/>
      <c r="F456" s="459"/>
      <c r="G456" s="531"/>
      <c r="H456" s="246"/>
      <c r="I456" s="66"/>
      <c r="J456" s="66"/>
      <c r="K456" s="65"/>
      <c r="L456" s="151"/>
      <c r="M456" s="66"/>
      <c r="N456" s="340"/>
      <c r="O456" s="248"/>
      <c r="P456" s="185"/>
      <c r="Q456" s="186"/>
      <c r="R456" s="187"/>
      <c r="S456" s="188"/>
      <c r="T456" s="123"/>
      <c r="U456" s="123"/>
      <c r="V456" s="188"/>
      <c r="W456" s="123"/>
      <c r="X456" s="123"/>
      <c r="Y456" s="123"/>
      <c r="Z456" s="123"/>
      <c r="AA456" s="123"/>
      <c r="AB456" s="123"/>
      <c r="AC456" s="123"/>
      <c r="AD456" s="123"/>
      <c r="AE456" s="123"/>
      <c r="AF456" s="123"/>
      <c r="AG456" s="123"/>
      <c r="AH456" s="405"/>
      <c r="AI456" s="188"/>
      <c r="AJ456" s="303"/>
      <c r="AK456" s="347"/>
    </row>
    <row r="457" spans="1:37" ht="74.45" customHeight="1">
      <c r="A457" s="243"/>
      <c r="B457" s="30" t="s">
        <v>65</v>
      </c>
      <c r="C457" s="31" t="s">
        <v>299</v>
      </c>
      <c r="D457" s="116"/>
      <c r="E457" s="459"/>
      <c r="F457" s="459"/>
      <c r="G457" s="461"/>
      <c r="H457" s="347" t="str">
        <f>C457</f>
        <v>Engineers</v>
      </c>
      <c r="I457" s="348" t="s">
        <v>107</v>
      </c>
      <c r="J457" s="165" t="s">
        <v>503</v>
      </c>
      <c r="K457" s="378" t="s">
        <v>53</v>
      </c>
      <c r="L457" s="349" t="s">
        <v>58</v>
      </c>
      <c r="M457" s="340"/>
      <c r="N457" s="340"/>
      <c r="O457" s="248"/>
      <c r="P457" s="185"/>
      <c r="Q457" s="186"/>
      <c r="R457" s="187"/>
      <c r="S457" s="188"/>
      <c r="T457" s="123"/>
      <c r="U457" s="123"/>
      <c r="V457" s="188"/>
      <c r="W457" s="123"/>
      <c r="X457" s="123"/>
      <c r="Y457" s="123"/>
      <c r="Z457" s="123"/>
      <c r="AA457" s="123"/>
      <c r="AB457" s="123"/>
      <c r="AC457" s="123"/>
      <c r="AD457" s="123"/>
      <c r="AE457" s="123"/>
      <c r="AF457" s="123"/>
      <c r="AG457" s="123"/>
      <c r="AH457" s="405"/>
      <c r="AI457" s="249"/>
      <c r="AJ457" s="152" t="s">
        <v>615</v>
      </c>
      <c r="AK457" s="347"/>
    </row>
    <row r="458" spans="1:37">
      <c r="A458" s="243"/>
      <c r="B458" s="30" t="s">
        <v>75</v>
      </c>
      <c r="C458" s="75" t="s">
        <v>90</v>
      </c>
      <c r="D458" s="116"/>
      <c r="E458" s="459"/>
      <c r="F458" s="459"/>
      <c r="G458" s="531"/>
      <c r="H458" s="275"/>
      <c r="I458" s="79"/>
      <c r="J458" s="79"/>
      <c r="K458" s="81"/>
      <c r="L458" s="79"/>
      <c r="M458" s="79"/>
      <c r="N458" s="340"/>
      <c r="O458" s="223"/>
      <c r="P458" s="88"/>
      <c r="Q458" s="89"/>
      <c r="R458" s="88"/>
      <c r="S458" s="88"/>
      <c r="T458" s="90"/>
      <c r="U458" s="90"/>
      <c r="V458" s="88"/>
      <c r="W458" s="90"/>
      <c r="X458" s="90"/>
      <c r="Y458" s="90"/>
      <c r="Z458" s="90"/>
      <c r="AA458" s="90"/>
      <c r="AB458" s="90"/>
      <c r="AC458" s="90"/>
      <c r="AD458" s="90"/>
      <c r="AE458" s="90"/>
      <c r="AF458" s="90"/>
      <c r="AG458" s="90"/>
      <c r="AH458" s="90"/>
      <c r="AI458" s="88"/>
      <c r="AJ458" s="202"/>
      <c r="AK458" s="347"/>
    </row>
    <row r="459" spans="1:37">
      <c r="A459" s="243"/>
      <c r="B459" s="30" t="s">
        <v>82</v>
      </c>
      <c r="C459" s="75" t="s">
        <v>90</v>
      </c>
      <c r="D459" s="116"/>
      <c r="E459" s="459"/>
      <c r="F459" s="459"/>
      <c r="G459" s="531"/>
      <c r="H459" s="223"/>
      <c r="I459" s="88"/>
      <c r="J459" s="88"/>
      <c r="K459" s="90"/>
      <c r="L459" s="88"/>
      <c r="M459" s="88"/>
      <c r="N459" s="340"/>
      <c r="O459" s="223"/>
      <c r="P459" s="88"/>
      <c r="Q459" s="89"/>
      <c r="R459" s="88"/>
      <c r="S459" s="88"/>
      <c r="T459" s="90"/>
      <c r="U459" s="90"/>
      <c r="V459" s="88"/>
      <c r="W459" s="90"/>
      <c r="X459" s="90"/>
      <c r="Y459" s="90"/>
      <c r="Z459" s="90"/>
      <c r="AA459" s="90"/>
      <c r="AB459" s="90"/>
      <c r="AC459" s="90"/>
      <c r="AD459" s="90"/>
      <c r="AE459" s="90"/>
      <c r="AF459" s="90"/>
      <c r="AG459" s="90"/>
      <c r="AH459" s="90"/>
      <c r="AI459" s="88"/>
      <c r="AJ459" s="253"/>
      <c r="AK459" s="347"/>
    </row>
    <row r="460" spans="1:37">
      <c r="A460" s="243"/>
      <c r="B460" s="30" t="s">
        <v>89</v>
      </c>
      <c r="C460" s="75" t="s">
        <v>90</v>
      </c>
      <c r="D460" s="116"/>
      <c r="E460" s="459"/>
      <c r="F460" s="459"/>
      <c r="G460" s="531"/>
      <c r="H460" s="223"/>
      <c r="I460" s="88"/>
      <c r="J460" s="88"/>
      <c r="K460" s="90"/>
      <c r="L460" s="88"/>
      <c r="M460" s="88"/>
      <c r="N460" s="340"/>
      <c r="O460" s="223"/>
      <c r="P460" s="88"/>
      <c r="Q460" s="89"/>
      <c r="R460" s="88"/>
      <c r="S460" s="88"/>
      <c r="T460" s="90"/>
      <c r="U460" s="90"/>
      <c r="V460" s="88"/>
      <c r="W460" s="90"/>
      <c r="X460" s="90"/>
      <c r="Y460" s="90"/>
      <c r="Z460" s="90"/>
      <c r="AA460" s="90"/>
      <c r="AB460" s="90"/>
      <c r="AC460" s="90"/>
      <c r="AD460" s="90"/>
      <c r="AE460" s="90"/>
      <c r="AF460" s="90"/>
      <c r="AG460" s="90"/>
      <c r="AH460" s="90"/>
      <c r="AI460" s="88"/>
      <c r="AJ460" s="253"/>
      <c r="AK460" s="347"/>
    </row>
    <row r="461" spans="1:37">
      <c r="A461" s="243"/>
      <c r="B461" s="277" t="s">
        <v>91</v>
      </c>
      <c r="C461" s="85" t="s">
        <v>90</v>
      </c>
      <c r="D461" s="278"/>
      <c r="E461" s="459"/>
      <c r="F461" s="459"/>
      <c r="G461" s="531"/>
      <c r="H461" s="224"/>
      <c r="I461" s="177"/>
      <c r="J461" s="177"/>
      <c r="K461" s="133"/>
      <c r="L461" s="177"/>
      <c r="M461" s="177"/>
      <c r="N461" s="288"/>
      <c r="O461" s="224"/>
      <c r="P461" s="177"/>
      <c r="Q461" s="200"/>
      <c r="R461" s="177"/>
      <c r="S461" s="177"/>
      <c r="T461" s="133"/>
      <c r="U461" s="133"/>
      <c r="V461" s="177"/>
      <c r="W461" s="133"/>
      <c r="X461" s="133"/>
      <c r="Y461" s="133"/>
      <c r="Z461" s="133"/>
      <c r="AA461" s="133"/>
      <c r="AB461" s="133"/>
      <c r="AC461" s="133"/>
      <c r="AD461" s="133"/>
      <c r="AE461" s="133"/>
      <c r="AF461" s="133"/>
      <c r="AG461" s="133"/>
      <c r="AH461" s="133"/>
      <c r="AI461" s="177"/>
      <c r="AJ461" s="303"/>
      <c r="AK461" s="226"/>
    </row>
    <row r="462" spans="1:37">
      <c r="A462" s="279"/>
      <c r="B462" s="163"/>
      <c r="C462" s="163"/>
      <c r="D462" s="163"/>
      <c r="E462" s="170"/>
      <c r="F462" s="93"/>
      <c r="G462" s="93"/>
      <c r="H462" s="163"/>
      <c r="I462" s="163"/>
      <c r="J462" s="163"/>
      <c r="K462" s="44"/>
      <c r="L462" s="170"/>
      <c r="M462" s="170"/>
      <c r="N462" s="66"/>
      <c r="O462" s="151"/>
      <c r="P462" s="149"/>
      <c r="Q462" s="150"/>
      <c r="R462" s="151"/>
      <c r="S462" s="66"/>
      <c r="T462" s="65"/>
      <c r="U462" s="65"/>
      <c r="V462" s="66"/>
      <c r="W462" s="65"/>
      <c r="X462" s="65"/>
      <c r="Y462" s="65"/>
      <c r="Z462" s="65"/>
      <c r="AA462" s="65"/>
      <c r="AB462" s="65"/>
      <c r="AC462" s="65"/>
      <c r="AD462" s="65"/>
      <c r="AE462" s="65"/>
      <c r="AF462" s="65"/>
      <c r="AG462" s="65"/>
      <c r="AH462" s="410"/>
      <c r="AI462" s="66"/>
      <c r="AJ462" s="247"/>
      <c r="AK462" s="66"/>
    </row>
    <row r="463" spans="1:37" ht="23.45" thickBot="1">
      <c r="A463" s="280"/>
      <c r="B463" s="164"/>
      <c r="C463" s="164"/>
      <c r="D463" s="164"/>
      <c r="E463" s="281"/>
      <c r="F463" s="97"/>
      <c r="G463" s="164"/>
      <c r="H463" s="164"/>
      <c r="I463" s="164"/>
      <c r="J463" s="164"/>
      <c r="K463" s="96"/>
      <c r="L463" s="281"/>
      <c r="M463" s="164"/>
      <c r="N463" s="164"/>
      <c r="O463" s="281"/>
      <c r="P463" s="282"/>
      <c r="Q463" s="283"/>
      <c r="R463" s="281"/>
      <c r="S463" s="164"/>
      <c r="T463" s="96"/>
      <c r="U463" s="96"/>
      <c r="V463" s="164"/>
      <c r="W463" s="96"/>
      <c r="X463" s="96"/>
      <c r="Y463" s="96"/>
      <c r="Z463" s="96"/>
      <c r="AA463" s="96"/>
      <c r="AB463" s="96"/>
      <c r="AC463" s="96"/>
      <c r="AD463" s="96"/>
      <c r="AE463" s="96"/>
      <c r="AF463" s="96"/>
      <c r="AG463" s="96"/>
      <c r="AH463" s="411"/>
      <c r="AI463" s="164"/>
      <c r="AJ463" s="164"/>
      <c r="AK463" s="164"/>
    </row>
    <row r="464" spans="1:37" ht="23.45" thickBot="1">
      <c r="A464" s="258">
        <v>32</v>
      </c>
      <c r="B464" s="481" t="s">
        <v>5</v>
      </c>
      <c r="C464" s="482"/>
      <c r="D464" s="482" t="s">
        <v>6</v>
      </c>
      <c r="E464" s="482"/>
      <c r="F464" s="482"/>
      <c r="G464" s="482"/>
      <c r="H464" s="482"/>
      <c r="I464" s="482"/>
      <c r="J464" s="482"/>
      <c r="K464" s="482"/>
      <c r="L464" s="501"/>
      <c r="M464" s="502" t="s">
        <v>7</v>
      </c>
      <c r="N464" s="482"/>
      <c r="O464" s="482"/>
      <c r="P464" s="482"/>
      <c r="Q464" s="482"/>
      <c r="R464" s="482"/>
      <c r="S464" s="482"/>
      <c r="T464" s="482"/>
      <c r="U464" s="482"/>
      <c r="V464" s="482"/>
      <c r="W464" s="482"/>
      <c r="X464" s="482"/>
      <c r="Y464" s="482"/>
      <c r="Z464" s="482"/>
      <c r="AA464" s="482"/>
      <c r="AB464" s="482"/>
      <c r="AC464" s="482"/>
      <c r="AD464" s="482"/>
      <c r="AE464" s="482"/>
      <c r="AF464" s="482"/>
      <c r="AG464" s="482"/>
      <c r="AH464" s="482"/>
      <c r="AI464" s="483" t="s">
        <v>8</v>
      </c>
      <c r="AJ464" s="483"/>
    </row>
    <row r="465" spans="1:37" s="259" customFormat="1">
      <c r="A465" s="243"/>
      <c r="D465" s="260"/>
      <c r="E465" s="261" t="s">
        <v>9</v>
      </c>
      <c r="F465" s="508" t="s">
        <v>10</v>
      </c>
      <c r="G465" s="508" t="s">
        <v>11</v>
      </c>
      <c r="H465" s="510" t="s">
        <v>12</v>
      </c>
      <c r="I465" s="512" t="s">
        <v>13</v>
      </c>
      <c r="J465" s="514" t="s">
        <v>14</v>
      </c>
      <c r="K465" s="466" t="s">
        <v>15</v>
      </c>
      <c r="L465" s="508" t="s">
        <v>16</v>
      </c>
      <c r="M465" s="260" t="s">
        <v>17</v>
      </c>
      <c r="N465" s="262" t="s">
        <v>18</v>
      </c>
      <c r="O465" s="516" t="s">
        <v>19</v>
      </c>
      <c r="P465" s="517"/>
      <c r="Q465" s="518"/>
      <c r="R465" s="508" t="s">
        <v>92</v>
      </c>
      <c r="S465" s="508" t="s">
        <v>93</v>
      </c>
      <c r="T465" s="466" t="s">
        <v>22</v>
      </c>
      <c r="U465" s="466" t="s">
        <v>23</v>
      </c>
      <c r="V465" s="529" t="s">
        <v>24</v>
      </c>
      <c r="W465" s="466" t="s">
        <v>94</v>
      </c>
      <c r="X465" s="467" t="s">
        <v>26</v>
      </c>
      <c r="Y465" s="468"/>
      <c r="Z465" s="469"/>
      <c r="AA465" s="467" t="s">
        <v>27</v>
      </c>
      <c r="AB465" s="468"/>
      <c r="AC465" s="469"/>
      <c r="AD465" s="18" t="s">
        <v>28</v>
      </c>
      <c r="AE465" s="467" t="s">
        <v>29</v>
      </c>
      <c r="AF465" s="468"/>
      <c r="AG465" s="469"/>
      <c r="AH465" s="466" t="s">
        <v>30</v>
      </c>
      <c r="AI465" s="528" t="s">
        <v>31</v>
      </c>
      <c r="AJ465" s="528" t="s">
        <v>32</v>
      </c>
      <c r="AK465" s="263" t="s">
        <v>33</v>
      </c>
    </row>
    <row r="466" spans="1:37" ht="30">
      <c r="A466" s="243"/>
      <c r="B466" s="264" t="s">
        <v>34</v>
      </c>
      <c r="C466" s="269" t="s">
        <v>505</v>
      </c>
      <c r="D466" s="116"/>
      <c r="E466" s="395" t="s">
        <v>167</v>
      </c>
      <c r="F466" s="509"/>
      <c r="G466" s="509"/>
      <c r="H466" s="511"/>
      <c r="I466" s="513"/>
      <c r="J466" s="515"/>
      <c r="K466" s="457"/>
      <c r="L466" s="509"/>
      <c r="M466" s="266"/>
      <c r="N466" s="361"/>
      <c r="O466" s="426" t="s">
        <v>37</v>
      </c>
      <c r="P466" s="427" t="s">
        <v>38</v>
      </c>
      <c r="Q466" s="428" t="s">
        <v>17</v>
      </c>
      <c r="R466" s="528"/>
      <c r="S466" s="528"/>
      <c r="T466" s="456"/>
      <c r="U466" s="456"/>
      <c r="V466" s="530"/>
      <c r="W466" s="456"/>
      <c r="X466" s="325" t="s">
        <v>39</v>
      </c>
      <c r="Y466" s="325" t="s">
        <v>40</v>
      </c>
      <c r="Z466" s="325" t="s">
        <v>41</v>
      </c>
      <c r="AA466" s="325" t="s">
        <v>39</v>
      </c>
      <c r="AB466" s="325" t="s">
        <v>40</v>
      </c>
      <c r="AC466" s="325" t="s">
        <v>41</v>
      </c>
      <c r="AD466" s="325" t="s">
        <v>42</v>
      </c>
      <c r="AE466" s="325" t="s">
        <v>43</v>
      </c>
      <c r="AF466" s="325" t="s">
        <v>44</v>
      </c>
      <c r="AG466" s="325" t="s">
        <v>45</v>
      </c>
      <c r="AH466" s="456"/>
      <c r="AI466" s="528"/>
      <c r="AJ466" s="528"/>
      <c r="AK466" s="152" t="s">
        <v>46</v>
      </c>
    </row>
    <row r="467" spans="1:37" ht="30">
      <c r="A467" s="243"/>
      <c r="B467" s="30" t="s">
        <v>47</v>
      </c>
      <c r="C467" s="222" t="s">
        <v>506</v>
      </c>
      <c r="D467" s="116"/>
      <c r="E467" s="458" t="s">
        <v>507</v>
      </c>
      <c r="F467" s="458" t="s">
        <v>508</v>
      </c>
      <c r="G467" s="460" t="s">
        <v>509</v>
      </c>
      <c r="H467" s="278"/>
      <c r="I467" s="278"/>
      <c r="J467" s="278"/>
      <c r="K467" s="194"/>
      <c r="L467" s="302"/>
      <c r="M467" s="295"/>
      <c r="N467" s="295"/>
      <c r="O467" s="309"/>
      <c r="P467" s="282"/>
      <c r="Q467" s="283"/>
      <c r="R467" s="281"/>
      <c r="S467" s="164"/>
      <c r="T467" s="96"/>
      <c r="U467" s="96"/>
      <c r="V467" s="164"/>
      <c r="W467" s="96"/>
      <c r="X467" s="96"/>
      <c r="Y467" s="96"/>
      <c r="Z467" s="96"/>
      <c r="AA467" s="96"/>
      <c r="AB467" s="96"/>
      <c r="AC467" s="96"/>
      <c r="AD467" s="435"/>
      <c r="AE467" s="96"/>
      <c r="AF467" s="96"/>
      <c r="AG467" s="96"/>
      <c r="AH467" s="411"/>
      <c r="AI467" s="164"/>
      <c r="AJ467" s="301"/>
      <c r="AK467" s="321"/>
    </row>
    <row r="468" spans="1:37">
      <c r="A468" s="243"/>
      <c r="B468" s="264" t="s">
        <v>54</v>
      </c>
      <c r="C468" s="269" t="s">
        <v>55</v>
      </c>
      <c r="D468" s="116"/>
      <c r="E468" s="459"/>
      <c r="F468" s="459"/>
      <c r="G468" s="531"/>
      <c r="H468" s="250"/>
      <c r="I468" s="60"/>
      <c r="J468" s="60"/>
      <c r="K468" s="59"/>
      <c r="L468" s="147"/>
      <c r="M468" s="60"/>
      <c r="N468" s="340"/>
      <c r="O468" s="298"/>
      <c r="P468" s="185"/>
      <c r="Q468" s="186"/>
      <c r="R468" s="187"/>
      <c r="S468" s="188"/>
      <c r="T468" s="123"/>
      <c r="U468" s="123"/>
      <c r="V468" s="188"/>
      <c r="W468" s="123"/>
      <c r="X468" s="123"/>
      <c r="Y468" s="123"/>
      <c r="Z468" s="123"/>
      <c r="AA468" s="123"/>
      <c r="AB468" s="123"/>
      <c r="AC468" s="123"/>
      <c r="AD468" s="123"/>
      <c r="AE468" s="123"/>
      <c r="AF468" s="123"/>
      <c r="AG468" s="123"/>
      <c r="AH468" s="405"/>
      <c r="AI468" s="249"/>
      <c r="AJ468" s="253"/>
      <c r="AK468" s="347"/>
    </row>
    <row r="469" spans="1:37">
      <c r="A469" s="243"/>
      <c r="B469" s="30" t="s">
        <v>56</v>
      </c>
      <c r="C469" s="75" t="s">
        <v>90</v>
      </c>
      <c r="D469" s="116"/>
      <c r="E469" s="459"/>
      <c r="F469" s="459"/>
      <c r="G469" s="531"/>
      <c r="H469" s="246"/>
      <c r="I469" s="66"/>
      <c r="J469" s="66"/>
      <c r="K469" s="65"/>
      <c r="L469" s="151"/>
      <c r="M469" s="66"/>
      <c r="N469" s="340"/>
      <c r="O469" s="298"/>
      <c r="P469" s="387"/>
      <c r="Q469" s="186"/>
      <c r="R469" s="187"/>
      <c r="S469" s="187"/>
      <c r="T469" s="123"/>
      <c r="U469" s="123"/>
      <c r="V469" s="187"/>
      <c r="W469" s="123"/>
      <c r="X469" s="123"/>
      <c r="Y469" s="123"/>
      <c r="Z469" s="123"/>
      <c r="AA469" s="123"/>
      <c r="AB469" s="123"/>
      <c r="AC469" s="123"/>
      <c r="AD469" s="123"/>
      <c r="AE469" s="123"/>
      <c r="AF469" s="123"/>
      <c r="AG469" s="123"/>
      <c r="AH469" s="123"/>
      <c r="AI469" s="252"/>
      <c r="AJ469" s="303"/>
      <c r="AK469" s="347"/>
    </row>
    <row r="470" spans="1:37" ht="39.6" customHeight="1">
      <c r="A470" s="243"/>
      <c r="B470" s="30" t="s">
        <v>65</v>
      </c>
      <c r="C470" s="31" t="s">
        <v>302</v>
      </c>
      <c r="D470" s="116"/>
      <c r="E470" s="459"/>
      <c r="F470" s="459"/>
      <c r="G470" s="461"/>
      <c r="H470" s="347" t="str">
        <f>C470</f>
        <v>AMM</v>
      </c>
      <c r="I470" s="348" t="s">
        <v>107</v>
      </c>
      <c r="J470" s="165" t="s">
        <v>510</v>
      </c>
      <c r="K470" s="378" t="s">
        <v>53</v>
      </c>
      <c r="L470" s="349" t="s">
        <v>58</v>
      </c>
      <c r="M470" s="340"/>
      <c r="N470" s="340"/>
      <c r="O470" s="298"/>
      <c r="P470" s="185"/>
      <c r="Q470" s="186"/>
      <c r="R470" s="187"/>
      <c r="S470" s="188"/>
      <c r="T470" s="123"/>
      <c r="U470" s="123"/>
      <c r="V470" s="188"/>
      <c r="W470" s="123"/>
      <c r="X470" s="123"/>
      <c r="Y470" s="123"/>
      <c r="Z470" s="123"/>
      <c r="AA470" s="123"/>
      <c r="AB470" s="123"/>
      <c r="AC470" s="123"/>
      <c r="AD470" s="123"/>
      <c r="AE470" s="123"/>
      <c r="AF470" s="123"/>
      <c r="AG470" s="123"/>
      <c r="AH470" s="405"/>
      <c r="AI470" s="249"/>
      <c r="AJ470" s="152" t="s">
        <v>511</v>
      </c>
      <c r="AK470" s="347"/>
    </row>
    <row r="471" spans="1:37">
      <c r="A471" s="243"/>
      <c r="B471" s="30" t="s">
        <v>75</v>
      </c>
      <c r="C471" s="75" t="s">
        <v>90</v>
      </c>
      <c r="D471" s="116"/>
      <c r="E471" s="459"/>
      <c r="F471" s="459"/>
      <c r="G471" s="531"/>
      <c r="H471" s="275"/>
      <c r="I471" s="79"/>
      <c r="J471" s="79"/>
      <c r="K471" s="81"/>
      <c r="L471" s="79"/>
      <c r="M471" s="79"/>
      <c r="N471" s="340"/>
      <c r="O471" s="223"/>
      <c r="P471" s="88"/>
      <c r="Q471" s="89"/>
      <c r="R471" s="88"/>
      <c r="S471" s="88"/>
      <c r="T471" s="90"/>
      <c r="U471" s="90"/>
      <c r="V471" s="88"/>
      <c r="W471" s="90"/>
      <c r="X471" s="90"/>
      <c r="Y471" s="90"/>
      <c r="Z471" s="90"/>
      <c r="AA471" s="90"/>
      <c r="AB471" s="90"/>
      <c r="AC471" s="90"/>
      <c r="AD471" s="90"/>
      <c r="AE471" s="90"/>
      <c r="AF471" s="90"/>
      <c r="AG471" s="90"/>
      <c r="AH471" s="90"/>
      <c r="AI471" s="91"/>
      <c r="AJ471" s="202"/>
      <c r="AK471" s="347"/>
    </row>
    <row r="472" spans="1:37">
      <c r="A472" s="243"/>
      <c r="B472" s="30" t="s">
        <v>82</v>
      </c>
      <c r="C472" s="75" t="s">
        <v>90</v>
      </c>
      <c r="D472" s="116"/>
      <c r="E472" s="459"/>
      <c r="F472" s="459"/>
      <c r="G472" s="531"/>
      <c r="H472" s="223"/>
      <c r="I472" s="88"/>
      <c r="J472" s="88"/>
      <c r="K472" s="90"/>
      <c r="L472" s="88"/>
      <c r="M472" s="88"/>
      <c r="N472" s="340"/>
      <c r="O472" s="223"/>
      <c r="P472" s="88"/>
      <c r="Q472" s="89"/>
      <c r="R472" s="88"/>
      <c r="S472" s="88"/>
      <c r="T472" s="90"/>
      <c r="U472" s="90"/>
      <c r="V472" s="88"/>
      <c r="W472" s="90"/>
      <c r="X472" s="90"/>
      <c r="Y472" s="90"/>
      <c r="Z472" s="90"/>
      <c r="AA472" s="90"/>
      <c r="AB472" s="90"/>
      <c r="AC472" s="90"/>
      <c r="AD472" s="90"/>
      <c r="AE472" s="90"/>
      <c r="AF472" s="90"/>
      <c r="AG472" s="90"/>
      <c r="AH472" s="90"/>
      <c r="AI472" s="91"/>
      <c r="AJ472" s="253"/>
      <c r="AK472" s="347"/>
    </row>
    <row r="473" spans="1:37">
      <c r="A473" s="243"/>
      <c r="B473" s="30" t="s">
        <v>89</v>
      </c>
      <c r="C473" s="75" t="s">
        <v>90</v>
      </c>
      <c r="D473" s="116"/>
      <c r="E473" s="459"/>
      <c r="F473" s="459"/>
      <c r="G473" s="531"/>
      <c r="H473" s="223"/>
      <c r="I473" s="88"/>
      <c r="J473" s="88"/>
      <c r="K473" s="90"/>
      <c r="L473" s="88"/>
      <c r="M473" s="88"/>
      <c r="N473" s="340"/>
      <c r="O473" s="223"/>
      <c r="P473" s="88"/>
      <c r="Q473" s="89"/>
      <c r="R473" s="88"/>
      <c r="S473" s="88"/>
      <c r="T473" s="90"/>
      <c r="U473" s="90"/>
      <c r="V473" s="88"/>
      <c r="W473" s="90"/>
      <c r="X473" s="90"/>
      <c r="Y473" s="90"/>
      <c r="Z473" s="90"/>
      <c r="AA473" s="90"/>
      <c r="AB473" s="90"/>
      <c r="AC473" s="90"/>
      <c r="AD473" s="90"/>
      <c r="AE473" s="90"/>
      <c r="AF473" s="90"/>
      <c r="AG473" s="90"/>
      <c r="AH473" s="90"/>
      <c r="AI473" s="91"/>
      <c r="AJ473" s="253"/>
      <c r="AK473" s="347"/>
    </row>
    <row r="474" spans="1:37">
      <c r="A474" s="243"/>
      <c r="B474" s="277" t="s">
        <v>91</v>
      </c>
      <c r="C474" s="85" t="s">
        <v>90</v>
      </c>
      <c r="D474" s="278"/>
      <c r="E474" s="459"/>
      <c r="F474" s="459"/>
      <c r="G474" s="531"/>
      <c r="H474" s="224"/>
      <c r="I474" s="177"/>
      <c r="J474" s="177"/>
      <c r="K474" s="133"/>
      <c r="L474" s="177"/>
      <c r="M474" s="177"/>
      <c r="N474" s="288"/>
      <c r="O474" s="224"/>
      <c r="P474" s="177"/>
      <c r="Q474" s="200"/>
      <c r="R474" s="177"/>
      <c r="S474" s="177"/>
      <c r="T474" s="133"/>
      <c r="U474" s="133"/>
      <c r="V474" s="177"/>
      <c r="W474" s="133"/>
      <c r="X474" s="133"/>
      <c r="Y474" s="133"/>
      <c r="Z474" s="133"/>
      <c r="AA474" s="133"/>
      <c r="AB474" s="133"/>
      <c r="AC474" s="133"/>
      <c r="AD474" s="133"/>
      <c r="AE474" s="133"/>
      <c r="AF474" s="133"/>
      <c r="AG474" s="133"/>
      <c r="AH474" s="133"/>
      <c r="AI474" s="189"/>
      <c r="AJ474" s="303"/>
      <c r="AK474" s="226"/>
    </row>
    <row r="475" spans="1:37">
      <c r="A475" s="279"/>
      <c r="B475" s="163"/>
      <c r="C475" s="163"/>
      <c r="D475" s="163"/>
      <c r="E475" s="170"/>
      <c r="F475" s="93"/>
      <c r="G475" s="93"/>
      <c r="H475" s="163"/>
      <c r="I475" s="163"/>
      <c r="J475" s="163"/>
      <c r="K475" s="44"/>
      <c r="L475" s="170"/>
      <c r="M475" s="170"/>
      <c r="N475" s="66"/>
      <c r="O475" s="170"/>
      <c r="P475" s="168"/>
      <c r="Q475" s="169"/>
      <c r="R475" s="170"/>
      <c r="S475" s="163"/>
      <c r="T475" s="44"/>
      <c r="U475" s="44"/>
      <c r="V475" s="163"/>
      <c r="W475" s="44"/>
      <c r="X475" s="44"/>
      <c r="Y475" s="44"/>
      <c r="Z475" s="44"/>
      <c r="AA475" s="44"/>
      <c r="AB475" s="44"/>
      <c r="AC475" s="44"/>
      <c r="AD475" s="44"/>
      <c r="AE475" s="44"/>
      <c r="AF475" s="44"/>
      <c r="AG475" s="44"/>
      <c r="AH475" s="406"/>
      <c r="AI475" s="273"/>
      <c r="AJ475" s="247"/>
      <c r="AK475" s="66"/>
    </row>
    <row r="476" spans="1:37" ht="23.45" thickBot="1">
      <c r="A476" s="280"/>
      <c r="B476" s="164"/>
      <c r="C476" s="164"/>
      <c r="D476" s="164"/>
      <c r="E476" s="281"/>
      <c r="F476" s="97"/>
      <c r="G476" s="164"/>
      <c r="H476" s="164"/>
      <c r="I476" s="164"/>
      <c r="J476" s="164"/>
      <c r="K476" s="96"/>
      <c r="L476" s="281"/>
      <c r="M476" s="164"/>
      <c r="N476" s="164"/>
      <c r="O476" s="281"/>
      <c r="P476" s="311"/>
      <c r="Q476" s="312"/>
      <c r="R476" s="310"/>
      <c r="S476" s="231"/>
      <c r="T476" s="229"/>
      <c r="U476" s="229"/>
      <c r="V476" s="231"/>
      <c r="W476" s="229"/>
      <c r="X476" s="229"/>
      <c r="Y476" s="229"/>
      <c r="Z476" s="229"/>
      <c r="AA476" s="229"/>
      <c r="AB476" s="229"/>
      <c r="AC476" s="229"/>
      <c r="AD476" s="229"/>
      <c r="AE476" s="229"/>
      <c r="AF476" s="229"/>
      <c r="AG476" s="229"/>
      <c r="AH476" s="407"/>
      <c r="AI476" s="231"/>
      <c r="AJ476" s="164"/>
      <c r="AK476" s="164"/>
    </row>
    <row r="477" spans="1:37" ht="23.45" thickBot="1">
      <c r="A477" s="258">
        <v>33</v>
      </c>
      <c r="B477" s="481" t="s">
        <v>5</v>
      </c>
      <c r="C477" s="482"/>
      <c r="D477" s="482" t="s">
        <v>6</v>
      </c>
      <c r="E477" s="482"/>
      <c r="F477" s="482"/>
      <c r="G477" s="482"/>
      <c r="H477" s="482"/>
      <c r="I477" s="482"/>
      <c r="J477" s="482"/>
      <c r="K477" s="482"/>
      <c r="L477" s="501"/>
      <c r="M477" s="502" t="s">
        <v>7</v>
      </c>
      <c r="N477" s="482"/>
      <c r="O477" s="482"/>
      <c r="P477" s="482"/>
      <c r="Q477" s="482"/>
      <c r="R477" s="482"/>
      <c r="S477" s="482"/>
      <c r="T477" s="482"/>
      <c r="U477" s="482"/>
      <c r="V477" s="482"/>
      <c r="W477" s="482"/>
      <c r="X477" s="482"/>
      <c r="Y477" s="482"/>
      <c r="Z477" s="482"/>
      <c r="AA477" s="482"/>
      <c r="AB477" s="482"/>
      <c r="AC477" s="482"/>
      <c r="AD477" s="482"/>
      <c r="AE477" s="482"/>
      <c r="AF477" s="482"/>
      <c r="AG477" s="482"/>
      <c r="AH477" s="482"/>
      <c r="AI477" s="483" t="s">
        <v>8</v>
      </c>
      <c r="AJ477" s="483"/>
    </row>
    <row r="478" spans="1:37" s="259" customFormat="1">
      <c r="A478" s="243"/>
      <c r="D478" s="260"/>
      <c r="E478" s="261" t="s">
        <v>9</v>
      </c>
      <c r="F478" s="508" t="s">
        <v>10</v>
      </c>
      <c r="G478" s="508" t="s">
        <v>11</v>
      </c>
      <c r="H478" s="510" t="s">
        <v>12</v>
      </c>
      <c r="I478" s="512" t="s">
        <v>13</v>
      </c>
      <c r="J478" s="514" t="s">
        <v>14</v>
      </c>
      <c r="K478" s="466" t="s">
        <v>15</v>
      </c>
      <c r="L478" s="508" t="s">
        <v>16</v>
      </c>
      <c r="M478" s="260" t="s">
        <v>17</v>
      </c>
      <c r="N478" s="262" t="s">
        <v>18</v>
      </c>
      <c r="O478" s="516" t="s">
        <v>19</v>
      </c>
      <c r="P478" s="517"/>
      <c r="Q478" s="518"/>
      <c r="R478" s="508" t="s">
        <v>92</v>
      </c>
      <c r="S478" s="508" t="s">
        <v>93</v>
      </c>
      <c r="T478" s="466" t="s">
        <v>22</v>
      </c>
      <c r="U478" s="466" t="s">
        <v>23</v>
      </c>
      <c r="V478" s="529" t="s">
        <v>24</v>
      </c>
      <c r="W478" s="466" t="s">
        <v>94</v>
      </c>
      <c r="X478" s="467" t="s">
        <v>26</v>
      </c>
      <c r="Y478" s="468"/>
      <c r="Z478" s="469"/>
      <c r="AA478" s="467" t="s">
        <v>27</v>
      </c>
      <c r="AB478" s="468"/>
      <c r="AC478" s="469"/>
      <c r="AD478" s="18" t="s">
        <v>28</v>
      </c>
      <c r="AE478" s="467" t="s">
        <v>29</v>
      </c>
      <c r="AF478" s="468"/>
      <c r="AG478" s="469"/>
      <c r="AH478" s="466" t="s">
        <v>30</v>
      </c>
      <c r="AI478" s="528" t="s">
        <v>31</v>
      </c>
      <c r="AJ478" s="528" t="s">
        <v>32</v>
      </c>
      <c r="AK478" s="263" t="s">
        <v>33</v>
      </c>
    </row>
    <row r="479" spans="1:37" ht="30">
      <c r="A479" s="243"/>
      <c r="B479" s="264" t="s">
        <v>34</v>
      </c>
      <c r="C479" s="314" t="s">
        <v>512</v>
      </c>
      <c r="D479" s="226"/>
      <c r="E479" s="394" t="s">
        <v>167</v>
      </c>
      <c r="F479" s="509"/>
      <c r="G479" s="509"/>
      <c r="H479" s="511"/>
      <c r="I479" s="513"/>
      <c r="J479" s="515"/>
      <c r="K479" s="457"/>
      <c r="L479" s="509"/>
      <c r="M479" s="266"/>
      <c r="N479" s="361"/>
      <c r="O479" s="426" t="s">
        <v>37</v>
      </c>
      <c r="P479" s="427" t="s">
        <v>38</v>
      </c>
      <c r="Q479" s="428" t="s">
        <v>17</v>
      </c>
      <c r="R479" s="528"/>
      <c r="S479" s="528"/>
      <c r="T479" s="456"/>
      <c r="U479" s="456"/>
      <c r="V479" s="530"/>
      <c r="W479" s="456"/>
      <c r="X479" s="325" t="s">
        <v>39</v>
      </c>
      <c r="Y479" s="325" t="s">
        <v>40</v>
      </c>
      <c r="Z479" s="325" t="s">
        <v>41</v>
      </c>
      <c r="AA479" s="325" t="s">
        <v>39</v>
      </c>
      <c r="AB479" s="325" t="s">
        <v>40</v>
      </c>
      <c r="AC479" s="325" t="s">
        <v>41</v>
      </c>
      <c r="AD479" s="325" t="s">
        <v>42</v>
      </c>
      <c r="AE479" s="325" t="s">
        <v>43</v>
      </c>
      <c r="AF479" s="325" t="s">
        <v>44</v>
      </c>
      <c r="AG479" s="325" t="s">
        <v>45</v>
      </c>
      <c r="AH479" s="456"/>
      <c r="AI479" s="528"/>
      <c r="AJ479" s="528"/>
      <c r="AK479" s="152" t="s">
        <v>46</v>
      </c>
    </row>
    <row r="480" spans="1:37">
      <c r="A480" s="243"/>
      <c r="B480" s="30" t="s">
        <v>47</v>
      </c>
      <c r="C480" s="31" t="s">
        <v>513</v>
      </c>
      <c r="D480" s="116"/>
      <c r="E480" s="458" t="s">
        <v>514</v>
      </c>
      <c r="F480" s="458" t="s">
        <v>515</v>
      </c>
      <c r="G480" s="460" t="s">
        <v>516</v>
      </c>
      <c r="H480" s="278"/>
      <c r="I480" s="278"/>
      <c r="J480" s="278"/>
      <c r="K480" s="194"/>
      <c r="L480" s="302"/>
      <c r="M480" s="295"/>
      <c r="N480" s="295"/>
      <c r="O480" s="309"/>
      <c r="P480" s="282"/>
      <c r="Q480" s="283"/>
      <c r="R480" s="281"/>
      <c r="S480" s="164"/>
      <c r="T480" s="96"/>
      <c r="U480" s="96"/>
      <c r="V480" s="164"/>
      <c r="W480" s="96"/>
      <c r="X480" s="96"/>
      <c r="Y480" s="96"/>
      <c r="Z480" s="96"/>
      <c r="AA480" s="96"/>
      <c r="AB480" s="96"/>
      <c r="AC480" s="96"/>
      <c r="AD480" s="435"/>
      <c r="AE480" s="96"/>
      <c r="AF480" s="96"/>
      <c r="AG480" s="96"/>
      <c r="AH480" s="411"/>
      <c r="AI480" s="164"/>
      <c r="AJ480" s="301"/>
      <c r="AK480" s="321"/>
    </row>
    <row r="481" spans="1:37">
      <c r="A481" s="243"/>
      <c r="B481" s="264" t="s">
        <v>54</v>
      </c>
      <c r="C481" s="269" t="s">
        <v>55</v>
      </c>
      <c r="D481" s="116"/>
      <c r="E481" s="459"/>
      <c r="F481" s="459"/>
      <c r="G481" s="531"/>
      <c r="H481" s="250"/>
      <c r="I481" s="60"/>
      <c r="J481" s="60"/>
      <c r="K481" s="59"/>
      <c r="L481" s="147"/>
      <c r="M481" s="60"/>
      <c r="N481" s="340"/>
      <c r="O481" s="298"/>
      <c r="P481" s="185"/>
      <c r="Q481" s="186"/>
      <c r="R481" s="187"/>
      <c r="S481" s="188"/>
      <c r="T481" s="123"/>
      <c r="U481" s="123"/>
      <c r="V481" s="188"/>
      <c r="W481" s="123"/>
      <c r="X481" s="123"/>
      <c r="Y481" s="123"/>
      <c r="Z481" s="123"/>
      <c r="AA481" s="123"/>
      <c r="AB481" s="123"/>
      <c r="AC481" s="123"/>
      <c r="AD481" s="123"/>
      <c r="AE481" s="123"/>
      <c r="AF481" s="123"/>
      <c r="AG481" s="123"/>
      <c r="AH481" s="405"/>
      <c r="AI481" s="249"/>
      <c r="AJ481" s="253"/>
      <c r="AK481" s="253"/>
    </row>
    <row r="482" spans="1:37">
      <c r="A482" s="243"/>
      <c r="B482" s="30" t="s">
        <v>56</v>
      </c>
      <c r="C482" s="75" t="s">
        <v>90</v>
      </c>
      <c r="D482" s="116"/>
      <c r="E482" s="459"/>
      <c r="F482" s="459"/>
      <c r="G482" s="531"/>
      <c r="H482" s="246"/>
      <c r="I482" s="66"/>
      <c r="J482" s="66"/>
      <c r="K482" s="65"/>
      <c r="L482" s="151"/>
      <c r="M482" s="66"/>
      <c r="N482" s="340"/>
      <c r="O482" s="248"/>
      <c r="P482" s="185"/>
      <c r="Q482" s="186"/>
      <c r="R482" s="187"/>
      <c r="S482" s="188"/>
      <c r="T482" s="123"/>
      <c r="U482" s="123"/>
      <c r="V482" s="188"/>
      <c r="W482" s="123"/>
      <c r="X482" s="123"/>
      <c r="Y482" s="123"/>
      <c r="Z482" s="123"/>
      <c r="AA482" s="123"/>
      <c r="AB482" s="123"/>
      <c r="AC482" s="123"/>
      <c r="AD482" s="123"/>
      <c r="AE482" s="123"/>
      <c r="AF482" s="123"/>
      <c r="AG482" s="123"/>
      <c r="AH482" s="405"/>
      <c r="AI482" s="249"/>
      <c r="AJ482" s="303"/>
      <c r="AK482" s="347"/>
    </row>
    <row r="483" spans="1:37" ht="63" customHeight="1">
      <c r="A483" s="243"/>
      <c r="B483" s="30" t="s">
        <v>65</v>
      </c>
      <c r="C483" s="31" t="s">
        <v>489</v>
      </c>
      <c r="D483" s="116"/>
      <c r="E483" s="459"/>
      <c r="F483" s="459"/>
      <c r="G483" s="461"/>
      <c r="H483" s="347" t="str">
        <f>C483</f>
        <v>Assembled maintenance team</v>
      </c>
      <c r="I483" s="348" t="s">
        <v>107</v>
      </c>
      <c r="J483" s="117" t="s">
        <v>517</v>
      </c>
      <c r="K483" s="378" t="s">
        <v>53</v>
      </c>
      <c r="L483" s="349" t="s">
        <v>58</v>
      </c>
      <c r="M483" s="340"/>
      <c r="N483" s="340"/>
      <c r="O483" s="248"/>
      <c r="P483" s="185"/>
      <c r="Q483" s="186"/>
      <c r="R483" s="187"/>
      <c r="S483" s="188"/>
      <c r="T483" s="123"/>
      <c r="U483" s="123"/>
      <c r="V483" s="188"/>
      <c r="W483" s="123"/>
      <c r="X483" s="123"/>
      <c r="Y483" s="123"/>
      <c r="Z483" s="123"/>
      <c r="AA483" s="123"/>
      <c r="AB483" s="123"/>
      <c r="AC483" s="123"/>
      <c r="AD483" s="123"/>
      <c r="AE483" s="123"/>
      <c r="AF483" s="123"/>
      <c r="AG483" s="123"/>
      <c r="AH483" s="405"/>
      <c r="AI483" s="249"/>
      <c r="AJ483" s="152" t="s">
        <v>616</v>
      </c>
      <c r="AK483" s="347"/>
    </row>
    <row r="484" spans="1:37">
      <c r="A484" s="243"/>
      <c r="B484" s="30" t="s">
        <v>75</v>
      </c>
      <c r="C484" s="75" t="s">
        <v>90</v>
      </c>
      <c r="D484" s="116"/>
      <c r="E484" s="459"/>
      <c r="F484" s="459"/>
      <c r="G484" s="531"/>
      <c r="H484" s="275"/>
      <c r="I484" s="79"/>
      <c r="J484" s="79"/>
      <c r="K484" s="81"/>
      <c r="L484" s="79"/>
      <c r="M484" s="79"/>
      <c r="N484" s="340"/>
      <c r="O484" s="223"/>
      <c r="P484" s="88"/>
      <c r="Q484" s="89"/>
      <c r="R484" s="88"/>
      <c r="S484" s="88"/>
      <c r="T484" s="90"/>
      <c r="U484" s="90"/>
      <c r="V484" s="88"/>
      <c r="W484" s="90"/>
      <c r="X484" s="90"/>
      <c r="Y484" s="90"/>
      <c r="Z484" s="90"/>
      <c r="AA484" s="90"/>
      <c r="AB484" s="90"/>
      <c r="AC484" s="90"/>
      <c r="AD484" s="90"/>
      <c r="AE484" s="90"/>
      <c r="AF484" s="90"/>
      <c r="AG484" s="90"/>
      <c r="AH484" s="90"/>
      <c r="AI484" s="91"/>
      <c r="AJ484" s="202"/>
      <c r="AK484" s="347"/>
    </row>
    <row r="485" spans="1:37">
      <c r="A485" s="243"/>
      <c r="B485" s="30" t="s">
        <v>82</v>
      </c>
      <c r="C485" s="75" t="s">
        <v>90</v>
      </c>
      <c r="D485" s="116"/>
      <c r="E485" s="459"/>
      <c r="F485" s="459"/>
      <c r="G485" s="531"/>
      <c r="H485" s="223"/>
      <c r="I485" s="88"/>
      <c r="J485" s="88"/>
      <c r="K485" s="90"/>
      <c r="L485" s="88"/>
      <c r="M485" s="88"/>
      <c r="N485" s="340"/>
      <c r="O485" s="223"/>
      <c r="P485" s="88"/>
      <c r="Q485" s="89"/>
      <c r="R485" s="88"/>
      <c r="S485" s="88"/>
      <c r="T485" s="90"/>
      <c r="U485" s="90"/>
      <c r="V485" s="88"/>
      <c r="W485" s="90"/>
      <c r="X485" s="90"/>
      <c r="Y485" s="90"/>
      <c r="Z485" s="90"/>
      <c r="AA485" s="90"/>
      <c r="AB485" s="90"/>
      <c r="AC485" s="90"/>
      <c r="AD485" s="90"/>
      <c r="AE485" s="90"/>
      <c r="AF485" s="90"/>
      <c r="AG485" s="90"/>
      <c r="AH485" s="90"/>
      <c r="AI485" s="91"/>
      <c r="AJ485" s="253"/>
      <c r="AK485" s="347"/>
    </row>
    <row r="486" spans="1:37">
      <c r="A486" s="243"/>
      <c r="B486" s="30" t="s">
        <v>89</v>
      </c>
      <c r="C486" s="75" t="s">
        <v>90</v>
      </c>
      <c r="D486" s="116"/>
      <c r="E486" s="459"/>
      <c r="F486" s="459"/>
      <c r="G486" s="531"/>
      <c r="H486" s="223"/>
      <c r="I486" s="88"/>
      <c r="J486" s="88"/>
      <c r="K486" s="90"/>
      <c r="L486" s="88"/>
      <c r="M486" s="88"/>
      <c r="N486" s="340"/>
      <c r="O486" s="223"/>
      <c r="P486" s="88"/>
      <c r="Q486" s="89"/>
      <c r="R486" s="88"/>
      <c r="S486" s="88"/>
      <c r="T486" s="90"/>
      <c r="U486" s="90"/>
      <c r="V486" s="88"/>
      <c r="W486" s="90"/>
      <c r="X486" s="90"/>
      <c r="Y486" s="90"/>
      <c r="Z486" s="90"/>
      <c r="AA486" s="90"/>
      <c r="AB486" s="90"/>
      <c r="AC486" s="90"/>
      <c r="AD486" s="90"/>
      <c r="AE486" s="90"/>
      <c r="AF486" s="90"/>
      <c r="AG486" s="90"/>
      <c r="AH486" s="90"/>
      <c r="AI486" s="91"/>
      <c r="AJ486" s="253"/>
      <c r="AK486" s="347"/>
    </row>
    <row r="487" spans="1:37">
      <c r="A487" s="243"/>
      <c r="B487" s="277" t="s">
        <v>91</v>
      </c>
      <c r="C487" s="85" t="s">
        <v>90</v>
      </c>
      <c r="D487" s="278"/>
      <c r="E487" s="459"/>
      <c r="F487" s="459"/>
      <c r="G487" s="531"/>
      <c r="H487" s="223"/>
      <c r="I487" s="88"/>
      <c r="J487" s="88"/>
      <c r="K487" s="90"/>
      <c r="L487" s="88"/>
      <c r="M487" s="88"/>
      <c r="N487" s="288"/>
      <c r="O487" s="224"/>
      <c r="P487" s="177"/>
      <c r="Q487" s="200"/>
      <c r="R487" s="177"/>
      <c r="S487" s="177"/>
      <c r="T487" s="133"/>
      <c r="U487" s="133"/>
      <c r="V487" s="177"/>
      <c r="W487" s="133"/>
      <c r="X487" s="133"/>
      <c r="Y487" s="133"/>
      <c r="Z487" s="133"/>
      <c r="AA487" s="133"/>
      <c r="AB487" s="133"/>
      <c r="AC487" s="133"/>
      <c r="AD487" s="133"/>
      <c r="AE487" s="133"/>
      <c r="AF487" s="133"/>
      <c r="AG487" s="133"/>
      <c r="AH487" s="133"/>
      <c r="AI487" s="189"/>
      <c r="AJ487" s="303"/>
      <c r="AK487" s="226"/>
    </row>
    <row r="488" spans="1:37">
      <c r="A488" s="279"/>
      <c r="B488" s="163"/>
      <c r="C488" s="163"/>
      <c r="D488" s="163"/>
      <c r="E488" s="170"/>
      <c r="F488" s="93"/>
      <c r="G488" s="93"/>
      <c r="H488" s="163"/>
      <c r="I488" s="163"/>
      <c r="J488" s="163"/>
      <c r="K488" s="44"/>
      <c r="L488" s="170"/>
      <c r="M488" s="170"/>
      <c r="N488" s="66"/>
      <c r="O488" s="151"/>
      <c r="P488" s="149"/>
      <c r="Q488" s="150"/>
      <c r="R488" s="151"/>
      <c r="S488" s="66"/>
      <c r="T488" s="65"/>
      <c r="U488" s="65"/>
      <c r="V488" s="66"/>
      <c r="W488" s="65"/>
      <c r="X488" s="65"/>
      <c r="Y488" s="65"/>
      <c r="Z488" s="65"/>
      <c r="AA488" s="65"/>
      <c r="AB488" s="65"/>
      <c r="AC488" s="65"/>
      <c r="AD488" s="65"/>
      <c r="AE488" s="65"/>
      <c r="AF488" s="65"/>
      <c r="AG488" s="65"/>
      <c r="AH488" s="410"/>
      <c r="AI488" s="66"/>
      <c r="AJ488" s="247"/>
      <c r="AK488" s="66"/>
    </row>
    <row r="489" spans="1:37" ht="23.45" thickBot="1">
      <c r="A489" s="280"/>
      <c r="B489" s="164"/>
      <c r="C489" s="164"/>
      <c r="D489" s="164"/>
      <c r="E489" s="281"/>
      <c r="F489" s="97"/>
      <c r="G489" s="164"/>
      <c r="H489" s="231"/>
      <c r="I489" s="231"/>
      <c r="J489" s="231"/>
      <c r="K489" s="229"/>
      <c r="L489" s="310"/>
      <c r="M489" s="231"/>
      <c r="N489" s="164"/>
      <c r="O489" s="281"/>
      <c r="P489" s="282"/>
      <c r="Q489" s="283"/>
      <c r="R489" s="281"/>
      <c r="S489" s="164"/>
      <c r="T489" s="96"/>
      <c r="U489" s="96"/>
      <c r="V489" s="164"/>
      <c r="W489" s="96"/>
      <c r="X489" s="96"/>
      <c r="Y489" s="96"/>
      <c r="Z489" s="96"/>
      <c r="AA489" s="96"/>
      <c r="AB489" s="96"/>
      <c r="AC489" s="96"/>
      <c r="AD489" s="96"/>
      <c r="AE489" s="96"/>
      <c r="AF489" s="96"/>
      <c r="AG489" s="96"/>
      <c r="AH489" s="411"/>
      <c r="AI489" s="164"/>
      <c r="AJ489" s="164"/>
      <c r="AK489" s="164"/>
    </row>
    <row r="490" spans="1:37" ht="23.45" thickBot="1">
      <c r="A490" s="258">
        <v>34</v>
      </c>
      <c r="B490" s="481" t="s">
        <v>5</v>
      </c>
      <c r="C490" s="482"/>
      <c r="D490" s="482" t="s">
        <v>6</v>
      </c>
      <c r="E490" s="482"/>
      <c r="F490" s="482"/>
      <c r="G490" s="482"/>
      <c r="H490" s="482"/>
      <c r="I490" s="482"/>
      <c r="J490" s="482"/>
      <c r="K490" s="482"/>
      <c r="L490" s="501"/>
      <c r="M490" s="502" t="s">
        <v>7</v>
      </c>
      <c r="N490" s="482"/>
      <c r="O490" s="482"/>
      <c r="P490" s="482"/>
      <c r="Q490" s="482"/>
      <c r="R490" s="482"/>
      <c r="S490" s="482"/>
      <c r="T490" s="482"/>
      <c r="U490" s="482"/>
      <c r="V490" s="482"/>
      <c r="W490" s="482"/>
      <c r="X490" s="482"/>
      <c r="Y490" s="482"/>
      <c r="Z490" s="482"/>
      <c r="AA490" s="482"/>
      <c r="AB490" s="482"/>
      <c r="AC490" s="482"/>
      <c r="AD490" s="482"/>
      <c r="AE490" s="482"/>
      <c r="AF490" s="482"/>
      <c r="AG490" s="482"/>
      <c r="AH490" s="482"/>
      <c r="AI490" s="483" t="s">
        <v>8</v>
      </c>
      <c r="AJ490" s="483"/>
    </row>
    <row r="491" spans="1:37" s="259" customFormat="1">
      <c r="A491" s="243"/>
      <c r="D491" s="260"/>
      <c r="E491" s="261" t="s">
        <v>9</v>
      </c>
      <c r="F491" s="508" t="s">
        <v>10</v>
      </c>
      <c r="G491" s="508" t="s">
        <v>11</v>
      </c>
      <c r="H491" s="510" t="s">
        <v>12</v>
      </c>
      <c r="I491" s="512" t="s">
        <v>13</v>
      </c>
      <c r="J491" s="514" t="s">
        <v>14</v>
      </c>
      <c r="K491" s="466" t="s">
        <v>15</v>
      </c>
      <c r="L491" s="508" t="s">
        <v>16</v>
      </c>
      <c r="M491" s="260" t="s">
        <v>17</v>
      </c>
      <c r="N491" s="262" t="s">
        <v>18</v>
      </c>
      <c r="O491" s="516" t="s">
        <v>19</v>
      </c>
      <c r="P491" s="517"/>
      <c r="Q491" s="518"/>
      <c r="R491" s="508" t="s">
        <v>92</v>
      </c>
      <c r="S491" s="508" t="s">
        <v>93</v>
      </c>
      <c r="T491" s="466" t="s">
        <v>22</v>
      </c>
      <c r="U491" s="466" t="s">
        <v>23</v>
      </c>
      <c r="V491" s="529" t="s">
        <v>24</v>
      </c>
      <c r="W491" s="466" t="s">
        <v>94</v>
      </c>
      <c r="X491" s="467" t="s">
        <v>26</v>
      </c>
      <c r="Y491" s="468"/>
      <c r="Z491" s="469"/>
      <c r="AA491" s="467" t="s">
        <v>27</v>
      </c>
      <c r="AB491" s="468"/>
      <c r="AC491" s="469"/>
      <c r="AD491" s="18" t="s">
        <v>28</v>
      </c>
      <c r="AE491" s="467" t="s">
        <v>29</v>
      </c>
      <c r="AF491" s="468"/>
      <c r="AG491" s="469"/>
      <c r="AH491" s="466" t="s">
        <v>30</v>
      </c>
      <c r="AI491" s="528" t="s">
        <v>31</v>
      </c>
      <c r="AJ491" s="528" t="s">
        <v>32</v>
      </c>
      <c r="AK491" s="263" t="s">
        <v>33</v>
      </c>
    </row>
    <row r="492" spans="1:37" ht="30">
      <c r="A492" s="243"/>
      <c r="B492" s="264" t="s">
        <v>34</v>
      </c>
      <c r="C492" s="31" t="s">
        <v>519</v>
      </c>
      <c r="D492" s="116"/>
      <c r="E492" s="265" t="s">
        <v>36</v>
      </c>
      <c r="F492" s="509"/>
      <c r="G492" s="509"/>
      <c r="H492" s="511"/>
      <c r="I492" s="513"/>
      <c r="J492" s="515"/>
      <c r="K492" s="457"/>
      <c r="L492" s="509"/>
      <c r="M492" s="266"/>
      <c r="N492" s="361"/>
      <c r="O492" s="426" t="s">
        <v>37</v>
      </c>
      <c r="P492" s="427" t="s">
        <v>38</v>
      </c>
      <c r="Q492" s="428" t="s">
        <v>17</v>
      </c>
      <c r="R492" s="528"/>
      <c r="S492" s="528"/>
      <c r="T492" s="456"/>
      <c r="U492" s="456"/>
      <c r="V492" s="530"/>
      <c r="W492" s="456"/>
      <c r="X492" s="325" t="s">
        <v>39</v>
      </c>
      <c r="Y492" s="325" t="s">
        <v>40</v>
      </c>
      <c r="Z492" s="325" t="s">
        <v>41</v>
      </c>
      <c r="AA492" s="325" t="s">
        <v>39</v>
      </c>
      <c r="AB492" s="325" t="s">
        <v>40</v>
      </c>
      <c r="AC492" s="325" t="s">
        <v>41</v>
      </c>
      <c r="AD492" s="325" t="s">
        <v>42</v>
      </c>
      <c r="AE492" s="325" t="s">
        <v>43</v>
      </c>
      <c r="AF492" s="325" t="s">
        <v>44</v>
      </c>
      <c r="AG492" s="325" t="s">
        <v>45</v>
      </c>
      <c r="AH492" s="456"/>
      <c r="AI492" s="528"/>
      <c r="AJ492" s="528"/>
      <c r="AK492" s="152" t="s">
        <v>46</v>
      </c>
    </row>
    <row r="493" spans="1:37" ht="30">
      <c r="A493" s="243"/>
      <c r="B493" s="30" t="s">
        <v>47</v>
      </c>
      <c r="C493" s="239" t="s">
        <v>520</v>
      </c>
      <c r="D493" s="116"/>
      <c r="E493" s="458" t="s">
        <v>521</v>
      </c>
      <c r="F493" s="458" t="s">
        <v>522</v>
      </c>
      <c r="G493" s="460" t="s">
        <v>523</v>
      </c>
      <c r="H493" s="278"/>
      <c r="I493" s="278"/>
      <c r="J493" s="278"/>
      <c r="K493" s="194"/>
      <c r="L493" s="302"/>
      <c r="M493" s="295"/>
      <c r="N493" s="295"/>
      <c r="O493" s="309"/>
      <c r="P493" s="282"/>
      <c r="Q493" s="283"/>
      <c r="R493" s="281"/>
      <c r="S493" s="164"/>
      <c r="T493" s="96"/>
      <c r="U493" s="96"/>
      <c r="V493" s="164"/>
      <c r="W493" s="96"/>
      <c r="X493" s="96"/>
      <c r="Y493" s="96"/>
      <c r="Z493" s="96"/>
      <c r="AA493" s="96"/>
      <c r="AB493" s="96"/>
      <c r="AC493" s="96"/>
      <c r="AD493" s="96"/>
      <c r="AE493" s="96"/>
      <c r="AF493" s="96"/>
      <c r="AG493" s="96"/>
      <c r="AH493" s="411"/>
      <c r="AI493" s="164"/>
      <c r="AJ493" s="301"/>
      <c r="AK493" s="321"/>
    </row>
    <row r="494" spans="1:37">
      <c r="A494" s="243"/>
      <c r="B494" s="264" t="s">
        <v>54</v>
      </c>
      <c r="C494" s="269" t="s">
        <v>55</v>
      </c>
      <c r="D494" s="116"/>
      <c r="E494" s="459"/>
      <c r="F494" s="459"/>
      <c r="G494" s="531"/>
      <c r="H494" s="250"/>
      <c r="I494" s="60"/>
      <c r="J494" s="60"/>
      <c r="K494" s="59"/>
      <c r="L494" s="147"/>
      <c r="M494" s="60"/>
      <c r="N494" s="340"/>
      <c r="O494" s="298"/>
      <c r="P494" s="185"/>
      <c r="Q494" s="186"/>
      <c r="R494" s="187"/>
      <c r="S494" s="188"/>
      <c r="T494" s="123"/>
      <c r="U494" s="123"/>
      <c r="V494" s="188"/>
      <c r="W494" s="123"/>
      <c r="X494" s="123"/>
      <c r="Y494" s="123"/>
      <c r="Z494" s="123"/>
      <c r="AA494" s="123"/>
      <c r="AB494" s="123"/>
      <c r="AC494" s="123"/>
      <c r="AD494" s="123"/>
      <c r="AE494" s="123"/>
      <c r="AF494" s="123"/>
      <c r="AG494" s="123"/>
      <c r="AH494" s="405"/>
      <c r="AI494" s="249"/>
      <c r="AJ494" s="253"/>
      <c r="AK494" s="253"/>
    </row>
    <row r="495" spans="1:37" ht="24.6" customHeight="1">
      <c r="A495" s="243"/>
      <c r="B495" s="304" t="s">
        <v>342</v>
      </c>
      <c r="C495" s="75" t="s">
        <v>90</v>
      </c>
      <c r="D495" s="116"/>
      <c r="E495" s="459"/>
      <c r="F495" s="459"/>
      <c r="G495" s="531"/>
      <c r="H495" s="246"/>
      <c r="I495" s="66"/>
      <c r="J495" s="66"/>
      <c r="K495" s="65"/>
      <c r="L495" s="151"/>
      <c r="M495" s="66"/>
      <c r="N495" s="340"/>
      <c r="O495" s="248"/>
      <c r="P495" s="185"/>
      <c r="Q495" s="186"/>
      <c r="R495" s="187"/>
      <c r="S495" s="188"/>
      <c r="T495" s="123"/>
      <c r="U495" s="123"/>
      <c r="V495" s="188"/>
      <c r="W495" s="123"/>
      <c r="X495" s="123"/>
      <c r="Y495" s="123"/>
      <c r="Z495" s="123"/>
      <c r="AA495" s="123"/>
      <c r="AB495" s="123"/>
      <c r="AC495" s="123"/>
      <c r="AD495" s="123"/>
      <c r="AE495" s="123"/>
      <c r="AF495" s="123"/>
      <c r="AG495" s="123"/>
      <c r="AH495" s="405"/>
      <c r="AI495" s="249"/>
      <c r="AJ495" s="303"/>
      <c r="AK495" s="347"/>
    </row>
    <row r="496" spans="1:37" ht="64.900000000000006" customHeight="1">
      <c r="A496" s="243"/>
      <c r="B496" s="30" t="s">
        <v>65</v>
      </c>
      <c r="C496" s="31" t="s">
        <v>465</v>
      </c>
      <c r="D496" s="116"/>
      <c r="E496" s="459"/>
      <c r="F496" s="459"/>
      <c r="G496" s="461"/>
      <c r="H496" s="347" t="str">
        <f>C496</f>
        <v>Improved PSED information</v>
      </c>
      <c r="I496" s="348" t="s">
        <v>72</v>
      </c>
      <c r="J496" s="165" t="s">
        <v>524</v>
      </c>
      <c r="K496" s="378" t="s">
        <v>69</v>
      </c>
      <c r="L496" s="349" t="s">
        <v>58</v>
      </c>
      <c r="M496" s="340"/>
      <c r="N496" s="340"/>
      <c r="O496" s="248"/>
      <c r="P496" s="185"/>
      <c r="Q496" s="186"/>
      <c r="R496" s="187"/>
      <c r="S496" s="188"/>
      <c r="T496" s="123"/>
      <c r="U496" s="123"/>
      <c r="V496" s="188"/>
      <c r="W496" s="123"/>
      <c r="X496" s="123"/>
      <c r="Y496" s="123"/>
      <c r="Z496" s="123"/>
      <c r="AA496" s="123"/>
      <c r="AB496" s="123"/>
      <c r="AC496" s="123"/>
      <c r="AD496" s="123"/>
      <c r="AE496" s="123"/>
      <c r="AF496" s="123"/>
      <c r="AG496" s="123"/>
      <c r="AH496" s="405"/>
      <c r="AI496" s="249"/>
      <c r="AJ496" s="50" t="s">
        <v>525</v>
      </c>
      <c r="AK496" s="347"/>
    </row>
    <row r="497" spans="1:37">
      <c r="A497" s="243"/>
      <c r="B497" s="30" t="s">
        <v>75</v>
      </c>
      <c r="C497" s="75" t="s">
        <v>90</v>
      </c>
      <c r="D497" s="116"/>
      <c r="E497" s="459"/>
      <c r="F497" s="459"/>
      <c r="G497" s="531"/>
      <c r="H497" s="275"/>
      <c r="I497" s="79"/>
      <c r="J497" s="79"/>
      <c r="K497" s="81"/>
      <c r="L497" s="79"/>
      <c r="M497" s="79"/>
      <c r="N497" s="340"/>
      <c r="O497" s="223"/>
      <c r="P497" s="88"/>
      <c r="Q497" s="89"/>
      <c r="R497" s="88"/>
      <c r="S497" s="88"/>
      <c r="T497" s="90"/>
      <c r="U497" s="90"/>
      <c r="V497" s="88"/>
      <c r="W497" s="90"/>
      <c r="X497" s="90"/>
      <c r="Y497" s="90"/>
      <c r="Z497" s="90"/>
      <c r="AA497" s="90"/>
      <c r="AB497" s="90"/>
      <c r="AC497" s="90"/>
      <c r="AD497" s="90"/>
      <c r="AE497" s="90"/>
      <c r="AF497" s="90"/>
      <c r="AG497" s="90"/>
      <c r="AH497" s="90"/>
      <c r="AI497" s="91"/>
      <c r="AJ497" s="253"/>
      <c r="AK497" s="347"/>
    </row>
    <row r="498" spans="1:37">
      <c r="A498" s="243"/>
      <c r="B498" s="30" t="s">
        <v>82</v>
      </c>
      <c r="C498" s="75" t="s">
        <v>90</v>
      </c>
      <c r="D498" s="116"/>
      <c r="E498" s="459"/>
      <c r="F498" s="459"/>
      <c r="G498" s="531"/>
      <c r="H498" s="223"/>
      <c r="I498" s="88"/>
      <c r="J498" s="88"/>
      <c r="K498" s="90"/>
      <c r="L498" s="88"/>
      <c r="M498" s="88"/>
      <c r="N498" s="340"/>
      <c r="O498" s="223"/>
      <c r="P498" s="88"/>
      <c r="Q498" s="89"/>
      <c r="R498" s="88"/>
      <c r="S498" s="88"/>
      <c r="T498" s="90"/>
      <c r="U498" s="90"/>
      <c r="V498" s="88"/>
      <c r="W498" s="90"/>
      <c r="X498" s="90"/>
      <c r="Y498" s="90"/>
      <c r="Z498" s="90"/>
      <c r="AA498" s="90"/>
      <c r="AB498" s="90"/>
      <c r="AC498" s="90"/>
      <c r="AD498" s="90"/>
      <c r="AE498" s="90"/>
      <c r="AF498" s="90"/>
      <c r="AG498" s="90"/>
      <c r="AH498" s="90"/>
      <c r="AI498" s="91"/>
      <c r="AJ498" s="253"/>
      <c r="AK498" s="347"/>
    </row>
    <row r="499" spans="1:37">
      <c r="A499" s="243"/>
      <c r="B499" s="30" t="s">
        <v>89</v>
      </c>
      <c r="C499" s="75" t="s">
        <v>90</v>
      </c>
      <c r="D499" s="116"/>
      <c r="E499" s="459"/>
      <c r="F499" s="459"/>
      <c r="G499" s="531"/>
      <c r="H499" s="223"/>
      <c r="I499" s="88"/>
      <c r="J499" s="88"/>
      <c r="K499" s="90"/>
      <c r="L499" s="88"/>
      <c r="M499" s="88"/>
      <c r="N499" s="340"/>
      <c r="O499" s="223"/>
      <c r="P499" s="88"/>
      <c r="Q499" s="89"/>
      <c r="R499" s="88"/>
      <c r="S499" s="88"/>
      <c r="T499" s="90"/>
      <c r="U499" s="90"/>
      <c r="V499" s="88"/>
      <c r="W499" s="90"/>
      <c r="X499" s="90"/>
      <c r="Y499" s="90"/>
      <c r="Z499" s="90"/>
      <c r="AA499" s="90"/>
      <c r="AB499" s="90"/>
      <c r="AC499" s="90"/>
      <c r="AD499" s="90"/>
      <c r="AE499" s="90"/>
      <c r="AF499" s="90"/>
      <c r="AG499" s="90"/>
      <c r="AH499" s="90"/>
      <c r="AI499" s="91"/>
      <c r="AJ499" s="253"/>
      <c r="AK499" s="347"/>
    </row>
    <row r="500" spans="1:37">
      <c r="A500" s="243"/>
      <c r="B500" s="277" t="s">
        <v>91</v>
      </c>
      <c r="C500" s="85" t="s">
        <v>90</v>
      </c>
      <c r="D500" s="278"/>
      <c r="E500" s="459"/>
      <c r="F500" s="459"/>
      <c r="G500" s="531"/>
      <c r="H500" s="224"/>
      <c r="I500" s="177"/>
      <c r="J500" s="177"/>
      <c r="K500" s="133"/>
      <c r="L500" s="177"/>
      <c r="M500" s="177"/>
      <c r="N500" s="288"/>
      <c r="O500" s="224"/>
      <c r="P500" s="177"/>
      <c r="Q500" s="200"/>
      <c r="R500" s="177"/>
      <c r="S500" s="177"/>
      <c r="T500" s="133"/>
      <c r="U500" s="133"/>
      <c r="V500" s="177"/>
      <c r="W500" s="133"/>
      <c r="X500" s="133"/>
      <c r="Y500" s="133"/>
      <c r="Z500" s="133"/>
      <c r="AA500" s="133"/>
      <c r="AB500" s="133"/>
      <c r="AC500" s="133"/>
      <c r="AD500" s="133"/>
      <c r="AE500" s="133"/>
      <c r="AF500" s="133"/>
      <c r="AG500" s="133"/>
      <c r="AH500" s="133"/>
      <c r="AI500" s="189"/>
      <c r="AJ500" s="303"/>
      <c r="AK500" s="226"/>
    </row>
    <row r="501" spans="1:37">
      <c r="A501" s="279"/>
      <c r="B501" s="163"/>
      <c r="C501" s="163"/>
      <c r="D501" s="163"/>
      <c r="E501" s="170"/>
      <c r="F501" s="93"/>
      <c r="G501" s="93"/>
      <c r="H501" s="163"/>
      <c r="I501" s="163"/>
      <c r="J501" s="163"/>
      <c r="K501" s="44"/>
      <c r="L501" s="170"/>
      <c r="M501" s="170"/>
      <c r="N501" s="66"/>
      <c r="O501" s="151"/>
      <c r="P501" s="149"/>
      <c r="Q501" s="150"/>
      <c r="R501" s="151"/>
      <c r="S501" s="66"/>
      <c r="T501" s="65"/>
      <c r="U501" s="65"/>
      <c r="V501" s="66"/>
      <c r="W501" s="65"/>
      <c r="X501" s="65"/>
      <c r="Y501" s="65"/>
      <c r="Z501" s="65"/>
      <c r="AA501" s="65"/>
      <c r="AB501" s="65"/>
      <c r="AC501" s="65"/>
      <c r="AD501" s="65"/>
      <c r="AE501" s="65"/>
      <c r="AF501" s="65"/>
      <c r="AG501" s="65"/>
      <c r="AH501" s="410"/>
      <c r="AI501" s="66"/>
      <c r="AJ501" s="247"/>
      <c r="AK501" s="66"/>
    </row>
    <row r="502" spans="1:37" ht="23.45" thickBot="1">
      <c r="A502" s="280"/>
      <c r="B502" s="164"/>
      <c r="C502" s="164"/>
      <c r="D502" s="164"/>
      <c r="E502" s="281"/>
      <c r="F502" s="97"/>
      <c r="G502" s="164"/>
      <c r="H502" s="164"/>
      <c r="I502" s="164"/>
      <c r="J502" s="164"/>
      <c r="K502" s="96"/>
      <c r="L502" s="281"/>
      <c r="M502" s="164"/>
      <c r="N502" s="164"/>
      <c r="O502" s="281"/>
      <c r="P502" s="282"/>
      <c r="Q502" s="283"/>
      <c r="R502" s="281"/>
      <c r="S502" s="164"/>
      <c r="T502" s="96"/>
      <c r="U502" s="96"/>
      <c r="V502" s="164"/>
      <c r="W502" s="96"/>
      <c r="X502" s="96"/>
      <c r="Y502" s="96"/>
      <c r="Z502" s="96"/>
      <c r="AA502" s="96"/>
      <c r="AB502" s="96"/>
      <c r="AC502" s="96"/>
      <c r="AD502" s="96"/>
      <c r="AE502" s="96"/>
      <c r="AF502" s="96"/>
      <c r="AG502" s="96"/>
      <c r="AH502" s="411"/>
      <c r="AI502" s="164"/>
      <c r="AJ502" s="164"/>
      <c r="AK502" s="164"/>
    </row>
    <row r="503" spans="1:37" ht="23.45" thickBot="1">
      <c r="A503" s="258">
        <v>35</v>
      </c>
      <c r="B503" s="481" t="s">
        <v>5</v>
      </c>
      <c r="C503" s="482"/>
      <c r="D503" s="482" t="s">
        <v>6</v>
      </c>
      <c r="E503" s="482"/>
      <c r="F503" s="482"/>
      <c r="G503" s="482"/>
      <c r="H503" s="482"/>
      <c r="I503" s="482"/>
      <c r="J503" s="482"/>
      <c r="K503" s="482"/>
      <c r="L503" s="501"/>
      <c r="M503" s="502" t="s">
        <v>7</v>
      </c>
      <c r="N503" s="482"/>
      <c r="O503" s="482"/>
      <c r="P503" s="482"/>
      <c r="Q503" s="482"/>
      <c r="R503" s="482"/>
      <c r="S503" s="482"/>
      <c r="T503" s="482"/>
      <c r="U503" s="482"/>
      <c r="V503" s="482"/>
      <c r="W503" s="482"/>
      <c r="X503" s="482"/>
      <c r="Y503" s="482"/>
      <c r="Z503" s="482"/>
      <c r="AA503" s="482"/>
      <c r="AB503" s="482"/>
      <c r="AC503" s="482"/>
      <c r="AD503" s="482"/>
      <c r="AE503" s="482"/>
      <c r="AF503" s="482"/>
      <c r="AG503" s="482"/>
      <c r="AH503" s="482"/>
      <c r="AI503" s="483" t="s">
        <v>8</v>
      </c>
      <c r="AJ503" s="483"/>
    </row>
    <row r="504" spans="1:37" s="259" customFormat="1">
      <c r="A504" s="243"/>
      <c r="D504" s="260"/>
      <c r="E504" s="261" t="s">
        <v>9</v>
      </c>
      <c r="F504" s="508" t="s">
        <v>10</v>
      </c>
      <c r="G504" s="508" t="s">
        <v>11</v>
      </c>
      <c r="H504" s="510" t="s">
        <v>12</v>
      </c>
      <c r="I504" s="512" t="s">
        <v>13</v>
      </c>
      <c r="J504" s="514" t="s">
        <v>14</v>
      </c>
      <c r="K504" s="466" t="s">
        <v>15</v>
      </c>
      <c r="L504" s="508" t="s">
        <v>16</v>
      </c>
      <c r="M504" s="260" t="s">
        <v>17</v>
      </c>
      <c r="N504" s="262" t="s">
        <v>18</v>
      </c>
      <c r="O504" s="516" t="s">
        <v>19</v>
      </c>
      <c r="P504" s="517"/>
      <c r="Q504" s="518"/>
      <c r="R504" s="508" t="s">
        <v>92</v>
      </c>
      <c r="S504" s="508" t="s">
        <v>93</v>
      </c>
      <c r="T504" s="466" t="s">
        <v>22</v>
      </c>
      <c r="U504" s="466" t="s">
        <v>23</v>
      </c>
      <c r="V504" s="529" t="s">
        <v>24</v>
      </c>
      <c r="W504" s="466" t="s">
        <v>94</v>
      </c>
      <c r="X504" s="467" t="s">
        <v>26</v>
      </c>
      <c r="Y504" s="468"/>
      <c r="Z504" s="469"/>
      <c r="AA504" s="467" t="s">
        <v>27</v>
      </c>
      <c r="AB504" s="468"/>
      <c r="AC504" s="469"/>
      <c r="AD504" s="18" t="s">
        <v>28</v>
      </c>
      <c r="AE504" s="467" t="s">
        <v>29</v>
      </c>
      <c r="AF504" s="468"/>
      <c r="AG504" s="469"/>
      <c r="AH504" s="466" t="s">
        <v>30</v>
      </c>
      <c r="AI504" s="528" t="s">
        <v>31</v>
      </c>
      <c r="AJ504" s="528" t="s">
        <v>32</v>
      </c>
      <c r="AK504" s="263" t="s">
        <v>33</v>
      </c>
    </row>
    <row r="505" spans="1:37" ht="30">
      <c r="A505" s="243"/>
      <c r="B505" s="264" t="s">
        <v>34</v>
      </c>
      <c r="C505" s="31" t="s">
        <v>526</v>
      </c>
      <c r="D505" s="116"/>
      <c r="E505" s="395" t="s">
        <v>167</v>
      </c>
      <c r="F505" s="509"/>
      <c r="G505" s="509"/>
      <c r="H505" s="511"/>
      <c r="I505" s="513"/>
      <c r="J505" s="515"/>
      <c r="K505" s="457"/>
      <c r="L505" s="509"/>
      <c r="M505" s="266"/>
      <c r="N505" s="361"/>
      <c r="O505" s="426" t="s">
        <v>37</v>
      </c>
      <c r="P505" s="427" t="s">
        <v>38</v>
      </c>
      <c r="Q505" s="428" t="s">
        <v>17</v>
      </c>
      <c r="R505" s="528"/>
      <c r="S505" s="528"/>
      <c r="T505" s="456"/>
      <c r="U505" s="456"/>
      <c r="V505" s="530"/>
      <c r="W505" s="456"/>
      <c r="X505" s="325" t="s">
        <v>39</v>
      </c>
      <c r="Y505" s="325" t="s">
        <v>40</v>
      </c>
      <c r="Z505" s="325" t="s">
        <v>41</v>
      </c>
      <c r="AA505" s="325" t="s">
        <v>39</v>
      </c>
      <c r="AB505" s="325" t="s">
        <v>40</v>
      </c>
      <c r="AC505" s="325" t="s">
        <v>41</v>
      </c>
      <c r="AD505" s="325" t="s">
        <v>42</v>
      </c>
      <c r="AE505" s="325" t="s">
        <v>43</v>
      </c>
      <c r="AF505" s="325" t="s">
        <v>44</v>
      </c>
      <c r="AG505" s="325" t="s">
        <v>45</v>
      </c>
      <c r="AH505" s="456"/>
      <c r="AI505" s="528"/>
      <c r="AJ505" s="528"/>
      <c r="AK505" s="152" t="s">
        <v>46</v>
      </c>
    </row>
    <row r="506" spans="1:37" ht="30">
      <c r="A506" s="243"/>
      <c r="B506" s="30" t="s">
        <v>47</v>
      </c>
      <c r="C506" s="106" t="s">
        <v>527</v>
      </c>
      <c r="D506" s="116"/>
      <c r="E506" s="458" t="s">
        <v>528</v>
      </c>
      <c r="F506" s="458" t="s">
        <v>529</v>
      </c>
      <c r="G506" s="460" t="s">
        <v>530</v>
      </c>
      <c r="H506" s="278"/>
      <c r="I506" s="278"/>
      <c r="J506" s="278"/>
      <c r="K506" s="194"/>
      <c r="L506" s="302"/>
      <c r="M506" s="295"/>
      <c r="N506" s="295"/>
      <c r="O506" s="309"/>
      <c r="P506" s="282"/>
      <c r="Q506" s="283"/>
      <c r="R506" s="281"/>
      <c r="S506" s="164"/>
      <c r="T506" s="96"/>
      <c r="U506" s="96"/>
      <c r="V506" s="164"/>
      <c r="W506" s="96"/>
      <c r="X506" s="96"/>
      <c r="Y506" s="96"/>
      <c r="Z506" s="96"/>
      <c r="AA506" s="96"/>
      <c r="AB506" s="96"/>
      <c r="AC506" s="96"/>
      <c r="AD506" s="96"/>
      <c r="AE506" s="96"/>
      <c r="AF506" s="96"/>
      <c r="AG506" s="96"/>
      <c r="AH506" s="411"/>
      <c r="AI506" s="164"/>
      <c r="AJ506" s="301"/>
      <c r="AK506" s="321"/>
    </row>
    <row r="507" spans="1:37">
      <c r="A507" s="243"/>
      <c r="B507" s="264" t="s">
        <v>54</v>
      </c>
      <c r="C507" s="269" t="s">
        <v>55</v>
      </c>
      <c r="D507" s="116"/>
      <c r="E507" s="459"/>
      <c r="F507" s="459"/>
      <c r="G507" s="531"/>
      <c r="H507" s="250"/>
      <c r="I507" s="60"/>
      <c r="J507" s="60"/>
      <c r="K507" s="59"/>
      <c r="L507" s="147"/>
      <c r="M507" s="60"/>
      <c r="N507" s="340"/>
      <c r="O507" s="383"/>
      <c r="P507" s="149"/>
      <c r="Q507" s="150"/>
      <c r="R507" s="151"/>
      <c r="S507" s="66"/>
      <c r="T507" s="65"/>
      <c r="U507" s="65"/>
      <c r="V507" s="66"/>
      <c r="W507" s="65"/>
      <c r="X507" s="65"/>
      <c r="Y507" s="65"/>
      <c r="Z507" s="65"/>
      <c r="AA507" s="65"/>
      <c r="AB507" s="65"/>
      <c r="AC507" s="65"/>
      <c r="AD507" s="65"/>
      <c r="AE507" s="65"/>
      <c r="AF507" s="65"/>
      <c r="AG507" s="65"/>
      <c r="AH507" s="410"/>
      <c r="AI507" s="247"/>
      <c r="AJ507" s="253"/>
      <c r="AK507" s="253"/>
    </row>
    <row r="508" spans="1:37" ht="166.9" customHeight="1">
      <c r="A508" s="243"/>
      <c r="B508" s="30" t="s">
        <v>56</v>
      </c>
      <c r="C508" s="106" t="s">
        <v>531</v>
      </c>
      <c r="D508" s="116"/>
      <c r="E508" s="459"/>
      <c r="F508" s="459"/>
      <c r="G508" s="531"/>
      <c r="H508" s="248"/>
      <c r="I508" s="188"/>
      <c r="J508" s="188"/>
      <c r="K508" s="123"/>
      <c r="L508" s="187"/>
      <c r="M508" s="188"/>
      <c r="N508" s="347"/>
      <c r="O508" s="356">
        <v>29</v>
      </c>
      <c r="P508" s="316" t="str">
        <f>C420</f>
        <v>To conduct aircraft fault diagnostics as per AMM</v>
      </c>
      <c r="Q508" s="315" t="str">
        <f>H428</f>
        <v>Brief of fault not found/cleared</v>
      </c>
      <c r="R508" s="377" t="str">
        <f>I428</f>
        <v>Sequence</v>
      </c>
      <c r="S508" s="315" t="str">
        <f>J428</f>
        <v>Omission - declared before all maintenance completed</v>
      </c>
      <c r="T508" s="402" t="str">
        <f>K428</f>
        <v>Low</v>
      </c>
      <c r="U508" s="418" t="str">
        <f>L428</f>
        <v>Large</v>
      </c>
      <c r="V508" s="241" t="s">
        <v>532</v>
      </c>
      <c r="W508" s="378" t="s">
        <v>104</v>
      </c>
      <c r="X508" s="378">
        <f t="shared" ref="X508" si="429">IF($T508="High",3,0)</f>
        <v>0</v>
      </c>
      <c r="Y508" s="378">
        <f t="shared" ref="Y508" si="430">IF($T508="Medium",2,0)</f>
        <v>0</v>
      </c>
      <c r="Z508" s="378">
        <f t="shared" ref="Z508" si="431">IF($T508="Low",1,0)</f>
        <v>1</v>
      </c>
      <c r="AA508" s="378">
        <f t="shared" ref="AA508" si="432">IF($U508="large",3,0)</f>
        <v>3</v>
      </c>
      <c r="AB508" s="378">
        <f t="shared" ref="AB508" si="433">IF($U508="Medium",2,0)</f>
        <v>0</v>
      </c>
      <c r="AC508" s="378">
        <f t="shared" ref="AC508" si="434">IF($U508="Low",1,0)</f>
        <v>0</v>
      </c>
      <c r="AD508" s="378">
        <f t="shared" ref="AD508" si="435">(X508+Y508+Z508)*(AA508+AB508+AC508)</f>
        <v>3</v>
      </c>
      <c r="AE508" s="379">
        <f t="shared" ref="AE508" si="436">IF($W508="INCREASE",3,0)</f>
        <v>0</v>
      </c>
      <c r="AF508" s="379">
        <f t="shared" ref="AF508" si="437">IF($W508="NO CHANGE",2,0)</f>
        <v>2</v>
      </c>
      <c r="AG508" s="379">
        <f t="shared" ref="AG508" si="438">IF($W508="DECREASE",1,0)</f>
        <v>0</v>
      </c>
      <c r="AH508" s="48">
        <f t="shared" ref="AH508" si="439">AD508*(AE508+AF508+AG508)</f>
        <v>6</v>
      </c>
      <c r="AI508" s="382" t="s">
        <v>533</v>
      </c>
      <c r="AJ508" s="253"/>
      <c r="AK508" s="347"/>
    </row>
    <row r="509" spans="1:37">
      <c r="A509" s="243"/>
      <c r="B509" s="30" t="s">
        <v>65</v>
      </c>
      <c r="C509" s="75" t="s">
        <v>90</v>
      </c>
      <c r="D509" s="116"/>
      <c r="E509" s="459"/>
      <c r="F509" s="459"/>
      <c r="G509" s="531"/>
      <c r="H509" s="248"/>
      <c r="I509" s="188"/>
      <c r="J509" s="188"/>
      <c r="K509" s="123"/>
      <c r="L509" s="187"/>
      <c r="M509" s="188"/>
      <c r="N509" s="340"/>
      <c r="O509" s="250"/>
      <c r="P509" s="145"/>
      <c r="Q509" s="146"/>
      <c r="R509" s="147"/>
      <c r="S509" s="60"/>
      <c r="T509" s="59"/>
      <c r="U509" s="59"/>
      <c r="V509" s="60"/>
      <c r="W509" s="59"/>
      <c r="X509" s="59"/>
      <c r="Y509" s="59"/>
      <c r="Z509" s="59"/>
      <c r="AA509" s="59"/>
      <c r="AB509" s="59"/>
      <c r="AC509" s="59"/>
      <c r="AD509" s="59"/>
      <c r="AE509" s="59"/>
      <c r="AF509" s="59"/>
      <c r="AG509" s="59"/>
      <c r="AH509" s="409"/>
      <c r="AI509" s="251"/>
      <c r="AJ509" s="253"/>
      <c r="AK509" s="347"/>
    </row>
    <row r="510" spans="1:37">
      <c r="A510" s="243"/>
      <c r="B510" s="30" t="s">
        <v>75</v>
      </c>
      <c r="C510" s="75" t="s">
        <v>90</v>
      </c>
      <c r="D510" s="116"/>
      <c r="E510" s="459"/>
      <c r="F510" s="459"/>
      <c r="G510" s="531"/>
      <c r="H510" s="223"/>
      <c r="I510" s="88"/>
      <c r="J510" s="88"/>
      <c r="K510" s="90"/>
      <c r="L510" s="88"/>
      <c r="M510" s="88"/>
      <c r="N510" s="340"/>
      <c r="O510" s="223"/>
      <c r="P510" s="88"/>
      <c r="Q510" s="89"/>
      <c r="R510" s="88"/>
      <c r="S510" s="88"/>
      <c r="T510" s="90"/>
      <c r="U510" s="90"/>
      <c r="V510" s="88"/>
      <c r="W510" s="90"/>
      <c r="X510" s="90"/>
      <c r="Y510" s="90"/>
      <c r="Z510" s="90"/>
      <c r="AA510" s="90"/>
      <c r="AB510" s="90"/>
      <c r="AC510" s="90"/>
      <c r="AD510" s="90"/>
      <c r="AE510" s="90"/>
      <c r="AF510" s="90"/>
      <c r="AG510" s="90"/>
      <c r="AH510" s="90"/>
      <c r="AI510" s="91"/>
      <c r="AJ510" s="253"/>
      <c r="AK510" s="347"/>
    </row>
    <row r="511" spans="1:37">
      <c r="A511" s="243"/>
      <c r="B511" s="30" t="s">
        <v>82</v>
      </c>
      <c r="C511" s="75" t="s">
        <v>90</v>
      </c>
      <c r="D511" s="116"/>
      <c r="E511" s="459"/>
      <c r="F511" s="459"/>
      <c r="G511" s="531"/>
      <c r="H511" s="223"/>
      <c r="I511" s="88"/>
      <c r="J511" s="88"/>
      <c r="K511" s="90"/>
      <c r="L511" s="88"/>
      <c r="M511" s="88"/>
      <c r="N511" s="340"/>
      <c r="O511" s="223"/>
      <c r="P511" s="88"/>
      <c r="Q511" s="89"/>
      <c r="R511" s="88"/>
      <c r="S511" s="88"/>
      <c r="T511" s="90"/>
      <c r="U511" s="90"/>
      <c r="V511" s="88"/>
      <c r="W511" s="90"/>
      <c r="X511" s="90"/>
      <c r="Y511" s="90"/>
      <c r="Z511" s="90"/>
      <c r="AA511" s="90"/>
      <c r="AB511" s="90"/>
      <c r="AC511" s="90"/>
      <c r="AD511" s="90"/>
      <c r="AE511" s="90"/>
      <c r="AF511" s="90"/>
      <c r="AG511" s="90"/>
      <c r="AH511" s="90"/>
      <c r="AI511" s="91"/>
      <c r="AJ511" s="253"/>
      <c r="AK511" s="347"/>
    </row>
    <row r="512" spans="1:37">
      <c r="A512" s="243"/>
      <c r="B512" s="30" t="s">
        <v>89</v>
      </c>
      <c r="C512" s="75" t="s">
        <v>90</v>
      </c>
      <c r="D512" s="116"/>
      <c r="E512" s="459"/>
      <c r="F512" s="459"/>
      <c r="G512" s="531"/>
      <c r="H512" s="223"/>
      <c r="I512" s="88"/>
      <c r="J512" s="88"/>
      <c r="K512" s="90"/>
      <c r="L512" s="88"/>
      <c r="M512" s="88"/>
      <c r="N512" s="340"/>
      <c r="O512" s="223"/>
      <c r="P512" s="88"/>
      <c r="Q512" s="89"/>
      <c r="R512" s="88"/>
      <c r="S512" s="88"/>
      <c r="T512" s="90"/>
      <c r="U512" s="90"/>
      <c r="V512" s="88"/>
      <c r="W512" s="90"/>
      <c r="X512" s="90"/>
      <c r="Y512" s="90"/>
      <c r="Z512" s="90"/>
      <c r="AA512" s="90"/>
      <c r="AB512" s="90"/>
      <c r="AC512" s="90"/>
      <c r="AD512" s="90"/>
      <c r="AE512" s="90"/>
      <c r="AF512" s="90"/>
      <c r="AG512" s="90"/>
      <c r="AH512" s="90"/>
      <c r="AI512" s="91"/>
      <c r="AJ512" s="253"/>
      <c r="AK512" s="347"/>
    </row>
    <row r="513" spans="1:37">
      <c r="A513" s="243"/>
      <c r="B513" s="277" t="s">
        <v>91</v>
      </c>
      <c r="C513" s="85" t="s">
        <v>90</v>
      </c>
      <c r="D513" s="278"/>
      <c r="E513" s="459"/>
      <c r="F513" s="459"/>
      <c r="G513" s="531"/>
      <c r="H513" s="224"/>
      <c r="I513" s="177"/>
      <c r="J513" s="177"/>
      <c r="K513" s="133"/>
      <c r="L513" s="177"/>
      <c r="M513" s="177"/>
      <c r="N513" s="288"/>
      <c r="O513" s="224"/>
      <c r="P513" s="177"/>
      <c r="Q513" s="200"/>
      <c r="R513" s="177"/>
      <c r="S513" s="177"/>
      <c r="T513" s="133"/>
      <c r="U513" s="133"/>
      <c r="V513" s="177"/>
      <c r="W513" s="133"/>
      <c r="X513" s="133"/>
      <c r="Y513" s="133"/>
      <c r="Z513" s="133"/>
      <c r="AA513" s="133"/>
      <c r="AB513" s="133"/>
      <c r="AC513" s="133"/>
      <c r="AD513" s="133"/>
      <c r="AE513" s="133"/>
      <c r="AF513" s="133"/>
      <c r="AG513" s="133"/>
      <c r="AH513" s="133"/>
      <c r="AI513" s="189"/>
      <c r="AJ513" s="303"/>
      <c r="AK513" s="226"/>
    </row>
    <row r="514" spans="1:37">
      <c r="A514" s="279"/>
      <c r="B514" s="163"/>
      <c r="C514" s="163"/>
      <c r="D514" s="163"/>
      <c r="E514" s="170"/>
      <c r="F514" s="93"/>
      <c r="G514" s="93"/>
      <c r="H514" s="163"/>
      <c r="I514" s="163"/>
      <c r="J514" s="163"/>
      <c r="K514" s="44"/>
      <c r="L514" s="170"/>
      <c r="M514" s="170"/>
      <c r="N514" s="66"/>
      <c r="O514" s="151"/>
      <c r="P514" s="149"/>
      <c r="Q514" s="150"/>
      <c r="R514" s="151"/>
      <c r="S514" s="66"/>
      <c r="T514" s="65"/>
      <c r="U514" s="65"/>
      <c r="V514" s="66"/>
      <c r="W514" s="65"/>
      <c r="X514" s="65"/>
      <c r="Y514" s="65"/>
      <c r="Z514" s="65"/>
      <c r="AA514" s="65"/>
      <c r="AB514" s="65"/>
      <c r="AC514" s="65"/>
      <c r="AD514" s="65"/>
      <c r="AE514" s="65"/>
      <c r="AF514" s="65"/>
      <c r="AG514" s="65"/>
      <c r="AH514" s="410"/>
      <c r="AI514" s="66"/>
      <c r="AJ514" s="247"/>
      <c r="AK514" s="66"/>
    </row>
    <row r="515" spans="1:37" ht="23.45" thickBot="1">
      <c r="A515" s="280"/>
      <c r="B515" s="164"/>
      <c r="C515" s="164"/>
      <c r="D515" s="164"/>
      <c r="E515" s="281"/>
      <c r="F515" s="97"/>
      <c r="G515" s="164"/>
      <c r="H515" s="164"/>
      <c r="I515" s="164"/>
      <c r="J515" s="164"/>
      <c r="K515" s="96"/>
      <c r="L515" s="281"/>
      <c r="M515" s="164"/>
      <c r="N515" s="164"/>
      <c r="O515" s="281"/>
      <c r="P515" s="282"/>
      <c r="Q515" s="283"/>
      <c r="R515" s="281"/>
      <c r="S515" s="164"/>
      <c r="T515" s="96"/>
      <c r="U515" s="96"/>
      <c r="V515" s="164"/>
      <c r="W515" s="96"/>
      <c r="X515" s="96"/>
      <c r="Y515" s="96"/>
      <c r="Z515" s="96"/>
      <c r="AA515" s="96"/>
      <c r="AB515" s="96"/>
      <c r="AC515" s="96"/>
      <c r="AD515" s="96"/>
      <c r="AE515" s="96"/>
      <c r="AF515" s="96"/>
      <c r="AG515" s="96"/>
      <c r="AH515" s="411"/>
      <c r="AI515" s="164"/>
      <c r="AJ515" s="164"/>
      <c r="AK515" s="164"/>
    </row>
    <row r="516" spans="1:37" ht="23.45" thickBot="1">
      <c r="A516" s="258">
        <v>36</v>
      </c>
      <c r="B516" s="481" t="s">
        <v>5</v>
      </c>
      <c r="C516" s="482"/>
      <c r="D516" s="482" t="s">
        <v>6</v>
      </c>
      <c r="E516" s="482"/>
      <c r="F516" s="482"/>
      <c r="G516" s="482"/>
      <c r="H516" s="482"/>
      <c r="I516" s="482"/>
      <c r="J516" s="482"/>
      <c r="K516" s="482"/>
      <c r="L516" s="501"/>
      <c r="M516" s="502" t="s">
        <v>7</v>
      </c>
      <c r="N516" s="482"/>
      <c r="O516" s="482"/>
      <c r="P516" s="482"/>
      <c r="Q516" s="482"/>
      <c r="R516" s="482"/>
      <c r="S516" s="482"/>
      <c r="T516" s="482"/>
      <c r="U516" s="482"/>
      <c r="V516" s="482"/>
      <c r="W516" s="482"/>
      <c r="X516" s="482"/>
      <c r="Y516" s="482"/>
      <c r="Z516" s="482"/>
      <c r="AA516" s="482"/>
      <c r="AB516" s="482"/>
      <c r="AC516" s="482"/>
      <c r="AD516" s="482"/>
      <c r="AE516" s="482"/>
      <c r="AF516" s="482"/>
      <c r="AG516" s="482"/>
      <c r="AH516" s="482"/>
      <c r="AI516" s="483" t="s">
        <v>8</v>
      </c>
      <c r="AJ516" s="483"/>
    </row>
    <row r="517" spans="1:37" s="259" customFormat="1">
      <c r="A517" s="243"/>
      <c r="D517" s="260"/>
      <c r="E517" s="261" t="s">
        <v>9</v>
      </c>
      <c r="F517" s="508" t="s">
        <v>10</v>
      </c>
      <c r="G517" s="508" t="s">
        <v>11</v>
      </c>
      <c r="H517" s="510" t="s">
        <v>12</v>
      </c>
      <c r="I517" s="512" t="s">
        <v>13</v>
      </c>
      <c r="J517" s="514" t="s">
        <v>14</v>
      </c>
      <c r="K517" s="466" t="s">
        <v>15</v>
      </c>
      <c r="L517" s="508" t="s">
        <v>16</v>
      </c>
      <c r="M517" s="260" t="s">
        <v>17</v>
      </c>
      <c r="N517" s="262" t="s">
        <v>18</v>
      </c>
      <c r="O517" s="516" t="s">
        <v>19</v>
      </c>
      <c r="P517" s="517"/>
      <c r="Q517" s="518"/>
      <c r="R517" s="508" t="s">
        <v>92</v>
      </c>
      <c r="S517" s="508" t="s">
        <v>93</v>
      </c>
      <c r="T517" s="466" t="s">
        <v>22</v>
      </c>
      <c r="U517" s="466" t="s">
        <v>23</v>
      </c>
      <c r="V517" s="529" t="s">
        <v>24</v>
      </c>
      <c r="W517" s="466" t="s">
        <v>94</v>
      </c>
      <c r="X517" s="467" t="s">
        <v>26</v>
      </c>
      <c r="Y517" s="468"/>
      <c r="Z517" s="469"/>
      <c r="AA517" s="467" t="s">
        <v>27</v>
      </c>
      <c r="AB517" s="468"/>
      <c r="AC517" s="469"/>
      <c r="AD517" s="18" t="s">
        <v>28</v>
      </c>
      <c r="AE517" s="467" t="s">
        <v>29</v>
      </c>
      <c r="AF517" s="468"/>
      <c r="AG517" s="469"/>
      <c r="AH517" s="466" t="s">
        <v>30</v>
      </c>
      <c r="AI517" s="528" t="s">
        <v>31</v>
      </c>
      <c r="AJ517" s="528" t="s">
        <v>32</v>
      </c>
      <c r="AK517" s="263" t="s">
        <v>33</v>
      </c>
    </row>
    <row r="518" spans="1:37" ht="30">
      <c r="A518" s="243"/>
      <c r="B518" s="264" t="s">
        <v>34</v>
      </c>
      <c r="C518" s="308" t="s">
        <v>534</v>
      </c>
      <c r="D518" s="116"/>
      <c r="E518" s="265" t="s">
        <v>36</v>
      </c>
      <c r="F518" s="509"/>
      <c r="G518" s="509"/>
      <c r="H518" s="511"/>
      <c r="I518" s="513"/>
      <c r="J518" s="515"/>
      <c r="K518" s="457"/>
      <c r="L518" s="509"/>
      <c r="M518" s="266"/>
      <c r="N518" s="361"/>
      <c r="O518" s="426" t="s">
        <v>37</v>
      </c>
      <c r="P518" s="427" t="s">
        <v>38</v>
      </c>
      <c r="Q518" s="428" t="s">
        <v>17</v>
      </c>
      <c r="R518" s="528"/>
      <c r="S518" s="528"/>
      <c r="T518" s="456"/>
      <c r="U518" s="456"/>
      <c r="V518" s="530"/>
      <c r="W518" s="456"/>
      <c r="X518" s="325" t="s">
        <v>39</v>
      </c>
      <c r="Y518" s="325" t="s">
        <v>40</v>
      </c>
      <c r="Z518" s="325" t="s">
        <v>41</v>
      </c>
      <c r="AA518" s="325" t="s">
        <v>39</v>
      </c>
      <c r="AB518" s="325" t="s">
        <v>40</v>
      </c>
      <c r="AC518" s="325" t="s">
        <v>41</v>
      </c>
      <c r="AD518" s="325" t="s">
        <v>42</v>
      </c>
      <c r="AE518" s="325" t="s">
        <v>43</v>
      </c>
      <c r="AF518" s="325" t="s">
        <v>44</v>
      </c>
      <c r="AG518" s="325" t="s">
        <v>45</v>
      </c>
      <c r="AH518" s="456"/>
      <c r="AI518" s="528"/>
      <c r="AJ518" s="528"/>
      <c r="AK518" s="152" t="s">
        <v>46</v>
      </c>
    </row>
    <row r="519" spans="1:37" ht="30">
      <c r="A519" s="243"/>
      <c r="B519" s="30" t="s">
        <v>47</v>
      </c>
      <c r="C519" s="106" t="s">
        <v>535</v>
      </c>
      <c r="D519" s="116"/>
      <c r="E519" s="458" t="s">
        <v>536</v>
      </c>
      <c r="F519" s="458" t="s">
        <v>537</v>
      </c>
      <c r="G519" s="460" t="s">
        <v>538</v>
      </c>
      <c r="H519" s="278"/>
      <c r="I519" s="278"/>
      <c r="J519" s="278"/>
      <c r="K519" s="194"/>
      <c r="L519" s="302"/>
      <c r="M519" s="295"/>
      <c r="N519" s="295"/>
      <c r="O519" s="309"/>
      <c r="P519" s="282"/>
      <c r="Q519" s="283"/>
      <c r="R519" s="281"/>
      <c r="S519" s="164"/>
      <c r="T519" s="96"/>
      <c r="U519" s="96"/>
      <c r="V519" s="164"/>
      <c r="W519" s="96"/>
      <c r="X519" s="96"/>
      <c r="Y519" s="96"/>
      <c r="Z519" s="96"/>
      <c r="AA519" s="96"/>
      <c r="AB519" s="96"/>
      <c r="AC519" s="96"/>
      <c r="AD519" s="435"/>
      <c r="AE519" s="96"/>
      <c r="AF519" s="96"/>
      <c r="AG519" s="96"/>
      <c r="AH519" s="411"/>
      <c r="AI519" s="164"/>
      <c r="AJ519" s="301"/>
      <c r="AK519" s="321"/>
    </row>
    <row r="520" spans="1:37">
      <c r="A520" s="243"/>
      <c r="B520" s="264" t="s">
        <v>54</v>
      </c>
      <c r="C520" s="269" t="s">
        <v>55</v>
      </c>
      <c r="D520" s="116"/>
      <c r="E520" s="459"/>
      <c r="F520" s="459"/>
      <c r="G520" s="531"/>
      <c r="H520" s="250"/>
      <c r="I520" s="60"/>
      <c r="J520" s="60"/>
      <c r="K520" s="59"/>
      <c r="L520" s="147"/>
      <c r="M520" s="60"/>
      <c r="N520" s="340"/>
      <c r="O520" s="383"/>
      <c r="P520" s="149"/>
      <c r="Q520" s="150"/>
      <c r="R520" s="151"/>
      <c r="S520" s="66"/>
      <c r="T520" s="65"/>
      <c r="U520" s="65"/>
      <c r="V520" s="66"/>
      <c r="W520" s="65"/>
      <c r="X520" s="65"/>
      <c r="Y520" s="65"/>
      <c r="Z520" s="65"/>
      <c r="AA520" s="65"/>
      <c r="AB520" s="65"/>
      <c r="AC520" s="65"/>
      <c r="AD520" s="65"/>
      <c r="AE520" s="65"/>
      <c r="AF520" s="65"/>
      <c r="AG520" s="65"/>
      <c r="AH520" s="410"/>
      <c r="AI520" s="247"/>
      <c r="AJ520" s="253"/>
      <c r="AK520" s="202"/>
    </row>
    <row r="521" spans="1:37" ht="262.89999999999998" customHeight="1">
      <c r="A521" s="243"/>
      <c r="B521" s="30" t="s">
        <v>56</v>
      </c>
      <c r="C521" s="31" t="s">
        <v>481</v>
      </c>
      <c r="D521" s="116"/>
      <c r="E521" s="459"/>
      <c r="F521" s="459"/>
      <c r="G521" s="531"/>
      <c r="H521" s="248"/>
      <c r="I521" s="188"/>
      <c r="J521" s="188"/>
      <c r="K521" s="123"/>
      <c r="L521" s="187"/>
      <c r="M521" s="188"/>
      <c r="N521" s="347"/>
      <c r="O521" s="356">
        <v>29</v>
      </c>
      <c r="P521" s="316" t="str">
        <f>C420</f>
        <v>To conduct aircraft fault diagnostics as per AMM</v>
      </c>
      <c r="Q521" s="315" t="str">
        <f>H429</f>
        <v>Record of components changed</v>
      </c>
      <c r="R521" s="377" t="str">
        <f t="shared" ref="R521:U521" si="440">I429</f>
        <v>Wrong object</v>
      </c>
      <c r="S521" s="315" t="str">
        <f t="shared" si="440"/>
        <v>Incorrect/incomplete components recorded</v>
      </c>
      <c r="T521" s="402" t="str">
        <f t="shared" si="440"/>
        <v>Low</v>
      </c>
      <c r="U521" s="418" t="str">
        <f t="shared" si="440"/>
        <v>Large</v>
      </c>
      <c r="V521" s="316" t="s">
        <v>617</v>
      </c>
      <c r="W521" s="378" t="s">
        <v>104</v>
      </c>
      <c r="X521" s="378">
        <f t="shared" ref="X521" si="441">IF($T521="High",3,0)</f>
        <v>0</v>
      </c>
      <c r="Y521" s="378">
        <f t="shared" ref="Y521" si="442">IF($T521="Medium",2,0)</f>
        <v>0</v>
      </c>
      <c r="Z521" s="378">
        <f t="shared" ref="Z521" si="443">IF($T521="Low",1,0)</f>
        <v>1</v>
      </c>
      <c r="AA521" s="378">
        <f t="shared" ref="AA521" si="444">IF($U521="large",3,0)</f>
        <v>3</v>
      </c>
      <c r="AB521" s="378">
        <f t="shared" ref="AB521" si="445">IF($U521="Medium",2,0)</f>
        <v>0</v>
      </c>
      <c r="AC521" s="378">
        <f t="shared" ref="AC521" si="446">IF($U521="Low",1,0)</f>
        <v>0</v>
      </c>
      <c r="AD521" s="378">
        <f t="shared" ref="AD521" si="447">(X521+Y521+Z521)*(AA521+AB521+AC521)</f>
        <v>3</v>
      </c>
      <c r="AE521" s="379">
        <f t="shared" ref="AE521" si="448">IF($W521="INCREASE",3,0)</f>
        <v>0</v>
      </c>
      <c r="AF521" s="379">
        <f t="shared" ref="AF521" si="449">IF($W521="NO CHANGE",2,0)</f>
        <v>2</v>
      </c>
      <c r="AG521" s="379">
        <f t="shared" ref="AG521" si="450">IF($W521="DECREASE",1,0)</f>
        <v>0</v>
      </c>
      <c r="AH521" s="48">
        <f t="shared" ref="AH521" si="451">AD521*(AE521+AF521+AG521)</f>
        <v>6</v>
      </c>
      <c r="AI521" s="382" t="s">
        <v>540</v>
      </c>
      <c r="AJ521" s="253"/>
      <c r="AK521" s="347"/>
    </row>
    <row r="522" spans="1:37">
      <c r="A522" s="243"/>
      <c r="B522" s="30" t="s">
        <v>65</v>
      </c>
      <c r="C522" s="75" t="s">
        <v>90</v>
      </c>
      <c r="D522" s="116"/>
      <c r="E522" s="459"/>
      <c r="F522" s="459"/>
      <c r="G522" s="531"/>
      <c r="H522" s="248"/>
      <c r="I522" s="188"/>
      <c r="J522" s="188"/>
      <c r="K522" s="123"/>
      <c r="L522" s="187"/>
      <c r="M522" s="188"/>
      <c r="N522" s="340"/>
      <c r="O522" s="274"/>
      <c r="P522" s="296"/>
      <c r="Q522" s="146"/>
      <c r="R522" s="147"/>
      <c r="S522" s="147"/>
      <c r="T522" s="59"/>
      <c r="U522" s="59"/>
      <c r="V522" s="147"/>
      <c r="W522" s="59"/>
      <c r="X522" s="59"/>
      <c r="Y522" s="59"/>
      <c r="Z522" s="59"/>
      <c r="AA522" s="59"/>
      <c r="AB522" s="59"/>
      <c r="AC522" s="59"/>
      <c r="AD522" s="59"/>
      <c r="AE522" s="59"/>
      <c r="AF522" s="59"/>
      <c r="AG522" s="59"/>
      <c r="AH522" s="59"/>
      <c r="AI522" s="297"/>
      <c r="AJ522" s="253"/>
      <c r="AK522" s="347"/>
    </row>
    <row r="523" spans="1:37">
      <c r="A523" s="243"/>
      <c r="B523" s="30" t="s">
        <v>75</v>
      </c>
      <c r="C523" s="75" t="s">
        <v>90</v>
      </c>
      <c r="D523" s="116"/>
      <c r="E523" s="459"/>
      <c r="F523" s="459"/>
      <c r="G523" s="531"/>
      <c r="H523" s="248"/>
      <c r="I523" s="188"/>
      <c r="J523" s="188"/>
      <c r="K523" s="123"/>
      <c r="L523" s="187"/>
      <c r="M523" s="188"/>
      <c r="N523" s="340"/>
      <c r="O523" s="223"/>
      <c r="P523" s="88"/>
      <c r="Q523" s="89"/>
      <c r="R523" s="88"/>
      <c r="S523" s="88"/>
      <c r="T523" s="90"/>
      <c r="U523" s="90"/>
      <c r="V523" s="88"/>
      <c r="W523" s="90"/>
      <c r="X523" s="90"/>
      <c r="Y523" s="90"/>
      <c r="Z523" s="90"/>
      <c r="AA523" s="90"/>
      <c r="AB523" s="90"/>
      <c r="AC523" s="90"/>
      <c r="AD523" s="90"/>
      <c r="AE523" s="90"/>
      <c r="AF523" s="90"/>
      <c r="AG523" s="90"/>
      <c r="AH523" s="90"/>
      <c r="AI523" s="91"/>
      <c r="AJ523" s="253"/>
      <c r="AK523" s="347"/>
    </row>
    <row r="524" spans="1:37">
      <c r="A524" s="243"/>
      <c r="B524" s="30" t="s">
        <v>82</v>
      </c>
      <c r="C524" s="75" t="s">
        <v>90</v>
      </c>
      <c r="D524" s="116"/>
      <c r="E524" s="459"/>
      <c r="F524" s="459"/>
      <c r="G524" s="531"/>
      <c r="H524" s="248"/>
      <c r="I524" s="188"/>
      <c r="J524" s="188"/>
      <c r="K524" s="123"/>
      <c r="L524" s="187"/>
      <c r="M524" s="188"/>
      <c r="N524" s="340"/>
      <c r="O524" s="223"/>
      <c r="P524" s="88"/>
      <c r="Q524" s="89"/>
      <c r="R524" s="88"/>
      <c r="S524" s="88"/>
      <c r="T524" s="90"/>
      <c r="U524" s="90"/>
      <c r="V524" s="88"/>
      <c r="W524" s="90"/>
      <c r="X524" s="90"/>
      <c r="Y524" s="90"/>
      <c r="Z524" s="90"/>
      <c r="AA524" s="90"/>
      <c r="AB524" s="90"/>
      <c r="AC524" s="90"/>
      <c r="AD524" s="90"/>
      <c r="AE524" s="90"/>
      <c r="AF524" s="90"/>
      <c r="AG524" s="90"/>
      <c r="AH524" s="90"/>
      <c r="AI524" s="91"/>
      <c r="AJ524" s="253"/>
      <c r="AK524" s="347"/>
    </row>
    <row r="525" spans="1:37">
      <c r="A525" s="243"/>
      <c r="B525" s="30" t="s">
        <v>89</v>
      </c>
      <c r="C525" s="75" t="s">
        <v>90</v>
      </c>
      <c r="D525" s="116"/>
      <c r="E525" s="459"/>
      <c r="F525" s="459"/>
      <c r="G525" s="531"/>
      <c r="H525" s="248"/>
      <c r="I525" s="188"/>
      <c r="J525" s="188"/>
      <c r="K525" s="123"/>
      <c r="L525" s="187"/>
      <c r="M525" s="188"/>
      <c r="N525" s="340"/>
      <c r="O525" s="223"/>
      <c r="P525" s="88"/>
      <c r="Q525" s="89"/>
      <c r="R525" s="88"/>
      <c r="S525" s="88"/>
      <c r="T525" s="90"/>
      <c r="U525" s="90"/>
      <c r="V525" s="88"/>
      <c r="W525" s="90"/>
      <c r="X525" s="90"/>
      <c r="Y525" s="90"/>
      <c r="Z525" s="90"/>
      <c r="AA525" s="90"/>
      <c r="AB525" s="90"/>
      <c r="AC525" s="90"/>
      <c r="AD525" s="90"/>
      <c r="AE525" s="90"/>
      <c r="AF525" s="90"/>
      <c r="AG525" s="90"/>
      <c r="AH525" s="90"/>
      <c r="AI525" s="91"/>
      <c r="AJ525" s="253"/>
      <c r="AK525" s="347"/>
    </row>
    <row r="526" spans="1:37">
      <c r="A526" s="243"/>
      <c r="B526" s="277" t="s">
        <v>91</v>
      </c>
      <c r="C526" s="85" t="s">
        <v>90</v>
      </c>
      <c r="D526" s="278"/>
      <c r="E526" s="459"/>
      <c r="F526" s="459"/>
      <c r="G526" s="531"/>
      <c r="H526" s="246"/>
      <c r="I526" s="66"/>
      <c r="J526" s="66"/>
      <c r="K526" s="65"/>
      <c r="L526" s="151"/>
      <c r="M526" s="66"/>
      <c r="N526" s="288"/>
      <c r="O526" s="246"/>
      <c r="P526" s="149"/>
      <c r="Q526" s="150"/>
      <c r="R526" s="151"/>
      <c r="S526" s="66"/>
      <c r="T526" s="65"/>
      <c r="U526" s="65"/>
      <c r="V526" s="66"/>
      <c r="W526" s="65"/>
      <c r="X526" s="65"/>
      <c r="Y526" s="65"/>
      <c r="Z526" s="65"/>
      <c r="AA526" s="65"/>
      <c r="AB526" s="65"/>
      <c r="AC526" s="65"/>
      <c r="AD526" s="65"/>
      <c r="AE526" s="65"/>
      <c r="AF526" s="65"/>
      <c r="AG526" s="65"/>
      <c r="AH526" s="410"/>
      <c r="AI526" s="247"/>
      <c r="AJ526" s="303"/>
      <c r="AK526" s="226"/>
    </row>
    <row r="527" spans="1:37">
      <c r="A527" s="279"/>
      <c r="B527" s="163"/>
      <c r="C527" s="163"/>
      <c r="D527" s="163"/>
      <c r="E527" s="170"/>
      <c r="F527" s="93"/>
      <c r="G527" s="93"/>
      <c r="H527" s="163"/>
      <c r="I527" s="163"/>
      <c r="J527" s="163"/>
      <c r="K527" s="44"/>
      <c r="L527" s="170"/>
      <c r="M527" s="170"/>
      <c r="N527" s="66"/>
      <c r="O527" s="151"/>
      <c r="P527" s="149"/>
      <c r="Q527" s="150"/>
      <c r="R527" s="151"/>
      <c r="S527" s="66"/>
      <c r="T527" s="65"/>
      <c r="U527" s="65"/>
      <c r="V527" s="66"/>
      <c r="W527" s="65"/>
      <c r="X527" s="65"/>
      <c r="Y527" s="65"/>
      <c r="Z527" s="65"/>
      <c r="AA527" s="65"/>
      <c r="AB527" s="65"/>
      <c r="AC527" s="65"/>
      <c r="AD527" s="65"/>
      <c r="AE527" s="65"/>
      <c r="AF527" s="65"/>
      <c r="AG527" s="65"/>
      <c r="AH527" s="410"/>
      <c r="AI527" s="66"/>
      <c r="AJ527" s="247"/>
      <c r="AK527" s="66"/>
    </row>
    <row r="528" spans="1:37" ht="23.45" thickBot="1">
      <c r="A528" s="280"/>
      <c r="B528" s="164"/>
      <c r="C528" s="164"/>
      <c r="D528" s="164"/>
      <c r="E528" s="281"/>
      <c r="F528" s="97"/>
      <c r="G528" s="164"/>
      <c r="H528" s="164"/>
      <c r="I528" s="164"/>
      <c r="J528" s="164"/>
      <c r="K528" s="96"/>
      <c r="L528" s="281"/>
      <c r="M528" s="164"/>
      <c r="N528" s="164"/>
      <c r="O528" s="281"/>
      <c r="P528" s="282"/>
      <c r="Q528" s="283"/>
      <c r="R528" s="281"/>
      <c r="S528" s="164"/>
      <c r="T528" s="96"/>
      <c r="U528" s="96"/>
      <c r="V528" s="164"/>
      <c r="W528" s="96"/>
      <c r="X528" s="96"/>
      <c r="Y528" s="96"/>
      <c r="Z528" s="96"/>
      <c r="AA528" s="96"/>
      <c r="AB528" s="96"/>
      <c r="AC528" s="96"/>
      <c r="AD528" s="96"/>
      <c r="AE528" s="96"/>
      <c r="AF528" s="96"/>
      <c r="AG528" s="96"/>
      <c r="AH528" s="411"/>
      <c r="AI528" s="164"/>
      <c r="AJ528" s="164"/>
      <c r="AK528" s="164"/>
    </row>
    <row r="529" spans="1:37" ht="23.45" thickBot="1">
      <c r="A529" s="258">
        <v>37</v>
      </c>
      <c r="B529" s="481" t="s">
        <v>5</v>
      </c>
      <c r="C529" s="482"/>
      <c r="D529" s="482" t="s">
        <v>6</v>
      </c>
      <c r="E529" s="482"/>
      <c r="F529" s="482"/>
      <c r="G529" s="482"/>
      <c r="H529" s="482"/>
      <c r="I529" s="482"/>
      <c r="J529" s="482"/>
      <c r="K529" s="482"/>
      <c r="L529" s="501"/>
      <c r="M529" s="502" t="s">
        <v>7</v>
      </c>
      <c r="N529" s="482"/>
      <c r="O529" s="482"/>
      <c r="P529" s="482"/>
      <c r="Q529" s="482"/>
      <c r="R529" s="482"/>
      <c r="S529" s="482"/>
      <c r="T529" s="482"/>
      <c r="U529" s="482"/>
      <c r="V529" s="482"/>
      <c r="W529" s="482"/>
      <c r="X529" s="482"/>
      <c r="Y529" s="482"/>
      <c r="Z529" s="482"/>
      <c r="AA529" s="482"/>
      <c r="AB529" s="482"/>
      <c r="AC529" s="482"/>
      <c r="AD529" s="482"/>
      <c r="AE529" s="482"/>
      <c r="AF529" s="482"/>
      <c r="AG529" s="482"/>
      <c r="AH529" s="482"/>
      <c r="AI529" s="483" t="s">
        <v>8</v>
      </c>
      <c r="AJ529" s="483"/>
    </row>
    <row r="530" spans="1:37" s="259" customFormat="1">
      <c r="A530" s="243"/>
      <c r="D530" s="260"/>
      <c r="E530" s="261" t="s">
        <v>9</v>
      </c>
      <c r="F530" s="508" t="s">
        <v>10</v>
      </c>
      <c r="G530" s="508" t="s">
        <v>11</v>
      </c>
      <c r="H530" s="510" t="s">
        <v>12</v>
      </c>
      <c r="I530" s="512" t="s">
        <v>13</v>
      </c>
      <c r="J530" s="514" t="s">
        <v>14</v>
      </c>
      <c r="K530" s="466" t="s">
        <v>15</v>
      </c>
      <c r="L530" s="508" t="s">
        <v>16</v>
      </c>
      <c r="M530" s="260" t="s">
        <v>17</v>
      </c>
      <c r="N530" s="262" t="s">
        <v>18</v>
      </c>
      <c r="O530" s="516" t="s">
        <v>19</v>
      </c>
      <c r="P530" s="517"/>
      <c r="Q530" s="518"/>
      <c r="R530" s="508" t="s">
        <v>92</v>
      </c>
      <c r="S530" s="508" t="s">
        <v>93</v>
      </c>
      <c r="T530" s="466" t="s">
        <v>22</v>
      </c>
      <c r="U530" s="466" t="s">
        <v>23</v>
      </c>
      <c r="V530" s="529" t="s">
        <v>24</v>
      </c>
      <c r="W530" s="466" t="s">
        <v>94</v>
      </c>
      <c r="X530" s="467" t="s">
        <v>26</v>
      </c>
      <c r="Y530" s="468"/>
      <c r="Z530" s="469"/>
      <c r="AA530" s="467" t="s">
        <v>27</v>
      </c>
      <c r="AB530" s="468"/>
      <c r="AC530" s="469"/>
      <c r="AD530" s="18" t="s">
        <v>28</v>
      </c>
      <c r="AE530" s="467" t="s">
        <v>29</v>
      </c>
      <c r="AF530" s="468"/>
      <c r="AG530" s="469"/>
      <c r="AH530" s="466" t="s">
        <v>30</v>
      </c>
      <c r="AI530" s="528" t="s">
        <v>31</v>
      </c>
      <c r="AJ530" s="528" t="s">
        <v>32</v>
      </c>
      <c r="AK530" s="263" t="s">
        <v>33</v>
      </c>
    </row>
    <row r="531" spans="1:37" ht="30">
      <c r="A531" s="243"/>
      <c r="B531" s="264" t="s">
        <v>34</v>
      </c>
      <c r="C531" s="31" t="s">
        <v>541</v>
      </c>
      <c r="D531" s="116"/>
      <c r="E531" s="338" t="s">
        <v>618</v>
      </c>
      <c r="F531" s="509"/>
      <c r="G531" s="509"/>
      <c r="H531" s="511"/>
      <c r="I531" s="513"/>
      <c r="J531" s="515"/>
      <c r="K531" s="457"/>
      <c r="L531" s="509"/>
      <c r="M531" s="266"/>
      <c r="N531" s="361"/>
      <c r="O531" s="426" t="s">
        <v>37</v>
      </c>
      <c r="P531" s="427" t="s">
        <v>38</v>
      </c>
      <c r="Q531" s="428" t="s">
        <v>17</v>
      </c>
      <c r="R531" s="528"/>
      <c r="S531" s="528"/>
      <c r="T531" s="456"/>
      <c r="U531" s="456"/>
      <c r="V531" s="530"/>
      <c r="W531" s="456"/>
      <c r="X531" s="325" t="s">
        <v>39</v>
      </c>
      <c r="Y531" s="325" t="s">
        <v>40</v>
      </c>
      <c r="Z531" s="325" t="s">
        <v>41</v>
      </c>
      <c r="AA531" s="325" t="s">
        <v>39</v>
      </c>
      <c r="AB531" s="325" t="s">
        <v>40</v>
      </c>
      <c r="AC531" s="325" t="s">
        <v>41</v>
      </c>
      <c r="AD531" s="325" t="s">
        <v>42</v>
      </c>
      <c r="AE531" s="325" t="s">
        <v>43</v>
      </c>
      <c r="AF531" s="325" t="s">
        <v>44</v>
      </c>
      <c r="AG531" s="325" t="s">
        <v>45</v>
      </c>
      <c r="AH531" s="456"/>
      <c r="AI531" s="528"/>
      <c r="AJ531" s="528"/>
      <c r="AK531" s="152" t="s">
        <v>46</v>
      </c>
    </row>
    <row r="532" spans="1:37">
      <c r="A532" s="243"/>
      <c r="B532" s="30" t="s">
        <v>47</v>
      </c>
      <c r="C532" s="106" t="s">
        <v>543</v>
      </c>
      <c r="D532" s="116"/>
      <c r="E532" s="458" t="s">
        <v>544</v>
      </c>
      <c r="F532" s="458" t="s">
        <v>545</v>
      </c>
      <c r="G532" s="460" t="s">
        <v>546</v>
      </c>
      <c r="H532" s="278"/>
      <c r="I532" s="278"/>
      <c r="J532" s="278"/>
      <c r="K532" s="194"/>
      <c r="L532" s="302"/>
      <c r="M532" s="295"/>
      <c r="N532" s="295"/>
      <c r="O532" s="309"/>
      <c r="P532" s="282"/>
      <c r="Q532" s="283"/>
      <c r="R532" s="281"/>
      <c r="S532" s="164"/>
      <c r="T532" s="96"/>
      <c r="U532" s="96"/>
      <c r="V532" s="164"/>
      <c r="W532" s="96"/>
      <c r="X532" s="96"/>
      <c r="Y532" s="96"/>
      <c r="Z532" s="96"/>
      <c r="AA532" s="96"/>
      <c r="AB532" s="96"/>
      <c r="AC532" s="96"/>
      <c r="AD532" s="435"/>
      <c r="AE532" s="96"/>
      <c r="AF532" s="96"/>
      <c r="AG532" s="96"/>
      <c r="AH532" s="411"/>
      <c r="AI532" s="164"/>
      <c r="AJ532" s="301"/>
      <c r="AK532" s="321"/>
    </row>
    <row r="533" spans="1:37">
      <c r="A533" s="243"/>
      <c r="B533" s="264" t="s">
        <v>54</v>
      </c>
      <c r="C533" s="269" t="s">
        <v>55</v>
      </c>
      <c r="D533" s="116"/>
      <c r="E533" s="459"/>
      <c r="F533" s="459"/>
      <c r="G533" s="531"/>
      <c r="H533" s="250"/>
      <c r="I533" s="60"/>
      <c r="J533" s="60"/>
      <c r="K533" s="59"/>
      <c r="L533" s="147"/>
      <c r="M533" s="60"/>
      <c r="N533" s="340"/>
      <c r="O533" s="383"/>
      <c r="P533" s="149"/>
      <c r="Q533" s="150"/>
      <c r="R533" s="151"/>
      <c r="S533" s="66"/>
      <c r="T533" s="65"/>
      <c r="U533" s="65"/>
      <c r="V533" s="66"/>
      <c r="W533" s="65"/>
      <c r="X533" s="65"/>
      <c r="Y533" s="65"/>
      <c r="Z533" s="65"/>
      <c r="AA533" s="65"/>
      <c r="AB533" s="65"/>
      <c r="AC533" s="65"/>
      <c r="AD533" s="65"/>
      <c r="AE533" s="65"/>
      <c r="AF533" s="65"/>
      <c r="AG533" s="65"/>
      <c r="AH533" s="410"/>
      <c r="AI533" s="247"/>
      <c r="AJ533" s="253"/>
      <c r="AK533" s="202"/>
    </row>
    <row r="534" spans="1:37" ht="260.45" customHeight="1">
      <c r="A534" s="243"/>
      <c r="B534" s="30" t="s">
        <v>56</v>
      </c>
      <c r="C534" s="31" t="s">
        <v>481</v>
      </c>
      <c r="D534" s="116"/>
      <c r="E534" s="459"/>
      <c r="F534" s="459"/>
      <c r="G534" s="531"/>
      <c r="H534" s="248"/>
      <c r="I534" s="188"/>
      <c r="J534" s="188"/>
      <c r="K534" s="123"/>
      <c r="L534" s="187"/>
      <c r="M534" s="188"/>
      <c r="N534" s="347"/>
      <c r="O534" s="356">
        <v>29</v>
      </c>
      <c r="P534" s="316" t="str">
        <f>C420</f>
        <v>To conduct aircraft fault diagnostics as per AMM</v>
      </c>
      <c r="Q534" s="315" t="str">
        <f>H429</f>
        <v>Record of components changed</v>
      </c>
      <c r="R534" s="377" t="str">
        <f t="shared" ref="R534:U534" si="452">I429</f>
        <v>Wrong object</v>
      </c>
      <c r="S534" s="315" t="str">
        <f t="shared" si="452"/>
        <v>Incorrect/incomplete components recorded</v>
      </c>
      <c r="T534" s="402" t="str">
        <f t="shared" si="452"/>
        <v>Low</v>
      </c>
      <c r="U534" s="418" t="str">
        <f t="shared" si="452"/>
        <v>Large</v>
      </c>
      <c r="V534" s="316" t="s">
        <v>617</v>
      </c>
      <c r="W534" s="378" t="s">
        <v>104</v>
      </c>
      <c r="X534" s="378">
        <f t="shared" ref="X534" si="453">IF($T534="High",3,0)</f>
        <v>0</v>
      </c>
      <c r="Y534" s="378">
        <f t="shared" ref="Y534" si="454">IF($T534="Medium",2,0)</f>
        <v>0</v>
      </c>
      <c r="Z534" s="378">
        <f t="shared" ref="Z534" si="455">IF($T534="Low",1,0)</f>
        <v>1</v>
      </c>
      <c r="AA534" s="378">
        <f t="shared" ref="AA534" si="456">IF($U534="large",3,0)</f>
        <v>3</v>
      </c>
      <c r="AB534" s="378">
        <f t="shared" ref="AB534" si="457">IF($U534="Medium",2,0)</f>
        <v>0</v>
      </c>
      <c r="AC534" s="378">
        <f t="shared" ref="AC534" si="458">IF($U534="Low",1,0)</f>
        <v>0</v>
      </c>
      <c r="AD534" s="378">
        <f t="shared" ref="AD534" si="459">(X534+Y534+Z534)*(AA534+AB534+AC534)</f>
        <v>3</v>
      </c>
      <c r="AE534" s="379">
        <f t="shared" ref="AE534" si="460">IF($W534="INCREASE",3,0)</f>
        <v>0</v>
      </c>
      <c r="AF534" s="379">
        <f t="shared" ref="AF534" si="461">IF($W534="NO CHANGE",2,0)</f>
        <v>2</v>
      </c>
      <c r="AG534" s="379">
        <f t="shared" ref="AG534" si="462">IF($W534="DECREASE",1,0)</f>
        <v>0</v>
      </c>
      <c r="AH534" s="48">
        <f t="shared" ref="AH534" si="463">AD534*(AE534+AF534+AG534)</f>
        <v>6</v>
      </c>
      <c r="AI534" s="382" t="s">
        <v>540</v>
      </c>
      <c r="AJ534" s="253"/>
      <c r="AK534" s="347"/>
    </row>
    <row r="535" spans="1:37">
      <c r="A535" s="243"/>
      <c r="B535" s="30" t="s">
        <v>65</v>
      </c>
      <c r="C535" s="75" t="s">
        <v>90</v>
      </c>
      <c r="D535" s="116"/>
      <c r="E535" s="459"/>
      <c r="F535" s="459"/>
      <c r="G535" s="531"/>
      <c r="H535" s="248"/>
      <c r="I535" s="188"/>
      <c r="J535" s="188"/>
      <c r="K535" s="123"/>
      <c r="L535" s="187"/>
      <c r="M535" s="188"/>
      <c r="N535" s="340"/>
      <c r="O535" s="250"/>
      <c r="P535" s="145"/>
      <c r="Q535" s="146"/>
      <c r="R535" s="147"/>
      <c r="S535" s="60"/>
      <c r="T535" s="59"/>
      <c r="U535" s="59"/>
      <c r="V535" s="60"/>
      <c r="W535" s="59"/>
      <c r="X535" s="59"/>
      <c r="Y535" s="59"/>
      <c r="Z535" s="59"/>
      <c r="AA535" s="59"/>
      <c r="AB535" s="59"/>
      <c r="AC535" s="59"/>
      <c r="AD535" s="59"/>
      <c r="AE535" s="59"/>
      <c r="AF535" s="59"/>
      <c r="AG535" s="59"/>
      <c r="AH535" s="409"/>
      <c r="AI535" s="251"/>
      <c r="AJ535" s="253"/>
      <c r="AK535" s="347"/>
    </row>
    <row r="536" spans="1:37">
      <c r="A536" s="243"/>
      <c r="B536" s="30" t="s">
        <v>75</v>
      </c>
      <c r="C536" s="75" t="s">
        <v>90</v>
      </c>
      <c r="D536" s="116"/>
      <c r="E536" s="459"/>
      <c r="F536" s="459"/>
      <c r="G536" s="531"/>
      <c r="H536" s="248"/>
      <c r="I536" s="188"/>
      <c r="J536" s="188"/>
      <c r="K536" s="123"/>
      <c r="L536" s="187"/>
      <c r="M536" s="188"/>
      <c r="N536" s="340"/>
      <c r="O536" s="223"/>
      <c r="P536" s="88"/>
      <c r="Q536" s="89"/>
      <c r="R536" s="88"/>
      <c r="S536" s="88"/>
      <c r="T536" s="90"/>
      <c r="U536" s="90"/>
      <c r="V536" s="88"/>
      <c r="W536" s="90"/>
      <c r="X536" s="90"/>
      <c r="Y536" s="90"/>
      <c r="Z536" s="90"/>
      <c r="AA536" s="90"/>
      <c r="AB536" s="90"/>
      <c r="AC536" s="90"/>
      <c r="AD536" s="90"/>
      <c r="AE536" s="90"/>
      <c r="AF536" s="90"/>
      <c r="AG536" s="90"/>
      <c r="AH536" s="90"/>
      <c r="AI536" s="91"/>
      <c r="AJ536" s="253"/>
      <c r="AK536" s="347"/>
    </row>
    <row r="537" spans="1:37">
      <c r="A537" s="243"/>
      <c r="B537" s="30" t="s">
        <v>82</v>
      </c>
      <c r="C537" s="75" t="s">
        <v>90</v>
      </c>
      <c r="D537" s="116"/>
      <c r="E537" s="459"/>
      <c r="F537" s="459"/>
      <c r="G537" s="531"/>
      <c r="H537" s="248"/>
      <c r="I537" s="188"/>
      <c r="J537" s="188"/>
      <c r="K537" s="123"/>
      <c r="L537" s="187"/>
      <c r="M537" s="188"/>
      <c r="N537" s="340"/>
      <c r="O537" s="223"/>
      <c r="P537" s="88"/>
      <c r="Q537" s="89"/>
      <c r="R537" s="88"/>
      <c r="S537" s="88"/>
      <c r="T537" s="90"/>
      <c r="U537" s="90"/>
      <c r="V537" s="88"/>
      <c r="W537" s="90"/>
      <c r="X537" s="90"/>
      <c r="Y537" s="90"/>
      <c r="Z537" s="90"/>
      <c r="AA537" s="90"/>
      <c r="AB537" s="90"/>
      <c r="AC537" s="90"/>
      <c r="AD537" s="90"/>
      <c r="AE537" s="90"/>
      <c r="AF537" s="90"/>
      <c r="AG537" s="90"/>
      <c r="AH537" s="90"/>
      <c r="AI537" s="91"/>
      <c r="AJ537" s="253"/>
      <c r="AK537" s="347"/>
    </row>
    <row r="538" spans="1:37">
      <c r="A538" s="243"/>
      <c r="B538" s="30" t="s">
        <v>89</v>
      </c>
      <c r="C538" s="75" t="s">
        <v>90</v>
      </c>
      <c r="D538" s="116"/>
      <c r="E538" s="459"/>
      <c r="F538" s="459"/>
      <c r="G538" s="531"/>
      <c r="H538" s="248"/>
      <c r="I538" s="188"/>
      <c r="J538" s="188"/>
      <c r="K538" s="123"/>
      <c r="L538" s="187"/>
      <c r="M538" s="188"/>
      <c r="N538" s="340"/>
      <c r="O538" s="223"/>
      <c r="P538" s="88"/>
      <c r="Q538" s="89"/>
      <c r="R538" s="88"/>
      <c r="S538" s="88"/>
      <c r="T538" s="90"/>
      <c r="U538" s="90"/>
      <c r="V538" s="88"/>
      <c r="W538" s="90"/>
      <c r="X538" s="90"/>
      <c r="Y538" s="90"/>
      <c r="Z538" s="90"/>
      <c r="AA538" s="90"/>
      <c r="AB538" s="90"/>
      <c r="AC538" s="90"/>
      <c r="AD538" s="90"/>
      <c r="AE538" s="90"/>
      <c r="AF538" s="90"/>
      <c r="AG538" s="90"/>
      <c r="AH538" s="90"/>
      <c r="AI538" s="91"/>
      <c r="AJ538" s="253"/>
      <c r="AK538" s="347"/>
    </row>
    <row r="539" spans="1:37">
      <c r="A539" s="243"/>
      <c r="B539" s="277" t="s">
        <v>91</v>
      </c>
      <c r="C539" s="85" t="s">
        <v>90</v>
      </c>
      <c r="D539" s="278"/>
      <c r="E539" s="459"/>
      <c r="F539" s="459"/>
      <c r="G539" s="531"/>
      <c r="H539" s="248"/>
      <c r="I539" s="188"/>
      <c r="J539" s="188"/>
      <c r="K539" s="123"/>
      <c r="L539" s="187"/>
      <c r="M539" s="188"/>
      <c r="N539" s="288"/>
      <c r="O539" s="224"/>
      <c r="P539" s="177"/>
      <c r="Q539" s="200"/>
      <c r="R539" s="177"/>
      <c r="S539" s="177"/>
      <c r="T539" s="133"/>
      <c r="U539" s="133"/>
      <c r="V539" s="177"/>
      <c r="W539" s="133"/>
      <c r="X539" s="133"/>
      <c r="Y539" s="133"/>
      <c r="Z539" s="133"/>
      <c r="AA539" s="133"/>
      <c r="AB539" s="133"/>
      <c r="AC539" s="133"/>
      <c r="AD539" s="133"/>
      <c r="AE539" s="133"/>
      <c r="AF539" s="133"/>
      <c r="AG539" s="133"/>
      <c r="AH539" s="133"/>
      <c r="AI539" s="189"/>
      <c r="AJ539" s="303"/>
      <c r="AK539" s="226"/>
    </row>
    <row r="540" spans="1:37">
      <c r="A540" s="279"/>
      <c r="B540" s="163"/>
      <c r="C540" s="163"/>
      <c r="D540" s="163"/>
      <c r="E540" s="170"/>
      <c r="F540" s="93"/>
      <c r="G540" s="93"/>
      <c r="H540" s="163"/>
      <c r="I540" s="163"/>
      <c r="J540" s="163"/>
      <c r="K540" s="44"/>
      <c r="L540" s="170"/>
      <c r="M540" s="170"/>
      <c r="N540" s="66"/>
      <c r="O540" s="151"/>
      <c r="P540" s="149"/>
      <c r="Q540" s="150"/>
      <c r="R540" s="151"/>
      <c r="S540" s="66"/>
      <c r="T540" s="65"/>
      <c r="U540" s="65"/>
      <c r="V540" s="66"/>
      <c r="W540" s="65"/>
      <c r="X540" s="65"/>
      <c r="Y540" s="65"/>
      <c r="Z540" s="65"/>
      <c r="AA540" s="65"/>
      <c r="AB540" s="65"/>
      <c r="AC540" s="65"/>
      <c r="AD540" s="65"/>
      <c r="AE540" s="65"/>
      <c r="AF540" s="65"/>
      <c r="AG540" s="65"/>
      <c r="AH540" s="410"/>
      <c r="AI540" s="66"/>
      <c r="AJ540" s="247"/>
      <c r="AK540" s="66"/>
    </row>
    <row r="541" spans="1:37" ht="23.45" thickBot="1">
      <c r="A541" s="280"/>
      <c r="B541" s="164"/>
      <c r="C541" s="164"/>
      <c r="D541" s="164"/>
      <c r="E541" s="281"/>
      <c r="F541" s="97"/>
      <c r="G541" s="164"/>
      <c r="H541" s="164"/>
      <c r="I541" s="164"/>
      <c r="J541" s="164"/>
      <c r="K541" s="96"/>
      <c r="L541" s="281"/>
      <c r="M541" s="164"/>
      <c r="N541" s="164"/>
      <c r="O541" s="281"/>
      <c r="P541" s="282"/>
      <c r="Q541" s="283"/>
      <c r="R541" s="281"/>
      <c r="S541" s="164"/>
      <c r="T541" s="96"/>
      <c r="U541" s="96"/>
      <c r="V541" s="164"/>
      <c r="W541" s="96"/>
      <c r="X541" s="96"/>
      <c r="Y541" s="96"/>
      <c r="Z541" s="96"/>
      <c r="AA541" s="96"/>
      <c r="AB541" s="96"/>
      <c r="AC541" s="96"/>
      <c r="AD541" s="96"/>
      <c r="AE541" s="96"/>
      <c r="AF541" s="96"/>
      <c r="AG541" s="96"/>
      <c r="AH541" s="411"/>
      <c r="AI541" s="164"/>
      <c r="AJ541" s="164"/>
      <c r="AK541" s="164"/>
    </row>
    <row r="542" spans="1:37" ht="23.45" thickBot="1">
      <c r="A542" s="258">
        <v>38</v>
      </c>
      <c r="B542" s="481" t="s">
        <v>5</v>
      </c>
      <c r="C542" s="482"/>
      <c r="D542" s="482" t="s">
        <v>6</v>
      </c>
      <c r="E542" s="482"/>
      <c r="F542" s="482"/>
      <c r="G542" s="482"/>
      <c r="H542" s="482"/>
      <c r="I542" s="482"/>
      <c r="J542" s="482"/>
      <c r="K542" s="482"/>
      <c r="L542" s="501"/>
      <c r="M542" s="502" t="s">
        <v>7</v>
      </c>
      <c r="N542" s="482"/>
      <c r="O542" s="482"/>
      <c r="P542" s="482"/>
      <c r="Q542" s="482"/>
      <c r="R542" s="482"/>
      <c r="S542" s="482"/>
      <c r="T542" s="482"/>
      <c r="U542" s="482"/>
      <c r="V542" s="482"/>
      <c r="W542" s="482"/>
      <c r="X542" s="482"/>
      <c r="Y542" s="482"/>
      <c r="Z542" s="482"/>
      <c r="AA542" s="482"/>
      <c r="AB542" s="482"/>
      <c r="AC542" s="482"/>
      <c r="AD542" s="482"/>
      <c r="AE542" s="482"/>
      <c r="AF542" s="482"/>
      <c r="AG542" s="482"/>
      <c r="AH542" s="482"/>
      <c r="AI542" s="483" t="s">
        <v>8</v>
      </c>
      <c r="AJ542" s="483"/>
    </row>
    <row r="543" spans="1:37" s="259" customFormat="1">
      <c r="A543" s="243"/>
      <c r="D543" s="260"/>
      <c r="E543" s="261" t="s">
        <v>9</v>
      </c>
      <c r="F543" s="508" t="s">
        <v>10</v>
      </c>
      <c r="G543" s="508" t="s">
        <v>11</v>
      </c>
      <c r="H543" s="510" t="s">
        <v>12</v>
      </c>
      <c r="I543" s="512" t="s">
        <v>13</v>
      </c>
      <c r="J543" s="514" t="s">
        <v>14</v>
      </c>
      <c r="K543" s="466" t="s">
        <v>15</v>
      </c>
      <c r="L543" s="508" t="s">
        <v>16</v>
      </c>
      <c r="M543" s="260" t="s">
        <v>17</v>
      </c>
      <c r="N543" s="262" t="s">
        <v>18</v>
      </c>
      <c r="O543" s="516" t="s">
        <v>19</v>
      </c>
      <c r="P543" s="517"/>
      <c r="Q543" s="518"/>
      <c r="R543" s="508" t="s">
        <v>92</v>
      </c>
      <c r="S543" s="508" t="s">
        <v>93</v>
      </c>
      <c r="T543" s="466" t="s">
        <v>22</v>
      </c>
      <c r="U543" s="466" t="s">
        <v>23</v>
      </c>
      <c r="V543" s="529" t="s">
        <v>24</v>
      </c>
      <c r="W543" s="466" t="s">
        <v>94</v>
      </c>
      <c r="X543" s="467" t="s">
        <v>26</v>
      </c>
      <c r="Y543" s="468"/>
      <c r="Z543" s="469"/>
      <c r="AA543" s="467" t="s">
        <v>27</v>
      </c>
      <c r="AB543" s="468"/>
      <c r="AC543" s="469"/>
      <c r="AD543" s="18" t="s">
        <v>28</v>
      </c>
      <c r="AE543" s="467" t="s">
        <v>29</v>
      </c>
      <c r="AF543" s="468"/>
      <c r="AG543" s="469"/>
      <c r="AH543" s="466" t="s">
        <v>30</v>
      </c>
      <c r="AI543" s="528" t="s">
        <v>31</v>
      </c>
      <c r="AJ543" s="528" t="s">
        <v>32</v>
      </c>
      <c r="AK543" s="263" t="s">
        <v>33</v>
      </c>
    </row>
    <row r="544" spans="1:37" ht="30">
      <c r="A544" s="243"/>
      <c r="B544" s="264" t="s">
        <v>34</v>
      </c>
      <c r="C544" s="31" t="s">
        <v>547</v>
      </c>
      <c r="D544" s="116"/>
      <c r="E544" s="265" t="s">
        <v>36</v>
      </c>
      <c r="F544" s="509"/>
      <c r="G544" s="509"/>
      <c r="H544" s="511"/>
      <c r="I544" s="513"/>
      <c r="J544" s="515"/>
      <c r="K544" s="457"/>
      <c r="L544" s="509"/>
      <c r="M544" s="266"/>
      <c r="N544" s="361"/>
      <c r="O544" s="426" t="s">
        <v>37</v>
      </c>
      <c r="P544" s="427" t="s">
        <v>38</v>
      </c>
      <c r="Q544" s="428" t="s">
        <v>17</v>
      </c>
      <c r="R544" s="528"/>
      <c r="S544" s="528"/>
      <c r="T544" s="456"/>
      <c r="U544" s="456"/>
      <c r="V544" s="530"/>
      <c r="W544" s="456"/>
      <c r="X544" s="325" t="s">
        <v>39</v>
      </c>
      <c r="Y544" s="325" t="s">
        <v>40</v>
      </c>
      <c r="Z544" s="325" t="s">
        <v>41</v>
      </c>
      <c r="AA544" s="325" t="s">
        <v>39</v>
      </c>
      <c r="AB544" s="325" t="s">
        <v>40</v>
      </c>
      <c r="AC544" s="325" t="s">
        <v>41</v>
      </c>
      <c r="AD544" s="325" t="s">
        <v>42</v>
      </c>
      <c r="AE544" s="325" t="s">
        <v>43</v>
      </c>
      <c r="AF544" s="325" t="s">
        <v>44</v>
      </c>
      <c r="AG544" s="325" t="s">
        <v>45</v>
      </c>
      <c r="AH544" s="456"/>
      <c r="AI544" s="528"/>
      <c r="AJ544" s="528"/>
      <c r="AK544" s="152" t="s">
        <v>46</v>
      </c>
    </row>
    <row r="545" spans="1:37" ht="30">
      <c r="A545" s="243"/>
      <c r="B545" s="30" t="s">
        <v>47</v>
      </c>
      <c r="C545" s="31" t="s">
        <v>548</v>
      </c>
      <c r="D545" s="116"/>
      <c r="E545" s="458" t="s">
        <v>549</v>
      </c>
      <c r="F545" s="458" t="s">
        <v>550</v>
      </c>
      <c r="G545" s="460" t="s">
        <v>551</v>
      </c>
      <c r="H545" s="278"/>
      <c r="I545" s="278"/>
      <c r="J545" s="278"/>
      <c r="K545" s="194"/>
      <c r="L545" s="302"/>
      <c r="M545" s="295"/>
      <c r="N545" s="295"/>
      <c r="O545" s="309"/>
      <c r="P545" s="282"/>
      <c r="Q545" s="283"/>
      <c r="R545" s="281"/>
      <c r="S545" s="164"/>
      <c r="T545" s="96"/>
      <c r="U545" s="96"/>
      <c r="V545" s="164"/>
      <c r="W545" s="96"/>
      <c r="X545" s="96"/>
      <c r="Y545" s="96"/>
      <c r="Z545" s="96"/>
      <c r="AA545" s="96"/>
      <c r="AB545" s="96"/>
      <c r="AC545" s="96"/>
      <c r="AD545" s="435"/>
      <c r="AE545" s="96"/>
      <c r="AF545" s="96"/>
      <c r="AG545" s="96"/>
      <c r="AH545" s="411"/>
      <c r="AI545" s="164"/>
      <c r="AJ545" s="301"/>
      <c r="AK545" s="321"/>
    </row>
    <row r="546" spans="1:37">
      <c r="A546" s="243"/>
      <c r="B546" s="264" t="s">
        <v>54</v>
      </c>
      <c r="C546" s="269" t="s">
        <v>55</v>
      </c>
      <c r="D546" s="116"/>
      <c r="E546" s="459"/>
      <c r="F546" s="459"/>
      <c r="G546" s="531"/>
      <c r="H546" s="250"/>
      <c r="I546" s="60"/>
      <c r="J546" s="60"/>
      <c r="K546" s="59"/>
      <c r="L546" s="147"/>
      <c r="M546" s="60"/>
      <c r="N546" s="340"/>
      <c r="O546" s="383"/>
      <c r="P546" s="149"/>
      <c r="Q546" s="150"/>
      <c r="R546" s="151"/>
      <c r="S546" s="66"/>
      <c r="T546" s="65"/>
      <c r="U546" s="65"/>
      <c r="V546" s="66"/>
      <c r="W546" s="65"/>
      <c r="X546" s="65"/>
      <c r="Y546" s="65"/>
      <c r="Z546" s="65"/>
      <c r="AA546" s="65"/>
      <c r="AB546" s="65"/>
      <c r="AC546" s="65"/>
      <c r="AD546" s="65"/>
      <c r="AE546" s="65"/>
      <c r="AF546" s="65"/>
      <c r="AG546" s="65"/>
      <c r="AH546" s="410"/>
      <c r="AI546" s="247"/>
      <c r="AJ546" s="253"/>
      <c r="AK546" s="202"/>
    </row>
    <row r="547" spans="1:37" ht="112.15" customHeight="1">
      <c r="A547" s="243"/>
      <c r="B547" s="463" t="s">
        <v>56</v>
      </c>
      <c r="C547" s="31" t="s">
        <v>199</v>
      </c>
      <c r="D547" s="116"/>
      <c r="E547" s="459"/>
      <c r="F547" s="459"/>
      <c r="G547" s="531"/>
      <c r="H547" s="248"/>
      <c r="I547" s="188"/>
      <c r="J547" s="188"/>
      <c r="K547" s="123"/>
      <c r="L547" s="187"/>
      <c r="M547" s="188"/>
      <c r="N547" s="347"/>
      <c r="O547" s="359">
        <v>6</v>
      </c>
      <c r="P547" s="318" t="str">
        <f>C89</f>
        <v>To conduct SQEP Test</v>
      </c>
      <c r="Q547" s="317" t="str">
        <f t="shared" ref="Q547:U548" si="464">H93</f>
        <v>Engineer SQEP for PSED</v>
      </c>
      <c r="R547" s="374" t="str">
        <f t="shared" si="464"/>
        <v>Wrong object</v>
      </c>
      <c r="S547" s="317" t="str">
        <f t="shared" si="464"/>
        <v>Wrong assessment outcome from test</v>
      </c>
      <c r="T547" s="385" t="str">
        <f t="shared" si="464"/>
        <v>High</v>
      </c>
      <c r="U547" s="386" t="str">
        <f t="shared" si="464"/>
        <v>Large</v>
      </c>
      <c r="V547" s="318" t="s">
        <v>552</v>
      </c>
      <c r="W547" s="107" t="s">
        <v>104</v>
      </c>
      <c r="X547" s="107">
        <f t="shared" ref="X547:X548" si="465">IF($T547="High",3,0)</f>
        <v>3</v>
      </c>
      <c r="Y547" s="107">
        <f t="shared" ref="Y547:Y548" si="466">IF($T547="Medium",2,0)</f>
        <v>0</v>
      </c>
      <c r="Z547" s="107">
        <f t="shared" ref="Z547:Z548" si="467">IF($T547="Low",1,0)</f>
        <v>0</v>
      </c>
      <c r="AA547" s="107">
        <f t="shared" ref="AA547:AA548" si="468">IF($U547="large",3,0)</f>
        <v>3</v>
      </c>
      <c r="AB547" s="107">
        <f t="shared" ref="AB547:AB548" si="469">IF($U547="Medium",2,0)</f>
        <v>0</v>
      </c>
      <c r="AC547" s="107">
        <f t="shared" ref="AC547:AC548" si="470">IF($U547="Low",1,0)</f>
        <v>0</v>
      </c>
      <c r="AD547" s="107">
        <f t="shared" ref="AD547:AD548" si="471">(X547+Y547+Z547)*(AA547+AB547+AC547)</f>
        <v>9</v>
      </c>
      <c r="AE547" s="376">
        <f t="shared" ref="AE547:AE548" si="472">IF($W547="INCREASE",3,0)</f>
        <v>0</v>
      </c>
      <c r="AF547" s="376">
        <f t="shared" ref="AF547:AF548" si="473">IF($W547="NO CHANGE",2,0)</f>
        <v>2</v>
      </c>
      <c r="AG547" s="376">
        <f t="shared" ref="AG547:AG548" si="474">IF($W547="DECREASE",1,0)</f>
        <v>0</v>
      </c>
      <c r="AH547" s="48">
        <f t="shared" ref="AH547:AH548" si="475">AD547*(AE547+AF547+AG547)</f>
        <v>18</v>
      </c>
      <c r="AI547" s="375" t="s">
        <v>553</v>
      </c>
      <c r="AJ547" s="253"/>
      <c r="AK547" s="347"/>
    </row>
    <row r="548" spans="1:37" ht="105">
      <c r="A548" s="243"/>
      <c r="B548" s="463"/>
      <c r="C548" s="31" t="s">
        <v>198</v>
      </c>
      <c r="D548" s="116"/>
      <c r="E548" s="459"/>
      <c r="F548" s="459"/>
      <c r="G548" s="531"/>
      <c r="H548" s="246"/>
      <c r="I548" s="66"/>
      <c r="J548" s="66"/>
      <c r="K548" s="65"/>
      <c r="L548" s="151"/>
      <c r="M548" s="66"/>
      <c r="N548" s="347"/>
      <c r="O548" s="360">
        <v>6</v>
      </c>
      <c r="P548" s="129" t="str">
        <f>C89</f>
        <v>To conduct SQEP Test</v>
      </c>
      <c r="Q548" s="130" t="str">
        <f t="shared" si="464"/>
        <v>Aircrew SQEP for PSED</v>
      </c>
      <c r="R548" s="173" t="str">
        <f t="shared" si="464"/>
        <v>Wrong object</v>
      </c>
      <c r="S548" s="130" t="str">
        <f t="shared" si="464"/>
        <v>Wrong assessment outcome from test</v>
      </c>
      <c r="T548" s="174" t="str">
        <f t="shared" si="464"/>
        <v>High</v>
      </c>
      <c r="U548" s="175" t="str">
        <f t="shared" si="464"/>
        <v>Large</v>
      </c>
      <c r="V548" s="129" t="s">
        <v>554</v>
      </c>
      <c r="W548" s="194" t="s">
        <v>104</v>
      </c>
      <c r="X548" s="194">
        <f t="shared" si="465"/>
        <v>3</v>
      </c>
      <c r="Y548" s="194">
        <f t="shared" si="466"/>
        <v>0</v>
      </c>
      <c r="Z548" s="194">
        <f t="shared" si="467"/>
        <v>0</v>
      </c>
      <c r="AA548" s="194">
        <f t="shared" si="468"/>
        <v>3</v>
      </c>
      <c r="AB548" s="194">
        <f t="shared" si="469"/>
        <v>0</v>
      </c>
      <c r="AC548" s="194">
        <f t="shared" si="470"/>
        <v>0</v>
      </c>
      <c r="AD548" s="194">
        <f t="shared" si="471"/>
        <v>9</v>
      </c>
      <c r="AE548" s="367">
        <f t="shared" si="472"/>
        <v>0</v>
      </c>
      <c r="AF548" s="367">
        <f t="shared" si="473"/>
        <v>2</v>
      </c>
      <c r="AG548" s="367">
        <f t="shared" si="474"/>
        <v>0</v>
      </c>
      <c r="AH548" s="48">
        <f t="shared" si="475"/>
        <v>18</v>
      </c>
      <c r="AI548" s="368" t="s">
        <v>555</v>
      </c>
      <c r="AJ548" s="303"/>
      <c r="AK548" s="347"/>
    </row>
    <row r="549" spans="1:37">
      <c r="A549" s="243"/>
      <c r="B549" s="463" t="s">
        <v>65</v>
      </c>
      <c r="C549" s="31" t="s">
        <v>194</v>
      </c>
      <c r="D549" s="116"/>
      <c r="E549" s="459"/>
      <c r="F549" s="459"/>
      <c r="G549" s="461"/>
      <c r="H549" s="226" t="str">
        <f>C549</f>
        <v>Aircrew SQEP for PSED</v>
      </c>
      <c r="I549" s="320" t="s">
        <v>107</v>
      </c>
      <c r="J549" s="346" t="s">
        <v>556</v>
      </c>
      <c r="K549" s="107" t="s">
        <v>69</v>
      </c>
      <c r="L549" s="287" t="s">
        <v>58</v>
      </c>
      <c r="M549" s="288"/>
      <c r="N549" s="340"/>
      <c r="O549" s="250"/>
      <c r="P549" s="145"/>
      <c r="Q549" s="146"/>
      <c r="R549" s="147"/>
      <c r="S549" s="60"/>
      <c r="T549" s="59"/>
      <c r="U549" s="59"/>
      <c r="V549" s="147"/>
      <c r="W549" s="59"/>
      <c r="X549" s="59"/>
      <c r="Y549" s="59"/>
      <c r="Z549" s="59"/>
      <c r="AA549" s="59"/>
      <c r="AB549" s="59"/>
      <c r="AC549" s="59"/>
      <c r="AD549" s="59"/>
      <c r="AE549" s="59"/>
      <c r="AF549" s="59"/>
      <c r="AG549" s="59"/>
      <c r="AH549" s="409"/>
      <c r="AI549" s="251"/>
      <c r="AJ549" s="231" t="s">
        <v>557</v>
      </c>
      <c r="AK549" s="347"/>
    </row>
    <row r="550" spans="1:37">
      <c r="A550" s="243"/>
      <c r="B550" s="463"/>
      <c r="C550" s="31" t="s">
        <v>79</v>
      </c>
      <c r="D550" s="116"/>
      <c r="E550" s="459"/>
      <c r="F550" s="459"/>
      <c r="G550" s="461"/>
      <c r="H550" s="116" t="str">
        <f>C550</f>
        <v>Engineer SQEP for PSED</v>
      </c>
      <c r="I550" s="244" t="s">
        <v>107</v>
      </c>
      <c r="J550" s="139" t="s">
        <v>556</v>
      </c>
      <c r="K550" s="32" t="s">
        <v>69</v>
      </c>
      <c r="L550" s="49" t="s">
        <v>58</v>
      </c>
      <c r="M550" s="245"/>
      <c r="N550" s="340"/>
      <c r="O550" s="248"/>
      <c r="P550" s="185"/>
      <c r="Q550" s="186"/>
      <c r="R550" s="187"/>
      <c r="S550" s="188"/>
      <c r="T550" s="123"/>
      <c r="U550" s="123"/>
      <c r="V550" s="188"/>
      <c r="W550" s="123"/>
      <c r="X550" s="123"/>
      <c r="Y550" s="123"/>
      <c r="Z550" s="123"/>
      <c r="AA550" s="123"/>
      <c r="AB550" s="123"/>
      <c r="AC550" s="123"/>
      <c r="AD550" s="123"/>
      <c r="AE550" s="123"/>
      <c r="AF550" s="123"/>
      <c r="AG550" s="123"/>
      <c r="AH550" s="405"/>
      <c r="AI550" s="249"/>
      <c r="AJ550" s="164" t="s">
        <v>557</v>
      </c>
      <c r="AK550" s="347"/>
    </row>
    <row r="551" spans="1:37">
      <c r="A551" s="243"/>
      <c r="B551" s="463"/>
      <c r="C551" s="31" t="s">
        <v>330</v>
      </c>
      <c r="D551" s="116"/>
      <c r="E551" s="459"/>
      <c r="F551" s="459"/>
      <c r="G551" s="461"/>
      <c r="H551" s="116" t="str">
        <f>C551</f>
        <v>Request for backup qualified and experienced engineers</v>
      </c>
      <c r="I551" s="244" t="s">
        <v>72</v>
      </c>
      <c r="J551" s="139" t="s">
        <v>558</v>
      </c>
      <c r="K551" s="32" t="s">
        <v>69</v>
      </c>
      <c r="L551" s="49" t="s">
        <v>58</v>
      </c>
      <c r="M551" s="245"/>
      <c r="N551" s="340"/>
      <c r="O551" s="248"/>
      <c r="P551" s="185"/>
      <c r="Q551" s="186"/>
      <c r="R551" s="187"/>
      <c r="S551" s="188"/>
      <c r="T551" s="123"/>
      <c r="U551" s="123"/>
      <c r="V551" s="188"/>
      <c r="W551" s="123"/>
      <c r="X551" s="123"/>
      <c r="Y551" s="123"/>
      <c r="Z551" s="123"/>
      <c r="AA551" s="123"/>
      <c r="AB551" s="123"/>
      <c r="AC551" s="123"/>
      <c r="AD551" s="123"/>
      <c r="AE551" s="123"/>
      <c r="AF551" s="123"/>
      <c r="AG551" s="123"/>
      <c r="AH551" s="405"/>
      <c r="AI551" s="249"/>
      <c r="AJ551" s="164" t="s">
        <v>559</v>
      </c>
      <c r="AK551" s="347"/>
    </row>
    <row r="552" spans="1:37">
      <c r="A552" s="243"/>
      <c r="B552" s="463"/>
      <c r="C552" s="31" t="s">
        <v>333</v>
      </c>
      <c r="D552" s="116"/>
      <c r="E552" s="459"/>
      <c r="F552" s="459"/>
      <c r="G552" s="461"/>
      <c r="H552" s="278" t="str">
        <f>C552</f>
        <v>Request for backup qualified and experienced aircrew</v>
      </c>
      <c r="I552" s="322" t="s">
        <v>72</v>
      </c>
      <c r="J552" s="323" t="s">
        <v>558</v>
      </c>
      <c r="K552" s="194" t="s">
        <v>69</v>
      </c>
      <c r="L552" s="302" t="s">
        <v>58</v>
      </c>
      <c r="M552" s="295"/>
      <c r="N552" s="340"/>
      <c r="O552" s="248"/>
      <c r="P552" s="185"/>
      <c r="Q552" s="186"/>
      <c r="R552" s="187"/>
      <c r="S552" s="188"/>
      <c r="T552" s="123"/>
      <c r="U552" s="123"/>
      <c r="V552" s="188"/>
      <c r="W552" s="123"/>
      <c r="X552" s="123"/>
      <c r="Y552" s="123"/>
      <c r="Z552" s="123"/>
      <c r="AA552" s="123"/>
      <c r="AB552" s="123"/>
      <c r="AC552" s="123"/>
      <c r="AD552" s="123"/>
      <c r="AE552" s="123"/>
      <c r="AF552" s="123"/>
      <c r="AG552" s="123"/>
      <c r="AH552" s="405"/>
      <c r="AI552" s="249"/>
      <c r="AJ552" s="293" t="s">
        <v>559</v>
      </c>
      <c r="AK552" s="347"/>
    </row>
    <row r="553" spans="1:37">
      <c r="A553" s="243"/>
      <c r="B553" s="30" t="s">
        <v>75</v>
      </c>
      <c r="C553" s="75" t="s">
        <v>90</v>
      </c>
      <c r="D553" s="116"/>
      <c r="E553" s="459"/>
      <c r="F553" s="459"/>
      <c r="G553" s="531"/>
      <c r="H553" s="275"/>
      <c r="I553" s="79"/>
      <c r="J553" s="79"/>
      <c r="K553" s="81"/>
      <c r="L553" s="79"/>
      <c r="M553" s="82"/>
      <c r="N553" s="340"/>
      <c r="O553" s="223"/>
      <c r="P553" s="88"/>
      <c r="Q553" s="89"/>
      <c r="R553" s="88"/>
      <c r="S553" s="88"/>
      <c r="T553" s="90"/>
      <c r="U553" s="90"/>
      <c r="V553" s="88"/>
      <c r="W553" s="90"/>
      <c r="X553" s="90"/>
      <c r="Y553" s="90"/>
      <c r="Z553" s="90"/>
      <c r="AA553" s="90"/>
      <c r="AB553" s="90"/>
      <c r="AC553" s="90"/>
      <c r="AD553" s="90"/>
      <c r="AE553" s="90"/>
      <c r="AF553" s="90"/>
      <c r="AG553" s="90"/>
      <c r="AH553" s="90"/>
      <c r="AI553" s="91"/>
      <c r="AJ553" s="202"/>
      <c r="AK553" s="347"/>
    </row>
    <row r="554" spans="1:37">
      <c r="A554" s="243"/>
      <c r="B554" s="30" t="s">
        <v>82</v>
      </c>
      <c r="C554" s="75" t="s">
        <v>90</v>
      </c>
      <c r="D554" s="116"/>
      <c r="E554" s="459"/>
      <c r="F554" s="459"/>
      <c r="G554" s="531"/>
      <c r="H554" s="223"/>
      <c r="I554" s="88"/>
      <c r="J554" s="88"/>
      <c r="K554" s="90"/>
      <c r="L554" s="88"/>
      <c r="M554" s="91"/>
      <c r="N554" s="340"/>
      <c r="O554" s="223"/>
      <c r="P554" s="88"/>
      <c r="Q554" s="89"/>
      <c r="R554" s="88"/>
      <c r="S554" s="88"/>
      <c r="T554" s="90"/>
      <c r="U554" s="90"/>
      <c r="V554" s="88"/>
      <c r="W554" s="90"/>
      <c r="X554" s="90"/>
      <c r="Y554" s="90"/>
      <c r="Z554" s="90"/>
      <c r="AA554" s="90"/>
      <c r="AB554" s="90"/>
      <c r="AC554" s="90"/>
      <c r="AD554" s="90"/>
      <c r="AE554" s="90"/>
      <c r="AF554" s="90"/>
      <c r="AG554" s="90"/>
      <c r="AH554" s="90"/>
      <c r="AI554" s="91"/>
      <c r="AJ554" s="253"/>
      <c r="AK554" s="347"/>
    </row>
    <row r="555" spans="1:37">
      <c r="A555" s="243"/>
      <c r="B555" s="30" t="s">
        <v>89</v>
      </c>
      <c r="C555" s="75" t="s">
        <v>90</v>
      </c>
      <c r="D555" s="116"/>
      <c r="E555" s="459"/>
      <c r="F555" s="459"/>
      <c r="G555" s="531"/>
      <c r="H555" s="223"/>
      <c r="I555" s="88"/>
      <c r="J555" s="88"/>
      <c r="K555" s="90"/>
      <c r="L555" s="88"/>
      <c r="M555" s="91"/>
      <c r="N555" s="340"/>
      <c r="O555" s="223"/>
      <c r="P555" s="88"/>
      <c r="Q555" s="89"/>
      <c r="R555" s="88"/>
      <c r="S555" s="88"/>
      <c r="T555" s="90"/>
      <c r="U555" s="90"/>
      <c r="V555" s="88"/>
      <c r="W555" s="90"/>
      <c r="X555" s="90"/>
      <c r="Y555" s="90"/>
      <c r="Z555" s="90"/>
      <c r="AA555" s="90"/>
      <c r="AB555" s="90"/>
      <c r="AC555" s="90"/>
      <c r="AD555" s="90"/>
      <c r="AE555" s="90"/>
      <c r="AF555" s="90"/>
      <c r="AG555" s="90"/>
      <c r="AH555" s="90"/>
      <c r="AI555" s="91"/>
      <c r="AJ555" s="253"/>
      <c r="AK555" s="347"/>
    </row>
    <row r="556" spans="1:37">
      <c r="A556" s="243"/>
      <c r="B556" s="277" t="s">
        <v>91</v>
      </c>
      <c r="C556" s="85" t="s">
        <v>90</v>
      </c>
      <c r="D556" s="278"/>
      <c r="E556" s="459"/>
      <c r="F556" s="459"/>
      <c r="G556" s="531"/>
      <c r="H556" s="224"/>
      <c r="I556" s="177"/>
      <c r="J556" s="177"/>
      <c r="K556" s="133"/>
      <c r="L556" s="177"/>
      <c r="M556" s="189"/>
      <c r="N556" s="288"/>
      <c r="O556" s="224"/>
      <c r="P556" s="177"/>
      <c r="Q556" s="200"/>
      <c r="R556" s="177"/>
      <c r="S556" s="177"/>
      <c r="T556" s="133"/>
      <c r="U556" s="133"/>
      <c r="V556" s="177"/>
      <c r="W556" s="133"/>
      <c r="X556" s="133"/>
      <c r="Y556" s="133"/>
      <c r="Z556" s="133"/>
      <c r="AA556" s="133"/>
      <c r="AB556" s="133"/>
      <c r="AC556" s="133"/>
      <c r="AD556" s="133"/>
      <c r="AE556" s="133"/>
      <c r="AF556" s="133"/>
      <c r="AG556" s="133"/>
      <c r="AH556" s="133"/>
      <c r="AI556" s="189"/>
      <c r="AJ556" s="303"/>
      <c r="AK556" s="226"/>
    </row>
    <row r="557" spans="1:37">
      <c r="A557" s="279"/>
      <c r="B557" s="163"/>
      <c r="C557" s="163"/>
      <c r="D557" s="163"/>
      <c r="E557" s="170"/>
      <c r="F557" s="93"/>
      <c r="G557" s="93"/>
      <c r="H557" s="66"/>
      <c r="I557" s="66"/>
      <c r="J557" s="66"/>
      <c r="K557" s="65"/>
      <c r="L557" s="151"/>
      <c r="M557" s="151"/>
      <c r="N557" s="66"/>
      <c r="O557" s="151"/>
      <c r="P557" s="149"/>
      <c r="Q557" s="150"/>
      <c r="R557" s="151"/>
      <c r="S557" s="66"/>
      <c r="T557" s="65"/>
      <c r="U557" s="65"/>
      <c r="V557" s="66"/>
      <c r="W557" s="65"/>
      <c r="X557" s="65"/>
      <c r="Y557" s="65"/>
      <c r="Z557" s="65"/>
      <c r="AA557" s="65"/>
      <c r="AB557" s="65"/>
      <c r="AC557" s="65"/>
      <c r="AD557" s="65"/>
      <c r="AE557" s="65"/>
      <c r="AF557" s="65"/>
      <c r="AG557" s="65"/>
      <c r="AH557" s="410"/>
      <c r="AI557" s="66"/>
      <c r="AJ557" s="247"/>
      <c r="AK557" s="66"/>
    </row>
    <row r="558" spans="1:37" ht="23.45" thickBot="1"/>
    <row r="559" spans="1:37" s="3" customFormat="1" ht="23.45" thickBot="1">
      <c r="A559" s="358">
        <v>39</v>
      </c>
      <c r="B559" s="481" t="s">
        <v>5</v>
      </c>
      <c r="C559" s="482"/>
      <c r="D559" s="482" t="s">
        <v>6</v>
      </c>
      <c r="E559" s="482"/>
      <c r="F559" s="482"/>
      <c r="G559" s="482"/>
      <c r="H559" s="482"/>
      <c r="I559" s="482"/>
      <c r="J559" s="482"/>
      <c r="K559" s="482"/>
      <c r="L559" s="501"/>
      <c r="M559" s="502" t="s">
        <v>7</v>
      </c>
      <c r="N559" s="482"/>
      <c r="O559" s="482"/>
      <c r="P559" s="482"/>
      <c r="Q559" s="482"/>
      <c r="R559" s="482"/>
      <c r="S559" s="482"/>
      <c r="T559" s="482"/>
      <c r="U559" s="482"/>
      <c r="V559" s="482"/>
      <c r="W559" s="482"/>
      <c r="X559" s="482"/>
      <c r="Y559" s="482"/>
      <c r="Z559" s="482"/>
      <c r="AA559" s="482"/>
      <c r="AB559" s="482"/>
      <c r="AC559" s="482"/>
      <c r="AD559" s="482"/>
      <c r="AE559" s="482"/>
      <c r="AF559" s="482"/>
      <c r="AG559" s="482"/>
      <c r="AH559" s="482"/>
      <c r="AI559" s="483" t="s">
        <v>8</v>
      </c>
      <c r="AJ559" s="483"/>
      <c r="AK559" s="242"/>
    </row>
    <row r="560" spans="1:37" s="14" customFormat="1">
      <c r="A560" s="13"/>
      <c r="D560" s="15"/>
      <c r="E560" s="16" t="s">
        <v>9</v>
      </c>
      <c r="F560" s="466" t="s">
        <v>10</v>
      </c>
      <c r="G560" s="466" t="s">
        <v>11</v>
      </c>
      <c r="H560" s="475" t="s">
        <v>12</v>
      </c>
      <c r="I560" s="477" t="s">
        <v>13</v>
      </c>
      <c r="J560" s="479" t="s">
        <v>14</v>
      </c>
      <c r="K560" s="466" t="s">
        <v>15</v>
      </c>
      <c r="L560" s="466" t="s">
        <v>16</v>
      </c>
      <c r="M560" s="15" t="s">
        <v>17</v>
      </c>
      <c r="N560" s="17" t="s">
        <v>18</v>
      </c>
      <c r="O560" s="472" t="s">
        <v>19</v>
      </c>
      <c r="P560" s="473"/>
      <c r="Q560" s="474"/>
      <c r="R560" s="466" t="s">
        <v>92</v>
      </c>
      <c r="S560" s="466" t="s">
        <v>93</v>
      </c>
      <c r="T560" s="466" t="s">
        <v>22</v>
      </c>
      <c r="U560" s="466" t="s">
        <v>23</v>
      </c>
      <c r="V560" s="464" t="s">
        <v>24</v>
      </c>
      <c r="W560" s="466" t="s">
        <v>94</v>
      </c>
      <c r="X560" s="467" t="s">
        <v>26</v>
      </c>
      <c r="Y560" s="468"/>
      <c r="Z560" s="469"/>
      <c r="AA560" s="467" t="s">
        <v>27</v>
      </c>
      <c r="AB560" s="468"/>
      <c r="AC560" s="469"/>
      <c r="AD560" s="18" t="s">
        <v>28</v>
      </c>
      <c r="AE560" s="467" t="s">
        <v>29</v>
      </c>
      <c r="AF560" s="468"/>
      <c r="AG560" s="469"/>
      <c r="AH560" s="466" t="s">
        <v>30</v>
      </c>
      <c r="AI560" s="456" t="s">
        <v>31</v>
      </c>
      <c r="AJ560" s="456" t="s">
        <v>32</v>
      </c>
      <c r="AK560" s="19" t="s">
        <v>33</v>
      </c>
    </row>
    <row r="561" spans="1:37" s="3" customFormat="1" ht="30">
      <c r="A561" s="13"/>
      <c r="B561" s="20" t="s">
        <v>34</v>
      </c>
      <c r="C561" s="22" t="s">
        <v>619</v>
      </c>
      <c r="D561" s="22"/>
      <c r="E561" s="396" t="s">
        <v>167</v>
      </c>
      <c r="F561" s="457"/>
      <c r="G561" s="457"/>
      <c r="H561" s="476"/>
      <c r="I561" s="478"/>
      <c r="J561" s="480"/>
      <c r="K561" s="457"/>
      <c r="L561" s="457"/>
      <c r="M561" s="24"/>
      <c r="N561" s="365"/>
      <c r="O561" s="433" t="s">
        <v>37</v>
      </c>
      <c r="P561" s="325" t="s">
        <v>38</v>
      </c>
      <c r="Q561" s="434" t="s">
        <v>17</v>
      </c>
      <c r="R561" s="456"/>
      <c r="S561" s="456"/>
      <c r="T561" s="456"/>
      <c r="U561" s="456"/>
      <c r="V561" s="523"/>
      <c r="W561" s="456"/>
      <c r="X561" s="325" t="s">
        <v>39</v>
      </c>
      <c r="Y561" s="325" t="s">
        <v>40</v>
      </c>
      <c r="Z561" s="325" t="s">
        <v>41</v>
      </c>
      <c r="AA561" s="325" t="s">
        <v>39</v>
      </c>
      <c r="AB561" s="325" t="s">
        <v>40</v>
      </c>
      <c r="AC561" s="325" t="s">
        <v>41</v>
      </c>
      <c r="AD561" s="325" t="s">
        <v>42</v>
      </c>
      <c r="AE561" s="325" t="s">
        <v>43</v>
      </c>
      <c r="AF561" s="325" t="s">
        <v>44</v>
      </c>
      <c r="AG561" s="325" t="s">
        <v>45</v>
      </c>
      <c r="AH561" s="456"/>
      <c r="AI561" s="456"/>
      <c r="AJ561" s="456"/>
      <c r="AK561" s="7" t="s">
        <v>46</v>
      </c>
    </row>
    <row r="562" spans="1:37" s="3" customFormat="1">
      <c r="A562" s="13"/>
      <c r="B562" s="30" t="s">
        <v>47</v>
      </c>
      <c r="C562" s="22" t="s">
        <v>620</v>
      </c>
      <c r="D562" s="22"/>
      <c r="E562" s="458" t="s">
        <v>528</v>
      </c>
      <c r="F562" s="458" t="s">
        <v>529</v>
      </c>
      <c r="G562" s="460" t="s">
        <v>530</v>
      </c>
      <c r="H562" s="86"/>
      <c r="I562" s="86"/>
      <c r="J562" s="86"/>
      <c r="K562" s="194"/>
      <c r="L562" s="194"/>
      <c r="M562" s="172"/>
      <c r="N562" s="172"/>
      <c r="O562" s="227"/>
      <c r="P562" s="98"/>
      <c r="Q562" s="99"/>
      <c r="R562" s="96"/>
      <c r="S562" s="94"/>
      <c r="T562" s="96"/>
      <c r="U562" s="96"/>
      <c r="V562" s="94"/>
      <c r="W562" s="96"/>
      <c r="X562" s="96"/>
      <c r="Y562" s="96"/>
      <c r="Z562" s="96"/>
      <c r="AA562" s="96"/>
      <c r="AB562" s="96"/>
      <c r="AC562" s="96"/>
      <c r="AD562" s="435"/>
      <c r="AE562" s="96"/>
      <c r="AF562" s="96"/>
      <c r="AG562" s="96"/>
      <c r="AH562" s="411"/>
      <c r="AI562" s="94"/>
      <c r="AJ562" s="193"/>
      <c r="AK562" s="389"/>
    </row>
    <row r="563" spans="1:37" s="3" customFormat="1">
      <c r="A563" s="13"/>
      <c r="B563" s="20" t="s">
        <v>54</v>
      </c>
      <c r="C563" s="37" t="s">
        <v>55</v>
      </c>
      <c r="D563" s="22"/>
      <c r="E563" s="459"/>
      <c r="F563" s="459"/>
      <c r="G563" s="531"/>
      <c r="H563" s="118"/>
      <c r="I563" s="119"/>
      <c r="J563" s="119"/>
      <c r="K563" s="59"/>
      <c r="L563" s="59"/>
      <c r="M563" s="119"/>
      <c r="N563" s="345"/>
      <c r="O563" s="62"/>
      <c r="P563" s="63"/>
      <c r="Q563" s="64"/>
      <c r="R563" s="65"/>
      <c r="S563" s="127"/>
      <c r="T563" s="65"/>
      <c r="U563" s="65"/>
      <c r="V563" s="127"/>
      <c r="W563" s="65"/>
      <c r="X563" s="65"/>
      <c r="Y563" s="65"/>
      <c r="Z563" s="65"/>
      <c r="AA563" s="65"/>
      <c r="AB563" s="65"/>
      <c r="AC563" s="65"/>
      <c r="AD563" s="65"/>
      <c r="AE563" s="65"/>
      <c r="AF563" s="65"/>
      <c r="AG563" s="65"/>
      <c r="AH563" s="65"/>
      <c r="AI563" s="54"/>
      <c r="AJ563" s="195"/>
      <c r="AK563" s="131"/>
    </row>
    <row r="564" spans="1:37" s="3" customFormat="1" ht="84.6" customHeight="1">
      <c r="A564" s="13"/>
      <c r="B564" s="74" t="s">
        <v>56</v>
      </c>
      <c r="C564" s="184" t="s">
        <v>596</v>
      </c>
      <c r="D564" s="22"/>
      <c r="E564" s="459"/>
      <c r="F564" s="459"/>
      <c r="G564" s="531"/>
      <c r="H564" s="120"/>
      <c r="I564" s="124"/>
      <c r="J564" s="124"/>
      <c r="K564" s="123"/>
      <c r="L564" s="123"/>
      <c r="M564" s="124"/>
      <c r="N564" s="366"/>
      <c r="O564" s="384">
        <v>23</v>
      </c>
      <c r="P564" s="152" t="str">
        <f>C332</f>
        <v>To be a functioning NFF/Airworthiness group</v>
      </c>
      <c r="Q564" s="318" t="str">
        <f>C344</f>
        <v>Proposed updates to ADS (AMM)</v>
      </c>
      <c r="R564" s="374" t="str">
        <f>I344</f>
        <v>Wrong object</v>
      </c>
      <c r="S564" s="374" t="str">
        <f>J344</f>
        <v>Incorrect ADS updates proposed</v>
      </c>
      <c r="T564" s="390" t="str">
        <f>K344</f>
        <v>Low</v>
      </c>
      <c r="U564" s="386" t="str">
        <f>L344</f>
        <v>Large</v>
      </c>
      <c r="V564" s="241" t="s">
        <v>621</v>
      </c>
      <c r="W564" s="107" t="s">
        <v>104</v>
      </c>
      <c r="X564" s="107">
        <f t="shared" ref="X564" si="476">IF($T564="High",3,0)</f>
        <v>0</v>
      </c>
      <c r="Y564" s="107">
        <f t="shared" ref="Y564" si="477">IF($T564="Medium",2,0)</f>
        <v>0</v>
      </c>
      <c r="Z564" s="107">
        <f t="shared" ref="Z564" si="478">IF($T564="Low",1,0)</f>
        <v>1</v>
      </c>
      <c r="AA564" s="107">
        <f t="shared" ref="AA564" si="479">IF($U564="large",3,0)</f>
        <v>3</v>
      </c>
      <c r="AB564" s="107">
        <f t="shared" ref="AB564" si="480">IF($U564="Medium",2,0)</f>
        <v>0</v>
      </c>
      <c r="AC564" s="107">
        <f t="shared" ref="AC564" si="481">IF($U564="Low",1,0)</f>
        <v>0</v>
      </c>
      <c r="AD564" s="107">
        <f t="shared" ref="AD564" si="482">(X564+Y564+Z564)*(AA564+AB564+AC564)</f>
        <v>3</v>
      </c>
      <c r="AE564" s="376">
        <f t="shared" ref="AE564" si="483">IF($W564="INCREASE",3,0)</f>
        <v>0</v>
      </c>
      <c r="AF564" s="376">
        <f t="shared" ref="AF564" si="484">IF($W564="NO CHANGE",2,0)</f>
        <v>2</v>
      </c>
      <c r="AG564" s="376">
        <f t="shared" ref="AG564" si="485">IF($W564="DECREASE",1,0)</f>
        <v>0</v>
      </c>
      <c r="AH564" s="48">
        <f t="shared" ref="AH564" si="486">AD564*(AE564+AF564+AG564)</f>
        <v>6</v>
      </c>
      <c r="AI564" s="375" t="s">
        <v>598</v>
      </c>
      <c r="AJ564" s="195"/>
      <c r="AK564" s="366"/>
    </row>
    <row r="565" spans="1:37" s="3" customFormat="1">
      <c r="A565" s="13"/>
      <c r="B565" s="74" t="s">
        <v>65</v>
      </c>
      <c r="C565" s="161" t="s">
        <v>90</v>
      </c>
      <c r="D565" s="22"/>
      <c r="E565" s="459"/>
      <c r="F565" s="459"/>
      <c r="G565" s="531"/>
      <c r="H565" s="120"/>
      <c r="I565" s="124"/>
      <c r="J565" s="124"/>
      <c r="K565" s="123"/>
      <c r="L565" s="123"/>
      <c r="M565" s="124"/>
      <c r="N565" s="366"/>
      <c r="O565" s="119"/>
      <c r="P565" s="57"/>
      <c r="Q565" s="58"/>
      <c r="R565" s="59"/>
      <c r="S565" s="119"/>
      <c r="T565" s="59"/>
      <c r="U565" s="59"/>
      <c r="V565" s="119"/>
      <c r="W565" s="59"/>
      <c r="X565" s="59"/>
      <c r="Y565" s="59"/>
      <c r="Z565" s="59"/>
      <c r="AA565" s="59"/>
      <c r="AB565" s="59"/>
      <c r="AC565" s="59"/>
      <c r="AD565" s="59"/>
      <c r="AE565" s="59"/>
      <c r="AF565" s="59"/>
      <c r="AG565" s="59"/>
      <c r="AH565" s="59"/>
      <c r="AI565" s="59"/>
      <c r="AJ565" s="391"/>
      <c r="AK565" s="366"/>
    </row>
    <row r="566" spans="1:37" s="3" customFormat="1">
      <c r="A566" s="13"/>
      <c r="B566" s="74" t="s">
        <v>75</v>
      </c>
      <c r="C566" s="161" t="s">
        <v>90</v>
      </c>
      <c r="D566" s="22"/>
      <c r="E566" s="459"/>
      <c r="F566" s="459"/>
      <c r="G566" s="531"/>
      <c r="H566" s="120"/>
      <c r="I566" s="124"/>
      <c r="J566" s="124"/>
      <c r="K566" s="123"/>
      <c r="L566" s="123"/>
      <c r="M566" s="124"/>
      <c r="N566" s="366"/>
      <c r="O566" s="90"/>
      <c r="P566" s="88"/>
      <c r="Q566" s="89"/>
      <c r="R566" s="90"/>
      <c r="S566" s="88"/>
      <c r="T566" s="90"/>
      <c r="U566" s="90"/>
      <c r="V566" s="88"/>
      <c r="W566" s="90"/>
      <c r="X566" s="90"/>
      <c r="Y566" s="90"/>
      <c r="Z566" s="90"/>
      <c r="AA566" s="90"/>
      <c r="AB566" s="90"/>
      <c r="AC566" s="90"/>
      <c r="AD566" s="90"/>
      <c r="AE566" s="90"/>
      <c r="AF566" s="90"/>
      <c r="AG566" s="90"/>
      <c r="AH566" s="90"/>
      <c r="AI566" s="90"/>
      <c r="AJ566" s="392"/>
      <c r="AK566" s="366"/>
    </row>
    <row r="567" spans="1:37" s="3" customFormat="1">
      <c r="A567" s="13"/>
      <c r="B567" s="74" t="s">
        <v>82</v>
      </c>
      <c r="C567" s="161" t="s">
        <v>90</v>
      </c>
      <c r="D567" s="22"/>
      <c r="E567" s="459"/>
      <c r="F567" s="459"/>
      <c r="G567" s="531"/>
      <c r="H567" s="120"/>
      <c r="I567" s="124"/>
      <c r="J567" s="124"/>
      <c r="K567" s="123"/>
      <c r="L567" s="123"/>
      <c r="M567" s="124"/>
      <c r="N567" s="366"/>
      <c r="O567" s="90"/>
      <c r="P567" s="88"/>
      <c r="Q567" s="89"/>
      <c r="R567" s="90"/>
      <c r="S567" s="88"/>
      <c r="T567" s="90"/>
      <c r="U567" s="90"/>
      <c r="V567" s="90"/>
      <c r="W567" s="90"/>
      <c r="X567" s="90"/>
      <c r="Y567" s="90"/>
      <c r="Z567" s="90"/>
      <c r="AA567" s="90"/>
      <c r="AB567" s="90"/>
      <c r="AC567" s="90"/>
      <c r="AD567" s="90"/>
      <c r="AE567" s="90"/>
      <c r="AF567" s="90"/>
      <c r="AG567" s="90"/>
      <c r="AH567" s="90"/>
      <c r="AI567" s="90"/>
      <c r="AJ567" s="392"/>
      <c r="AK567" s="366"/>
    </row>
    <row r="568" spans="1:37" s="3" customFormat="1">
      <c r="A568" s="13"/>
      <c r="B568" s="74" t="s">
        <v>89</v>
      </c>
      <c r="C568" s="161" t="s">
        <v>90</v>
      </c>
      <c r="D568" s="22"/>
      <c r="E568" s="459"/>
      <c r="F568" s="459"/>
      <c r="G568" s="531"/>
      <c r="H568" s="120"/>
      <c r="I568" s="124"/>
      <c r="J568" s="124"/>
      <c r="K568" s="123"/>
      <c r="L568" s="123"/>
      <c r="M568" s="124"/>
      <c r="N568" s="366"/>
      <c r="O568" s="90"/>
      <c r="P568" s="88"/>
      <c r="Q568" s="89"/>
      <c r="R568" s="90"/>
      <c r="S568" s="88"/>
      <c r="T568" s="90"/>
      <c r="U568" s="90"/>
      <c r="V568" s="88"/>
      <c r="W568" s="90"/>
      <c r="X568" s="90"/>
      <c r="Y568" s="90"/>
      <c r="Z568" s="90"/>
      <c r="AA568" s="90"/>
      <c r="AB568" s="90"/>
      <c r="AC568" s="90"/>
      <c r="AD568" s="90"/>
      <c r="AE568" s="90"/>
      <c r="AF568" s="90"/>
      <c r="AG568" s="90"/>
      <c r="AH568" s="90"/>
      <c r="AI568" s="90"/>
      <c r="AJ568" s="392"/>
      <c r="AK568" s="366"/>
    </row>
    <row r="569" spans="1:37" s="3" customFormat="1">
      <c r="A569" s="13"/>
      <c r="B569" s="84" t="s">
        <v>91</v>
      </c>
      <c r="C569" s="162" t="s">
        <v>90</v>
      </c>
      <c r="D569" s="86"/>
      <c r="E569" s="459"/>
      <c r="F569" s="459"/>
      <c r="G569" s="531"/>
      <c r="H569" s="224"/>
      <c r="I569" s="177"/>
      <c r="J569" s="177"/>
      <c r="K569" s="133"/>
      <c r="L569" s="133"/>
      <c r="M569" s="177"/>
      <c r="N569" s="102"/>
      <c r="O569" s="90"/>
      <c r="P569" s="88"/>
      <c r="Q569" s="89"/>
      <c r="R569" s="90"/>
      <c r="S569" s="88"/>
      <c r="T569" s="90"/>
      <c r="U569" s="90"/>
      <c r="V569" s="88"/>
      <c r="W569" s="90"/>
      <c r="X569" s="90"/>
      <c r="Y569" s="90"/>
      <c r="Z569" s="90"/>
      <c r="AA569" s="90"/>
      <c r="AB569" s="90"/>
      <c r="AC569" s="90"/>
      <c r="AD569" s="90"/>
      <c r="AE569" s="90"/>
      <c r="AF569" s="90"/>
      <c r="AG569" s="90"/>
      <c r="AH569" s="90"/>
      <c r="AI569" s="90"/>
      <c r="AJ569" s="393"/>
      <c r="AK569" s="102"/>
    </row>
    <row r="570" spans="1:37">
      <c r="A570" s="279"/>
      <c r="B570" s="163"/>
      <c r="C570" s="163"/>
      <c r="D570" s="163"/>
      <c r="E570" s="170"/>
      <c r="F570" s="93"/>
      <c r="G570" s="93"/>
      <c r="H570" s="163"/>
      <c r="I570" s="163"/>
      <c r="J570" s="163"/>
      <c r="K570" s="44"/>
      <c r="L570" s="170"/>
      <c r="M570" s="170"/>
      <c r="N570" s="66"/>
      <c r="O570" s="170"/>
      <c r="P570" s="168"/>
      <c r="Q570" s="169"/>
      <c r="R570" s="170"/>
      <c r="S570" s="163"/>
      <c r="T570" s="44"/>
      <c r="U570" s="44"/>
      <c r="V570" s="163"/>
      <c r="W570" s="44"/>
      <c r="X570" s="44"/>
      <c r="Y570" s="44"/>
      <c r="Z570" s="44"/>
      <c r="AA570" s="44"/>
      <c r="AB570" s="44"/>
      <c r="AC570" s="44"/>
      <c r="AD570" s="44"/>
      <c r="AE570" s="44"/>
      <c r="AF570" s="44"/>
      <c r="AG570" s="44"/>
      <c r="AH570" s="406"/>
      <c r="AI570" s="163"/>
      <c r="AJ570" s="247"/>
      <c r="AK570" s="66"/>
    </row>
  </sheetData>
  <sheetProtection algorithmName="SHA-512" hashValue="fiC/36auOy2F0lxMZjuq++UAEd7HGMsiDXzXfPcL4G8tjTT/vtJSQvA3krBJWyTRrSbU+U1uWFXNuAfzxztqFg==" saltValue="qbSElmIa9wSMsCPRbS/RKw==" spinCount="100000" sheet="1" formatCells="0" formatColumns="0" formatRows="0" insertColumns="0" insertRows="0" insertHyperlinks="0" deleteColumns="0" deleteRows="0" sort="0" autoFilter="0" pivotTables="0"/>
  <mergeCells count="1085">
    <mergeCell ref="AI560:AI561"/>
    <mergeCell ref="AJ560:AJ561"/>
    <mergeCell ref="E562:E569"/>
    <mergeCell ref="F562:F569"/>
    <mergeCell ref="G562:G569"/>
    <mergeCell ref="V560:V561"/>
    <mergeCell ref="W560:W561"/>
    <mergeCell ref="X560:Z560"/>
    <mergeCell ref="AA560:AC560"/>
    <mergeCell ref="AE560:AG560"/>
    <mergeCell ref="AH560:AH561"/>
    <mergeCell ref="L560:L561"/>
    <mergeCell ref="O560:Q560"/>
    <mergeCell ref="R560:R561"/>
    <mergeCell ref="S560:S561"/>
    <mergeCell ref="T560:T561"/>
    <mergeCell ref="U560:U561"/>
    <mergeCell ref="B559:C559"/>
    <mergeCell ref="D559:L559"/>
    <mergeCell ref="M559:AH559"/>
    <mergeCell ref="AI559:AJ559"/>
    <mergeCell ref="F560:F561"/>
    <mergeCell ref="G560:G561"/>
    <mergeCell ref="H560:H561"/>
    <mergeCell ref="I560:I561"/>
    <mergeCell ref="J560:J561"/>
    <mergeCell ref="K560:K561"/>
    <mergeCell ref="AI543:AI544"/>
    <mergeCell ref="AJ543:AJ544"/>
    <mergeCell ref="E545:E556"/>
    <mergeCell ref="F545:F556"/>
    <mergeCell ref="G545:G556"/>
    <mergeCell ref="B547:B548"/>
    <mergeCell ref="B549:B552"/>
    <mergeCell ref="V543:V544"/>
    <mergeCell ref="W543:W544"/>
    <mergeCell ref="X543:Z543"/>
    <mergeCell ref="AA543:AC543"/>
    <mergeCell ref="AE543:AG543"/>
    <mergeCell ref="AH543:AH544"/>
    <mergeCell ref="L543:L544"/>
    <mergeCell ref="O543:Q543"/>
    <mergeCell ref="R543:R544"/>
    <mergeCell ref="S543:S544"/>
    <mergeCell ref="T543:T544"/>
    <mergeCell ref="U543:U544"/>
    <mergeCell ref="F543:F544"/>
    <mergeCell ref="G543:G544"/>
    <mergeCell ref="H543:H544"/>
    <mergeCell ref="I543:I544"/>
    <mergeCell ref="J543:J544"/>
    <mergeCell ref="K543:K544"/>
    <mergeCell ref="AI530:AI531"/>
    <mergeCell ref="AJ530:AJ531"/>
    <mergeCell ref="E532:E539"/>
    <mergeCell ref="F532:F539"/>
    <mergeCell ref="G532:G539"/>
    <mergeCell ref="B542:C542"/>
    <mergeCell ref="D542:L542"/>
    <mergeCell ref="M542:AH542"/>
    <mergeCell ref="AI542:AJ542"/>
    <mergeCell ref="V530:V531"/>
    <mergeCell ref="W530:W531"/>
    <mergeCell ref="X530:Z530"/>
    <mergeCell ref="AA530:AC530"/>
    <mergeCell ref="AE530:AG530"/>
    <mergeCell ref="AH530:AH531"/>
    <mergeCell ref="L530:L531"/>
    <mergeCell ref="O530:Q530"/>
    <mergeCell ref="R530:R531"/>
    <mergeCell ref="S530:S531"/>
    <mergeCell ref="T530:T531"/>
    <mergeCell ref="U530:U531"/>
    <mergeCell ref="F530:F531"/>
    <mergeCell ref="G530:G531"/>
    <mergeCell ref="H530:H531"/>
    <mergeCell ref="I530:I531"/>
    <mergeCell ref="J530:J531"/>
    <mergeCell ref="K530:K531"/>
    <mergeCell ref="AI517:AI518"/>
    <mergeCell ref="AJ517:AJ518"/>
    <mergeCell ref="E519:E526"/>
    <mergeCell ref="F519:F526"/>
    <mergeCell ref="G519:G526"/>
    <mergeCell ref="B529:C529"/>
    <mergeCell ref="D529:L529"/>
    <mergeCell ref="M529:AH529"/>
    <mergeCell ref="AI529:AJ529"/>
    <mergeCell ref="V517:V518"/>
    <mergeCell ref="W517:W518"/>
    <mergeCell ref="X517:Z517"/>
    <mergeCell ref="AA517:AC517"/>
    <mergeCell ref="AE517:AG517"/>
    <mergeCell ref="AH517:AH518"/>
    <mergeCell ref="L517:L518"/>
    <mergeCell ref="O517:Q517"/>
    <mergeCell ref="R517:R518"/>
    <mergeCell ref="S517:S518"/>
    <mergeCell ref="T517:T518"/>
    <mergeCell ref="U517:U518"/>
    <mergeCell ref="F517:F518"/>
    <mergeCell ref="G517:G518"/>
    <mergeCell ref="H517:H518"/>
    <mergeCell ref="I517:I518"/>
    <mergeCell ref="J517:J518"/>
    <mergeCell ref="K517:K518"/>
    <mergeCell ref="AI504:AI505"/>
    <mergeCell ref="AJ504:AJ505"/>
    <mergeCell ref="E506:E513"/>
    <mergeCell ref="F506:F513"/>
    <mergeCell ref="G506:G513"/>
    <mergeCell ref="B516:C516"/>
    <mergeCell ref="D516:L516"/>
    <mergeCell ref="M516:AH516"/>
    <mergeCell ref="AI516:AJ516"/>
    <mergeCell ref="V504:V505"/>
    <mergeCell ref="W504:W505"/>
    <mergeCell ref="X504:Z504"/>
    <mergeCell ref="AA504:AC504"/>
    <mergeCell ref="AE504:AG504"/>
    <mergeCell ref="AH504:AH505"/>
    <mergeCell ref="L504:L505"/>
    <mergeCell ref="O504:Q504"/>
    <mergeCell ref="R504:R505"/>
    <mergeCell ref="S504:S505"/>
    <mergeCell ref="T504:T505"/>
    <mergeCell ref="U504:U505"/>
    <mergeCell ref="F504:F505"/>
    <mergeCell ref="G504:G505"/>
    <mergeCell ref="H504:H505"/>
    <mergeCell ref="I504:I505"/>
    <mergeCell ref="J504:J505"/>
    <mergeCell ref="K504:K505"/>
    <mergeCell ref="AI491:AI492"/>
    <mergeCell ref="AJ491:AJ492"/>
    <mergeCell ref="E493:E500"/>
    <mergeCell ref="F493:F500"/>
    <mergeCell ref="G493:G500"/>
    <mergeCell ref="B503:C503"/>
    <mergeCell ref="D503:L503"/>
    <mergeCell ref="M503:AH503"/>
    <mergeCell ref="AI503:AJ503"/>
    <mergeCell ref="V491:V492"/>
    <mergeCell ref="W491:W492"/>
    <mergeCell ref="X491:Z491"/>
    <mergeCell ref="AA491:AC491"/>
    <mergeCell ref="AE491:AG491"/>
    <mergeCell ref="AH491:AH492"/>
    <mergeCell ref="L491:L492"/>
    <mergeCell ref="O491:Q491"/>
    <mergeCell ref="R491:R492"/>
    <mergeCell ref="S491:S492"/>
    <mergeCell ref="T491:T492"/>
    <mergeCell ref="U491:U492"/>
    <mergeCell ref="F491:F492"/>
    <mergeCell ref="G491:G492"/>
    <mergeCell ref="H491:H492"/>
    <mergeCell ref="I491:I492"/>
    <mergeCell ref="J491:J492"/>
    <mergeCell ref="K491:K492"/>
    <mergeCell ref="AI478:AI479"/>
    <mergeCell ref="AJ478:AJ479"/>
    <mergeCell ref="E480:E487"/>
    <mergeCell ref="F480:F487"/>
    <mergeCell ref="G480:G487"/>
    <mergeCell ref="B490:C490"/>
    <mergeCell ref="D490:L490"/>
    <mergeCell ref="M490:AH490"/>
    <mergeCell ref="AI490:AJ490"/>
    <mergeCell ref="V478:V479"/>
    <mergeCell ref="W478:W479"/>
    <mergeCell ref="X478:Z478"/>
    <mergeCell ref="AA478:AC478"/>
    <mergeCell ref="AE478:AG478"/>
    <mergeCell ref="AH478:AH479"/>
    <mergeCell ref="L478:L479"/>
    <mergeCell ref="O478:Q478"/>
    <mergeCell ref="R478:R479"/>
    <mergeCell ref="S478:S479"/>
    <mergeCell ref="T478:T479"/>
    <mergeCell ref="U478:U479"/>
    <mergeCell ref="F478:F479"/>
    <mergeCell ref="G478:G479"/>
    <mergeCell ref="H478:H479"/>
    <mergeCell ref="I478:I479"/>
    <mergeCell ref="J478:J479"/>
    <mergeCell ref="K478:K479"/>
    <mergeCell ref="AI465:AI466"/>
    <mergeCell ref="AJ465:AJ466"/>
    <mergeCell ref="E467:E474"/>
    <mergeCell ref="F467:F474"/>
    <mergeCell ref="G467:G474"/>
    <mergeCell ref="B477:C477"/>
    <mergeCell ref="D477:L477"/>
    <mergeCell ref="M477:AH477"/>
    <mergeCell ref="AI477:AJ477"/>
    <mergeCell ref="V465:V466"/>
    <mergeCell ref="W465:W466"/>
    <mergeCell ref="X465:Z465"/>
    <mergeCell ref="AA465:AC465"/>
    <mergeCell ref="AE465:AG465"/>
    <mergeCell ref="AH465:AH466"/>
    <mergeCell ref="L465:L466"/>
    <mergeCell ref="O465:Q465"/>
    <mergeCell ref="R465:R466"/>
    <mergeCell ref="S465:S466"/>
    <mergeCell ref="T465:T466"/>
    <mergeCell ref="U465:U466"/>
    <mergeCell ref="F465:F466"/>
    <mergeCell ref="G465:G466"/>
    <mergeCell ref="H465:H466"/>
    <mergeCell ref="I465:I466"/>
    <mergeCell ref="J465:J466"/>
    <mergeCell ref="K465:K466"/>
    <mergeCell ref="AI452:AI453"/>
    <mergeCell ref="AJ452:AJ453"/>
    <mergeCell ref="E454:E461"/>
    <mergeCell ref="F454:F461"/>
    <mergeCell ref="G454:G461"/>
    <mergeCell ref="B464:C464"/>
    <mergeCell ref="D464:L464"/>
    <mergeCell ref="M464:AH464"/>
    <mergeCell ref="AI464:AJ464"/>
    <mergeCell ref="V452:V453"/>
    <mergeCell ref="W452:W453"/>
    <mergeCell ref="X452:Z452"/>
    <mergeCell ref="AA452:AC452"/>
    <mergeCell ref="AE452:AG452"/>
    <mergeCell ref="AH452:AH453"/>
    <mergeCell ref="L452:L453"/>
    <mergeCell ref="O452:Q452"/>
    <mergeCell ref="R452:R453"/>
    <mergeCell ref="S452:S453"/>
    <mergeCell ref="T452:T453"/>
    <mergeCell ref="U452:U453"/>
    <mergeCell ref="F452:F453"/>
    <mergeCell ref="G452:G453"/>
    <mergeCell ref="H452:H453"/>
    <mergeCell ref="I452:I453"/>
    <mergeCell ref="J452:J453"/>
    <mergeCell ref="K452:K453"/>
    <mergeCell ref="AI439:AI440"/>
    <mergeCell ref="AJ439:AJ440"/>
    <mergeCell ref="E441:E448"/>
    <mergeCell ref="F441:F448"/>
    <mergeCell ref="G441:G448"/>
    <mergeCell ref="B451:C451"/>
    <mergeCell ref="D451:L451"/>
    <mergeCell ref="M451:AH451"/>
    <mergeCell ref="AI451:AJ451"/>
    <mergeCell ref="V439:V440"/>
    <mergeCell ref="W439:W440"/>
    <mergeCell ref="X439:Z439"/>
    <mergeCell ref="AA439:AC439"/>
    <mergeCell ref="AE439:AG439"/>
    <mergeCell ref="AH439:AH440"/>
    <mergeCell ref="L439:L440"/>
    <mergeCell ref="O439:Q439"/>
    <mergeCell ref="R439:R440"/>
    <mergeCell ref="S439:S440"/>
    <mergeCell ref="T439:T440"/>
    <mergeCell ref="U439:U440"/>
    <mergeCell ref="B438:C438"/>
    <mergeCell ref="D438:L438"/>
    <mergeCell ref="M438:AH438"/>
    <mergeCell ref="AI438:AJ438"/>
    <mergeCell ref="F439:F440"/>
    <mergeCell ref="G439:G440"/>
    <mergeCell ref="H439:H440"/>
    <mergeCell ref="I439:I440"/>
    <mergeCell ref="J439:J440"/>
    <mergeCell ref="K439:K440"/>
    <mergeCell ref="AI419:AI420"/>
    <mergeCell ref="AJ419:AJ420"/>
    <mergeCell ref="E421:E435"/>
    <mergeCell ref="F421:F435"/>
    <mergeCell ref="G421:G435"/>
    <mergeCell ref="B423:B425"/>
    <mergeCell ref="B426:B429"/>
    <mergeCell ref="B431:B433"/>
    <mergeCell ref="V419:V420"/>
    <mergeCell ref="W419:W420"/>
    <mergeCell ref="X419:Z419"/>
    <mergeCell ref="AA419:AC419"/>
    <mergeCell ref="AE419:AG419"/>
    <mergeCell ref="AH419:AH420"/>
    <mergeCell ref="L419:L420"/>
    <mergeCell ref="O419:Q419"/>
    <mergeCell ref="R419:R420"/>
    <mergeCell ref="S419:S420"/>
    <mergeCell ref="T419:T420"/>
    <mergeCell ref="U419:U420"/>
    <mergeCell ref="F419:F420"/>
    <mergeCell ref="G419:G420"/>
    <mergeCell ref="H419:H420"/>
    <mergeCell ref="I419:I420"/>
    <mergeCell ref="J419:J420"/>
    <mergeCell ref="K419:K420"/>
    <mergeCell ref="AI406:AI407"/>
    <mergeCell ref="AJ406:AJ407"/>
    <mergeCell ref="E408:E415"/>
    <mergeCell ref="F408:F415"/>
    <mergeCell ref="G408:G415"/>
    <mergeCell ref="B418:C418"/>
    <mergeCell ref="D418:L418"/>
    <mergeCell ref="M418:AH418"/>
    <mergeCell ref="AI418:AJ418"/>
    <mergeCell ref="V406:V407"/>
    <mergeCell ref="W406:W407"/>
    <mergeCell ref="X406:Z406"/>
    <mergeCell ref="AA406:AC406"/>
    <mergeCell ref="AE406:AG406"/>
    <mergeCell ref="AH406:AH407"/>
    <mergeCell ref="L406:L407"/>
    <mergeCell ref="O406:Q406"/>
    <mergeCell ref="R406:R407"/>
    <mergeCell ref="S406:S407"/>
    <mergeCell ref="T406:T407"/>
    <mergeCell ref="U406:U407"/>
    <mergeCell ref="F406:F407"/>
    <mergeCell ref="G406:G407"/>
    <mergeCell ref="H406:H407"/>
    <mergeCell ref="I406:I407"/>
    <mergeCell ref="J406:J407"/>
    <mergeCell ref="K406:K407"/>
    <mergeCell ref="AI393:AI394"/>
    <mergeCell ref="AJ393:AJ394"/>
    <mergeCell ref="E395:E402"/>
    <mergeCell ref="F395:F402"/>
    <mergeCell ref="G395:G402"/>
    <mergeCell ref="B405:C405"/>
    <mergeCell ref="D405:L405"/>
    <mergeCell ref="M405:AH405"/>
    <mergeCell ref="AI405:AJ405"/>
    <mergeCell ref="V393:V394"/>
    <mergeCell ref="W393:W394"/>
    <mergeCell ref="X393:Z393"/>
    <mergeCell ref="AA393:AC393"/>
    <mergeCell ref="AE393:AG393"/>
    <mergeCell ref="AH393:AH394"/>
    <mergeCell ref="L393:L394"/>
    <mergeCell ref="O393:Q393"/>
    <mergeCell ref="R393:R394"/>
    <mergeCell ref="S393:S394"/>
    <mergeCell ref="T393:T394"/>
    <mergeCell ref="U393:U394"/>
    <mergeCell ref="B392:C392"/>
    <mergeCell ref="D392:L392"/>
    <mergeCell ref="M392:AH392"/>
    <mergeCell ref="AI392:AJ392"/>
    <mergeCell ref="F393:F394"/>
    <mergeCell ref="G393:G394"/>
    <mergeCell ref="H393:H394"/>
    <mergeCell ref="I393:I394"/>
    <mergeCell ref="J393:J394"/>
    <mergeCell ref="K393:K394"/>
    <mergeCell ref="AI379:AI380"/>
    <mergeCell ref="AJ379:AJ380"/>
    <mergeCell ref="E381:E389"/>
    <mergeCell ref="F381:F389"/>
    <mergeCell ref="G381:G389"/>
    <mergeCell ref="B383:B384"/>
    <mergeCell ref="V379:V380"/>
    <mergeCell ref="W379:W380"/>
    <mergeCell ref="X379:Z379"/>
    <mergeCell ref="AA379:AC379"/>
    <mergeCell ref="AE379:AG379"/>
    <mergeCell ref="AH379:AH380"/>
    <mergeCell ref="L379:L380"/>
    <mergeCell ref="O379:Q379"/>
    <mergeCell ref="R379:R380"/>
    <mergeCell ref="S379:S380"/>
    <mergeCell ref="T379:T380"/>
    <mergeCell ref="U379:U380"/>
    <mergeCell ref="F379:F380"/>
    <mergeCell ref="G379:G380"/>
    <mergeCell ref="H379:H380"/>
    <mergeCell ref="I379:I380"/>
    <mergeCell ref="J379:J380"/>
    <mergeCell ref="K379:K380"/>
    <mergeCell ref="AI366:AI367"/>
    <mergeCell ref="AJ366:AJ367"/>
    <mergeCell ref="E368:E375"/>
    <mergeCell ref="F368:F375"/>
    <mergeCell ref="G368:G375"/>
    <mergeCell ref="B378:C378"/>
    <mergeCell ref="D378:L378"/>
    <mergeCell ref="M378:AH378"/>
    <mergeCell ref="AI378:AJ378"/>
    <mergeCell ref="V366:V367"/>
    <mergeCell ref="W366:W367"/>
    <mergeCell ref="X366:Z366"/>
    <mergeCell ref="AA366:AC366"/>
    <mergeCell ref="AE366:AG366"/>
    <mergeCell ref="AH366:AH367"/>
    <mergeCell ref="L366:L367"/>
    <mergeCell ref="O366:Q366"/>
    <mergeCell ref="R366:R367"/>
    <mergeCell ref="S366:S367"/>
    <mergeCell ref="T366:T367"/>
    <mergeCell ref="U366:U367"/>
    <mergeCell ref="F366:F367"/>
    <mergeCell ref="G366:G367"/>
    <mergeCell ref="H366:H367"/>
    <mergeCell ref="I366:I367"/>
    <mergeCell ref="J366:J367"/>
    <mergeCell ref="K366:K367"/>
    <mergeCell ref="E355:E362"/>
    <mergeCell ref="F355:F362"/>
    <mergeCell ref="G355:G362"/>
    <mergeCell ref="B365:C365"/>
    <mergeCell ref="D365:L365"/>
    <mergeCell ref="M365:AH365"/>
    <mergeCell ref="AI365:AJ365"/>
    <mergeCell ref="V353:V354"/>
    <mergeCell ref="W353:W354"/>
    <mergeCell ref="X353:Z353"/>
    <mergeCell ref="AA353:AC353"/>
    <mergeCell ref="AE353:AG353"/>
    <mergeCell ref="AH353:AH354"/>
    <mergeCell ref="L353:L354"/>
    <mergeCell ref="O353:Q353"/>
    <mergeCell ref="R353:R354"/>
    <mergeCell ref="S353:S354"/>
    <mergeCell ref="T353:T354"/>
    <mergeCell ref="U353:U354"/>
    <mergeCell ref="B352:C352"/>
    <mergeCell ref="D352:L352"/>
    <mergeCell ref="M352:AH352"/>
    <mergeCell ref="AI352:AJ352"/>
    <mergeCell ref="F353:F354"/>
    <mergeCell ref="G353:G354"/>
    <mergeCell ref="H353:H354"/>
    <mergeCell ref="I353:I354"/>
    <mergeCell ref="J353:J354"/>
    <mergeCell ref="K353:K354"/>
    <mergeCell ref="AI331:AI332"/>
    <mergeCell ref="AJ331:AJ332"/>
    <mergeCell ref="E333:E349"/>
    <mergeCell ref="F333:F349"/>
    <mergeCell ref="G333:G349"/>
    <mergeCell ref="B335:B340"/>
    <mergeCell ref="B341:B343"/>
    <mergeCell ref="V331:V332"/>
    <mergeCell ref="W331:W332"/>
    <mergeCell ref="X331:Z331"/>
    <mergeCell ref="AA331:AC331"/>
    <mergeCell ref="AE331:AG331"/>
    <mergeCell ref="AH331:AH332"/>
    <mergeCell ref="L331:L332"/>
    <mergeCell ref="O331:Q331"/>
    <mergeCell ref="R331:R332"/>
    <mergeCell ref="S331:S332"/>
    <mergeCell ref="T331:T332"/>
    <mergeCell ref="U331:U332"/>
    <mergeCell ref="AI353:AI354"/>
    <mergeCell ref="AJ353:AJ354"/>
    <mergeCell ref="B330:C330"/>
    <mergeCell ref="D330:L330"/>
    <mergeCell ref="M330:AH330"/>
    <mergeCell ref="AI330:AJ330"/>
    <mergeCell ref="F331:F332"/>
    <mergeCell ref="G331:G332"/>
    <mergeCell ref="H331:H332"/>
    <mergeCell ref="I331:I332"/>
    <mergeCell ref="J331:J332"/>
    <mergeCell ref="K331:K332"/>
    <mergeCell ref="AI317:AI318"/>
    <mergeCell ref="AJ317:AJ318"/>
    <mergeCell ref="E319:E327"/>
    <mergeCell ref="F319:F327"/>
    <mergeCell ref="G319:G327"/>
    <mergeCell ref="B322:B323"/>
    <mergeCell ref="V317:V318"/>
    <mergeCell ref="W317:W318"/>
    <mergeCell ref="X317:Z317"/>
    <mergeCell ref="AA317:AC317"/>
    <mergeCell ref="AE317:AG317"/>
    <mergeCell ref="AH317:AH318"/>
    <mergeCell ref="L317:L318"/>
    <mergeCell ref="O317:Q317"/>
    <mergeCell ref="R317:R318"/>
    <mergeCell ref="S317:S318"/>
    <mergeCell ref="T317:T318"/>
    <mergeCell ref="U317:U318"/>
    <mergeCell ref="F317:F318"/>
    <mergeCell ref="G317:G318"/>
    <mergeCell ref="H317:H318"/>
    <mergeCell ref="I317:I318"/>
    <mergeCell ref="J317:J318"/>
    <mergeCell ref="K317:K318"/>
    <mergeCell ref="AI304:AI305"/>
    <mergeCell ref="AJ304:AJ305"/>
    <mergeCell ref="E306:E313"/>
    <mergeCell ref="F306:F313"/>
    <mergeCell ref="G306:G313"/>
    <mergeCell ref="B316:C316"/>
    <mergeCell ref="D316:L316"/>
    <mergeCell ref="M316:AH316"/>
    <mergeCell ref="AI316:AJ316"/>
    <mergeCell ref="V304:V305"/>
    <mergeCell ref="W304:W305"/>
    <mergeCell ref="X304:Z304"/>
    <mergeCell ref="AA304:AC304"/>
    <mergeCell ref="AE304:AG304"/>
    <mergeCell ref="AH304:AH305"/>
    <mergeCell ref="L304:L305"/>
    <mergeCell ref="O304:Q304"/>
    <mergeCell ref="R304:R305"/>
    <mergeCell ref="S304:S305"/>
    <mergeCell ref="T304:T305"/>
    <mergeCell ref="U304:U305"/>
    <mergeCell ref="F304:F305"/>
    <mergeCell ref="G304:G305"/>
    <mergeCell ref="H304:H305"/>
    <mergeCell ref="I304:I305"/>
    <mergeCell ref="J304:J305"/>
    <mergeCell ref="K304:K305"/>
    <mergeCell ref="AI291:AI292"/>
    <mergeCell ref="AJ291:AJ292"/>
    <mergeCell ref="E293:E300"/>
    <mergeCell ref="F293:F300"/>
    <mergeCell ref="G293:G300"/>
    <mergeCell ref="B303:C303"/>
    <mergeCell ref="D303:L303"/>
    <mergeCell ref="M303:AH303"/>
    <mergeCell ref="AI303:AJ303"/>
    <mergeCell ref="V291:V292"/>
    <mergeCell ref="W291:W292"/>
    <mergeCell ref="X291:Z291"/>
    <mergeCell ref="AA291:AC291"/>
    <mergeCell ref="AE291:AG291"/>
    <mergeCell ref="AH291:AH292"/>
    <mergeCell ref="L291:L292"/>
    <mergeCell ref="O291:Q291"/>
    <mergeCell ref="R291:R292"/>
    <mergeCell ref="S291:S292"/>
    <mergeCell ref="T291:T292"/>
    <mergeCell ref="U291:U292"/>
    <mergeCell ref="B290:C290"/>
    <mergeCell ref="D290:L290"/>
    <mergeCell ref="M290:AH290"/>
    <mergeCell ref="AI290:AJ290"/>
    <mergeCell ref="F291:F292"/>
    <mergeCell ref="G291:G292"/>
    <mergeCell ref="H291:H292"/>
    <mergeCell ref="I291:I292"/>
    <mergeCell ref="J291:J292"/>
    <mergeCell ref="K291:K292"/>
    <mergeCell ref="AI277:AI278"/>
    <mergeCell ref="AJ277:AJ278"/>
    <mergeCell ref="E279:E287"/>
    <mergeCell ref="F279:F287"/>
    <mergeCell ref="G279:G287"/>
    <mergeCell ref="B284:B285"/>
    <mergeCell ref="V277:V278"/>
    <mergeCell ref="W277:W278"/>
    <mergeCell ref="X277:Z277"/>
    <mergeCell ref="AA277:AC277"/>
    <mergeCell ref="AE277:AG277"/>
    <mergeCell ref="AH277:AH278"/>
    <mergeCell ref="L277:L278"/>
    <mergeCell ref="O277:Q277"/>
    <mergeCell ref="R277:R278"/>
    <mergeCell ref="S277:S278"/>
    <mergeCell ref="T277:T278"/>
    <mergeCell ref="U277:U278"/>
    <mergeCell ref="F277:F278"/>
    <mergeCell ref="G277:G278"/>
    <mergeCell ref="H277:H278"/>
    <mergeCell ref="I277:I278"/>
    <mergeCell ref="J277:J278"/>
    <mergeCell ref="K277:K278"/>
    <mergeCell ref="AI264:AI265"/>
    <mergeCell ref="AJ264:AJ265"/>
    <mergeCell ref="E266:E273"/>
    <mergeCell ref="F266:F273"/>
    <mergeCell ref="G266:G273"/>
    <mergeCell ref="B276:C276"/>
    <mergeCell ref="D276:L276"/>
    <mergeCell ref="M276:AH276"/>
    <mergeCell ref="AI276:AJ276"/>
    <mergeCell ref="V264:V265"/>
    <mergeCell ref="W264:W265"/>
    <mergeCell ref="X264:Z264"/>
    <mergeCell ref="AA264:AC264"/>
    <mergeCell ref="AE264:AG264"/>
    <mergeCell ref="AH264:AH265"/>
    <mergeCell ref="L264:L265"/>
    <mergeCell ref="O264:Q264"/>
    <mergeCell ref="R264:R265"/>
    <mergeCell ref="S264:S265"/>
    <mergeCell ref="T264:T265"/>
    <mergeCell ref="U264:U265"/>
    <mergeCell ref="F264:F265"/>
    <mergeCell ref="G264:G265"/>
    <mergeCell ref="H264:H265"/>
    <mergeCell ref="I264:I265"/>
    <mergeCell ref="J264:J265"/>
    <mergeCell ref="K264:K265"/>
    <mergeCell ref="AI251:AI252"/>
    <mergeCell ref="AJ251:AJ252"/>
    <mergeCell ref="E253:E260"/>
    <mergeCell ref="F253:F260"/>
    <mergeCell ref="G253:G260"/>
    <mergeCell ref="B263:C263"/>
    <mergeCell ref="D263:L263"/>
    <mergeCell ref="M263:AH263"/>
    <mergeCell ref="AI263:AJ263"/>
    <mergeCell ref="V251:V252"/>
    <mergeCell ref="W251:W252"/>
    <mergeCell ref="X251:Z251"/>
    <mergeCell ref="AA251:AC251"/>
    <mergeCell ref="AE251:AG251"/>
    <mergeCell ref="AH251:AH252"/>
    <mergeCell ref="L251:L252"/>
    <mergeCell ref="O251:Q251"/>
    <mergeCell ref="R251:R252"/>
    <mergeCell ref="S251:S252"/>
    <mergeCell ref="T251:T252"/>
    <mergeCell ref="U251:U252"/>
    <mergeCell ref="F251:F252"/>
    <mergeCell ref="G251:G252"/>
    <mergeCell ref="H251:H252"/>
    <mergeCell ref="I251:I252"/>
    <mergeCell ref="J251:J252"/>
    <mergeCell ref="K251:K252"/>
    <mergeCell ref="E240:E247"/>
    <mergeCell ref="F240:F247"/>
    <mergeCell ref="G240:G247"/>
    <mergeCell ref="B250:C250"/>
    <mergeCell ref="D250:L250"/>
    <mergeCell ref="M250:AH250"/>
    <mergeCell ref="AI250:AJ250"/>
    <mergeCell ref="V238:V239"/>
    <mergeCell ref="W238:W239"/>
    <mergeCell ref="X238:Z238"/>
    <mergeCell ref="AA238:AC238"/>
    <mergeCell ref="AE238:AG238"/>
    <mergeCell ref="AH238:AH239"/>
    <mergeCell ref="L238:L239"/>
    <mergeCell ref="O238:Q238"/>
    <mergeCell ref="R238:R239"/>
    <mergeCell ref="S238:S239"/>
    <mergeCell ref="T238:T239"/>
    <mergeCell ref="U238:U239"/>
    <mergeCell ref="B237:C237"/>
    <mergeCell ref="D237:L237"/>
    <mergeCell ref="M237:AH237"/>
    <mergeCell ref="AI237:AJ237"/>
    <mergeCell ref="F238:F239"/>
    <mergeCell ref="G238:G239"/>
    <mergeCell ref="H238:H239"/>
    <mergeCell ref="I238:I239"/>
    <mergeCell ref="J238:J239"/>
    <mergeCell ref="K238:K239"/>
    <mergeCell ref="AI223:AI224"/>
    <mergeCell ref="AJ223:AJ224"/>
    <mergeCell ref="E225:E234"/>
    <mergeCell ref="F225:F234"/>
    <mergeCell ref="G225:G234"/>
    <mergeCell ref="B227:B228"/>
    <mergeCell ref="B229:B230"/>
    <mergeCell ref="V223:V224"/>
    <mergeCell ref="W223:W224"/>
    <mergeCell ref="X223:Z223"/>
    <mergeCell ref="AA223:AC223"/>
    <mergeCell ref="AE223:AG223"/>
    <mergeCell ref="AH223:AH224"/>
    <mergeCell ref="L223:L224"/>
    <mergeCell ref="O223:Q223"/>
    <mergeCell ref="R223:R224"/>
    <mergeCell ref="S223:S224"/>
    <mergeCell ref="T223:T224"/>
    <mergeCell ref="U223:U224"/>
    <mergeCell ref="AI238:AI239"/>
    <mergeCell ref="AJ238:AJ239"/>
    <mergeCell ref="B222:C222"/>
    <mergeCell ref="D222:L222"/>
    <mergeCell ref="M222:AH222"/>
    <mergeCell ref="AI222:AJ222"/>
    <mergeCell ref="F223:F224"/>
    <mergeCell ref="G223:G224"/>
    <mergeCell ref="H223:H224"/>
    <mergeCell ref="I223:I224"/>
    <mergeCell ref="J223:J224"/>
    <mergeCell ref="K223:K224"/>
    <mergeCell ref="AI207:AI208"/>
    <mergeCell ref="AJ207:AJ208"/>
    <mergeCell ref="E209:E219"/>
    <mergeCell ref="F209:F219"/>
    <mergeCell ref="G209:G219"/>
    <mergeCell ref="B211:B213"/>
    <mergeCell ref="B214:B215"/>
    <mergeCell ref="V207:V208"/>
    <mergeCell ref="W207:W208"/>
    <mergeCell ref="X207:Z207"/>
    <mergeCell ref="AA207:AC207"/>
    <mergeCell ref="AE207:AG207"/>
    <mergeCell ref="AH207:AH208"/>
    <mergeCell ref="L207:L208"/>
    <mergeCell ref="O207:Q207"/>
    <mergeCell ref="R207:R208"/>
    <mergeCell ref="S207:S208"/>
    <mergeCell ref="T207:T208"/>
    <mergeCell ref="U207:U208"/>
    <mergeCell ref="B206:C206"/>
    <mergeCell ref="D206:L206"/>
    <mergeCell ref="M206:AH206"/>
    <mergeCell ref="AI206:AJ206"/>
    <mergeCell ref="F207:F208"/>
    <mergeCell ref="G207:G208"/>
    <mergeCell ref="H207:H208"/>
    <mergeCell ref="I207:I208"/>
    <mergeCell ref="J207:J208"/>
    <mergeCell ref="K207:K208"/>
    <mergeCell ref="AI191:AI192"/>
    <mergeCell ref="AJ191:AJ192"/>
    <mergeCell ref="E193:E203"/>
    <mergeCell ref="F193:F203"/>
    <mergeCell ref="G193:G203"/>
    <mergeCell ref="B196:B198"/>
    <mergeCell ref="B200:B201"/>
    <mergeCell ref="V191:V192"/>
    <mergeCell ref="W191:W192"/>
    <mergeCell ref="X191:Z191"/>
    <mergeCell ref="AA191:AC191"/>
    <mergeCell ref="AE191:AG191"/>
    <mergeCell ref="AH191:AH192"/>
    <mergeCell ref="L191:L192"/>
    <mergeCell ref="O191:Q191"/>
    <mergeCell ref="R191:R192"/>
    <mergeCell ref="S191:S192"/>
    <mergeCell ref="T191:T192"/>
    <mergeCell ref="U191:U192"/>
    <mergeCell ref="B190:C190"/>
    <mergeCell ref="D190:L190"/>
    <mergeCell ref="M190:AH190"/>
    <mergeCell ref="AI190:AJ190"/>
    <mergeCell ref="F191:F192"/>
    <mergeCell ref="G191:G192"/>
    <mergeCell ref="H191:H192"/>
    <mergeCell ref="I191:I192"/>
    <mergeCell ref="J191:J192"/>
    <mergeCell ref="K191:K192"/>
    <mergeCell ref="AI177:AI178"/>
    <mergeCell ref="AJ177:AJ178"/>
    <mergeCell ref="E179:E187"/>
    <mergeCell ref="F179:F187"/>
    <mergeCell ref="G179:G187"/>
    <mergeCell ref="B182:B183"/>
    <mergeCell ref="V177:V178"/>
    <mergeCell ref="W177:W178"/>
    <mergeCell ref="X177:Z177"/>
    <mergeCell ref="AA177:AC177"/>
    <mergeCell ref="AE177:AG177"/>
    <mergeCell ref="AH177:AH178"/>
    <mergeCell ref="L177:L178"/>
    <mergeCell ref="O177:Q177"/>
    <mergeCell ref="R177:R178"/>
    <mergeCell ref="S177:S178"/>
    <mergeCell ref="T177:T178"/>
    <mergeCell ref="U177:U178"/>
    <mergeCell ref="F177:F178"/>
    <mergeCell ref="G177:G178"/>
    <mergeCell ref="H177:H178"/>
    <mergeCell ref="I177:I178"/>
    <mergeCell ref="J177:J178"/>
    <mergeCell ref="K177:K178"/>
    <mergeCell ref="AI164:AI165"/>
    <mergeCell ref="AJ164:AJ165"/>
    <mergeCell ref="E166:E173"/>
    <mergeCell ref="F166:F173"/>
    <mergeCell ref="G166:G173"/>
    <mergeCell ref="B176:C176"/>
    <mergeCell ref="D176:L176"/>
    <mergeCell ref="M176:AH176"/>
    <mergeCell ref="AI176:AJ176"/>
    <mergeCell ref="V164:V165"/>
    <mergeCell ref="W164:W165"/>
    <mergeCell ref="X164:Z164"/>
    <mergeCell ref="AA164:AC164"/>
    <mergeCell ref="AE164:AG164"/>
    <mergeCell ref="AH164:AH165"/>
    <mergeCell ref="L164:L165"/>
    <mergeCell ref="O164:Q164"/>
    <mergeCell ref="R164:R165"/>
    <mergeCell ref="S164:S165"/>
    <mergeCell ref="T164:T165"/>
    <mergeCell ref="U164:U165"/>
    <mergeCell ref="F164:F165"/>
    <mergeCell ref="G164:G165"/>
    <mergeCell ref="H164:H165"/>
    <mergeCell ref="I164:I165"/>
    <mergeCell ref="J164:J165"/>
    <mergeCell ref="K164:K165"/>
    <mergeCell ref="E153:E160"/>
    <mergeCell ref="F153:F160"/>
    <mergeCell ref="G153:G160"/>
    <mergeCell ref="B163:C163"/>
    <mergeCell ref="D163:L163"/>
    <mergeCell ref="M163:AH163"/>
    <mergeCell ref="AI163:AJ163"/>
    <mergeCell ref="V151:V152"/>
    <mergeCell ref="W151:W152"/>
    <mergeCell ref="X151:Z151"/>
    <mergeCell ref="AA151:AC151"/>
    <mergeCell ref="AE151:AG151"/>
    <mergeCell ref="AH151:AH152"/>
    <mergeCell ref="L151:L152"/>
    <mergeCell ref="O151:Q151"/>
    <mergeCell ref="R151:R152"/>
    <mergeCell ref="S151:S152"/>
    <mergeCell ref="T151:T152"/>
    <mergeCell ref="U151:U152"/>
    <mergeCell ref="B150:C150"/>
    <mergeCell ref="D150:L150"/>
    <mergeCell ref="M150:AH150"/>
    <mergeCell ref="AI150:AJ150"/>
    <mergeCell ref="F151:F152"/>
    <mergeCell ref="G151:G152"/>
    <mergeCell ref="H151:H152"/>
    <mergeCell ref="I151:I152"/>
    <mergeCell ref="J151:J152"/>
    <mergeCell ref="K151:K152"/>
    <mergeCell ref="AI134:AI135"/>
    <mergeCell ref="AJ134:AJ135"/>
    <mergeCell ref="E136:E147"/>
    <mergeCell ref="F136:F147"/>
    <mergeCell ref="G136:G147"/>
    <mergeCell ref="B139:B141"/>
    <mergeCell ref="B143:B145"/>
    <mergeCell ref="V134:V135"/>
    <mergeCell ref="W134:W135"/>
    <mergeCell ref="X134:Z134"/>
    <mergeCell ref="AA134:AC134"/>
    <mergeCell ref="AE134:AG134"/>
    <mergeCell ref="AH134:AH135"/>
    <mergeCell ref="L134:L135"/>
    <mergeCell ref="O134:Q134"/>
    <mergeCell ref="R134:R135"/>
    <mergeCell ref="S134:S135"/>
    <mergeCell ref="T134:T135"/>
    <mergeCell ref="U134:U135"/>
    <mergeCell ref="AI151:AI152"/>
    <mergeCell ref="AJ151:AJ152"/>
    <mergeCell ref="B133:C133"/>
    <mergeCell ref="D133:L133"/>
    <mergeCell ref="M133:AH133"/>
    <mergeCell ref="AI133:AJ133"/>
    <mergeCell ref="F134:F135"/>
    <mergeCell ref="G134:G135"/>
    <mergeCell ref="H134:H135"/>
    <mergeCell ref="I134:I135"/>
    <mergeCell ref="J134:J135"/>
    <mergeCell ref="K134:K135"/>
    <mergeCell ref="AI118:AI119"/>
    <mergeCell ref="AJ118:AJ119"/>
    <mergeCell ref="E120:E130"/>
    <mergeCell ref="F120:F130"/>
    <mergeCell ref="G120:G130"/>
    <mergeCell ref="B122:B123"/>
    <mergeCell ref="B124:B126"/>
    <mergeCell ref="V118:V119"/>
    <mergeCell ref="W118:W119"/>
    <mergeCell ref="X118:Z118"/>
    <mergeCell ref="AA118:AC118"/>
    <mergeCell ref="AE118:AG118"/>
    <mergeCell ref="AH118:AH119"/>
    <mergeCell ref="L118:L119"/>
    <mergeCell ref="O118:Q118"/>
    <mergeCell ref="R118:R119"/>
    <mergeCell ref="S118:S119"/>
    <mergeCell ref="T118:T119"/>
    <mergeCell ref="U118:U119"/>
    <mergeCell ref="B117:C117"/>
    <mergeCell ref="D117:L117"/>
    <mergeCell ref="M117:AH117"/>
    <mergeCell ref="AI117:AJ117"/>
    <mergeCell ref="F118:F119"/>
    <mergeCell ref="G118:G119"/>
    <mergeCell ref="H118:H119"/>
    <mergeCell ref="I118:I119"/>
    <mergeCell ref="J118:J119"/>
    <mergeCell ref="K118:K119"/>
    <mergeCell ref="AH105:AH106"/>
    <mergeCell ref="AI105:AI106"/>
    <mergeCell ref="AJ105:AJ106"/>
    <mergeCell ref="E107:E114"/>
    <mergeCell ref="F107:F114"/>
    <mergeCell ref="G107:G114"/>
    <mergeCell ref="U105:U106"/>
    <mergeCell ref="V105:V106"/>
    <mergeCell ref="W105:W106"/>
    <mergeCell ref="X105:Z105"/>
    <mergeCell ref="AA105:AC105"/>
    <mergeCell ref="AE105:AG105"/>
    <mergeCell ref="K105:K106"/>
    <mergeCell ref="L105:L106"/>
    <mergeCell ref="O105:Q105"/>
    <mergeCell ref="R105:R106"/>
    <mergeCell ref="S105:S106"/>
    <mergeCell ref="T105:T106"/>
    <mergeCell ref="B93:B97"/>
    <mergeCell ref="B104:C104"/>
    <mergeCell ref="D104:L104"/>
    <mergeCell ref="M104:AH104"/>
    <mergeCell ref="AI104:AJ104"/>
    <mergeCell ref="F105:F106"/>
    <mergeCell ref="G105:G106"/>
    <mergeCell ref="H105:H106"/>
    <mergeCell ref="I105:I106"/>
    <mergeCell ref="J105:J106"/>
    <mergeCell ref="AA88:AC88"/>
    <mergeCell ref="AE88:AG88"/>
    <mergeCell ref="AH88:AH89"/>
    <mergeCell ref="AI88:AI89"/>
    <mergeCell ref="AJ88:AJ89"/>
    <mergeCell ref="E90:E101"/>
    <mergeCell ref="F90:F101"/>
    <mergeCell ref="G90:G101"/>
    <mergeCell ref="S88:S89"/>
    <mergeCell ref="T88:T89"/>
    <mergeCell ref="U88:U89"/>
    <mergeCell ref="V88:V89"/>
    <mergeCell ref="W88:W89"/>
    <mergeCell ref="X88:Z88"/>
    <mergeCell ref="AI87:AJ87"/>
    <mergeCell ref="F88:F89"/>
    <mergeCell ref="G88:G89"/>
    <mergeCell ref="H88:H89"/>
    <mergeCell ref="I88:I89"/>
    <mergeCell ref="J88:J89"/>
    <mergeCell ref="K88:K89"/>
    <mergeCell ref="L88:L89"/>
    <mergeCell ref="O88:Q88"/>
    <mergeCell ref="R88:R89"/>
    <mergeCell ref="E74:E84"/>
    <mergeCell ref="F74:F84"/>
    <mergeCell ref="G74:G84"/>
    <mergeCell ref="B76:B79"/>
    <mergeCell ref="B87:C87"/>
    <mergeCell ref="M87:AH87"/>
    <mergeCell ref="X72:Z72"/>
    <mergeCell ref="AA72:AC72"/>
    <mergeCell ref="AE72:AG72"/>
    <mergeCell ref="AH72:AH73"/>
    <mergeCell ref="AI72:AI73"/>
    <mergeCell ref="AJ72:AJ73"/>
    <mergeCell ref="R72:R73"/>
    <mergeCell ref="S72:S73"/>
    <mergeCell ref="T72:T73"/>
    <mergeCell ref="U72:U73"/>
    <mergeCell ref="V72:V73"/>
    <mergeCell ref="W72:W73"/>
    <mergeCell ref="B45:B46"/>
    <mergeCell ref="B47:B50"/>
    <mergeCell ref="B57:C57"/>
    <mergeCell ref="D57:L57"/>
    <mergeCell ref="M71:AH71"/>
    <mergeCell ref="AI71:AJ71"/>
    <mergeCell ref="F72:F73"/>
    <mergeCell ref="G72:G73"/>
    <mergeCell ref="H72:H73"/>
    <mergeCell ref="I72:I73"/>
    <mergeCell ref="J72:J73"/>
    <mergeCell ref="K72:K73"/>
    <mergeCell ref="L72:L73"/>
    <mergeCell ref="O72:Q72"/>
    <mergeCell ref="E60:E68"/>
    <mergeCell ref="F60:F68"/>
    <mergeCell ref="G60:G68"/>
    <mergeCell ref="B63:B64"/>
    <mergeCell ref="B71:C71"/>
    <mergeCell ref="D71:L71"/>
    <mergeCell ref="X58:Z58"/>
    <mergeCell ref="AA58:AC58"/>
    <mergeCell ref="AE58:AG58"/>
    <mergeCell ref="AH58:AH59"/>
    <mergeCell ref="AI58:AI59"/>
    <mergeCell ref="AJ58:AJ59"/>
    <mergeCell ref="R58:R59"/>
    <mergeCell ref="S58:S59"/>
    <mergeCell ref="T58:T59"/>
    <mergeCell ref="U58:U59"/>
    <mergeCell ref="V58:V59"/>
    <mergeCell ref="W58:W59"/>
    <mergeCell ref="J41:J42"/>
    <mergeCell ref="K41:K42"/>
    <mergeCell ref="L41:L42"/>
    <mergeCell ref="O41:Q41"/>
    <mergeCell ref="M57:AH57"/>
    <mergeCell ref="AI57:AJ57"/>
    <mergeCell ref="F58:F59"/>
    <mergeCell ref="G58:G59"/>
    <mergeCell ref="H58:H59"/>
    <mergeCell ref="I58:I59"/>
    <mergeCell ref="J58:J59"/>
    <mergeCell ref="K58:K59"/>
    <mergeCell ref="L58:L59"/>
    <mergeCell ref="O58:Q58"/>
    <mergeCell ref="E43:E54"/>
    <mergeCell ref="F43:F54"/>
    <mergeCell ref="G43:G54"/>
    <mergeCell ref="B40:C40"/>
    <mergeCell ref="D40:L40"/>
    <mergeCell ref="X23:Z23"/>
    <mergeCell ref="AA23:AC23"/>
    <mergeCell ref="AE23:AG23"/>
    <mergeCell ref="AH23:AH24"/>
    <mergeCell ref="AI23:AI24"/>
    <mergeCell ref="AJ23:AJ24"/>
    <mergeCell ref="R23:R24"/>
    <mergeCell ref="S23:S24"/>
    <mergeCell ref="T23:T24"/>
    <mergeCell ref="U23:U24"/>
    <mergeCell ref="V23:V24"/>
    <mergeCell ref="W23:W24"/>
    <mergeCell ref="X41:Z41"/>
    <mergeCell ref="AA41:AC41"/>
    <mergeCell ref="AE41:AG41"/>
    <mergeCell ref="AH41:AH42"/>
    <mergeCell ref="AI41:AI42"/>
    <mergeCell ref="AJ41:AJ42"/>
    <mergeCell ref="R41:R42"/>
    <mergeCell ref="S41:S42"/>
    <mergeCell ref="T41:T42"/>
    <mergeCell ref="U41:U42"/>
    <mergeCell ref="V41:V42"/>
    <mergeCell ref="W41:W42"/>
    <mergeCell ref="M40:AH40"/>
    <mergeCell ref="AI40:AJ40"/>
    <mergeCell ref="F41:F42"/>
    <mergeCell ref="G41:G42"/>
    <mergeCell ref="H41:H42"/>
    <mergeCell ref="I41:I42"/>
    <mergeCell ref="U4:U5"/>
    <mergeCell ref="V4:V5"/>
    <mergeCell ref="W4:W5"/>
    <mergeCell ref="X4:Z4"/>
    <mergeCell ref="AA4:AC4"/>
    <mergeCell ref="AE4:AG4"/>
    <mergeCell ref="K4:K5"/>
    <mergeCell ref="L4:L5"/>
    <mergeCell ref="O4:Q4"/>
    <mergeCell ref="R4:R5"/>
    <mergeCell ref="E25:E37"/>
    <mergeCell ref="F25:F37"/>
    <mergeCell ref="G25:G37"/>
    <mergeCell ref="B28:B31"/>
    <mergeCell ref="B33:B35"/>
    <mergeCell ref="S4:S5"/>
    <mergeCell ref="T4:T5"/>
    <mergeCell ref="X2:AG2"/>
    <mergeCell ref="B3:C3"/>
    <mergeCell ref="D3:L3"/>
    <mergeCell ref="M3:AH3"/>
    <mergeCell ref="AI3:AJ3"/>
    <mergeCell ref="F4:F5"/>
    <mergeCell ref="G4:G5"/>
    <mergeCell ref="H4:H5"/>
    <mergeCell ref="I4:I5"/>
    <mergeCell ref="J4:J5"/>
    <mergeCell ref="M22:AH22"/>
    <mergeCell ref="AI22:AJ22"/>
    <mergeCell ref="F23:F24"/>
    <mergeCell ref="G23:G24"/>
    <mergeCell ref="H23:H24"/>
    <mergeCell ref="I23:I24"/>
    <mergeCell ref="J23:J24"/>
    <mergeCell ref="K23:K24"/>
    <mergeCell ref="L23:L24"/>
    <mergeCell ref="O23:Q23"/>
    <mergeCell ref="B8:B9"/>
    <mergeCell ref="B10:B11"/>
    <mergeCell ref="B12:B13"/>
    <mergeCell ref="B14:B17"/>
    <mergeCell ref="B22:C22"/>
    <mergeCell ref="D22:L22"/>
    <mergeCell ref="AH4:AH5"/>
    <mergeCell ref="AI4:AI5"/>
    <mergeCell ref="AJ4:AJ5"/>
    <mergeCell ref="E6:E19"/>
    <mergeCell ref="F6:F19"/>
    <mergeCell ref="G6:G19"/>
  </mergeCells>
  <conditionalFormatting sqref="K1:K1048576">
    <cfRule type="cellIs" dxfId="425" priority="13" operator="equal">
      <formula>"Low"</formula>
    </cfRule>
    <cfRule type="cellIs" dxfId="424" priority="12" operator="equal">
      <formula>"High"</formula>
    </cfRule>
  </conditionalFormatting>
  <conditionalFormatting sqref="L1:L1048576">
    <cfRule type="cellIs" dxfId="423" priority="11" operator="equal">
      <formula>"Large"</formula>
    </cfRule>
  </conditionalFormatting>
  <conditionalFormatting sqref="T1:T1048576">
    <cfRule type="cellIs" dxfId="422" priority="10" operator="equal">
      <formula>"Low"</formula>
    </cfRule>
    <cfRule type="cellIs" dxfId="421" priority="9" operator="equal">
      <formula>"High"</formula>
    </cfRule>
  </conditionalFormatting>
  <conditionalFormatting sqref="U1:U1048576">
    <cfRule type="cellIs" dxfId="420" priority="8" operator="equal">
      <formula>"Large"</formula>
    </cfRule>
  </conditionalFormatting>
  <conditionalFormatting sqref="W1:W1048576">
    <cfRule type="cellIs" dxfId="419" priority="5" operator="equal">
      <formula>"No change"</formula>
    </cfRule>
    <cfRule type="cellIs" dxfId="418" priority="6" operator="equal">
      <formula>"Decrease"</formula>
    </cfRule>
    <cfRule type="cellIs" dxfId="417" priority="7" operator="equal">
      <formula>"Increase"</formula>
    </cfRule>
  </conditionalFormatting>
  <conditionalFormatting sqref="AE8:AG9">
    <cfRule type="containsText" dxfId="416" priority="211" operator="containsText" text="High">
      <formula>NOT(ISERROR(SEARCH("High",AE8)))</formula>
    </cfRule>
    <cfRule type="cellIs" dxfId="415" priority="210" operator="equal">
      <formula>"medium"</formula>
    </cfRule>
    <cfRule type="cellIs" dxfId="414" priority="209" operator="equal">
      <formula>"Low"</formula>
    </cfRule>
  </conditionalFormatting>
  <conditionalFormatting sqref="AE12:AG17">
    <cfRule type="cellIs" dxfId="413" priority="206" operator="equal">
      <formula>"Low"</formula>
    </cfRule>
    <cfRule type="containsText" dxfId="412" priority="208" operator="containsText" text="High">
      <formula>NOT(ISERROR(SEARCH("High",AE12)))</formula>
    </cfRule>
    <cfRule type="cellIs" dxfId="411" priority="207" operator="equal">
      <formula>"medium"</formula>
    </cfRule>
  </conditionalFormatting>
  <conditionalFormatting sqref="AE27:AG27">
    <cfRule type="cellIs" dxfId="410" priority="204" operator="equal">
      <formula>"medium"</formula>
    </cfRule>
    <cfRule type="containsText" dxfId="409" priority="205" operator="containsText" text="High">
      <formula>NOT(ISERROR(SEARCH("High",AE27)))</formula>
    </cfRule>
    <cfRule type="cellIs" dxfId="408" priority="203" operator="equal">
      <formula>"Low"</formula>
    </cfRule>
  </conditionalFormatting>
  <conditionalFormatting sqref="AE32:AG35">
    <cfRule type="cellIs" dxfId="407" priority="200" operator="equal">
      <formula>"Low"</formula>
    </cfRule>
    <cfRule type="cellIs" dxfId="406" priority="201" operator="equal">
      <formula>"medium"</formula>
    </cfRule>
    <cfRule type="containsText" dxfId="405" priority="202" operator="containsText" text="High">
      <formula>NOT(ISERROR(SEARCH("High",AE32)))</formula>
    </cfRule>
  </conditionalFormatting>
  <conditionalFormatting sqref="AE45:AG46">
    <cfRule type="cellIs" dxfId="404" priority="195" operator="equal">
      <formula>"medium"</formula>
    </cfRule>
    <cfRule type="cellIs" dxfId="403" priority="194" operator="equal">
      <formula>"Low"</formula>
    </cfRule>
    <cfRule type="containsText" dxfId="402" priority="196" operator="containsText" text="High">
      <formula>NOT(ISERROR(SEARCH("High",AE45)))</formula>
    </cfRule>
  </conditionalFormatting>
  <conditionalFormatting sqref="AE62:AG62">
    <cfRule type="cellIs" dxfId="401" priority="191" operator="equal">
      <formula>"Low"</formula>
    </cfRule>
    <cfRule type="cellIs" dxfId="400" priority="192" operator="equal">
      <formula>"medium"</formula>
    </cfRule>
    <cfRule type="containsText" dxfId="399" priority="193" operator="containsText" text="High">
      <formula>NOT(ISERROR(SEARCH("High",AE62)))</formula>
    </cfRule>
  </conditionalFormatting>
  <conditionalFormatting sqref="AE65:AG66">
    <cfRule type="cellIs" dxfId="398" priority="186" operator="equal">
      <formula>"medium"</formula>
    </cfRule>
    <cfRule type="containsText" dxfId="397" priority="187" operator="containsText" text="High">
      <formula>NOT(ISERROR(SEARCH("High",AE65)))</formula>
    </cfRule>
    <cfRule type="cellIs" dxfId="396" priority="185" operator="equal">
      <formula>"Low"</formula>
    </cfRule>
  </conditionalFormatting>
  <conditionalFormatting sqref="AE76:AG79">
    <cfRule type="cellIs" dxfId="395" priority="173" operator="equal">
      <formula>"Low"</formula>
    </cfRule>
    <cfRule type="cellIs" dxfId="394" priority="174" operator="equal">
      <formula>"medium"</formula>
    </cfRule>
    <cfRule type="containsText" dxfId="393" priority="175" operator="containsText" text="High">
      <formula>NOT(ISERROR(SEARCH("High",AE76)))</formula>
    </cfRule>
  </conditionalFormatting>
  <conditionalFormatting sqref="AE92:AG92">
    <cfRule type="cellIs" dxfId="392" priority="171" operator="equal">
      <formula>"medium"</formula>
    </cfRule>
    <cfRule type="containsText" dxfId="391" priority="172" operator="containsText" text="High">
      <formula>NOT(ISERROR(SEARCH("High",AE92)))</formula>
    </cfRule>
    <cfRule type="cellIs" dxfId="390" priority="170" operator="equal">
      <formula>"Low"</formula>
    </cfRule>
  </conditionalFormatting>
  <conditionalFormatting sqref="AE99:AG99">
    <cfRule type="cellIs" dxfId="389" priority="167" operator="equal">
      <formula>"Low"</formula>
    </cfRule>
    <cfRule type="containsText" dxfId="388" priority="169" operator="containsText" text="High">
      <formula>NOT(ISERROR(SEARCH("High",AE99)))</formula>
    </cfRule>
    <cfRule type="cellIs" dxfId="387" priority="168" operator="equal">
      <formula>"medium"</formula>
    </cfRule>
  </conditionalFormatting>
  <conditionalFormatting sqref="AE122:AG123">
    <cfRule type="cellIs" dxfId="386" priority="161" operator="equal">
      <formula>"Low"</formula>
    </cfRule>
    <cfRule type="cellIs" dxfId="385" priority="162" operator="equal">
      <formula>"medium"</formula>
    </cfRule>
    <cfRule type="containsText" dxfId="384" priority="163" operator="containsText" text="High">
      <formula>NOT(ISERROR(SEARCH("High",AE122)))</formula>
    </cfRule>
  </conditionalFormatting>
  <conditionalFormatting sqref="AE128:AG128">
    <cfRule type="cellIs" dxfId="383" priority="158" operator="equal">
      <formula>"Low"</formula>
    </cfRule>
    <cfRule type="containsText" dxfId="382" priority="160" operator="containsText" text="High">
      <formula>NOT(ISERROR(SEARCH("High",AE128)))</formula>
    </cfRule>
    <cfRule type="cellIs" dxfId="381" priority="159" operator="equal">
      <formula>"medium"</formula>
    </cfRule>
  </conditionalFormatting>
  <conditionalFormatting sqref="AE138:AG138">
    <cfRule type="cellIs" dxfId="380" priority="155" operator="equal">
      <formula>"Low"</formula>
    </cfRule>
    <cfRule type="cellIs" dxfId="379" priority="156" operator="equal">
      <formula>"medium"</formula>
    </cfRule>
    <cfRule type="containsText" dxfId="378" priority="157" operator="containsText" text="High">
      <formula>NOT(ISERROR(SEARCH("High",AE138)))</formula>
    </cfRule>
  </conditionalFormatting>
  <conditionalFormatting sqref="AE143:AG145">
    <cfRule type="containsText" dxfId="377" priority="148" operator="containsText" text="High">
      <formula>NOT(ISERROR(SEARCH("High",AE143)))</formula>
    </cfRule>
    <cfRule type="cellIs" dxfId="376" priority="147" operator="equal">
      <formula>"medium"</formula>
    </cfRule>
    <cfRule type="cellIs" dxfId="375" priority="146" operator="equal">
      <formula>"Low"</formula>
    </cfRule>
  </conditionalFormatting>
  <conditionalFormatting sqref="AE147:AG147">
    <cfRule type="cellIs" dxfId="374" priority="143" operator="equal">
      <formula>"Low"</formula>
    </cfRule>
    <cfRule type="containsText" dxfId="373" priority="145" operator="containsText" text="High">
      <formula>NOT(ISERROR(SEARCH("High",AE147)))</formula>
    </cfRule>
    <cfRule type="cellIs" dxfId="372" priority="144" operator="equal">
      <formula>"medium"</formula>
    </cfRule>
  </conditionalFormatting>
  <conditionalFormatting sqref="AE155:AG155">
    <cfRule type="containsText" dxfId="371" priority="142" operator="containsText" text="High">
      <formula>NOT(ISERROR(SEARCH("High",AE155)))</formula>
    </cfRule>
    <cfRule type="cellIs" dxfId="370" priority="141" operator="equal">
      <formula>"medium"</formula>
    </cfRule>
    <cfRule type="cellIs" dxfId="369" priority="140" operator="equal">
      <formula>"Low"</formula>
    </cfRule>
  </conditionalFormatting>
  <conditionalFormatting sqref="AE158:AG158">
    <cfRule type="cellIs" dxfId="368" priority="138" operator="equal">
      <formula>"medium"</formula>
    </cfRule>
    <cfRule type="containsText" dxfId="367" priority="139" operator="containsText" text="High">
      <formula>NOT(ISERROR(SEARCH("High",AE158)))</formula>
    </cfRule>
    <cfRule type="cellIs" dxfId="366" priority="137" operator="equal">
      <formula>"Low"</formula>
    </cfRule>
  </conditionalFormatting>
  <conditionalFormatting sqref="AE168:AG168">
    <cfRule type="containsText" dxfId="365" priority="136" operator="containsText" text="High">
      <formula>NOT(ISERROR(SEARCH("High",AE168)))</formula>
    </cfRule>
    <cfRule type="cellIs" dxfId="364" priority="134" operator="equal">
      <formula>"Low"</formula>
    </cfRule>
    <cfRule type="cellIs" dxfId="363" priority="135" operator="equal">
      <formula>"medium"</formula>
    </cfRule>
  </conditionalFormatting>
  <conditionalFormatting sqref="AE181:AG181">
    <cfRule type="cellIs" dxfId="362" priority="132" operator="equal">
      <formula>"medium"</formula>
    </cfRule>
    <cfRule type="containsText" dxfId="361" priority="133" operator="containsText" text="High">
      <formula>NOT(ISERROR(SEARCH("High",AE181)))</formula>
    </cfRule>
    <cfRule type="cellIs" dxfId="360" priority="131" operator="equal">
      <formula>"Low"</formula>
    </cfRule>
  </conditionalFormatting>
  <conditionalFormatting sqref="AE187:AG187">
    <cfRule type="cellIs" dxfId="359" priority="128" operator="equal">
      <formula>"Low"</formula>
    </cfRule>
    <cfRule type="cellIs" dxfId="358" priority="129" operator="equal">
      <formula>"medium"</formula>
    </cfRule>
    <cfRule type="containsText" dxfId="357" priority="130" operator="containsText" text="High">
      <formula>NOT(ISERROR(SEARCH("High",AE187)))</formula>
    </cfRule>
  </conditionalFormatting>
  <conditionalFormatting sqref="AE195:AG195">
    <cfRule type="containsText" dxfId="356" priority="127" operator="containsText" text="High">
      <formula>NOT(ISERROR(SEARCH("High",AE195)))</formula>
    </cfRule>
    <cfRule type="cellIs" dxfId="355" priority="126" operator="equal">
      <formula>"medium"</formula>
    </cfRule>
    <cfRule type="cellIs" dxfId="354" priority="125" operator="equal">
      <formula>"Low"</formula>
    </cfRule>
  </conditionalFormatting>
  <conditionalFormatting sqref="AE200:AG201">
    <cfRule type="cellIs" dxfId="353" priority="120" operator="equal">
      <formula>"medium"</formula>
    </cfRule>
    <cfRule type="containsText" dxfId="352" priority="121" operator="containsText" text="High">
      <formula>NOT(ISERROR(SEARCH("High",AE200)))</formula>
    </cfRule>
    <cfRule type="cellIs" dxfId="351" priority="119" operator="equal">
      <formula>"Low"</formula>
    </cfRule>
  </conditionalFormatting>
  <conditionalFormatting sqref="AE211:AG213">
    <cfRule type="containsText" dxfId="350" priority="112" operator="containsText" text="High">
      <formula>NOT(ISERROR(SEARCH("High",AE211)))</formula>
    </cfRule>
    <cfRule type="cellIs" dxfId="349" priority="111" operator="equal">
      <formula>"medium"</formula>
    </cfRule>
    <cfRule type="cellIs" dxfId="348" priority="110" operator="equal">
      <formula>"Low"</formula>
    </cfRule>
  </conditionalFormatting>
  <conditionalFormatting sqref="AE216:AG217">
    <cfRule type="containsText" dxfId="347" priority="106" operator="containsText" text="High">
      <formula>NOT(ISERROR(SEARCH("High",AE216)))</formula>
    </cfRule>
    <cfRule type="cellIs" dxfId="346" priority="104" operator="equal">
      <formula>"Low"</formula>
    </cfRule>
    <cfRule type="cellIs" dxfId="345" priority="105" operator="equal">
      <formula>"medium"</formula>
    </cfRule>
  </conditionalFormatting>
  <conditionalFormatting sqref="AE227:AG228">
    <cfRule type="cellIs" dxfId="344" priority="99" operator="equal">
      <formula>"medium"</formula>
    </cfRule>
    <cfRule type="containsText" dxfId="343" priority="100" operator="containsText" text="High">
      <formula>NOT(ISERROR(SEARCH("High",AE227)))</formula>
    </cfRule>
    <cfRule type="cellIs" dxfId="342" priority="98" operator="equal">
      <formula>"Low"</formula>
    </cfRule>
  </conditionalFormatting>
  <conditionalFormatting sqref="AE242:AG242">
    <cfRule type="cellIs" dxfId="341" priority="95" operator="equal">
      <formula>"Low"</formula>
    </cfRule>
    <cfRule type="cellIs" dxfId="340" priority="96" operator="equal">
      <formula>"medium"</formula>
    </cfRule>
    <cfRule type="containsText" dxfId="339" priority="97" operator="containsText" text="High">
      <formula>NOT(ISERROR(SEARCH("High",AE242)))</formula>
    </cfRule>
  </conditionalFormatting>
  <conditionalFormatting sqref="AE284:AG285">
    <cfRule type="cellIs" dxfId="338" priority="90" operator="equal">
      <formula>"medium"</formula>
    </cfRule>
    <cfRule type="containsText" dxfId="337" priority="91" operator="containsText" text="High">
      <formula>NOT(ISERROR(SEARCH("High",AE284)))</formula>
    </cfRule>
    <cfRule type="cellIs" dxfId="336" priority="89" operator="equal">
      <formula>"Low"</formula>
    </cfRule>
  </conditionalFormatting>
  <conditionalFormatting sqref="AE321:AG321">
    <cfRule type="containsText" dxfId="335" priority="88" operator="containsText" text="High">
      <formula>NOT(ISERROR(SEARCH("High",AE321)))</formula>
    </cfRule>
    <cfRule type="cellIs" dxfId="334" priority="87" operator="equal">
      <formula>"medium"</formula>
    </cfRule>
    <cfRule type="cellIs" dxfId="333" priority="86" operator="equal">
      <formula>"Low"</formula>
    </cfRule>
  </conditionalFormatting>
  <conditionalFormatting sqref="AE335:AG340">
    <cfRule type="containsText" dxfId="332" priority="16" operator="containsText" text="High">
      <formula>NOT(ISERROR(SEARCH("High",AE335)))</formula>
    </cfRule>
    <cfRule type="cellIs" dxfId="331" priority="15" operator="equal">
      <formula>"medium"</formula>
    </cfRule>
    <cfRule type="cellIs" dxfId="330" priority="14" operator="equal">
      <formula>"Low"</formula>
    </cfRule>
  </conditionalFormatting>
  <conditionalFormatting sqref="AE357:AG357">
    <cfRule type="containsText" dxfId="329" priority="85" operator="containsText" text="High">
      <formula>NOT(ISERROR(SEARCH("High",AE357)))</formula>
    </cfRule>
    <cfRule type="cellIs" dxfId="328" priority="84" operator="equal">
      <formula>"medium"</formula>
    </cfRule>
    <cfRule type="cellIs" dxfId="327" priority="83" operator="equal">
      <formula>"Low"</formula>
    </cfRule>
  </conditionalFormatting>
  <conditionalFormatting sqref="AE360:AG360">
    <cfRule type="cellIs" dxfId="326" priority="80" operator="equal">
      <formula>"Low"</formula>
    </cfRule>
    <cfRule type="cellIs" dxfId="325" priority="81" operator="equal">
      <formula>"medium"</formula>
    </cfRule>
    <cfRule type="containsText" dxfId="324" priority="82" operator="containsText" text="High">
      <formula>NOT(ISERROR(SEARCH("High",AE360)))</formula>
    </cfRule>
  </conditionalFormatting>
  <conditionalFormatting sqref="AE370:AG370">
    <cfRule type="cellIs" dxfId="323" priority="77" operator="equal">
      <formula>"Low"</formula>
    </cfRule>
    <cfRule type="containsText" dxfId="322" priority="79" operator="containsText" text="High">
      <formula>NOT(ISERROR(SEARCH("High",AE370)))</formula>
    </cfRule>
    <cfRule type="cellIs" dxfId="321" priority="78" operator="equal">
      <formula>"medium"</formula>
    </cfRule>
  </conditionalFormatting>
  <conditionalFormatting sqref="AE383:AG384">
    <cfRule type="cellIs" dxfId="320" priority="71" operator="equal">
      <formula>"Low"</formula>
    </cfRule>
    <cfRule type="cellIs" dxfId="319" priority="72" operator="equal">
      <formula>"medium"</formula>
    </cfRule>
    <cfRule type="containsText" dxfId="318" priority="73" operator="containsText" text="High">
      <formula>NOT(ISERROR(SEARCH("High",AE383)))</formula>
    </cfRule>
  </conditionalFormatting>
  <conditionalFormatting sqref="AE397:AG397">
    <cfRule type="containsText" dxfId="317" priority="70" operator="containsText" text="High">
      <formula>NOT(ISERROR(SEARCH("High",AE397)))</formula>
    </cfRule>
    <cfRule type="cellIs" dxfId="316" priority="68" operator="equal">
      <formula>"Low"</formula>
    </cfRule>
    <cfRule type="cellIs" dxfId="315" priority="69" operator="equal">
      <formula>"medium"</formula>
    </cfRule>
  </conditionalFormatting>
  <conditionalFormatting sqref="AE410:AG410">
    <cfRule type="cellIs" dxfId="314" priority="65" operator="equal">
      <formula>"Low"</formula>
    </cfRule>
    <cfRule type="cellIs" dxfId="313" priority="66" operator="equal">
      <formula>"medium"</formula>
    </cfRule>
    <cfRule type="containsText" dxfId="312" priority="67" operator="containsText" text="High">
      <formula>NOT(ISERROR(SEARCH("High",AE410)))</formula>
    </cfRule>
  </conditionalFormatting>
  <conditionalFormatting sqref="AE423:AG425">
    <cfRule type="cellIs" dxfId="311" priority="56" operator="equal">
      <formula>"Low"</formula>
    </cfRule>
    <cfRule type="containsText" dxfId="310" priority="58" operator="containsText" text="High">
      <formula>NOT(ISERROR(SEARCH("High",AE423)))</formula>
    </cfRule>
    <cfRule type="cellIs" dxfId="309" priority="57" operator="equal">
      <formula>"medium"</formula>
    </cfRule>
  </conditionalFormatting>
  <conditionalFormatting sqref="AE430:AG433">
    <cfRule type="cellIs" dxfId="308" priority="53" operator="equal">
      <formula>"Low"</formula>
    </cfRule>
    <cfRule type="cellIs" dxfId="307" priority="54" operator="equal">
      <formula>"medium"</formula>
    </cfRule>
    <cfRule type="containsText" dxfId="306" priority="55" operator="containsText" text="High">
      <formula>NOT(ISERROR(SEARCH("High",AE430)))</formula>
    </cfRule>
  </conditionalFormatting>
  <conditionalFormatting sqref="AE435:AG435">
    <cfRule type="cellIs" dxfId="305" priority="35" operator="equal">
      <formula>"Low"</formula>
    </cfRule>
    <cfRule type="containsText" dxfId="304" priority="37" operator="containsText" text="High">
      <formula>NOT(ISERROR(SEARCH("High",AE435)))</formula>
    </cfRule>
    <cfRule type="cellIs" dxfId="303" priority="36" operator="equal">
      <formula>"medium"</formula>
    </cfRule>
  </conditionalFormatting>
  <conditionalFormatting sqref="AE508:AG508">
    <cfRule type="cellIs" dxfId="302" priority="50" operator="equal">
      <formula>"Low"</formula>
    </cfRule>
    <cfRule type="cellIs" dxfId="301" priority="51" operator="equal">
      <formula>"medium"</formula>
    </cfRule>
    <cfRule type="containsText" dxfId="300" priority="52" operator="containsText" text="High">
      <formula>NOT(ISERROR(SEARCH("High",AE508)))</formula>
    </cfRule>
  </conditionalFormatting>
  <conditionalFormatting sqref="AE521:AG521">
    <cfRule type="cellIs" dxfId="299" priority="48" operator="equal">
      <formula>"medium"</formula>
    </cfRule>
    <cfRule type="cellIs" dxfId="298" priority="47" operator="equal">
      <formula>"Low"</formula>
    </cfRule>
    <cfRule type="containsText" dxfId="297" priority="49" operator="containsText" text="High">
      <formula>NOT(ISERROR(SEARCH("High",AE521)))</formula>
    </cfRule>
  </conditionalFormatting>
  <conditionalFormatting sqref="AE534:AG534">
    <cfRule type="containsText" dxfId="296" priority="46" operator="containsText" text="High">
      <formula>NOT(ISERROR(SEARCH("High",AE534)))</formula>
    </cfRule>
    <cfRule type="cellIs" dxfId="295" priority="45" operator="equal">
      <formula>"medium"</formula>
    </cfRule>
    <cfRule type="cellIs" dxfId="294" priority="44" operator="equal">
      <formula>"Low"</formula>
    </cfRule>
  </conditionalFormatting>
  <conditionalFormatting sqref="AE547:AG548">
    <cfRule type="containsText" dxfId="293" priority="40" operator="containsText" text="High">
      <formula>NOT(ISERROR(SEARCH("High",AE547)))</formula>
    </cfRule>
    <cfRule type="cellIs" dxfId="292" priority="39" operator="equal">
      <formula>"medium"</formula>
    </cfRule>
    <cfRule type="cellIs" dxfId="291" priority="38" operator="equal">
      <formula>"Low"</formula>
    </cfRule>
  </conditionalFormatting>
  <conditionalFormatting sqref="AE564:AG564">
    <cfRule type="containsText" dxfId="290" priority="34" operator="containsText" text="High">
      <formula>NOT(ISERROR(SEARCH("High",AE564)))</formula>
    </cfRule>
    <cfRule type="cellIs" dxfId="289" priority="32" operator="equal">
      <formula>"Low"</formula>
    </cfRule>
    <cfRule type="cellIs" dxfId="288" priority="33" operator="equal">
      <formula>"medium"</formula>
    </cfRule>
  </conditionalFormatting>
  <conditionalFormatting sqref="AH1:AH343 AH345:AH1048576">
    <cfRule type="cellIs" dxfId="287" priority="2" operator="equal">
      <formula>9</formula>
    </cfRule>
    <cfRule type="cellIs" dxfId="286" priority="3" operator="equal">
      <formula>18</formula>
    </cfRule>
    <cfRule type="cellIs" dxfId="285" priority="4" operator="equal">
      <formula>27</formula>
    </cfRule>
    <cfRule type="cellIs" dxfId="284" priority="1" operator="between">
      <formula>1</formula>
      <formula>9</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3DDB5-A3E6-4071-B4E5-0A50A2D95A2D}">
  <dimension ref="A1:AK570"/>
  <sheetViews>
    <sheetView tabSelected="1" topLeftCell="A487" zoomScale="40" zoomScaleNormal="40" workbookViewId="0">
      <selection activeCell="AK487" sqref="AK487"/>
    </sheetView>
  </sheetViews>
  <sheetFormatPr defaultColWidth="8.85546875" defaultRowHeight="22.9"/>
  <cols>
    <col min="1" max="1" width="5.28515625" style="254" bestFit="1" customWidth="1"/>
    <col min="2" max="2" width="17.5703125" style="242" bestFit="1" customWidth="1"/>
    <col min="3" max="3" width="52.140625" style="242" customWidth="1"/>
    <col min="4" max="4" width="46.140625" style="242" hidden="1" customWidth="1"/>
    <col min="5" max="5" width="45" style="255" customWidth="1"/>
    <col min="6" max="6" width="23.85546875" style="2" customWidth="1"/>
    <col min="7" max="7" width="27.28515625" style="242" customWidth="1"/>
    <col min="8" max="8" width="36.28515625" style="242" customWidth="1"/>
    <col min="9" max="9" width="31" style="242" customWidth="1"/>
    <col min="10" max="10" width="34.28515625" style="117" customWidth="1"/>
    <col min="11" max="11" width="21" style="5" customWidth="1"/>
    <col min="12" max="12" width="25.7109375" style="255" customWidth="1"/>
    <col min="13" max="13" width="8.28515625" style="242" hidden="1" customWidth="1"/>
    <col min="14" max="14" width="24" style="242" hidden="1" customWidth="1"/>
    <col min="15" max="15" width="9.28515625" style="256" hidden="1" customWidth="1"/>
    <col min="16" max="16" width="29.28515625" style="152" hidden="1" customWidth="1"/>
    <col min="17" max="17" width="32.85546875" style="257" hidden="1" customWidth="1"/>
    <col min="18" max="18" width="29.42578125" style="255" hidden="1" customWidth="1"/>
    <col min="19" max="19" width="33.7109375" style="242" hidden="1" customWidth="1"/>
    <col min="20" max="20" width="30" style="5" hidden="1" customWidth="1"/>
    <col min="21" max="21" width="27.85546875" style="5" hidden="1" customWidth="1"/>
    <col min="22" max="22" width="71.28515625" style="242" hidden="1" customWidth="1"/>
    <col min="23" max="23" width="38.28515625" style="5" hidden="1" customWidth="1"/>
    <col min="24" max="24" width="2.5703125" style="5" hidden="1" customWidth="1"/>
    <col min="25" max="25" width="2.85546875" style="5" hidden="1" customWidth="1"/>
    <col min="26" max="26" width="2.28515625" style="5" hidden="1" customWidth="1"/>
    <col min="27" max="27" width="2.5703125" style="5" hidden="1" customWidth="1"/>
    <col min="28" max="28" width="2.85546875" style="5" hidden="1" customWidth="1"/>
    <col min="29" max="29" width="2.28515625" style="5" hidden="1" customWidth="1"/>
    <col min="30" max="30" width="6.28515625" style="5" hidden="1" customWidth="1"/>
    <col min="31" max="31" width="2" style="5" hidden="1" customWidth="1"/>
    <col min="32" max="33" width="2.5703125" style="5" hidden="1" customWidth="1"/>
    <col min="34" max="34" width="26.7109375" style="404" hidden="1" customWidth="1"/>
    <col min="35" max="35" width="84.7109375" style="242" hidden="1" customWidth="1"/>
    <col min="36" max="36" width="54.28515625" style="242" customWidth="1"/>
    <col min="37" max="37" width="42.42578125" style="242" customWidth="1"/>
    <col min="38" max="16384" width="8.85546875" style="242"/>
  </cols>
  <sheetData>
    <row r="1" spans="1:37">
      <c r="B1" s="2"/>
      <c r="E1" s="117"/>
      <c r="V1" s="344"/>
    </row>
    <row r="2" spans="1:37" ht="23.45" thickBot="1">
      <c r="B2" s="2"/>
      <c r="E2" s="117"/>
      <c r="X2" s="499"/>
      <c r="Y2" s="499"/>
      <c r="Z2" s="499"/>
      <c r="AA2" s="499"/>
      <c r="AB2" s="499"/>
      <c r="AC2" s="499"/>
      <c r="AD2" s="499"/>
      <c r="AE2" s="499"/>
      <c r="AF2" s="499"/>
      <c r="AG2" s="499"/>
    </row>
    <row r="3" spans="1:37" ht="23.45" thickBot="1">
      <c r="A3" s="258">
        <v>1</v>
      </c>
      <c r="B3" s="481" t="s">
        <v>5</v>
      </c>
      <c r="C3" s="482"/>
      <c r="D3" s="482" t="s">
        <v>6</v>
      </c>
      <c r="E3" s="482"/>
      <c r="F3" s="482"/>
      <c r="G3" s="482"/>
      <c r="H3" s="500"/>
      <c r="I3" s="482"/>
      <c r="J3" s="482"/>
      <c r="K3" s="482"/>
      <c r="L3" s="534"/>
      <c r="M3" s="502" t="s">
        <v>7</v>
      </c>
      <c r="N3" s="482"/>
      <c r="O3" s="500"/>
      <c r="P3" s="500"/>
      <c r="Q3" s="500"/>
      <c r="R3" s="500"/>
      <c r="S3" s="500"/>
      <c r="T3" s="500"/>
      <c r="U3" s="500"/>
      <c r="V3" s="482"/>
      <c r="W3" s="482"/>
      <c r="X3" s="482"/>
      <c r="Y3" s="482"/>
      <c r="Z3" s="482"/>
      <c r="AA3" s="482"/>
      <c r="AB3" s="482"/>
      <c r="AC3" s="482"/>
      <c r="AD3" s="482"/>
      <c r="AE3" s="482"/>
      <c r="AF3" s="482"/>
      <c r="AG3" s="482"/>
      <c r="AH3" s="482"/>
      <c r="AI3" s="483" t="s">
        <v>8</v>
      </c>
      <c r="AJ3" s="483"/>
    </row>
    <row r="4" spans="1:37" s="259" customFormat="1">
      <c r="A4" s="243"/>
      <c r="D4" s="260"/>
      <c r="E4" s="261" t="s">
        <v>9</v>
      </c>
      <c r="F4" s="466" t="s">
        <v>10</v>
      </c>
      <c r="G4" s="466" t="s">
        <v>11</v>
      </c>
      <c r="H4" s="503" t="s">
        <v>12</v>
      </c>
      <c r="I4" s="477" t="s">
        <v>13</v>
      </c>
      <c r="J4" s="479" t="s">
        <v>14</v>
      </c>
      <c r="K4" s="466" t="s">
        <v>15</v>
      </c>
      <c r="L4" s="535" t="s">
        <v>16</v>
      </c>
      <c r="M4" s="337" t="s">
        <v>17</v>
      </c>
      <c r="N4" s="17" t="s">
        <v>18</v>
      </c>
      <c r="O4" s="526" t="s">
        <v>19</v>
      </c>
      <c r="P4" s="526"/>
      <c r="Q4" s="526"/>
      <c r="R4" s="527" t="s">
        <v>560</v>
      </c>
      <c r="S4" s="522" t="s">
        <v>21</v>
      </c>
      <c r="T4" s="522" t="s">
        <v>22</v>
      </c>
      <c r="U4" s="522" t="s">
        <v>23</v>
      </c>
      <c r="V4" s="464" t="s">
        <v>24</v>
      </c>
      <c r="W4" s="524" t="s">
        <v>25</v>
      </c>
      <c r="X4" s="467" t="s">
        <v>26</v>
      </c>
      <c r="Y4" s="468"/>
      <c r="Z4" s="469"/>
      <c r="AA4" s="467" t="s">
        <v>27</v>
      </c>
      <c r="AB4" s="468"/>
      <c r="AC4" s="469"/>
      <c r="AD4" s="18" t="s">
        <v>28</v>
      </c>
      <c r="AE4" s="467" t="s">
        <v>29</v>
      </c>
      <c r="AF4" s="468"/>
      <c r="AG4" s="469"/>
      <c r="AH4" s="466" t="s">
        <v>30</v>
      </c>
      <c r="AI4" s="456" t="s">
        <v>31</v>
      </c>
      <c r="AJ4" s="456" t="s">
        <v>32</v>
      </c>
      <c r="AK4" s="263" t="s">
        <v>33</v>
      </c>
    </row>
    <row r="5" spans="1:37" ht="57" customHeight="1">
      <c r="A5" s="243"/>
      <c r="B5" s="264" t="s">
        <v>34</v>
      </c>
      <c r="C5" s="31" t="s">
        <v>35</v>
      </c>
      <c r="D5" s="116"/>
      <c r="E5" s="265" t="s">
        <v>36</v>
      </c>
      <c r="F5" s="457"/>
      <c r="G5" s="457"/>
      <c r="H5" s="476"/>
      <c r="I5" s="504"/>
      <c r="J5" s="505"/>
      <c r="K5" s="456"/>
      <c r="L5" s="535"/>
      <c r="M5" s="436"/>
      <c r="N5" s="324"/>
      <c r="O5" s="397" t="s">
        <v>561</v>
      </c>
      <c r="P5" s="397" t="s">
        <v>38</v>
      </c>
      <c r="Q5" s="398" t="s">
        <v>17</v>
      </c>
      <c r="R5" s="527"/>
      <c r="S5" s="522"/>
      <c r="T5" s="522"/>
      <c r="U5" s="522"/>
      <c r="V5" s="523"/>
      <c r="W5" s="525"/>
      <c r="X5" s="325" t="s">
        <v>39</v>
      </c>
      <c r="Y5" s="325" t="s">
        <v>40</v>
      </c>
      <c r="Z5" s="325" t="s">
        <v>41</v>
      </c>
      <c r="AA5" s="325" t="s">
        <v>39</v>
      </c>
      <c r="AB5" s="325" t="s">
        <v>40</v>
      </c>
      <c r="AC5" s="325" t="s">
        <v>41</v>
      </c>
      <c r="AD5" s="29" t="s">
        <v>42</v>
      </c>
      <c r="AE5" s="325" t="s">
        <v>43</v>
      </c>
      <c r="AF5" s="325" t="s">
        <v>44</v>
      </c>
      <c r="AG5" s="325" t="s">
        <v>45</v>
      </c>
      <c r="AH5" s="456"/>
      <c r="AI5" s="456"/>
      <c r="AJ5" s="456"/>
      <c r="AK5" s="152" t="s">
        <v>46</v>
      </c>
    </row>
    <row r="6" spans="1:37" ht="45">
      <c r="A6" s="243"/>
      <c r="B6" s="30" t="s">
        <v>47</v>
      </c>
      <c r="C6" s="31" t="s">
        <v>48</v>
      </c>
      <c r="D6" s="116"/>
      <c r="E6" s="458" t="s">
        <v>49</v>
      </c>
      <c r="F6" s="458" t="s">
        <v>562</v>
      </c>
      <c r="G6" s="520" t="s">
        <v>563</v>
      </c>
      <c r="H6" s="248"/>
      <c r="I6" s="60"/>
      <c r="J6" s="60"/>
      <c r="K6" s="59"/>
      <c r="L6" s="187"/>
      <c r="M6" s="249"/>
      <c r="O6" s="331"/>
      <c r="P6" s="185"/>
      <c r="Q6" s="186"/>
      <c r="R6" s="187"/>
      <c r="S6" s="188"/>
      <c r="T6" s="123"/>
      <c r="U6" s="123"/>
      <c r="V6" s="188"/>
      <c r="W6" s="123"/>
      <c r="X6" s="123"/>
      <c r="Y6" s="123"/>
      <c r="Z6" s="123"/>
      <c r="AA6" s="123"/>
      <c r="AB6" s="123"/>
      <c r="AC6" s="123"/>
      <c r="AD6" s="123"/>
      <c r="AE6" s="123"/>
      <c r="AF6" s="123"/>
      <c r="AG6" s="123"/>
      <c r="AH6" s="405"/>
      <c r="AI6" s="188"/>
      <c r="AJ6" s="249"/>
      <c r="AK6" s="301"/>
    </row>
    <row r="7" spans="1:37">
      <c r="A7" s="243"/>
      <c r="B7" s="264" t="s">
        <v>54</v>
      </c>
      <c r="C7" s="269" t="s">
        <v>55</v>
      </c>
      <c r="D7" s="116"/>
      <c r="E7" s="459"/>
      <c r="F7" s="459"/>
      <c r="G7" s="521"/>
      <c r="H7" s="248"/>
      <c r="I7" s="188"/>
      <c r="J7" s="188"/>
      <c r="K7" s="123"/>
      <c r="L7" s="187"/>
      <c r="M7" s="249"/>
      <c r="O7" s="331"/>
      <c r="P7" s="185"/>
      <c r="Q7" s="186"/>
      <c r="R7" s="187"/>
      <c r="S7" s="188"/>
      <c r="T7" s="123"/>
      <c r="U7" s="123"/>
      <c r="V7" s="188"/>
      <c r="W7" s="123"/>
      <c r="X7" s="123"/>
      <c r="Y7" s="123"/>
      <c r="Z7" s="123"/>
      <c r="AA7" s="123"/>
      <c r="AB7" s="123"/>
      <c r="AC7" s="123"/>
      <c r="AD7" s="123"/>
      <c r="AE7" s="123"/>
      <c r="AF7" s="123"/>
      <c r="AG7" s="123"/>
      <c r="AH7" s="405"/>
      <c r="AI7" s="188"/>
      <c r="AJ7" s="249"/>
      <c r="AK7" s="301"/>
    </row>
    <row r="8" spans="1:37" ht="30">
      <c r="A8" s="243"/>
      <c r="B8" s="463" t="s">
        <v>56</v>
      </c>
      <c r="C8" s="31" t="s">
        <v>57</v>
      </c>
      <c r="D8" s="116"/>
      <c r="E8" s="459"/>
      <c r="F8" s="459"/>
      <c r="G8" s="521"/>
      <c r="H8" s="248"/>
      <c r="I8" s="188"/>
      <c r="J8" s="188"/>
      <c r="K8" s="123"/>
      <c r="L8" s="187"/>
      <c r="M8" s="249"/>
      <c r="O8" s="49">
        <v>15</v>
      </c>
      <c r="P8" s="47" t="str">
        <f>C224</f>
        <v>To be assessed as qualified and experienced</v>
      </c>
      <c r="Q8" s="47" t="str">
        <f t="shared" ref="Q8:S9" si="0">H229</f>
        <v>Backup qualified and experienced engineers</v>
      </c>
      <c r="R8" s="53" t="str">
        <f t="shared" si="0"/>
        <v>Wrong object</v>
      </c>
      <c r="S8" s="49" t="str">
        <f t="shared" si="0"/>
        <v>Incorrect assessment made</v>
      </c>
      <c r="T8" s="399" t="s">
        <v>53</v>
      </c>
      <c r="U8" s="414" t="s">
        <v>58</v>
      </c>
      <c r="V8" s="50" t="s">
        <v>59</v>
      </c>
      <c r="W8" s="334" t="s">
        <v>60</v>
      </c>
      <c r="X8" s="32">
        <f>IF($T8="High",3,0)</f>
        <v>0</v>
      </c>
      <c r="Y8" s="32">
        <f>IF($T8="Medium",2,0)</f>
        <v>0</v>
      </c>
      <c r="Z8" s="32">
        <f>IF($T8="Low",1,0)</f>
        <v>1</v>
      </c>
      <c r="AA8" s="32">
        <f>IF($U8="large",3,0)</f>
        <v>3</v>
      </c>
      <c r="AB8" s="32">
        <f>IF($U8="Medium",2,0)</f>
        <v>0</v>
      </c>
      <c r="AC8" s="32">
        <f>IF($U8="Low",1,0)</f>
        <v>0</v>
      </c>
      <c r="AD8" s="32">
        <f t="shared" ref="AD8:AD9" si="1">(X8+Y8+Z8)*(AA8+AB8+AC8)</f>
        <v>3</v>
      </c>
      <c r="AE8" s="51">
        <f>IF($W8="INCREASE",3,0)</f>
        <v>3</v>
      </c>
      <c r="AF8" s="51">
        <f>IF($W8="NO CHANGE",2,0)</f>
        <v>0</v>
      </c>
      <c r="AG8" s="51">
        <f>IF($W8="DECREASE",1,0)</f>
        <v>0</v>
      </c>
      <c r="AH8" s="48">
        <f>AD8*(AE8+AF8+AG8)</f>
        <v>9</v>
      </c>
      <c r="AI8" s="50" t="s">
        <v>61</v>
      </c>
      <c r="AJ8" s="249"/>
      <c r="AK8" s="301"/>
    </row>
    <row r="9" spans="1:37" ht="30">
      <c r="A9" s="243"/>
      <c r="B9" s="463"/>
      <c r="C9" s="31" t="s">
        <v>62</v>
      </c>
      <c r="D9" s="116"/>
      <c r="E9" s="459"/>
      <c r="F9" s="459"/>
      <c r="G9" s="521"/>
      <c r="H9" s="248"/>
      <c r="I9" s="188"/>
      <c r="J9" s="188"/>
      <c r="K9" s="123"/>
      <c r="L9" s="187"/>
      <c r="M9" s="249"/>
      <c r="N9" s="231"/>
      <c r="O9" s="49">
        <v>15</v>
      </c>
      <c r="P9" s="47" t="str">
        <f>C224</f>
        <v>To be assessed as qualified and experienced</v>
      </c>
      <c r="Q9" s="47" t="str">
        <f t="shared" si="0"/>
        <v>Backup of qualified and experienced aircrew</v>
      </c>
      <c r="R9" s="53" t="str">
        <f t="shared" si="0"/>
        <v>Wrong object</v>
      </c>
      <c r="S9" s="53" t="str">
        <f t="shared" si="0"/>
        <v>Incorrect assessment made</v>
      </c>
      <c r="T9" s="399" t="s">
        <v>53</v>
      </c>
      <c r="U9" s="414" t="s">
        <v>58</v>
      </c>
      <c r="V9" s="50" t="s">
        <v>63</v>
      </c>
      <c r="W9" s="334" t="s">
        <v>60</v>
      </c>
      <c r="X9" s="32">
        <f>IF($T9="High",3,0)</f>
        <v>0</v>
      </c>
      <c r="Y9" s="32">
        <f>IF($T9="Medium",2,0)</f>
        <v>0</v>
      </c>
      <c r="Z9" s="32">
        <f>IF($T9="Low",1,0)</f>
        <v>1</v>
      </c>
      <c r="AA9" s="32">
        <f>IF($U9="large",3,0)</f>
        <v>3</v>
      </c>
      <c r="AB9" s="32">
        <f>IF($U9="Medium",2,0)</f>
        <v>0</v>
      </c>
      <c r="AC9" s="32">
        <f>IF($U9="Low",1,0)</f>
        <v>0</v>
      </c>
      <c r="AD9" s="32">
        <f t="shared" si="1"/>
        <v>3</v>
      </c>
      <c r="AE9" s="51">
        <f>IF($W9="INCREASE",3,0)</f>
        <v>3</v>
      </c>
      <c r="AF9" s="51">
        <f>IF($W9="NO CHANGE",2,0)</f>
        <v>0</v>
      </c>
      <c r="AG9" s="51">
        <f>IF($W9="DECREASE",1,0)</f>
        <v>0</v>
      </c>
      <c r="AH9" s="48">
        <f>AD9*(AE9+AF9+AG9)</f>
        <v>9</v>
      </c>
      <c r="AI9" s="50" t="s">
        <v>64</v>
      </c>
      <c r="AJ9" s="247"/>
      <c r="AK9" s="301"/>
    </row>
    <row r="10" spans="1:37" ht="45">
      <c r="A10" s="243"/>
      <c r="B10" s="463" t="s">
        <v>65</v>
      </c>
      <c r="C10" s="31" t="s">
        <v>66</v>
      </c>
      <c r="D10" s="116"/>
      <c r="E10" s="459"/>
      <c r="F10" s="459"/>
      <c r="G10" s="521"/>
      <c r="H10" s="116" t="str">
        <f>C10</f>
        <v>Completed PSED proforma</v>
      </c>
      <c r="I10" s="244" t="s">
        <v>67</v>
      </c>
      <c r="J10" s="55" t="s">
        <v>564</v>
      </c>
      <c r="K10" s="5" t="s">
        <v>69</v>
      </c>
      <c r="L10" s="255" t="s">
        <v>58</v>
      </c>
      <c r="M10" s="249"/>
      <c r="N10" s="231"/>
      <c r="O10" s="437"/>
      <c r="P10" s="438"/>
      <c r="Q10" s="439"/>
      <c r="R10" s="437"/>
      <c r="S10" s="202"/>
      <c r="T10" s="123"/>
      <c r="U10" s="123"/>
      <c r="V10" s="270"/>
      <c r="W10" s="441"/>
      <c r="X10" s="141"/>
      <c r="Y10" s="141"/>
      <c r="Z10" s="141"/>
      <c r="AA10" s="141"/>
      <c r="AB10" s="141"/>
      <c r="AC10" s="141"/>
      <c r="AD10" s="59"/>
      <c r="AE10" s="141"/>
      <c r="AF10" s="141"/>
      <c r="AG10" s="141"/>
      <c r="AH10" s="442"/>
      <c r="AI10" s="202"/>
      <c r="AJ10" s="319" t="s">
        <v>565</v>
      </c>
      <c r="AK10" s="318" t="s">
        <v>566</v>
      </c>
    </row>
    <row r="11" spans="1:37" ht="60">
      <c r="A11" s="243"/>
      <c r="B11" s="463"/>
      <c r="C11" s="31" t="s">
        <v>71</v>
      </c>
      <c r="D11" s="116"/>
      <c r="E11" s="459"/>
      <c r="F11" s="459"/>
      <c r="G11" s="521"/>
      <c r="H11" s="116" t="str">
        <f>C11</f>
        <v>NFF/Airworthiness assessment</v>
      </c>
      <c r="I11" s="53" t="s">
        <v>72</v>
      </c>
      <c r="J11" s="50" t="s">
        <v>73</v>
      </c>
      <c r="K11" s="5" t="s">
        <v>69</v>
      </c>
      <c r="L11" s="255" t="s">
        <v>58</v>
      </c>
      <c r="M11" s="249"/>
      <c r="N11" s="293"/>
      <c r="O11" s="383"/>
      <c r="P11" s="149"/>
      <c r="Q11" s="150"/>
      <c r="R11" s="151"/>
      <c r="S11" s="66"/>
      <c r="T11" s="123"/>
      <c r="U11" s="123"/>
      <c r="V11" s="272"/>
      <c r="W11" s="446"/>
      <c r="X11" s="65"/>
      <c r="Y11" s="65"/>
      <c r="Z11" s="65"/>
      <c r="AA11" s="65"/>
      <c r="AB11" s="65"/>
      <c r="AC11" s="65"/>
      <c r="AD11" s="65"/>
      <c r="AE11" s="65"/>
      <c r="AF11" s="65"/>
      <c r="AG11" s="65"/>
      <c r="AH11" s="410"/>
      <c r="AI11" s="66"/>
      <c r="AJ11" s="319" t="s">
        <v>567</v>
      </c>
      <c r="AK11" s="129" t="s">
        <v>74</v>
      </c>
    </row>
    <row r="12" spans="1:37" ht="30">
      <c r="A12" s="243"/>
      <c r="B12" s="463" t="s">
        <v>75</v>
      </c>
      <c r="C12" s="106" t="s">
        <v>76</v>
      </c>
      <c r="D12" s="116"/>
      <c r="E12" s="459"/>
      <c r="F12" s="459"/>
      <c r="G12" s="521"/>
      <c r="H12" s="248"/>
      <c r="I12" s="188"/>
      <c r="J12" s="188"/>
      <c r="K12" s="123"/>
      <c r="L12" s="187"/>
      <c r="M12" s="249"/>
      <c r="N12" s="293"/>
      <c r="O12" s="440">
        <v>6</v>
      </c>
      <c r="P12" s="317" t="str">
        <f>C89</f>
        <v>To conduct SQEP Test</v>
      </c>
      <c r="Q12" s="317" t="str">
        <f>H94</f>
        <v>Aircrew SQEP for PSED</v>
      </c>
      <c r="R12" s="287" t="str">
        <f t="shared" ref="R12:S12" si="2">I94</f>
        <v>Wrong object</v>
      </c>
      <c r="S12" s="318" t="str">
        <f t="shared" si="2"/>
        <v>Wrong assessment outcome from test</v>
      </c>
      <c r="T12" s="213" t="s">
        <v>69</v>
      </c>
      <c r="U12" s="415" t="s">
        <v>58</v>
      </c>
      <c r="V12" s="50" t="s">
        <v>77</v>
      </c>
      <c r="W12" s="443" t="s">
        <v>60</v>
      </c>
      <c r="X12" s="15">
        <f t="shared" ref="X12:X17" si="3">IF($T12="High",3,0)</f>
        <v>3</v>
      </c>
      <c r="Y12" s="15">
        <f t="shared" ref="Y12:Y17" si="4">IF($T12="Medium",2,0)</f>
        <v>0</v>
      </c>
      <c r="Z12" s="15">
        <f t="shared" ref="Z12:Z17" si="5">IF($T12="Low",1,0)</f>
        <v>0</v>
      </c>
      <c r="AA12" s="15">
        <f t="shared" ref="AA12:AA17" si="6">IF($U12="large",3,0)</f>
        <v>3</v>
      </c>
      <c r="AB12" s="15">
        <f t="shared" ref="AB12:AB17" si="7">IF($U12="Medium",2,0)</f>
        <v>0</v>
      </c>
      <c r="AC12" s="15">
        <f t="shared" ref="AC12:AC17" si="8">IF($U12="Low",1,0)</f>
        <v>0</v>
      </c>
      <c r="AD12" s="107">
        <f t="shared" ref="AD12:AD17" si="9">(X12+Y12+Z12)*(AA12+AB12+AC12)</f>
        <v>9</v>
      </c>
      <c r="AE12" s="444">
        <f>IF($W12="INCREASE",3,0)</f>
        <v>3</v>
      </c>
      <c r="AF12" s="444">
        <f>IF($W12="NO CHANGE",2,0)</f>
        <v>0</v>
      </c>
      <c r="AG12" s="444">
        <f>IF($W12="DECREASE",1,0)</f>
        <v>0</v>
      </c>
      <c r="AH12" s="445">
        <f>AD12*(AE12+AF12+AG12)</f>
        <v>27</v>
      </c>
      <c r="AI12" s="318" t="s">
        <v>78</v>
      </c>
      <c r="AJ12" s="251"/>
      <c r="AK12" s="301"/>
    </row>
    <row r="13" spans="1:37" ht="45">
      <c r="A13" s="243"/>
      <c r="B13" s="463"/>
      <c r="C13" s="31" t="s">
        <v>79</v>
      </c>
      <c r="D13" s="116"/>
      <c r="E13" s="459"/>
      <c r="F13" s="459"/>
      <c r="G13" s="521"/>
      <c r="H13" s="248"/>
      <c r="I13" s="188"/>
      <c r="J13" s="188"/>
      <c r="K13" s="123"/>
      <c r="L13" s="187"/>
      <c r="M13" s="249"/>
      <c r="O13" s="336">
        <v>6</v>
      </c>
      <c r="P13" s="47" t="str">
        <f>C89</f>
        <v>To conduct SQEP Test</v>
      </c>
      <c r="Q13" s="47" t="str">
        <f>H93</f>
        <v>Engineer SQEP for PSED</v>
      </c>
      <c r="R13" s="49" t="str">
        <f t="shared" ref="R13:S13" si="10">I93</f>
        <v>Wrong object</v>
      </c>
      <c r="S13" s="50" t="str">
        <f t="shared" si="10"/>
        <v>Wrong assessment outcome from test</v>
      </c>
      <c r="T13" s="213" t="s">
        <v>69</v>
      </c>
      <c r="U13" s="415" t="s">
        <v>58</v>
      </c>
      <c r="V13" s="50" t="s">
        <v>568</v>
      </c>
      <c r="W13" s="334" t="s">
        <v>60</v>
      </c>
      <c r="X13" s="332">
        <f t="shared" si="3"/>
        <v>3</v>
      </c>
      <c r="Y13" s="332">
        <f t="shared" si="4"/>
        <v>0</v>
      </c>
      <c r="Z13" s="332">
        <f t="shared" si="5"/>
        <v>0</v>
      </c>
      <c r="AA13" s="332">
        <f t="shared" si="6"/>
        <v>3</v>
      </c>
      <c r="AB13" s="332">
        <f t="shared" si="7"/>
        <v>0</v>
      </c>
      <c r="AC13" s="332">
        <f t="shared" si="8"/>
        <v>0</v>
      </c>
      <c r="AD13" s="32">
        <f t="shared" si="9"/>
        <v>9</v>
      </c>
      <c r="AE13" s="333">
        <f>IF($W13="INCREASE",3,0)</f>
        <v>3</v>
      </c>
      <c r="AF13" s="333">
        <f>IF($W13="NO CHANGE",2,0)</f>
        <v>0</v>
      </c>
      <c r="AG13" s="333">
        <f>IF($W13="DECREASE",1,0)</f>
        <v>0</v>
      </c>
      <c r="AH13" s="424">
        <f>AD13*(AE13+AF13+AG13)</f>
        <v>27</v>
      </c>
      <c r="AI13" s="50" t="s">
        <v>81</v>
      </c>
      <c r="AJ13" s="249"/>
      <c r="AK13" s="301"/>
    </row>
    <row r="14" spans="1:37" ht="60">
      <c r="A14" s="243"/>
      <c r="B14" s="463" t="s">
        <v>82</v>
      </c>
      <c r="C14" s="31" t="s">
        <v>83</v>
      </c>
      <c r="D14" s="116"/>
      <c r="E14" s="459"/>
      <c r="F14" s="459"/>
      <c r="G14" s="521"/>
      <c r="H14" s="248"/>
      <c r="I14" s="188"/>
      <c r="J14" s="188"/>
      <c r="K14" s="123"/>
      <c r="L14" s="187"/>
      <c r="M14" s="249"/>
      <c r="O14" s="49">
        <v>7</v>
      </c>
      <c r="P14" s="47" t="str">
        <f>C106</f>
        <v>To find suitable PSED facility</v>
      </c>
      <c r="Q14" s="47" t="str">
        <f>H110</f>
        <v>Suitable PSED facility</v>
      </c>
      <c r="R14" s="49" t="str">
        <f t="shared" ref="R14:U14" si="11">I110</f>
        <v>Wrong object</v>
      </c>
      <c r="S14" s="50" t="str">
        <f t="shared" si="11"/>
        <v>Unsuitable facility used/proposed</v>
      </c>
      <c r="T14" s="48" t="str">
        <f t="shared" si="11"/>
        <v>High</v>
      </c>
      <c r="U14" s="416" t="str">
        <f t="shared" si="11"/>
        <v>Large</v>
      </c>
      <c r="V14" s="50" t="s">
        <v>84</v>
      </c>
      <c r="W14" s="334" t="s">
        <v>60</v>
      </c>
      <c r="X14" s="332">
        <f t="shared" si="3"/>
        <v>3</v>
      </c>
      <c r="Y14" s="332">
        <f t="shared" si="4"/>
        <v>0</v>
      </c>
      <c r="Z14" s="332">
        <f t="shared" si="5"/>
        <v>0</v>
      </c>
      <c r="AA14" s="332">
        <f t="shared" si="6"/>
        <v>3</v>
      </c>
      <c r="AB14" s="332">
        <f t="shared" si="7"/>
        <v>0</v>
      </c>
      <c r="AC14" s="332">
        <f t="shared" si="8"/>
        <v>0</v>
      </c>
      <c r="AD14" s="32">
        <f t="shared" si="9"/>
        <v>9</v>
      </c>
      <c r="AE14" s="333">
        <f t="shared" ref="AE14:AE17" si="12">IF($W14="INCREASE",3,0)</f>
        <v>3</v>
      </c>
      <c r="AF14" s="333">
        <f t="shared" ref="AF14:AF17" si="13">IF($W14="NO CHANGE",2,0)</f>
        <v>0</v>
      </c>
      <c r="AG14" s="333">
        <f t="shared" ref="AG14:AG17" si="14">IF($W14="DECREASE",1,0)</f>
        <v>0</v>
      </c>
      <c r="AH14" s="424">
        <f t="shared" ref="AH14:AH17" si="15">AD14*(AE14+AF14+AG14)</f>
        <v>27</v>
      </c>
      <c r="AI14" s="50" t="s">
        <v>85</v>
      </c>
      <c r="AJ14" s="249"/>
      <c r="AK14" s="301"/>
    </row>
    <row r="15" spans="1:37" ht="45">
      <c r="A15" s="243"/>
      <c r="B15" s="463"/>
      <c r="C15" s="31" t="s">
        <v>86</v>
      </c>
      <c r="D15" s="116"/>
      <c r="E15" s="459"/>
      <c r="F15" s="459"/>
      <c r="G15" s="521"/>
      <c r="H15" s="248"/>
      <c r="I15" s="188"/>
      <c r="J15" s="188"/>
      <c r="K15" s="123"/>
      <c r="L15" s="187"/>
      <c r="M15" s="329"/>
      <c r="O15" s="49">
        <v>22</v>
      </c>
      <c r="P15" s="50" t="str">
        <f>C318</f>
        <v>To provide PSED proforma</v>
      </c>
      <c r="Q15" s="47" t="str">
        <f>H323</f>
        <v>PSED proforma</v>
      </c>
      <c r="R15" s="53" t="str">
        <f t="shared" ref="R15:U15" si="16">I323</f>
        <v>Timing/duration</v>
      </c>
      <c r="S15" s="47" t="str">
        <f t="shared" si="16"/>
        <v>Too late - provided too late for PSED being conducted</v>
      </c>
      <c r="T15" s="400" t="str">
        <f t="shared" si="16"/>
        <v>Low</v>
      </c>
      <c r="U15" s="417" t="str">
        <f t="shared" si="16"/>
        <v>Large</v>
      </c>
      <c r="V15" s="50" t="s">
        <v>87</v>
      </c>
      <c r="W15" s="334" t="s">
        <v>60</v>
      </c>
      <c r="X15" s="332">
        <f t="shared" si="3"/>
        <v>0</v>
      </c>
      <c r="Y15" s="332">
        <f t="shared" si="4"/>
        <v>0</v>
      </c>
      <c r="Z15" s="332">
        <f t="shared" si="5"/>
        <v>1</v>
      </c>
      <c r="AA15" s="332">
        <f t="shared" si="6"/>
        <v>3</v>
      </c>
      <c r="AB15" s="332">
        <f t="shared" si="7"/>
        <v>0</v>
      </c>
      <c r="AC15" s="332">
        <f t="shared" si="8"/>
        <v>0</v>
      </c>
      <c r="AD15" s="32">
        <f t="shared" si="9"/>
        <v>3</v>
      </c>
      <c r="AE15" s="333">
        <f t="shared" si="12"/>
        <v>3</v>
      </c>
      <c r="AF15" s="333">
        <f t="shared" si="13"/>
        <v>0</v>
      </c>
      <c r="AG15" s="333">
        <f t="shared" si="14"/>
        <v>0</v>
      </c>
      <c r="AH15" s="424">
        <f t="shared" si="15"/>
        <v>9</v>
      </c>
      <c r="AI15" s="50" t="s">
        <v>88</v>
      </c>
      <c r="AJ15" s="249"/>
      <c r="AK15" s="301"/>
    </row>
    <row r="16" spans="1:37" ht="30">
      <c r="A16" s="243"/>
      <c r="B16" s="463"/>
      <c r="C16" s="31" t="s">
        <v>57</v>
      </c>
      <c r="D16" s="116"/>
      <c r="E16" s="459"/>
      <c r="F16" s="459"/>
      <c r="G16" s="521"/>
      <c r="H16" s="248"/>
      <c r="I16" s="188"/>
      <c r="J16" s="188"/>
      <c r="K16" s="123"/>
      <c r="L16" s="187"/>
      <c r="M16" s="329"/>
      <c r="O16" s="49">
        <v>15</v>
      </c>
      <c r="P16" s="47" t="str">
        <f>C224</f>
        <v>To be assessed as qualified and experienced</v>
      </c>
      <c r="Q16" s="47" t="str">
        <f>H229</f>
        <v>Backup qualified and experienced engineers</v>
      </c>
      <c r="R16" s="53" t="str">
        <f t="shared" ref="R16:U17" si="17">I229</f>
        <v>Wrong object</v>
      </c>
      <c r="S16" s="47" t="str">
        <f t="shared" si="17"/>
        <v>Incorrect assessment made</v>
      </c>
      <c r="T16" s="400" t="str">
        <f t="shared" si="17"/>
        <v>Low</v>
      </c>
      <c r="U16" s="417" t="str">
        <f t="shared" si="17"/>
        <v>Large</v>
      </c>
      <c r="V16" s="50" t="s">
        <v>59</v>
      </c>
      <c r="W16" s="334" t="s">
        <v>60</v>
      </c>
      <c r="X16" s="332">
        <f t="shared" si="3"/>
        <v>0</v>
      </c>
      <c r="Y16" s="332">
        <f t="shared" si="4"/>
        <v>0</v>
      </c>
      <c r="Z16" s="332">
        <f t="shared" si="5"/>
        <v>1</v>
      </c>
      <c r="AA16" s="332">
        <f t="shared" si="6"/>
        <v>3</v>
      </c>
      <c r="AB16" s="332">
        <f t="shared" si="7"/>
        <v>0</v>
      </c>
      <c r="AC16" s="332">
        <f t="shared" si="8"/>
        <v>0</v>
      </c>
      <c r="AD16" s="32">
        <f t="shared" si="9"/>
        <v>3</v>
      </c>
      <c r="AE16" s="333">
        <f t="shared" si="12"/>
        <v>3</v>
      </c>
      <c r="AF16" s="333">
        <f t="shared" si="13"/>
        <v>0</v>
      </c>
      <c r="AG16" s="333">
        <f t="shared" si="14"/>
        <v>0</v>
      </c>
      <c r="AH16" s="424">
        <f t="shared" si="15"/>
        <v>9</v>
      </c>
      <c r="AI16" s="50" t="s">
        <v>61</v>
      </c>
      <c r="AJ16" s="249"/>
      <c r="AK16" s="301"/>
    </row>
    <row r="17" spans="1:37" ht="30">
      <c r="A17" s="243"/>
      <c r="B17" s="463"/>
      <c r="C17" s="31" t="s">
        <v>62</v>
      </c>
      <c r="D17" s="116"/>
      <c r="E17" s="459"/>
      <c r="F17" s="459"/>
      <c r="G17" s="521"/>
      <c r="H17" s="248"/>
      <c r="I17" s="188"/>
      <c r="J17" s="188"/>
      <c r="K17" s="123"/>
      <c r="L17" s="187"/>
      <c r="M17" s="329"/>
      <c r="O17" s="49">
        <v>15</v>
      </c>
      <c r="P17" s="47" t="str">
        <f>C224</f>
        <v>To be assessed as qualified and experienced</v>
      </c>
      <c r="Q17" s="47" t="str">
        <f>H230</f>
        <v>Backup of qualified and experienced aircrew</v>
      </c>
      <c r="R17" s="53" t="str">
        <f t="shared" si="17"/>
        <v>Wrong object</v>
      </c>
      <c r="S17" s="47" t="str">
        <f t="shared" si="17"/>
        <v>Incorrect assessment made</v>
      </c>
      <c r="T17" s="400" t="str">
        <f t="shared" si="17"/>
        <v>Low</v>
      </c>
      <c r="U17" s="417" t="str">
        <f t="shared" si="17"/>
        <v>Large</v>
      </c>
      <c r="V17" s="50" t="s">
        <v>63</v>
      </c>
      <c r="W17" s="32" t="s">
        <v>60</v>
      </c>
      <c r="X17" s="332">
        <f t="shared" si="3"/>
        <v>0</v>
      </c>
      <c r="Y17" s="332">
        <f t="shared" si="4"/>
        <v>0</v>
      </c>
      <c r="Z17" s="332">
        <f t="shared" si="5"/>
        <v>1</v>
      </c>
      <c r="AA17" s="332">
        <f t="shared" si="6"/>
        <v>3</v>
      </c>
      <c r="AB17" s="332">
        <f t="shared" si="7"/>
        <v>0</v>
      </c>
      <c r="AC17" s="332">
        <f t="shared" si="8"/>
        <v>0</v>
      </c>
      <c r="AD17" s="32">
        <f t="shared" si="9"/>
        <v>3</v>
      </c>
      <c r="AE17" s="333">
        <f t="shared" si="12"/>
        <v>3</v>
      </c>
      <c r="AF17" s="333">
        <f t="shared" si="13"/>
        <v>0</v>
      </c>
      <c r="AG17" s="333">
        <f t="shared" si="14"/>
        <v>0</v>
      </c>
      <c r="AH17" s="424">
        <f t="shared" si="15"/>
        <v>9</v>
      </c>
      <c r="AI17" s="50" t="s">
        <v>64</v>
      </c>
      <c r="AJ17" s="249"/>
      <c r="AK17" s="301"/>
    </row>
    <row r="18" spans="1:37">
      <c r="A18" s="243"/>
      <c r="B18" s="30" t="s">
        <v>89</v>
      </c>
      <c r="C18" s="75" t="s">
        <v>90</v>
      </c>
      <c r="D18" s="116"/>
      <c r="E18" s="459"/>
      <c r="F18" s="459"/>
      <c r="G18" s="521"/>
      <c r="H18" s="248"/>
      <c r="I18" s="188"/>
      <c r="J18" s="188"/>
      <c r="K18" s="123"/>
      <c r="L18" s="88"/>
      <c r="M18" s="330"/>
      <c r="N18" s="88"/>
      <c r="O18" s="88"/>
      <c r="P18" s="88"/>
      <c r="Q18" s="89"/>
      <c r="R18" s="88"/>
      <c r="S18" s="88"/>
      <c r="T18" s="90"/>
      <c r="U18" s="90"/>
      <c r="V18" s="88"/>
      <c r="W18" s="90"/>
      <c r="X18" s="90"/>
      <c r="Y18" s="90"/>
      <c r="Z18" s="90"/>
      <c r="AA18" s="90"/>
      <c r="AB18" s="90"/>
      <c r="AC18" s="90"/>
      <c r="AD18" s="81"/>
      <c r="AE18" s="90"/>
      <c r="AF18" s="90"/>
      <c r="AG18" s="90"/>
      <c r="AH18" s="90"/>
      <c r="AI18" s="88"/>
      <c r="AJ18" s="249"/>
      <c r="AK18" s="301"/>
    </row>
    <row r="19" spans="1:37">
      <c r="A19" s="243"/>
      <c r="B19" s="277" t="s">
        <v>91</v>
      </c>
      <c r="C19" s="85" t="s">
        <v>90</v>
      </c>
      <c r="D19" s="278"/>
      <c r="E19" s="459"/>
      <c r="F19" s="459"/>
      <c r="G19" s="521"/>
      <c r="H19" s="246"/>
      <c r="I19" s="66"/>
      <c r="J19" s="66"/>
      <c r="K19" s="65"/>
      <c r="L19" s="88"/>
      <c r="M19" s="330"/>
      <c r="N19" s="88"/>
      <c r="O19" s="88"/>
      <c r="P19" s="88"/>
      <c r="Q19" s="89"/>
      <c r="R19" s="88"/>
      <c r="S19" s="88"/>
      <c r="T19" s="90"/>
      <c r="U19" s="90"/>
      <c r="V19" s="88"/>
      <c r="W19" s="90"/>
      <c r="X19" s="90"/>
      <c r="Y19" s="90"/>
      <c r="Z19" s="90"/>
      <c r="AA19" s="90"/>
      <c r="AB19" s="90"/>
      <c r="AC19" s="90"/>
      <c r="AD19" s="90"/>
      <c r="AE19" s="90"/>
      <c r="AF19" s="90"/>
      <c r="AG19" s="90"/>
      <c r="AH19" s="90"/>
      <c r="AI19" s="88"/>
      <c r="AJ19" s="249"/>
      <c r="AK19" s="321"/>
    </row>
    <row r="20" spans="1:37">
      <c r="A20" s="279"/>
      <c r="B20" s="163"/>
      <c r="C20" s="163"/>
      <c r="D20" s="163"/>
      <c r="E20" s="170"/>
      <c r="F20" s="93"/>
      <c r="G20" s="93"/>
      <c r="H20" s="66"/>
      <c r="I20" s="66"/>
      <c r="J20" s="66"/>
      <c r="K20" s="65"/>
      <c r="L20" s="170"/>
      <c r="M20" s="170"/>
      <c r="N20" s="163"/>
      <c r="O20" s="170"/>
      <c r="P20" s="168"/>
      <c r="Q20" s="169"/>
      <c r="R20" s="170"/>
      <c r="S20" s="163"/>
      <c r="T20" s="44"/>
      <c r="U20" s="44"/>
      <c r="V20" s="163"/>
      <c r="W20" s="44"/>
      <c r="X20" s="44"/>
      <c r="Y20" s="44"/>
      <c r="Z20" s="44"/>
      <c r="AA20" s="44"/>
      <c r="AB20" s="44"/>
      <c r="AC20" s="44"/>
      <c r="AD20" s="44"/>
      <c r="AE20" s="44"/>
      <c r="AF20" s="44"/>
      <c r="AG20" s="44"/>
      <c r="AH20" s="406"/>
      <c r="AI20" s="163"/>
      <c r="AJ20" s="273"/>
      <c r="AK20" s="164"/>
    </row>
    <row r="21" spans="1:37" ht="23.45" thickBot="1">
      <c r="A21" s="357"/>
      <c r="B21" s="231"/>
      <c r="C21" s="231"/>
      <c r="D21" s="231"/>
      <c r="E21" s="310"/>
      <c r="F21" s="230"/>
      <c r="G21" s="230"/>
      <c r="H21" s="231"/>
      <c r="I21" s="231"/>
      <c r="J21" s="231"/>
      <c r="K21" s="229"/>
      <c r="L21" s="310"/>
      <c r="M21" s="231"/>
      <c r="N21" s="231"/>
      <c r="O21" s="310"/>
      <c r="P21" s="311"/>
      <c r="Q21" s="312"/>
      <c r="R21" s="310"/>
      <c r="S21" s="231"/>
      <c r="T21" s="229"/>
      <c r="U21" s="229"/>
      <c r="V21" s="231"/>
      <c r="W21" s="229"/>
      <c r="X21" s="229"/>
      <c r="Y21" s="229"/>
      <c r="Z21" s="229"/>
      <c r="AA21" s="229"/>
      <c r="AB21" s="229"/>
      <c r="AC21" s="229"/>
      <c r="AD21" s="229"/>
      <c r="AE21" s="229"/>
      <c r="AF21" s="229"/>
      <c r="AG21" s="229"/>
      <c r="AH21" s="407"/>
      <c r="AI21" s="231"/>
      <c r="AJ21" s="231"/>
      <c r="AK21" s="164"/>
    </row>
    <row r="22" spans="1:37" ht="23.45" thickBot="1">
      <c r="A22" s="258">
        <v>2</v>
      </c>
      <c r="B22" s="519" t="s">
        <v>5</v>
      </c>
      <c r="C22" s="506"/>
      <c r="D22" s="506" t="s">
        <v>6</v>
      </c>
      <c r="E22" s="506"/>
      <c r="F22" s="506"/>
      <c r="G22" s="506"/>
      <c r="H22" s="506"/>
      <c r="I22" s="506"/>
      <c r="J22" s="506"/>
      <c r="K22" s="506"/>
      <c r="L22" s="506"/>
      <c r="M22" s="506" t="s">
        <v>7</v>
      </c>
      <c r="N22" s="506"/>
      <c r="O22" s="506"/>
      <c r="P22" s="506"/>
      <c r="Q22" s="506"/>
      <c r="R22" s="506"/>
      <c r="S22" s="506"/>
      <c r="T22" s="506"/>
      <c r="U22" s="506"/>
      <c r="V22" s="506"/>
      <c r="W22" s="506"/>
      <c r="X22" s="506"/>
      <c r="Y22" s="506"/>
      <c r="Z22" s="506"/>
      <c r="AA22" s="506"/>
      <c r="AB22" s="506"/>
      <c r="AC22" s="506"/>
      <c r="AD22" s="506"/>
      <c r="AE22" s="506"/>
      <c r="AF22" s="506"/>
      <c r="AG22" s="506"/>
      <c r="AH22" s="506"/>
      <c r="AI22" s="507" t="s">
        <v>8</v>
      </c>
      <c r="AJ22" s="507"/>
    </row>
    <row r="23" spans="1:37" s="259" customFormat="1">
      <c r="A23" s="243"/>
      <c r="D23" s="260"/>
      <c r="E23" s="261" t="s">
        <v>9</v>
      </c>
      <c r="F23" s="508" t="s">
        <v>10</v>
      </c>
      <c r="G23" s="508" t="s">
        <v>11</v>
      </c>
      <c r="H23" s="510" t="s">
        <v>12</v>
      </c>
      <c r="I23" s="512" t="s">
        <v>13</v>
      </c>
      <c r="J23" s="514" t="s">
        <v>14</v>
      </c>
      <c r="K23" s="466" t="s">
        <v>15</v>
      </c>
      <c r="L23" s="508" t="s">
        <v>16</v>
      </c>
      <c r="M23" s="260" t="s">
        <v>17</v>
      </c>
      <c r="N23" s="262" t="s">
        <v>18</v>
      </c>
      <c r="O23" s="516" t="s">
        <v>19</v>
      </c>
      <c r="P23" s="517"/>
      <c r="Q23" s="518"/>
      <c r="R23" s="508" t="s">
        <v>92</v>
      </c>
      <c r="S23" s="508" t="s">
        <v>93</v>
      </c>
      <c r="T23" s="466" t="s">
        <v>22</v>
      </c>
      <c r="U23" s="466" t="s">
        <v>23</v>
      </c>
      <c r="V23" s="529" t="s">
        <v>24</v>
      </c>
      <c r="W23" s="466" t="s">
        <v>94</v>
      </c>
      <c r="X23" s="467" t="s">
        <v>26</v>
      </c>
      <c r="Y23" s="468"/>
      <c r="Z23" s="469"/>
      <c r="AA23" s="467" t="s">
        <v>27</v>
      </c>
      <c r="AB23" s="468"/>
      <c r="AC23" s="469"/>
      <c r="AD23" s="18" t="s">
        <v>28</v>
      </c>
      <c r="AE23" s="467" t="s">
        <v>29</v>
      </c>
      <c r="AF23" s="468"/>
      <c r="AG23" s="469"/>
      <c r="AH23" s="466" t="s">
        <v>30</v>
      </c>
      <c r="AI23" s="528" t="s">
        <v>31</v>
      </c>
      <c r="AJ23" s="528" t="s">
        <v>32</v>
      </c>
      <c r="AK23" s="263" t="s">
        <v>33</v>
      </c>
    </row>
    <row r="24" spans="1:37" ht="39" customHeight="1">
      <c r="A24" s="243"/>
      <c r="B24" s="284" t="s">
        <v>34</v>
      </c>
      <c r="C24" s="47" t="s">
        <v>96</v>
      </c>
      <c r="D24" s="226"/>
      <c r="E24" s="394" t="s">
        <v>167</v>
      </c>
      <c r="F24" s="509"/>
      <c r="G24" s="509"/>
      <c r="H24" s="511"/>
      <c r="I24" s="513"/>
      <c r="J24" s="515"/>
      <c r="K24" s="457"/>
      <c r="L24" s="509"/>
      <c r="M24" s="266"/>
      <c r="N24" s="361"/>
      <c r="O24" s="426" t="s">
        <v>37</v>
      </c>
      <c r="P24" s="427" t="s">
        <v>38</v>
      </c>
      <c r="Q24" s="428" t="s">
        <v>17</v>
      </c>
      <c r="R24" s="528"/>
      <c r="S24" s="528"/>
      <c r="T24" s="456"/>
      <c r="U24" s="456"/>
      <c r="V24" s="530"/>
      <c r="W24" s="456"/>
      <c r="X24" s="325" t="s">
        <v>39</v>
      </c>
      <c r="Y24" s="325" t="s">
        <v>40</v>
      </c>
      <c r="Z24" s="325" t="s">
        <v>41</v>
      </c>
      <c r="AA24" s="325" t="s">
        <v>39</v>
      </c>
      <c r="AB24" s="325" t="s">
        <v>40</v>
      </c>
      <c r="AC24" s="325" t="s">
        <v>41</v>
      </c>
      <c r="AD24" s="325" t="s">
        <v>42</v>
      </c>
      <c r="AE24" s="325" t="s">
        <v>43</v>
      </c>
      <c r="AF24" s="325" t="s">
        <v>44</v>
      </c>
      <c r="AG24" s="325" t="s">
        <v>45</v>
      </c>
      <c r="AH24" s="456"/>
      <c r="AI24" s="528"/>
      <c r="AJ24" s="528"/>
      <c r="AK24" s="152" t="s">
        <v>46</v>
      </c>
    </row>
    <row r="25" spans="1:37" ht="30">
      <c r="A25" s="243"/>
      <c r="B25" s="30" t="s">
        <v>47</v>
      </c>
      <c r="C25" s="106" t="s">
        <v>98</v>
      </c>
      <c r="D25" s="116"/>
      <c r="E25" s="458" t="s">
        <v>99</v>
      </c>
      <c r="F25" s="458" t="s">
        <v>100</v>
      </c>
      <c r="G25" s="458" t="s">
        <v>101</v>
      </c>
      <c r="I25" s="347"/>
      <c r="J25" s="347"/>
      <c r="K25" s="378"/>
      <c r="L25" s="349"/>
      <c r="M25" s="340"/>
      <c r="N25" s="295"/>
      <c r="O25" s="309"/>
      <c r="P25" s="282"/>
      <c r="Q25" s="283"/>
      <c r="R25" s="281"/>
      <c r="S25" s="164"/>
      <c r="T25" s="96"/>
      <c r="U25" s="96"/>
      <c r="V25" s="164"/>
      <c r="W25" s="96"/>
      <c r="X25" s="96"/>
      <c r="Y25" s="96"/>
      <c r="Z25" s="96"/>
      <c r="AA25" s="96"/>
      <c r="AB25" s="96"/>
      <c r="AC25" s="96"/>
      <c r="AD25" s="96"/>
      <c r="AE25" s="96"/>
      <c r="AF25" s="96"/>
      <c r="AG25" s="96"/>
      <c r="AH25" s="411"/>
      <c r="AI25" s="164"/>
      <c r="AJ25" s="301"/>
      <c r="AK25" s="354"/>
    </row>
    <row r="26" spans="1:37">
      <c r="A26" s="243"/>
      <c r="B26" s="264" t="s">
        <v>54</v>
      </c>
      <c r="C26" s="269" t="s">
        <v>55</v>
      </c>
      <c r="D26" s="116"/>
      <c r="E26" s="459"/>
      <c r="F26" s="459"/>
      <c r="G26" s="521"/>
      <c r="H26" s="250"/>
      <c r="I26" s="60"/>
      <c r="J26" s="60"/>
      <c r="K26" s="59"/>
      <c r="L26" s="147"/>
      <c r="M26" s="60"/>
      <c r="N26" s="340"/>
      <c r="O26" s="383"/>
      <c r="P26" s="149"/>
      <c r="Q26" s="150"/>
      <c r="R26" s="151"/>
      <c r="S26" s="66"/>
      <c r="T26" s="65"/>
      <c r="U26" s="65"/>
      <c r="V26" s="66"/>
      <c r="W26" s="65"/>
      <c r="X26" s="65"/>
      <c r="Y26" s="65"/>
      <c r="Z26" s="65"/>
      <c r="AA26" s="65"/>
      <c r="AB26" s="65"/>
      <c r="AC26" s="65"/>
      <c r="AD26" s="65"/>
      <c r="AE26" s="65"/>
      <c r="AF26" s="65"/>
      <c r="AG26" s="65"/>
      <c r="AH26" s="410"/>
      <c r="AI26" s="247"/>
      <c r="AJ26" s="247"/>
      <c r="AK26" s="202"/>
    </row>
    <row r="27" spans="1:37" ht="45">
      <c r="A27" s="243"/>
      <c r="B27" s="30" t="s">
        <v>56</v>
      </c>
      <c r="C27" s="31" t="s">
        <v>102</v>
      </c>
      <c r="D27" s="116"/>
      <c r="E27" s="459"/>
      <c r="F27" s="459"/>
      <c r="G27" s="521"/>
      <c r="H27" s="246"/>
      <c r="I27" s="66"/>
      <c r="J27" s="66"/>
      <c r="K27" s="65"/>
      <c r="L27" s="151"/>
      <c r="M27" s="66"/>
      <c r="N27" s="347"/>
      <c r="O27" s="359">
        <v>5</v>
      </c>
      <c r="P27" s="318" t="str">
        <f>C73</f>
        <v>To book training</v>
      </c>
      <c r="Q27" s="317" t="str">
        <f>H80</f>
        <v>Aircrew/engineers/logisticians booked training</v>
      </c>
      <c r="R27" s="374" t="str">
        <f>I80</f>
        <v>Wrong object</v>
      </c>
      <c r="S27" s="317" t="str">
        <f>J80</f>
        <v>Booked onto wrong course</v>
      </c>
      <c r="T27" s="390" t="str">
        <f>K80</f>
        <v>Low</v>
      </c>
      <c r="U27" s="386" t="str">
        <f>L80</f>
        <v>Large</v>
      </c>
      <c r="V27" s="318" t="s">
        <v>103</v>
      </c>
      <c r="W27" s="107" t="s">
        <v>104</v>
      </c>
      <c r="X27" s="107">
        <f t="shared" ref="X27" si="18">IF($T27="High",3,0)</f>
        <v>0</v>
      </c>
      <c r="Y27" s="107">
        <f t="shared" ref="Y27" si="19">IF($T27="Medium",2,0)</f>
        <v>0</v>
      </c>
      <c r="Z27" s="107">
        <f t="shared" ref="Z27" si="20">IF($T27="Low",1,0)</f>
        <v>1</v>
      </c>
      <c r="AA27" s="107">
        <f t="shared" ref="AA27" si="21">IF($U27="large",3,0)</f>
        <v>3</v>
      </c>
      <c r="AB27" s="107">
        <f t="shared" ref="AB27" si="22">IF($U27="Medium",2,0)</f>
        <v>0</v>
      </c>
      <c r="AC27" s="107">
        <f t="shared" ref="AC27" si="23">IF($U27="Low",1,0)</f>
        <v>0</v>
      </c>
      <c r="AD27" s="107">
        <f t="shared" ref="AD27" si="24">(X27+Y27+Z27)*(AA27+AB27+AC27)</f>
        <v>3</v>
      </c>
      <c r="AE27" s="376">
        <f t="shared" ref="AE27" si="25">IF($W27="INCREASE",3,0)</f>
        <v>0</v>
      </c>
      <c r="AF27" s="376">
        <f t="shared" ref="AF27" si="26">IF($W27="NO CHANGE",2,0)</f>
        <v>2</v>
      </c>
      <c r="AG27" s="376">
        <f t="shared" ref="AG27" si="27">IF($W27="DECREASE",1,0)</f>
        <v>0</v>
      </c>
      <c r="AH27" s="425">
        <f t="shared" ref="AH27" si="28">AD27*(AE27+AF27+AG27)</f>
        <v>6</v>
      </c>
      <c r="AI27" s="318" t="s">
        <v>105</v>
      </c>
      <c r="AJ27" s="272"/>
      <c r="AK27" s="340"/>
    </row>
    <row r="28" spans="1:37" ht="30">
      <c r="A28" s="243"/>
      <c r="B28" s="463" t="s">
        <v>65</v>
      </c>
      <c r="C28" s="31" t="s">
        <v>106</v>
      </c>
      <c r="D28" s="116"/>
      <c r="E28" s="459"/>
      <c r="F28" s="459"/>
      <c r="G28" s="459"/>
      <c r="H28" s="226" t="str">
        <f>C28</f>
        <v>Trained aircrew</v>
      </c>
      <c r="I28" s="320" t="s">
        <v>107</v>
      </c>
      <c r="J28" s="55" t="s">
        <v>108</v>
      </c>
      <c r="K28" s="107" t="s">
        <v>53</v>
      </c>
      <c r="L28" s="287" t="s">
        <v>58</v>
      </c>
      <c r="M28" s="288"/>
      <c r="N28" s="347"/>
      <c r="O28" s="60"/>
      <c r="P28" s="145"/>
      <c r="Q28" s="146"/>
      <c r="R28" s="147"/>
      <c r="S28" s="60"/>
      <c r="T28" s="59"/>
      <c r="U28" s="59"/>
      <c r="V28" s="60"/>
      <c r="W28" s="59"/>
      <c r="X28" s="59"/>
      <c r="Y28" s="59"/>
      <c r="Z28" s="59"/>
      <c r="AA28" s="59"/>
      <c r="AB28" s="59"/>
      <c r="AC28" s="59"/>
      <c r="AD28" s="59"/>
      <c r="AE28" s="59"/>
      <c r="AF28" s="59"/>
      <c r="AG28" s="59"/>
      <c r="AH28" s="421"/>
      <c r="AI28" s="251"/>
      <c r="AJ28" s="159" t="s">
        <v>109</v>
      </c>
      <c r="AK28" s="340"/>
    </row>
    <row r="29" spans="1:37" ht="30">
      <c r="A29" s="243"/>
      <c r="B29" s="463"/>
      <c r="C29" s="31" t="s">
        <v>110</v>
      </c>
      <c r="D29" s="116"/>
      <c r="E29" s="459"/>
      <c r="F29" s="459"/>
      <c r="G29" s="459"/>
      <c r="H29" s="116" t="str">
        <f>C29</f>
        <v>Trained engineers</v>
      </c>
      <c r="I29" s="244" t="s">
        <v>107</v>
      </c>
      <c r="J29" s="55" t="s">
        <v>108</v>
      </c>
      <c r="K29" s="32" t="s">
        <v>53</v>
      </c>
      <c r="L29" s="49" t="s">
        <v>58</v>
      </c>
      <c r="M29" s="245"/>
      <c r="N29" s="347"/>
      <c r="O29" s="188"/>
      <c r="P29" s="185"/>
      <c r="Q29" s="186"/>
      <c r="R29" s="187"/>
      <c r="S29" s="188"/>
      <c r="T29" s="123"/>
      <c r="U29" s="123"/>
      <c r="V29" s="188"/>
      <c r="W29" s="123"/>
      <c r="X29" s="123"/>
      <c r="Y29" s="123"/>
      <c r="Z29" s="123"/>
      <c r="AA29" s="123"/>
      <c r="AB29" s="123"/>
      <c r="AC29" s="123"/>
      <c r="AD29" s="123"/>
      <c r="AE29" s="123"/>
      <c r="AF29" s="123"/>
      <c r="AG29" s="123"/>
      <c r="AH29" s="422"/>
      <c r="AI29" s="249"/>
      <c r="AJ29" s="159" t="s">
        <v>111</v>
      </c>
      <c r="AK29" s="340"/>
    </row>
    <row r="30" spans="1:37" ht="45">
      <c r="A30" s="243"/>
      <c r="B30" s="463"/>
      <c r="C30" s="31" t="s">
        <v>112</v>
      </c>
      <c r="D30" s="116"/>
      <c r="E30" s="459"/>
      <c r="F30" s="459"/>
      <c r="G30" s="459"/>
      <c r="H30" s="116" t="str">
        <f>C30</f>
        <v>Report of trained engineers</v>
      </c>
      <c r="I30" s="244" t="s">
        <v>107</v>
      </c>
      <c r="J30" s="55" t="s">
        <v>113</v>
      </c>
      <c r="K30" s="32" t="s">
        <v>53</v>
      </c>
      <c r="L30" s="49" t="s">
        <v>58</v>
      </c>
      <c r="M30" s="245"/>
      <c r="N30" s="347"/>
      <c r="O30" s="188"/>
      <c r="P30" s="185"/>
      <c r="Q30" s="186"/>
      <c r="R30" s="187"/>
      <c r="S30" s="188"/>
      <c r="T30" s="123"/>
      <c r="U30" s="123"/>
      <c r="V30" s="188"/>
      <c r="W30" s="123"/>
      <c r="X30" s="123"/>
      <c r="Y30" s="123"/>
      <c r="Z30" s="123"/>
      <c r="AA30" s="123"/>
      <c r="AB30" s="123"/>
      <c r="AC30" s="123"/>
      <c r="AD30" s="123"/>
      <c r="AE30" s="123"/>
      <c r="AF30" s="123"/>
      <c r="AG30" s="123"/>
      <c r="AH30" s="422"/>
      <c r="AI30" s="249"/>
      <c r="AJ30" s="159" t="s">
        <v>114</v>
      </c>
      <c r="AK30" s="340"/>
    </row>
    <row r="31" spans="1:37" ht="60">
      <c r="A31" s="243"/>
      <c r="B31" s="463"/>
      <c r="C31" s="31" t="s">
        <v>115</v>
      </c>
      <c r="D31" s="116"/>
      <c r="E31" s="459"/>
      <c r="F31" s="459"/>
      <c r="G31" s="459"/>
      <c r="H31" s="278" t="str">
        <f>C31</f>
        <v>Report of trained aircrew</v>
      </c>
      <c r="I31" s="322" t="s">
        <v>107</v>
      </c>
      <c r="J31" s="55" t="s">
        <v>113</v>
      </c>
      <c r="K31" s="194" t="s">
        <v>53</v>
      </c>
      <c r="L31" s="302" t="s">
        <v>58</v>
      </c>
      <c r="M31" s="245"/>
      <c r="N31" s="347"/>
      <c r="O31" s="66"/>
      <c r="P31" s="149"/>
      <c r="Q31" s="150"/>
      <c r="R31" s="151"/>
      <c r="S31" s="66"/>
      <c r="T31" s="65"/>
      <c r="U31" s="65"/>
      <c r="V31" s="66"/>
      <c r="W31" s="65"/>
      <c r="X31" s="65"/>
      <c r="Y31" s="65"/>
      <c r="Z31" s="65"/>
      <c r="AA31" s="65"/>
      <c r="AB31" s="65"/>
      <c r="AC31" s="65"/>
      <c r="AD31" s="65"/>
      <c r="AE31" s="65"/>
      <c r="AF31" s="65"/>
      <c r="AG31" s="65"/>
      <c r="AH31" s="423"/>
      <c r="AI31" s="247"/>
      <c r="AJ31" s="368" t="s">
        <v>116</v>
      </c>
      <c r="AK31" s="340"/>
    </row>
    <row r="32" spans="1:37" ht="30">
      <c r="A32" s="243"/>
      <c r="B32" s="30" t="s">
        <v>75</v>
      </c>
      <c r="C32" s="31" t="s">
        <v>117</v>
      </c>
      <c r="D32" s="116"/>
      <c r="E32" s="459"/>
      <c r="F32" s="459"/>
      <c r="G32" s="521"/>
      <c r="H32" s="250"/>
      <c r="I32" s="60"/>
      <c r="J32" s="60"/>
      <c r="K32" s="59"/>
      <c r="L32" s="147"/>
      <c r="M32" s="147"/>
      <c r="N32" s="347"/>
      <c r="O32" s="306">
        <v>19</v>
      </c>
      <c r="P32" s="50" t="str">
        <f>C278</f>
        <v>To provide training</v>
      </c>
      <c r="Q32" s="47" t="str">
        <f>H282</f>
        <v>Trainers</v>
      </c>
      <c r="R32" s="53" t="str">
        <f>I282</f>
        <v>Wrong object</v>
      </c>
      <c r="S32" s="47" t="str">
        <f>J282</f>
        <v>Wrong 'trade' trainers provided</v>
      </c>
      <c r="T32" s="115" t="str">
        <f>K282</f>
        <v>Low</v>
      </c>
      <c r="U32" s="73" t="str">
        <f>L282</f>
        <v>Large</v>
      </c>
      <c r="V32" s="50" t="s">
        <v>118</v>
      </c>
      <c r="W32" s="32" t="s">
        <v>60</v>
      </c>
      <c r="X32" s="32">
        <f t="shared" ref="X32:X35" si="29">IF($T32="High",3,0)</f>
        <v>0</v>
      </c>
      <c r="Y32" s="32">
        <f t="shared" ref="Y32:Y35" si="30">IF($T32="Medium",2,0)</f>
        <v>0</v>
      </c>
      <c r="Z32" s="32">
        <f t="shared" ref="Z32:Z35" si="31">IF($T32="Low",1,0)</f>
        <v>1</v>
      </c>
      <c r="AA32" s="32">
        <f t="shared" ref="AA32:AA35" si="32">IF($U32="large",3,0)</f>
        <v>3</v>
      </c>
      <c r="AB32" s="32">
        <f t="shared" ref="AB32:AB35" si="33">IF($U32="Medium",2,0)</f>
        <v>0</v>
      </c>
      <c r="AC32" s="32">
        <f t="shared" ref="AC32:AC35" si="34">IF($U32="Low",1,0)</f>
        <v>0</v>
      </c>
      <c r="AD32" s="32">
        <f t="shared" ref="AD32:AD35" si="35">(X32+Y32+Z32)*(AA32+AB32+AC32)</f>
        <v>3</v>
      </c>
      <c r="AE32" s="51">
        <f t="shared" ref="AE32:AE35" si="36">IF($W32="INCREASE",3,0)</f>
        <v>3</v>
      </c>
      <c r="AF32" s="51">
        <f t="shared" ref="AF32:AF35" si="37">IF($W32="NO CHANGE",2,0)</f>
        <v>0</v>
      </c>
      <c r="AG32" s="51">
        <f t="shared" ref="AG32:AG35" si="38">IF($W32="DECREASE",1,0)</f>
        <v>0</v>
      </c>
      <c r="AH32" s="48">
        <f t="shared" ref="AH32:AH35" si="39">AD32*(AE32+AF32+AG32)</f>
        <v>9</v>
      </c>
      <c r="AI32" s="159" t="s">
        <v>119</v>
      </c>
      <c r="AJ32" s="250"/>
      <c r="AK32" s="340"/>
    </row>
    <row r="33" spans="1:37" ht="90">
      <c r="A33" s="243"/>
      <c r="B33" s="463" t="s">
        <v>82</v>
      </c>
      <c r="C33" s="31" t="s">
        <v>120</v>
      </c>
      <c r="D33" s="116"/>
      <c r="E33" s="459"/>
      <c r="F33" s="459"/>
      <c r="G33" s="521"/>
      <c r="H33" s="248"/>
      <c r="I33" s="188"/>
      <c r="J33" s="188"/>
      <c r="K33" s="123"/>
      <c r="L33" s="187"/>
      <c r="M33" s="188"/>
      <c r="N33" s="347"/>
      <c r="O33" s="306">
        <v>20</v>
      </c>
      <c r="P33" s="50" t="str">
        <f>C292</f>
        <v>To provide training equipment</v>
      </c>
      <c r="Q33" s="47" t="str">
        <f>H296</f>
        <v>Training equipment</v>
      </c>
      <c r="R33" s="53" t="str">
        <f>I296</f>
        <v>Wrong object</v>
      </c>
      <c r="S33" s="47" t="str">
        <f>J296</f>
        <v>Incorrect training equipment provided</v>
      </c>
      <c r="T33" s="115" t="str">
        <f>K296</f>
        <v>Low</v>
      </c>
      <c r="U33" s="73" t="str">
        <f>L296</f>
        <v>Large</v>
      </c>
      <c r="V33" s="50" t="s">
        <v>121</v>
      </c>
      <c r="W33" s="32" t="s">
        <v>60</v>
      </c>
      <c r="X33" s="32">
        <f t="shared" si="29"/>
        <v>0</v>
      </c>
      <c r="Y33" s="32">
        <f t="shared" si="30"/>
        <v>0</v>
      </c>
      <c r="Z33" s="32">
        <f t="shared" si="31"/>
        <v>1</v>
      </c>
      <c r="AA33" s="32">
        <f t="shared" si="32"/>
        <v>3</v>
      </c>
      <c r="AB33" s="32">
        <f t="shared" si="33"/>
        <v>0</v>
      </c>
      <c r="AC33" s="32">
        <f t="shared" si="34"/>
        <v>0</v>
      </c>
      <c r="AD33" s="32">
        <f t="shared" si="35"/>
        <v>3</v>
      </c>
      <c r="AE33" s="51">
        <f t="shared" si="36"/>
        <v>3</v>
      </c>
      <c r="AF33" s="51">
        <f t="shared" si="37"/>
        <v>0</v>
      </c>
      <c r="AG33" s="51">
        <f t="shared" si="38"/>
        <v>0</v>
      </c>
      <c r="AH33" s="48">
        <f t="shared" si="39"/>
        <v>9</v>
      </c>
      <c r="AI33" s="159" t="s">
        <v>122</v>
      </c>
      <c r="AJ33" s="248"/>
      <c r="AK33" s="340"/>
    </row>
    <row r="34" spans="1:37" ht="45">
      <c r="A34" s="243"/>
      <c r="B34" s="463"/>
      <c r="C34" s="31" t="s">
        <v>123</v>
      </c>
      <c r="D34" s="116"/>
      <c r="E34" s="459"/>
      <c r="F34" s="459"/>
      <c r="G34" s="521"/>
      <c r="H34" s="248"/>
      <c r="I34" s="188"/>
      <c r="J34" s="188"/>
      <c r="K34" s="123"/>
      <c r="L34" s="187"/>
      <c r="M34" s="188"/>
      <c r="N34" s="347"/>
      <c r="O34" s="306">
        <v>23</v>
      </c>
      <c r="P34" s="50" t="str">
        <f>C332</f>
        <v>To be a functioning NFF/Airworthiness group</v>
      </c>
      <c r="Q34" s="47" t="str">
        <f>H341</f>
        <v>Training documents</v>
      </c>
      <c r="R34" s="53" t="str">
        <f>I341</f>
        <v>Wrong object</v>
      </c>
      <c r="S34" s="47" t="str">
        <f>J341</f>
        <v>Incorrect training documents issued</v>
      </c>
      <c r="T34" s="115" t="str">
        <f>K341</f>
        <v>Low</v>
      </c>
      <c r="U34" s="73" t="str">
        <f>L341</f>
        <v>Large</v>
      </c>
      <c r="V34" s="50" t="s">
        <v>124</v>
      </c>
      <c r="W34" s="32" t="s">
        <v>60</v>
      </c>
      <c r="X34" s="32">
        <f t="shared" si="29"/>
        <v>0</v>
      </c>
      <c r="Y34" s="32">
        <f t="shared" si="30"/>
        <v>0</v>
      </c>
      <c r="Z34" s="32">
        <f t="shared" si="31"/>
        <v>1</v>
      </c>
      <c r="AA34" s="32">
        <f t="shared" si="32"/>
        <v>3</v>
      </c>
      <c r="AB34" s="32">
        <f t="shared" si="33"/>
        <v>0</v>
      </c>
      <c r="AC34" s="32">
        <f t="shared" si="34"/>
        <v>0</v>
      </c>
      <c r="AD34" s="32">
        <f t="shared" si="35"/>
        <v>3</v>
      </c>
      <c r="AE34" s="51">
        <f t="shared" si="36"/>
        <v>3</v>
      </c>
      <c r="AF34" s="51">
        <f t="shared" si="37"/>
        <v>0</v>
      </c>
      <c r="AG34" s="51">
        <f t="shared" si="38"/>
        <v>0</v>
      </c>
      <c r="AH34" s="48">
        <f t="shared" si="39"/>
        <v>9</v>
      </c>
      <c r="AI34" s="159" t="s">
        <v>125</v>
      </c>
      <c r="AJ34" s="248"/>
      <c r="AK34" s="340"/>
    </row>
    <row r="35" spans="1:37" ht="105">
      <c r="A35" s="243"/>
      <c r="B35" s="463"/>
      <c r="C35" s="31" t="s">
        <v>126</v>
      </c>
      <c r="D35" s="116"/>
      <c r="E35" s="459"/>
      <c r="F35" s="459"/>
      <c r="G35" s="521"/>
      <c r="H35" s="248"/>
      <c r="I35" s="188"/>
      <c r="J35" s="188"/>
      <c r="K35" s="123"/>
      <c r="L35" s="187"/>
      <c r="M35" s="188"/>
      <c r="N35" s="347"/>
      <c r="O35" s="360">
        <v>27</v>
      </c>
      <c r="P35" s="129" t="str">
        <f>C394</f>
        <v>To update training documents if required</v>
      </c>
      <c r="Q35" s="130" t="str">
        <f>H398</f>
        <v>Updated training documents</v>
      </c>
      <c r="R35" s="53" t="str">
        <f>I398</f>
        <v>Wrong object</v>
      </c>
      <c r="S35" s="47" t="str">
        <f>J398</f>
        <v>Incorrectly updated documents issued</v>
      </c>
      <c r="T35" s="115" t="str">
        <f>K398</f>
        <v>Low</v>
      </c>
      <c r="U35" s="73" t="str">
        <f>L398</f>
        <v>Large</v>
      </c>
      <c r="V35" s="50" t="s">
        <v>127</v>
      </c>
      <c r="W35" s="32" t="s">
        <v>104</v>
      </c>
      <c r="X35" s="32">
        <f t="shared" si="29"/>
        <v>0</v>
      </c>
      <c r="Y35" s="32">
        <f t="shared" si="30"/>
        <v>0</v>
      </c>
      <c r="Z35" s="32">
        <f t="shared" si="31"/>
        <v>1</v>
      </c>
      <c r="AA35" s="32">
        <f t="shared" si="32"/>
        <v>3</v>
      </c>
      <c r="AB35" s="32">
        <f t="shared" si="33"/>
        <v>0</v>
      </c>
      <c r="AC35" s="32">
        <f t="shared" si="34"/>
        <v>0</v>
      </c>
      <c r="AD35" s="32">
        <f t="shared" si="35"/>
        <v>3</v>
      </c>
      <c r="AE35" s="51">
        <f t="shared" si="36"/>
        <v>0</v>
      </c>
      <c r="AF35" s="51">
        <f t="shared" si="37"/>
        <v>2</v>
      </c>
      <c r="AG35" s="51">
        <f t="shared" si="38"/>
        <v>0</v>
      </c>
      <c r="AH35" s="48">
        <f t="shared" si="39"/>
        <v>6</v>
      </c>
      <c r="AI35" s="159" t="s">
        <v>128</v>
      </c>
      <c r="AJ35" s="246"/>
      <c r="AK35" s="340"/>
    </row>
    <row r="36" spans="1:37">
      <c r="A36" s="243"/>
      <c r="B36" s="30" t="s">
        <v>89</v>
      </c>
      <c r="C36" s="75" t="s">
        <v>90</v>
      </c>
      <c r="D36" s="116"/>
      <c r="E36" s="459"/>
      <c r="F36" s="459"/>
      <c r="G36" s="521"/>
      <c r="H36" s="248"/>
      <c r="I36" s="188"/>
      <c r="J36" s="188"/>
      <c r="K36" s="123"/>
      <c r="L36" s="187"/>
      <c r="M36" s="188"/>
      <c r="N36" s="347"/>
      <c r="O36" s="79"/>
      <c r="P36" s="79"/>
      <c r="Q36" s="79"/>
      <c r="R36" s="79"/>
      <c r="S36" s="79"/>
      <c r="T36" s="81"/>
      <c r="U36" s="81"/>
      <c r="V36" s="79"/>
      <c r="W36" s="81"/>
      <c r="X36" s="81"/>
      <c r="Y36" s="81"/>
      <c r="Z36" s="81"/>
      <c r="AA36" s="81"/>
      <c r="AB36" s="81"/>
      <c r="AC36" s="81"/>
      <c r="AD36" s="81"/>
      <c r="AE36" s="81"/>
      <c r="AF36" s="81"/>
      <c r="AG36" s="81"/>
      <c r="AH36" s="81"/>
      <c r="AI36" s="79"/>
      <c r="AJ36" s="79"/>
      <c r="AK36" s="340"/>
    </row>
    <row r="37" spans="1:37">
      <c r="A37" s="276"/>
      <c r="B37" s="277" t="s">
        <v>91</v>
      </c>
      <c r="C37" s="85" t="s">
        <v>90</v>
      </c>
      <c r="D37" s="278"/>
      <c r="E37" s="459"/>
      <c r="F37" s="459"/>
      <c r="G37" s="521"/>
      <c r="H37" s="224"/>
      <c r="I37" s="177"/>
      <c r="J37" s="177"/>
      <c r="K37" s="133"/>
      <c r="L37" s="177"/>
      <c r="M37" s="177"/>
      <c r="N37" s="362"/>
      <c r="O37" s="177"/>
      <c r="P37" s="177"/>
      <c r="Q37" s="177"/>
      <c r="R37" s="177"/>
      <c r="S37" s="177"/>
      <c r="T37" s="133"/>
      <c r="U37" s="133"/>
      <c r="V37" s="177"/>
      <c r="W37" s="133"/>
      <c r="X37" s="133"/>
      <c r="Y37" s="133"/>
      <c r="Z37" s="133"/>
      <c r="AA37" s="133"/>
      <c r="AB37" s="133"/>
      <c r="AC37" s="133"/>
      <c r="AD37" s="133"/>
      <c r="AE37" s="133"/>
      <c r="AF37" s="133"/>
      <c r="AG37" s="133"/>
      <c r="AH37" s="133"/>
      <c r="AI37" s="177"/>
      <c r="AJ37" s="177"/>
      <c r="AK37" s="340"/>
    </row>
    <row r="38" spans="1:37">
      <c r="A38" s="279"/>
      <c r="B38" s="163"/>
      <c r="C38" s="163"/>
      <c r="D38" s="163"/>
      <c r="E38" s="170"/>
      <c r="F38" s="93"/>
      <c r="G38" s="93"/>
      <c r="H38" s="163"/>
      <c r="I38" s="163"/>
      <c r="J38" s="163"/>
      <c r="K38" s="44"/>
      <c r="L38" s="170"/>
      <c r="M38" s="170"/>
      <c r="N38" s="66"/>
      <c r="O38" s="170"/>
      <c r="P38" s="168"/>
      <c r="Q38" s="169"/>
      <c r="R38" s="170"/>
      <c r="S38" s="163"/>
      <c r="T38" s="44"/>
      <c r="U38" s="44"/>
      <c r="V38" s="163"/>
      <c r="W38" s="44"/>
      <c r="X38" s="44"/>
      <c r="Y38" s="44"/>
      <c r="Z38" s="44"/>
      <c r="AA38" s="44"/>
      <c r="AB38" s="44"/>
      <c r="AC38" s="44"/>
      <c r="AD38" s="44"/>
      <c r="AE38" s="44"/>
      <c r="AF38" s="44"/>
      <c r="AG38" s="44"/>
      <c r="AH38" s="406"/>
      <c r="AI38" s="163"/>
      <c r="AJ38" s="66"/>
      <c r="AK38" s="340"/>
    </row>
    <row r="39" spans="1:37" ht="23.45" thickBot="1">
      <c r="A39" s="280"/>
      <c r="B39" s="164"/>
      <c r="C39" s="164"/>
      <c r="D39" s="164"/>
      <c r="E39" s="281"/>
      <c r="F39" s="97"/>
      <c r="G39" s="164"/>
      <c r="H39" s="164"/>
      <c r="I39" s="164"/>
      <c r="J39" s="164"/>
      <c r="K39" s="96"/>
      <c r="L39" s="281"/>
      <c r="M39" s="164"/>
      <c r="N39" s="164"/>
      <c r="O39" s="281"/>
      <c r="P39" s="282"/>
      <c r="Q39" s="283"/>
      <c r="R39" s="281"/>
      <c r="S39" s="164"/>
      <c r="T39" s="96"/>
      <c r="U39" s="96"/>
      <c r="V39" s="164"/>
      <c r="W39" s="96"/>
      <c r="X39" s="96"/>
      <c r="Y39" s="96"/>
      <c r="Z39" s="96"/>
      <c r="AA39" s="96"/>
      <c r="AB39" s="96"/>
      <c r="AC39" s="96"/>
      <c r="AD39" s="96"/>
      <c r="AE39" s="96"/>
      <c r="AF39" s="96"/>
      <c r="AG39" s="96"/>
      <c r="AH39" s="411"/>
      <c r="AI39" s="164"/>
      <c r="AJ39" s="164"/>
      <c r="AK39" s="231"/>
    </row>
    <row r="40" spans="1:37" ht="23.45" thickBot="1">
      <c r="A40" s="258">
        <v>3</v>
      </c>
      <c r="B40" s="481" t="s">
        <v>5</v>
      </c>
      <c r="C40" s="482"/>
      <c r="D40" s="482" t="s">
        <v>6</v>
      </c>
      <c r="E40" s="482"/>
      <c r="F40" s="482"/>
      <c r="G40" s="482"/>
      <c r="H40" s="482"/>
      <c r="I40" s="482"/>
      <c r="J40" s="482"/>
      <c r="K40" s="482"/>
      <c r="L40" s="501"/>
      <c r="M40" s="502" t="s">
        <v>7</v>
      </c>
      <c r="N40" s="482"/>
      <c r="O40" s="482"/>
      <c r="P40" s="482"/>
      <c r="Q40" s="482"/>
      <c r="R40" s="482"/>
      <c r="S40" s="482"/>
      <c r="T40" s="482"/>
      <c r="U40" s="482"/>
      <c r="V40" s="482"/>
      <c r="W40" s="482"/>
      <c r="X40" s="482"/>
      <c r="Y40" s="482"/>
      <c r="Z40" s="482"/>
      <c r="AA40" s="482"/>
      <c r="AB40" s="482"/>
      <c r="AC40" s="482"/>
      <c r="AD40" s="482"/>
      <c r="AE40" s="482"/>
      <c r="AF40" s="482"/>
      <c r="AG40" s="482"/>
      <c r="AH40" s="482"/>
      <c r="AI40" s="483" t="s">
        <v>8</v>
      </c>
      <c r="AJ40" s="483"/>
    </row>
    <row r="41" spans="1:37" s="259" customFormat="1">
      <c r="A41" s="258"/>
      <c r="D41" s="260"/>
      <c r="E41" s="261" t="s">
        <v>9</v>
      </c>
      <c r="F41" s="508" t="s">
        <v>10</v>
      </c>
      <c r="G41" s="508" t="s">
        <v>11</v>
      </c>
      <c r="H41" s="510" t="s">
        <v>12</v>
      </c>
      <c r="I41" s="512" t="s">
        <v>13</v>
      </c>
      <c r="J41" s="514" t="s">
        <v>14</v>
      </c>
      <c r="K41" s="466" t="s">
        <v>15</v>
      </c>
      <c r="L41" s="508" t="s">
        <v>16</v>
      </c>
      <c r="M41" s="260" t="s">
        <v>17</v>
      </c>
      <c r="N41" s="262" t="s">
        <v>18</v>
      </c>
      <c r="O41" s="516" t="s">
        <v>19</v>
      </c>
      <c r="P41" s="517"/>
      <c r="Q41" s="518"/>
      <c r="R41" s="508" t="s">
        <v>92</v>
      </c>
      <c r="S41" s="508" t="s">
        <v>93</v>
      </c>
      <c r="T41" s="466" t="s">
        <v>22</v>
      </c>
      <c r="U41" s="466" t="s">
        <v>23</v>
      </c>
      <c r="V41" s="529" t="s">
        <v>24</v>
      </c>
      <c r="W41" s="466" t="s">
        <v>94</v>
      </c>
      <c r="X41" s="467" t="s">
        <v>26</v>
      </c>
      <c r="Y41" s="468"/>
      <c r="Z41" s="469"/>
      <c r="AA41" s="467" t="s">
        <v>27</v>
      </c>
      <c r="AB41" s="468"/>
      <c r="AC41" s="469"/>
      <c r="AD41" s="18" t="s">
        <v>28</v>
      </c>
      <c r="AE41" s="467" t="s">
        <v>29</v>
      </c>
      <c r="AF41" s="468"/>
      <c r="AG41" s="469"/>
      <c r="AH41" s="466" t="s">
        <v>30</v>
      </c>
      <c r="AI41" s="528" t="s">
        <v>31</v>
      </c>
      <c r="AJ41" s="528" t="s">
        <v>32</v>
      </c>
      <c r="AK41" s="263" t="s">
        <v>33</v>
      </c>
    </row>
    <row r="42" spans="1:37" ht="40.15" customHeight="1">
      <c r="A42" s="258"/>
      <c r="B42" s="289" t="s">
        <v>34</v>
      </c>
      <c r="C42" s="47" t="s">
        <v>129</v>
      </c>
      <c r="D42" s="226"/>
      <c r="E42" s="291" t="s">
        <v>36</v>
      </c>
      <c r="F42" s="509"/>
      <c r="G42" s="509"/>
      <c r="H42" s="511"/>
      <c r="I42" s="513"/>
      <c r="J42" s="515"/>
      <c r="K42" s="457"/>
      <c r="L42" s="509"/>
      <c r="M42" s="266"/>
      <c r="N42" s="361"/>
      <c r="O42" s="426" t="s">
        <v>37</v>
      </c>
      <c r="P42" s="427" t="s">
        <v>38</v>
      </c>
      <c r="Q42" s="428" t="s">
        <v>17</v>
      </c>
      <c r="R42" s="528"/>
      <c r="S42" s="528"/>
      <c r="T42" s="456"/>
      <c r="U42" s="456"/>
      <c r="V42" s="530"/>
      <c r="W42" s="456"/>
      <c r="X42" s="325" t="s">
        <v>39</v>
      </c>
      <c r="Y42" s="325" t="s">
        <v>40</v>
      </c>
      <c r="Z42" s="325" t="s">
        <v>41</v>
      </c>
      <c r="AA42" s="325" t="s">
        <v>39</v>
      </c>
      <c r="AB42" s="325" t="s">
        <v>40</v>
      </c>
      <c r="AC42" s="325" t="s">
        <v>41</v>
      </c>
      <c r="AD42" s="325" t="s">
        <v>42</v>
      </c>
      <c r="AE42" s="325" t="s">
        <v>43</v>
      </c>
      <c r="AF42" s="325" t="s">
        <v>44</v>
      </c>
      <c r="AG42" s="325" t="s">
        <v>45</v>
      </c>
      <c r="AH42" s="456"/>
      <c r="AI42" s="528"/>
      <c r="AJ42" s="509"/>
      <c r="AK42" s="152" t="s">
        <v>46</v>
      </c>
    </row>
    <row r="43" spans="1:37" ht="45">
      <c r="A43" s="243"/>
      <c r="B43" s="30" t="s">
        <v>47</v>
      </c>
      <c r="C43" s="137" t="s">
        <v>130</v>
      </c>
      <c r="D43" s="116"/>
      <c r="E43" s="458" t="s">
        <v>131</v>
      </c>
      <c r="F43" s="458" t="s">
        <v>132</v>
      </c>
      <c r="G43" s="458" t="s">
        <v>133</v>
      </c>
      <c r="H43" s="278"/>
      <c r="I43" s="278"/>
      <c r="J43" s="278"/>
      <c r="K43" s="194"/>
      <c r="L43" s="302"/>
      <c r="M43" s="295"/>
      <c r="N43" s="295"/>
      <c r="O43" s="326"/>
      <c r="P43" s="341"/>
      <c r="Q43" s="342"/>
      <c r="R43" s="343"/>
      <c r="S43" s="293"/>
      <c r="T43" s="429"/>
      <c r="U43" s="429"/>
      <c r="V43" s="293"/>
      <c r="W43" s="429"/>
      <c r="X43" s="429"/>
      <c r="Y43" s="429"/>
      <c r="Z43" s="429"/>
      <c r="AA43" s="429"/>
      <c r="AB43" s="429"/>
      <c r="AC43" s="429"/>
      <c r="AD43" s="429"/>
      <c r="AE43" s="429"/>
      <c r="AF43" s="429"/>
      <c r="AG43" s="429"/>
      <c r="AH43" s="430"/>
      <c r="AI43" s="321"/>
      <c r="AJ43" s="321"/>
      <c r="AK43" s="116"/>
    </row>
    <row r="44" spans="1:37">
      <c r="A44" s="243"/>
      <c r="B44" s="264" t="s">
        <v>54</v>
      </c>
      <c r="C44" s="289" t="s">
        <v>55</v>
      </c>
      <c r="D44" s="116"/>
      <c r="E44" s="459"/>
      <c r="F44" s="459"/>
      <c r="G44" s="521"/>
      <c r="H44" s="250"/>
      <c r="I44" s="60"/>
      <c r="J44" s="60"/>
      <c r="K44" s="59"/>
      <c r="L44" s="147"/>
      <c r="M44" s="60"/>
      <c r="N44" s="340"/>
      <c r="O44" s="381"/>
      <c r="P44" s="168"/>
      <c r="Q44" s="169"/>
      <c r="R44" s="170"/>
      <c r="S44" s="163"/>
      <c r="T44" s="44"/>
      <c r="U44" s="44"/>
      <c r="V44" s="163"/>
      <c r="W44" s="44"/>
      <c r="X44" s="44"/>
      <c r="Y44" s="44"/>
      <c r="Z44" s="44"/>
      <c r="AA44" s="44"/>
      <c r="AB44" s="44"/>
      <c r="AC44" s="44"/>
      <c r="AD44" s="44"/>
      <c r="AE44" s="44"/>
      <c r="AF44" s="44"/>
      <c r="AG44" s="44"/>
      <c r="AH44" s="406"/>
      <c r="AI44" s="273"/>
      <c r="AJ44" s="251"/>
      <c r="AK44" s="273"/>
    </row>
    <row r="45" spans="1:37" ht="60">
      <c r="A45" s="243"/>
      <c r="B45" s="463" t="s">
        <v>56</v>
      </c>
      <c r="C45" s="47" t="s">
        <v>134</v>
      </c>
      <c r="D45" s="116"/>
      <c r="E45" s="459"/>
      <c r="F45" s="459"/>
      <c r="G45" s="521"/>
      <c r="H45" s="248"/>
      <c r="I45" s="188"/>
      <c r="J45" s="188"/>
      <c r="K45" s="123"/>
      <c r="L45" s="187"/>
      <c r="M45" s="188"/>
      <c r="N45" s="347"/>
      <c r="O45" s="359">
        <v>13</v>
      </c>
      <c r="P45" s="318" t="str">
        <f>C192</f>
        <v>To complete maintenance</v>
      </c>
      <c r="Q45" s="317" t="str">
        <f>H196</f>
        <v>Closed engineering workcard</v>
      </c>
      <c r="R45" s="374" t="str">
        <f t="shared" ref="R45:U45" si="40">I196</f>
        <v>Timing/duration</v>
      </c>
      <c r="S45" s="317" t="str">
        <f t="shared" si="40"/>
        <v>Too early - Engineering card closed before all work completed and signed for</v>
      </c>
      <c r="T45" s="385" t="str">
        <f t="shared" si="40"/>
        <v>High</v>
      </c>
      <c r="U45" s="386" t="str">
        <f t="shared" si="40"/>
        <v>Large</v>
      </c>
      <c r="V45" s="318" t="s">
        <v>569</v>
      </c>
      <c r="W45" s="107" t="s">
        <v>104</v>
      </c>
      <c r="X45" s="107">
        <f t="shared" ref="X45:X46" si="41">IF($T45="High",3,0)</f>
        <v>3</v>
      </c>
      <c r="Y45" s="107">
        <f t="shared" ref="Y45:Y46" si="42">IF($T45="Medium",2,0)</f>
        <v>0</v>
      </c>
      <c r="Z45" s="107">
        <f t="shared" ref="Z45:Z46" si="43">IF($T45="Low",1,0)</f>
        <v>0</v>
      </c>
      <c r="AA45" s="107">
        <f t="shared" ref="AA45:AA46" si="44">IF($U45="large",3,0)</f>
        <v>3</v>
      </c>
      <c r="AB45" s="107">
        <f t="shared" ref="AB45:AB46" si="45">IF($U45="Medium",2,0)</f>
        <v>0</v>
      </c>
      <c r="AC45" s="107">
        <f t="shared" ref="AC45:AC46" si="46">IF($U45="Low",1,0)</f>
        <v>0</v>
      </c>
      <c r="AD45" s="107">
        <f t="shared" ref="AD45:AD46" si="47">(X45+Y45+Z45)*(AA45+AB45+AC45)</f>
        <v>9</v>
      </c>
      <c r="AE45" s="376">
        <f t="shared" ref="AE45:AE46" si="48">IF($W45="INCREASE",3,0)</f>
        <v>0</v>
      </c>
      <c r="AF45" s="376">
        <f t="shared" ref="AF45:AF46" si="49">IF($W45="NO CHANGE",2,0)</f>
        <v>2</v>
      </c>
      <c r="AG45" s="376">
        <f t="shared" ref="AG45:AG46" si="50">IF($W45="DECREASE",1,0)</f>
        <v>0</v>
      </c>
      <c r="AH45" s="425">
        <f t="shared" ref="AH45:AH46" si="51">AD45*(AE45+AF45+AG45)</f>
        <v>18</v>
      </c>
      <c r="AI45" s="375" t="s">
        <v>136</v>
      </c>
      <c r="AJ45" s="253"/>
      <c r="AK45" s="301"/>
    </row>
    <row r="46" spans="1:37" ht="45">
      <c r="A46" s="243"/>
      <c r="B46" s="463"/>
      <c r="C46" s="47" t="s">
        <v>137</v>
      </c>
      <c r="D46" s="116"/>
      <c r="E46" s="459"/>
      <c r="F46" s="459"/>
      <c r="G46" s="521"/>
      <c r="H46" s="246"/>
      <c r="I46" s="66"/>
      <c r="J46" s="66"/>
      <c r="K46" s="65"/>
      <c r="L46" s="151"/>
      <c r="M46" s="66"/>
      <c r="N46" s="347"/>
      <c r="O46" s="306">
        <v>18</v>
      </c>
      <c r="P46" s="50" t="str">
        <f>C265</f>
        <v>To be qualified to fly the aircraft</v>
      </c>
      <c r="Q46" s="47" t="str">
        <f>H269</f>
        <v>Flight qualified aircrew</v>
      </c>
      <c r="R46" s="53" t="str">
        <f t="shared" ref="R46:U46" si="52">I269</f>
        <v>Wrong object</v>
      </c>
      <c r="S46" s="47" t="str">
        <f t="shared" si="52"/>
        <v>Incorrectly assessed as qualified</v>
      </c>
      <c r="T46" s="115" t="str">
        <f t="shared" si="52"/>
        <v>Low</v>
      </c>
      <c r="U46" s="73" t="str">
        <f t="shared" si="52"/>
        <v>Large</v>
      </c>
      <c r="V46" s="50" t="s">
        <v>138</v>
      </c>
      <c r="W46" s="32" t="s">
        <v>104</v>
      </c>
      <c r="X46" s="32">
        <f t="shared" si="41"/>
        <v>0</v>
      </c>
      <c r="Y46" s="32">
        <f t="shared" si="42"/>
        <v>0</v>
      </c>
      <c r="Z46" s="32">
        <f t="shared" si="43"/>
        <v>1</v>
      </c>
      <c r="AA46" s="32">
        <f t="shared" si="44"/>
        <v>3</v>
      </c>
      <c r="AB46" s="32">
        <f t="shared" si="45"/>
        <v>0</v>
      </c>
      <c r="AC46" s="32">
        <f t="shared" si="46"/>
        <v>0</v>
      </c>
      <c r="AD46" s="32">
        <f t="shared" si="47"/>
        <v>3</v>
      </c>
      <c r="AE46" s="51">
        <f t="shared" si="48"/>
        <v>0</v>
      </c>
      <c r="AF46" s="51">
        <f t="shared" si="49"/>
        <v>2</v>
      </c>
      <c r="AG46" s="51">
        <f t="shared" si="50"/>
        <v>0</v>
      </c>
      <c r="AH46" s="48">
        <f t="shared" si="51"/>
        <v>6</v>
      </c>
      <c r="AI46" s="159" t="s">
        <v>139</v>
      </c>
      <c r="AJ46" s="303"/>
      <c r="AK46" s="301"/>
    </row>
    <row r="47" spans="1:37" ht="45">
      <c r="A47" s="243"/>
      <c r="B47" s="463" t="s">
        <v>65</v>
      </c>
      <c r="C47" s="47" t="s">
        <v>140</v>
      </c>
      <c r="D47" s="116"/>
      <c r="E47" s="459"/>
      <c r="F47" s="459"/>
      <c r="G47" s="459"/>
      <c r="H47" s="226" t="str">
        <f>C47</f>
        <v>Aircrew requiring training</v>
      </c>
      <c r="I47" s="320" t="s">
        <v>107</v>
      </c>
      <c r="J47" s="353" t="s">
        <v>141</v>
      </c>
      <c r="K47" s="107" t="s">
        <v>69</v>
      </c>
      <c r="L47" s="287" t="s">
        <v>58</v>
      </c>
      <c r="M47" s="288"/>
      <c r="N47" s="347"/>
      <c r="O47" s="60"/>
      <c r="P47" s="145"/>
      <c r="Q47" s="146"/>
      <c r="R47" s="147"/>
      <c r="S47" s="60"/>
      <c r="T47" s="59"/>
      <c r="U47" s="59"/>
      <c r="V47" s="60"/>
      <c r="W47" s="59"/>
      <c r="X47" s="59"/>
      <c r="Y47" s="59"/>
      <c r="Z47" s="59"/>
      <c r="AA47" s="59"/>
      <c r="AB47" s="59"/>
      <c r="AC47" s="59"/>
      <c r="AD47" s="59"/>
      <c r="AE47" s="59"/>
      <c r="AF47" s="59"/>
      <c r="AG47" s="59"/>
      <c r="AH47" s="409"/>
      <c r="AI47" s="251"/>
      <c r="AJ47" s="318" t="s">
        <v>142</v>
      </c>
      <c r="AK47" s="116"/>
    </row>
    <row r="48" spans="1:37" ht="30">
      <c r="A48" s="243"/>
      <c r="B48" s="463"/>
      <c r="C48" s="47" t="s">
        <v>143</v>
      </c>
      <c r="D48" s="116"/>
      <c r="E48" s="459"/>
      <c r="F48" s="459"/>
      <c r="G48" s="459"/>
      <c r="H48" s="116" t="str">
        <f>C48</f>
        <v>Inexperienced aircrew</v>
      </c>
      <c r="I48" s="244" t="s">
        <v>107</v>
      </c>
      <c r="J48" s="55" t="s">
        <v>141</v>
      </c>
      <c r="K48" s="32" t="s">
        <v>69</v>
      </c>
      <c r="L48" s="49" t="s">
        <v>58</v>
      </c>
      <c r="M48" s="245"/>
      <c r="N48" s="347"/>
      <c r="O48" s="188"/>
      <c r="P48" s="185"/>
      <c r="Q48" s="186"/>
      <c r="R48" s="187"/>
      <c r="S48" s="188"/>
      <c r="T48" s="123"/>
      <c r="U48" s="123"/>
      <c r="V48" s="188"/>
      <c r="W48" s="123"/>
      <c r="X48" s="123"/>
      <c r="Y48" s="123"/>
      <c r="Z48" s="123"/>
      <c r="AA48" s="123"/>
      <c r="AB48" s="123"/>
      <c r="AC48" s="123"/>
      <c r="AD48" s="123"/>
      <c r="AE48" s="123"/>
      <c r="AF48" s="123"/>
      <c r="AG48" s="123"/>
      <c r="AH48" s="405"/>
      <c r="AI48" s="249"/>
      <c r="AJ48" s="50" t="s">
        <v>144</v>
      </c>
      <c r="AK48" s="116"/>
    </row>
    <row r="49" spans="1:37" ht="30">
      <c r="A49" s="243"/>
      <c r="B49" s="463"/>
      <c r="C49" s="137" t="s">
        <v>145</v>
      </c>
      <c r="D49" s="116"/>
      <c r="E49" s="459"/>
      <c r="F49" s="459"/>
      <c r="G49" s="459"/>
      <c r="H49" s="116" t="str">
        <f>C49</f>
        <v>Aircrew content with engineering terminology</v>
      </c>
      <c r="I49" s="244" t="s">
        <v>72</v>
      </c>
      <c r="J49" s="139" t="s">
        <v>146</v>
      </c>
      <c r="K49" s="32" t="s">
        <v>69</v>
      </c>
      <c r="L49" s="49" t="s">
        <v>58</v>
      </c>
      <c r="M49" s="245"/>
      <c r="N49" s="347"/>
      <c r="O49" s="188"/>
      <c r="P49" s="185"/>
      <c r="Q49" s="186"/>
      <c r="R49" s="187"/>
      <c r="S49" s="188"/>
      <c r="T49" s="123"/>
      <c r="U49" s="123"/>
      <c r="V49" s="188"/>
      <c r="W49" s="123"/>
      <c r="X49" s="123"/>
      <c r="Y49" s="123"/>
      <c r="Z49" s="123"/>
      <c r="AA49" s="123"/>
      <c r="AB49" s="123"/>
      <c r="AC49" s="123"/>
      <c r="AD49" s="123"/>
      <c r="AE49" s="123"/>
      <c r="AF49" s="123"/>
      <c r="AG49" s="123"/>
      <c r="AH49" s="405"/>
      <c r="AI49" s="249"/>
      <c r="AJ49" s="50" t="s">
        <v>147</v>
      </c>
      <c r="AK49" s="116"/>
    </row>
    <row r="50" spans="1:37" ht="30">
      <c r="A50" s="243"/>
      <c r="B50" s="463"/>
      <c r="C50" s="137" t="s">
        <v>145</v>
      </c>
      <c r="D50" s="116"/>
      <c r="E50" s="459"/>
      <c r="F50" s="459"/>
      <c r="G50" s="459"/>
      <c r="H50" s="278" t="str">
        <f>C50</f>
        <v>Aircrew content with engineering terminology</v>
      </c>
      <c r="I50" s="322" t="s">
        <v>72</v>
      </c>
      <c r="J50" s="323" t="s">
        <v>146</v>
      </c>
      <c r="K50" s="194" t="s">
        <v>69</v>
      </c>
      <c r="L50" s="302" t="s">
        <v>58</v>
      </c>
      <c r="M50" s="295"/>
      <c r="N50" s="347"/>
      <c r="O50" s="188"/>
      <c r="P50" s="185"/>
      <c r="Q50" s="186"/>
      <c r="R50" s="187"/>
      <c r="S50" s="188"/>
      <c r="T50" s="123"/>
      <c r="U50" s="123"/>
      <c r="V50" s="188"/>
      <c r="W50" s="123"/>
      <c r="X50" s="123"/>
      <c r="Y50" s="123"/>
      <c r="Z50" s="123"/>
      <c r="AA50" s="123"/>
      <c r="AB50" s="123"/>
      <c r="AC50" s="123"/>
      <c r="AD50" s="123"/>
      <c r="AE50" s="123"/>
      <c r="AF50" s="123"/>
      <c r="AG50" s="123"/>
      <c r="AH50" s="405"/>
      <c r="AI50" s="249"/>
      <c r="AJ50" s="129" t="s">
        <v>148</v>
      </c>
      <c r="AK50" s="116"/>
    </row>
    <row r="51" spans="1:37">
      <c r="A51" s="243"/>
      <c r="B51" s="30" t="s">
        <v>75</v>
      </c>
      <c r="C51" s="75" t="s">
        <v>90</v>
      </c>
      <c r="D51" s="116"/>
      <c r="E51" s="459"/>
      <c r="F51" s="459"/>
      <c r="G51" s="521"/>
      <c r="H51" s="275"/>
      <c r="I51" s="79"/>
      <c r="J51" s="79"/>
      <c r="K51" s="81"/>
      <c r="L51" s="79"/>
      <c r="M51" s="79"/>
      <c r="N51" s="347"/>
      <c r="O51" s="88"/>
      <c r="P51" s="88"/>
      <c r="Q51" s="89"/>
      <c r="R51" s="88"/>
      <c r="S51" s="88"/>
      <c r="T51" s="90"/>
      <c r="U51" s="90"/>
      <c r="V51" s="88"/>
      <c r="W51" s="90"/>
      <c r="X51" s="90"/>
      <c r="Y51" s="90"/>
      <c r="Z51" s="90"/>
      <c r="AA51" s="90"/>
      <c r="AB51" s="90"/>
      <c r="AC51" s="90"/>
      <c r="AD51" s="90"/>
      <c r="AE51" s="90"/>
      <c r="AF51" s="90"/>
      <c r="AG51" s="90"/>
      <c r="AH51" s="90"/>
      <c r="AI51" s="91"/>
      <c r="AJ51" s="202"/>
      <c r="AK51" s="301"/>
    </row>
    <row r="52" spans="1:37">
      <c r="A52" s="243"/>
      <c r="B52" s="30" t="s">
        <v>82</v>
      </c>
      <c r="C52" s="75" t="s">
        <v>90</v>
      </c>
      <c r="D52" s="116"/>
      <c r="E52" s="459"/>
      <c r="F52" s="459"/>
      <c r="G52" s="521"/>
      <c r="H52" s="223"/>
      <c r="I52" s="88"/>
      <c r="J52" s="88"/>
      <c r="K52" s="90"/>
      <c r="L52" s="88"/>
      <c r="M52" s="88"/>
      <c r="N52" s="347"/>
      <c r="O52" s="88"/>
      <c r="P52" s="88"/>
      <c r="Q52" s="89"/>
      <c r="R52" s="88"/>
      <c r="S52" s="88"/>
      <c r="T52" s="90"/>
      <c r="U52" s="90"/>
      <c r="V52" s="88"/>
      <c r="W52" s="90"/>
      <c r="X52" s="90"/>
      <c r="Y52" s="90"/>
      <c r="Z52" s="90"/>
      <c r="AA52" s="90"/>
      <c r="AB52" s="90"/>
      <c r="AC52" s="90"/>
      <c r="AD52" s="90"/>
      <c r="AE52" s="90"/>
      <c r="AF52" s="90"/>
      <c r="AG52" s="90"/>
      <c r="AH52" s="90"/>
      <c r="AI52" s="91"/>
      <c r="AJ52" s="253"/>
      <c r="AK52" s="301"/>
    </row>
    <row r="53" spans="1:37">
      <c r="A53" s="243"/>
      <c r="B53" s="30" t="s">
        <v>89</v>
      </c>
      <c r="C53" s="75" t="s">
        <v>90</v>
      </c>
      <c r="D53" s="116"/>
      <c r="E53" s="459"/>
      <c r="F53" s="459"/>
      <c r="G53" s="521"/>
      <c r="H53" s="223"/>
      <c r="I53" s="88"/>
      <c r="J53" s="88"/>
      <c r="K53" s="90"/>
      <c r="L53" s="88"/>
      <c r="M53" s="88"/>
      <c r="N53" s="347"/>
      <c r="O53" s="88"/>
      <c r="P53" s="88"/>
      <c r="Q53" s="89"/>
      <c r="R53" s="88"/>
      <c r="S53" s="88"/>
      <c r="T53" s="90"/>
      <c r="U53" s="90"/>
      <c r="V53" s="88"/>
      <c r="W53" s="90"/>
      <c r="X53" s="90"/>
      <c r="Y53" s="90"/>
      <c r="Z53" s="90"/>
      <c r="AA53" s="90"/>
      <c r="AB53" s="90"/>
      <c r="AC53" s="90"/>
      <c r="AD53" s="90"/>
      <c r="AE53" s="90"/>
      <c r="AF53" s="90"/>
      <c r="AG53" s="90"/>
      <c r="AH53" s="90"/>
      <c r="AI53" s="91"/>
      <c r="AJ53" s="253"/>
      <c r="AK53" s="301"/>
    </row>
    <row r="54" spans="1:37">
      <c r="A54" s="276"/>
      <c r="B54" s="277" t="s">
        <v>91</v>
      </c>
      <c r="C54" s="85" t="s">
        <v>90</v>
      </c>
      <c r="D54" s="278"/>
      <c r="E54" s="459"/>
      <c r="F54" s="459"/>
      <c r="G54" s="521"/>
      <c r="H54" s="224"/>
      <c r="I54" s="177"/>
      <c r="J54" s="177"/>
      <c r="K54" s="133"/>
      <c r="L54" s="177"/>
      <c r="M54" s="177"/>
      <c r="N54" s="226"/>
      <c r="O54" s="88"/>
      <c r="P54" s="88"/>
      <c r="Q54" s="89"/>
      <c r="R54" s="88"/>
      <c r="S54" s="88"/>
      <c r="T54" s="90"/>
      <c r="U54" s="90"/>
      <c r="V54" s="88"/>
      <c r="W54" s="90"/>
      <c r="X54" s="90"/>
      <c r="Y54" s="90"/>
      <c r="Z54" s="90"/>
      <c r="AA54" s="90"/>
      <c r="AB54" s="90"/>
      <c r="AC54" s="90"/>
      <c r="AD54" s="90"/>
      <c r="AE54" s="90"/>
      <c r="AF54" s="90"/>
      <c r="AG54" s="90"/>
      <c r="AH54" s="133"/>
      <c r="AI54" s="189"/>
      <c r="AJ54" s="303"/>
      <c r="AK54" s="321"/>
    </row>
    <row r="55" spans="1:37">
      <c r="A55" s="279"/>
      <c r="B55" s="163"/>
      <c r="C55" s="163"/>
      <c r="D55" s="163"/>
      <c r="E55" s="170"/>
      <c r="F55" s="93"/>
      <c r="G55" s="93"/>
      <c r="H55" s="163"/>
      <c r="I55" s="163"/>
      <c r="J55" s="163"/>
      <c r="K55" s="44"/>
      <c r="L55" s="170"/>
      <c r="M55" s="170"/>
      <c r="N55" s="66"/>
      <c r="O55" s="170"/>
      <c r="P55" s="168"/>
      <c r="Q55" s="169"/>
      <c r="R55" s="170"/>
      <c r="S55" s="163"/>
      <c r="T55" s="44"/>
      <c r="U55" s="44"/>
      <c r="V55" s="163"/>
      <c r="W55" s="44"/>
      <c r="X55" s="44"/>
      <c r="Y55" s="44"/>
      <c r="Z55" s="44"/>
      <c r="AA55" s="44"/>
      <c r="AB55" s="44"/>
      <c r="AC55" s="44"/>
      <c r="AD55" s="44"/>
      <c r="AE55" s="44"/>
      <c r="AF55" s="44"/>
      <c r="AG55" s="44"/>
      <c r="AH55" s="406"/>
      <c r="AI55" s="163"/>
      <c r="AJ55" s="247"/>
      <c r="AK55" s="163"/>
    </row>
    <row r="56" spans="1:37" ht="23.45" thickBot="1">
      <c r="A56" s="280"/>
      <c r="B56" s="164"/>
      <c r="C56" s="164"/>
      <c r="D56" s="164"/>
      <c r="E56" s="281"/>
      <c r="F56" s="97"/>
      <c r="G56" s="164"/>
      <c r="H56" s="164"/>
      <c r="I56" s="164"/>
      <c r="J56" s="164"/>
      <c r="K56" s="96"/>
      <c r="L56" s="281"/>
      <c r="M56" s="164"/>
      <c r="N56" s="164"/>
      <c r="O56" s="281"/>
      <c r="P56" s="282"/>
      <c r="Q56" s="283"/>
      <c r="R56" s="281"/>
      <c r="S56" s="164"/>
      <c r="T56" s="96"/>
      <c r="U56" s="96"/>
      <c r="V56" s="164"/>
      <c r="W56" s="96"/>
      <c r="X56" s="96"/>
      <c r="Y56" s="96"/>
      <c r="Z56" s="96"/>
      <c r="AA56" s="96"/>
      <c r="AB56" s="96"/>
      <c r="AC56" s="96"/>
      <c r="AD56" s="96"/>
      <c r="AE56" s="96"/>
      <c r="AF56" s="96"/>
      <c r="AG56" s="96"/>
      <c r="AH56" s="411"/>
      <c r="AI56" s="164"/>
      <c r="AJ56" s="164"/>
      <c r="AK56" s="164"/>
    </row>
    <row r="57" spans="1:37" ht="23.45" thickBot="1">
      <c r="A57" s="258">
        <v>4</v>
      </c>
      <c r="B57" s="481" t="s">
        <v>5</v>
      </c>
      <c r="C57" s="482"/>
      <c r="D57" s="482" t="s">
        <v>6</v>
      </c>
      <c r="E57" s="482"/>
      <c r="F57" s="482"/>
      <c r="G57" s="482"/>
      <c r="H57" s="482"/>
      <c r="I57" s="482"/>
      <c r="J57" s="482"/>
      <c r="K57" s="482"/>
      <c r="L57" s="501"/>
      <c r="M57" s="502" t="s">
        <v>7</v>
      </c>
      <c r="N57" s="482"/>
      <c r="O57" s="482"/>
      <c r="P57" s="482"/>
      <c r="Q57" s="482"/>
      <c r="R57" s="482"/>
      <c r="S57" s="482"/>
      <c r="T57" s="482"/>
      <c r="U57" s="482"/>
      <c r="V57" s="482"/>
      <c r="W57" s="482"/>
      <c r="X57" s="482"/>
      <c r="Y57" s="482"/>
      <c r="Z57" s="482"/>
      <c r="AA57" s="482"/>
      <c r="AB57" s="482"/>
      <c r="AC57" s="482"/>
      <c r="AD57" s="482"/>
      <c r="AE57" s="482"/>
      <c r="AF57" s="482"/>
      <c r="AG57" s="482"/>
      <c r="AH57" s="482"/>
      <c r="AI57" s="483" t="s">
        <v>8</v>
      </c>
      <c r="AJ57" s="483"/>
    </row>
    <row r="58" spans="1:37" s="259" customFormat="1">
      <c r="A58" s="243"/>
      <c r="D58" s="260"/>
      <c r="E58" s="261" t="s">
        <v>9</v>
      </c>
      <c r="F58" s="508" t="s">
        <v>10</v>
      </c>
      <c r="G58" s="508" t="s">
        <v>11</v>
      </c>
      <c r="H58" s="510" t="s">
        <v>12</v>
      </c>
      <c r="I58" s="512" t="s">
        <v>13</v>
      </c>
      <c r="J58" s="514" t="s">
        <v>14</v>
      </c>
      <c r="K58" s="466" t="s">
        <v>15</v>
      </c>
      <c r="L58" s="508" t="s">
        <v>16</v>
      </c>
      <c r="M58" s="260" t="s">
        <v>17</v>
      </c>
      <c r="N58" s="262" t="s">
        <v>18</v>
      </c>
      <c r="O58" s="516" t="s">
        <v>19</v>
      </c>
      <c r="P58" s="517"/>
      <c r="Q58" s="518"/>
      <c r="R58" s="508" t="s">
        <v>92</v>
      </c>
      <c r="S58" s="508" t="s">
        <v>93</v>
      </c>
      <c r="T58" s="466" t="s">
        <v>22</v>
      </c>
      <c r="U58" s="466" t="s">
        <v>23</v>
      </c>
      <c r="V58" s="529" t="s">
        <v>24</v>
      </c>
      <c r="W58" s="466" t="s">
        <v>94</v>
      </c>
      <c r="X58" s="467" t="s">
        <v>26</v>
      </c>
      <c r="Y58" s="468"/>
      <c r="Z58" s="469"/>
      <c r="AA58" s="467" t="s">
        <v>27</v>
      </c>
      <c r="AB58" s="468"/>
      <c r="AC58" s="469"/>
      <c r="AD58" s="18" t="s">
        <v>28</v>
      </c>
      <c r="AE58" s="467" t="s">
        <v>29</v>
      </c>
      <c r="AF58" s="468"/>
      <c r="AG58" s="469"/>
      <c r="AH58" s="466" t="s">
        <v>30</v>
      </c>
      <c r="AI58" s="528" t="s">
        <v>31</v>
      </c>
      <c r="AJ58" s="528" t="s">
        <v>32</v>
      </c>
      <c r="AK58" s="263" t="s">
        <v>33</v>
      </c>
    </row>
    <row r="59" spans="1:37" ht="42" customHeight="1">
      <c r="A59" s="243"/>
      <c r="B59" s="289" t="s">
        <v>34</v>
      </c>
      <c r="C59" s="47" t="s">
        <v>149</v>
      </c>
      <c r="D59" s="226"/>
      <c r="E59" s="291" t="s">
        <v>36</v>
      </c>
      <c r="F59" s="509"/>
      <c r="G59" s="509"/>
      <c r="H59" s="511"/>
      <c r="I59" s="513"/>
      <c r="J59" s="515"/>
      <c r="K59" s="457"/>
      <c r="L59" s="509"/>
      <c r="M59" s="266"/>
      <c r="N59" s="361"/>
      <c r="O59" s="426" t="s">
        <v>37</v>
      </c>
      <c r="P59" s="427" t="s">
        <v>38</v>
      </c>
      <c r="Q59" s="431" t="s">
        <v>17</v>
      </c>
      <c r="R59" s="528"/>
      <c r="S59" s="528"/>
      <c r="T59" s="456"/>
      <c r="U59" s="456"/>
      <c r="V59" s="530"/>
      <c r="W59" s="456"/>
      <c r="X59" s="325" t="s">
        <v>39</v>
      </c>
      <c r="Y59" s="325" t="s">
        <v>40</v>
      </c>
      <c r="Z59" s="325" t="s">
        <v>41</v>
      </c>
      <c r="AA59" s="325" t="s">
        <v>39</v>
      </c>
      <c r="AB59" s="325" t="s">
        <v>40</v>
      </c>
      <c r="AC59" s="325" t="s">
        <v>41</v>
      </c>
      <c r="AD59" s="325" t="s">
        <v>42</v>
      </c>
      <c r="AE59" s="325" t="s">
        <v>43</v>
      </c>
      <c r="AF59" s="325" t="s">
        <v>44</v>
      </c>
      <c r="AG59" s="325" t="s">
        <v>45</v>
      </c>
      <c r="AH59" s="456"/>
      <c r="AI59" s="528"/>
      <c r="AJ59" s="509"/>
      <c r="AK59" s="152" t="s">
        <v>46</v>
      </c>
    </row>
    <row r="60" spans="1:37" ht="30">
      <c r="A60" s="243"/>
      <c r="B60" s="30" t="s">
        <v>47</v>
      </c>
      <c r="C60" s="47" t="s">
        <v>150</v>
      </c>
      <c r="D60" s="116"/>
      <c r="E60" s="458" t="s">
        <v>151</v>
      </c>
      <c r="F60" s="458" t="s">
        <v>570</v>
      </c>
      <c r="G60" s="460" t="s">
        <v>153</v>
      </c>
      <c r="H60" s="278"/>
      <c r="I60" s="278"/>
      <c r="J60" s="278"/>
      <c r="K60" s="194"/>
      <c r="L60" s="302"/>
      <c r="M60" s="295"/>
      <c r="N60" s="295"/>
      <c r="O60" s="309"/>
      <c r="P60" s="282"/>
      <c r="Q60" s="283"/>
      <c r="R60" s="281"/>
      <c r="S60" s="164"/>
      <c r="T60" s="96"/>
      <c r="U60" s="96"/>
      <c r="V60" s="164"/>
      <c r="W60" s="96"/>
      <c r="X60" s="96"/>
      <c r="Y60" s="96"/>
      <c r="Z60" s="96"/>
      <c r="AA60" s="96"/>
      <c r="AB60" s="96"/>
      <c r="AC60" s="96"/>
      <c r="AD60" s="96"/>
      <c r="AE60" s="96"/>
      <c r="AF60" s="96"/>
      <c r="AG60" s="96"/>
      <c r="AH60" s="411"/>
      <c r="AI60" s="301"/>
      <c r="AJ60" s="321"/>
      <c r="AK60" s="116"/>
    </row>
    <row r="61" spans="1:37">
      <c r="A61" s="243"/>
      <c r="B61" s="264" t="s">
        <v>54</v>
      </c>
      <c r="C61" s="289" t="s">
        <v>55</v>
      </c>
      <c r="D61" s="116"/>
      <c r="E61" s="459"/>
      <c r="F61" s="459"/>
      <c r="G61" s="531"/>
      <c r="H61" s="250"/>
      <c r="I61" s="60"/>
      <c r="J61" s="60"/>
      <c r="K61" s="59"/>
      <c r="L61" s="147"/>
      <c r="M61" s="60"/>
      <c r="N61" s="340"/>
      <c r="O61" s="381"/>
      <c r="P61" s="168"/>
      <c r="Q61" s="169"/>
      <c r="R61" s="170"/>
      <c r="S61" s="163"/>
      <c r="T61" s="44"/>
      <c r="U61" s="44"/>
      <c r="V61" s="163"/>
      <c r="W61" s="44"/>
      <c r="X61" s="44"/>
      <c r="Y61" s="44"/>
      <c r="Z61" s="44"/>
      <c r="AA61" s="44"/>
      <c r="AB61" s="44"/>
      <c r="AC61" s="44"/>
      <c r="AD61" s="44"/>
      <c r="AE61" s="44"/>
      <c r="AF61" s="44"/>
      <c r="AG61" s="44"/>
      <c r="AH61" s="406"/>
      <c r="AI61" s="273"/>
      <c r="AJ61" s="251"/>
      <c r="AK61" s="273"/>
    </row>
    <row r="62" spans="1:37" ht="75.599999999999994" thickBot="1">
      <c r="A62" s="243"/>
      <c r="B62" s="30" t="s">
        <v>56</v>
      </c>
      <c r="C62" s="47" t="s">
        <v>143</v>
      </c>
      <c r="D62" s="116"/>
      <c r="E62" s="459"/>
      <c r="F62" s="459"/>
      <c r="G62" s="531"/>
      <c r="H62" s="246"/>
      <c r="I62" s="66"/>
      <c r="J62" s="66"/>
      <c r="K62" s="65"/>
      <c r="L62" s="151"/>
      <c r="M62" s="66"/>
      <c r="N62" s="347"/>
      <c r="O62" s="359">
        <v>3</v>
      </c>
      <c r="P62" s="318" t="str">
        <f>C42</f>
        <v>To understand engineering terminology</v>
      </c>
      <c r="Q62" s="317" t="str">
        <f>H48</f>
        <v>Inexperienced aircrew</v>
      </c>
      <c r="R62" s="374" t="str">
        <f>I48</f>
        <v>Wrong object</v>
      </c>
      <c r="S62" s="317" t="str">
        <f>J48</f>
        <v>Incorrect aircrew selected</v>
      </c>
      <c r="T62" s="385" t="str">
        <f>K48</f>
        <v>High</v>
      </c>
      <c r="U62" s="386" t="str">
        <f>L48</f>
        <v>Large</v>
      </c>
      <c r="V62" s="375" t="s">
        <v>154</v>
      </c>
      <c r="W62" s="419" t="s">
        <v>104</v>
      </c>
      <c r="X62" s="107">
        <f t="shared" ref="X62" si="53">IF($T62="High",3,0)</f>
        <v>3</v>
      </c>
      <c r="Y62" s="107">
        <f t="shared" ref="Y62" si="54">IF($T62="Medium",2,0)</f>
        <v>0</v>
      </c>
      <c r="Z62" s="107">
        <f t="shared" ref="Z62" si="55">IF($T62="Low",1,0)</f>
        <v>0</v>
      </c>
      <c r="AA62" s="107">
        <f t="shared" ref="AA62" si="56">IF($U62="large",3,0)</f>
        <v>3</v>
      </c>
      <c r="AB62" s="107">
        <f t="shared" ref="AB62" si="57">IF($U62="Medium",2,0)</f>
        <v>0</v>
      </c>
      <c r="AC62" s="107">
        <f t="shared" ref="AC62" si="58">IF($U62="Low",1,0)</f>
        <v>0</v>
      </c>
      <c r="AD62" s="107">
        <f t="shared" ref="AD62" si="59">(X62+Y62+Z62)*(AA62+AB62+AC62)</f>
        <v>9</v>
      </c>
      <c r="AE62" s="376">
        <f t="shared" ref="AE62" si="60">IF($W62="INCREASE",3,0)</f>
        <v>0</v>
      </c>
      <c r="AF62" s="376">
        <f t="shared" ref="AF62" si="61">IF($W62="NO CHANGE",2,0)</f>
        <v>2</v>
      </c>
      <c r="AG62" s="376">
        <f t="shared" ref="AG62" si="62">IF($W62="DECREASE",1,0)</f>
        <v>0</v>
      </c>
      <c r="AH62" s="425">
        <f t="shared" ref="AH62" si="63">AD62*(AE62+AF62+AG62)</f>
        <v>18</v>
      </c>
      <c r="AI62" s="375" t="s">
        <v>155</v>
      </c>
      <c r="AJ62" s="303"/>
      <c r="AK62" s="301"/>
    </row>
    <row r="63" spans="1:37" ht="30.6" thickTop="1">
      <c r="A63" s="243"/>
      <c r="B63" s="463" t="s">
        <v>65</v>
      </c>
      <c r="C63" s="47" t="s">
        <v>156</v>
      </c>
      <c r="D63" s="116"/>
      <c r="E63" s="459"/>
      <c r="F63" s="459"/>
      <c r="G63" s="461"/>
      <c r="H63" s="226" t="str">
        <f>C63</f>
        <v>More knowledgeable aircrew</v>
      </c>
      <c r="I63" s="320" t="s">
        <v>72</v>
      </c>
      <c r="J63" s="346" t="s">
        <v>157</v>
      </c>
      <c r="K63" s="107" t="s">
        <v>69</v>
      </c>
      <c r="L63" s="287" t="s">
        <v>58</v>
      </c>
      <c r="M63" s="288"/>
      <c r="N63" s="347"/>
      <c r="O63" s="60"/>
      <c r="P63" s="145"/>
      <c r="Q63" s="146"/>
      <c r="R63" s="147"/>
      <c r="S63" s="60"/>
      <c r="T63" s="59"/>
      <c r="U63" s="59"/>
      <c r="V63" s="60"/>
      <c r="W63" s="123"/>
      <c r="X63" s="59"/>
      <c r="Y63" s="59"/>
      <c r="Z63" s="59"/>
      <c r="AA63" s="59"/>
      <c r="AB63" s="59"/>
      <c r="AC63" s="59"/>
      <c r="AD63" s="59"/>
      <c r="AE63" s="59"/>
      <c r="AF63" s="59"/>
      <c r="AG63" s="59"/>
      <c r="AH63" s="421"/>
      <c r="AI63" s="251"/>
      <c r="AJ63" s="318" t="s">
        <v>158</v>
      </c>
      <c r="AK63" s="116"/>
    </row>
    <row r="64" spans="1:37" ht="45">
      <c r="A64" s="243"/>
      <c r="B64" s="463"/>
      <c r="C64" s="47" t="s">
        <v>159</v>
      </c>
      <c r="D64" s="116"/>
      <c r="E64" s="459"/>
      <c r="F64" s="459"/>
      <c r="G64" s="461"/>
      <c r="H64" s="278" t="str">
        <f>C64</f>
        <v>Aircrew requiring refresher training</v>
      </c>
      <c r="I64" s="322" t="s">
        <v>107</v>
      </c>
      <c r="J64" s="352" t="s">
        <v>141</v>
      </c>
      <c r="K64" s="194" t="s">
        <v>69</v>
      </c>
      <c r="L64" s="302" t="s">
        <v>58</v>
      </c>
      <c r="M64" s="295"/>
      <c r="N64" s="347"/>
      <c r="O64" s="66"/>
      <c r="P64" s="149"/>
      <c r="Q64" s="150"/>
      <c r="R64" s="151"/>
      <c r="S64" s="66"/>
      <c r="T64" s="65"/>
      <c r="U64" s="65"/>
      <c r="V64" s="66"/>
      <c r="W64" s="65"/>
      <c r="X64" s="65"/>
      <c r="Y64" s="65"/>
      <c r="Z64" s="65"/>
      <c r="AA64" s="65"/>
      <c r="AB64" s="65"/>
      <c r="AC64" s="65"/>
      <c r="AD64" s="65"/>
      <c r="AE64" s="65"/>
      <c r="AF64" s="65"/>
      <c r="AG64" s="65"/>
      <c r="AH64" s="423"/>
      <c r="AI64" s="247"/>
      <c r="AJ64" s="129" t="s">
        <v>160</v>
      </c>
      <c r="AK64" s="116"/>
    </row>
    <row r="65" spans="1:37" ht="75">
      <c r="A65" s="243"/>
      <c r="B65" s="30" t="s">
        <v>75</v>
      </c>
      <c r="C65" s="47" t="s">
        <v>57</v>
      </c>
      <c r="D65" s="116"/>
      <c r="E65" s="459"/>
      <c r="F65" s="459"/>
      <c r="G65" s="531"/>
      <c r="H65" s="250"/>
      <c r="I65" s="60"/>
      <c r="J65" s="60"/>
      <c r="K65" s="59"/>
      <c r="L65" s="147"/>
      <c r="M65" s="60"/>
      <c r="N65" s="347"/>
      <c r="O65" s="306">
        <v>15</v>
      </c>
      <c r="P65" s="50" t="str">
        <f>C224</f>
        <v>To be assessed as qualified and experienced</v>
      </c>
      <c r="Q65" s="47" t="str">
        <f>H229</f>
        <v>Backup qualified and experienced engineers</v>
      </c>
      <c r="R65" s="53" t="str">
        <f t="shared" ref="R65:U65" si="64">I229</f>
        <v>Wrong object</v>
      </c>
      <c r="S65" s="47" t="str">
        <f t="shared" si="64"/>
        <v>Incorrect assessment made</v>
      </c>
      <c r="T65" s="115" t="str">
        <f t="shared" si="64"/>
        <v>Low</v>
      </c>
      <c r="U65" s="73" t="str">
        <f t="shared" si="64"/>
        <v>Large</v>
      </c>
      <c r="V65" s="50" t="s">
        <v>161</v>
      </c>
      <c r="W65" s="32" t="s">
        <v>60</v>
      </c>
      <c r="X65" s="32">
        <f t="shared" ref="X65:X66" si="65">IF($T65="High",3,0)</f>
        <v>0</v>
      </c>
      <c r="Y65" s="32">
        <f t="shared" ref="Y65:Y66" si="66">IF($T65="Medium",2,0)</f>
        <v>0</v>
      </c>
      <c r="Z65" s="32">
        <f t="shared" ref="Z65:Z66" si="67">IF($T65="Low",1,0)</f>
        <v>1</v>
      </c>
      <c r="AA65" s="32">
        <f t="shared" ref="AA65:AA66" si="68">IF($U65="large",3,0)</f>
        <v>3</v>
      </c>
      <c r="AB65" s="32">
        <f t="shared" ref="AB65:AB66" si="69">IF($U65="Medium",2,0)</f>
        <v>0</v>
      </c>
      <c r="AC65" s="32">
        <f t="shared" ref="AC65:AC66" si="70">IF($U65="Low",1,0)</f>
        <v>0</v>
      </c>
      <c r="AD65" s="32">
        <f t="shared" ref="AD65:AD66" si="71">(X65+Y65+Z65)*(AA65+AB65+AC65)</f>
        <v>3</v>
      </c>
      <c r="AE65" s="51">
        <f t="shared" ref="AE65:AE66" si="72">IF($W65="INCREASE",3,0)</f>
        <v>3</v>
      </c>
      <c r="AF65" s="51">
        <f t="shared" ref="AF65:AF66" si="73">IF($W65="NO CHANGE",2,0)</f>
        <v>0</v>
      </c>
      <c r="AG65" s="51">
        <f t="shared" ref="AG65:AG66" si="74">IF($W65="DECREASE",1,0)</f>
        <v>0</v>
      </c>
      <c r="AH65" s="48">
        <f t="shared" ref="AH65:AH66" si="75">AD65*(AE65+AF65+AG65)</f>
        <v>9</v>
      </c>
      <c r="AI65" s="159" t="s">
        <v>162</v>
      </c>
      <c r="AJ65" s="369"/>
      <c r="AK65" s="301"/>
    </row>
    <row r="66" spans="1:37" ht="60">
      <c r="A66" s="243"/>
      <c r="B66" s="30" t="s">
        <v>82</v>
      </c>
      <c r="C66" s="137" t="s">
        <v>163</v>
      </c>
      <c r="D66" s="116"/>
      <c r="E66" s="459"/>
      <c r="F66" s="459"/>
      <c r="G66" s="531"/>
      <c r="H66" s="248"/>
      <c r="I66" s="188"/>
      <c r="J66" s="188"/>
      <c r="K66" s="123"/>
      <c r="L66" s="187"/>
      <c r="M66" s="188"/>
      <c r="N66" s="347"/>
      <c r="O66" s="360">
        <v>16</v>
      </c>
      <c r="P66" s="129" t="str">
        <f>C239</f>
        <v>To provide electronic searchable aircraft maintenance database</v>
      </c>
      <c r="Q66" s="130" t="str">
        <f>H243</f>
        <v>Electronic link to searchable aircraft maintenance database</v>
      </c>
      <c r="R66" s="173" t="str">
        <f t="shared" ref="R66:U66" si="76">I243</f>
        <v>Sequence</v>
      </c>
      <c r="S66" s="130" t="str">
        <f t="shared" si="76"/>
        <v>Omission or jumping - link not available</v>
      </c>
      <c r="T66" s="401" t="str">
        <f t="shared" si="76"/>
        <v>Low</v>
      </c>
      <c r="U66" s="175" t="str">
        <f t="shared" si="76"/>
        <v>Large</v>
      </c>
      <c r="V66" s="129" t="s">
        <v>164</v>
      </c>
      <c r="W66" s="194" t="s">
        <v>60</v>
      </c>
      <c r="X66" s="194">
        <f t="shared" si="65"/>
        <v>0</v>
      </c>
      <c r="Y66" s="194">
        <f t="shared" si="66"/>
        <v>0</v>
      </c>
      <c r="Z66" s="194">
        <f t="shared" si="67"/>
        <v>1</v>
      </c>
      <c r="AA66" s="194">
        <f t="shared" si="68"/>
        <v>3</v>
      </c>
      <c r="AB66" s="194">
        <f t="shared" si="69"/>
        <v>0</v>
      </c>
      <c r="AC66" s="194">
        <f t="shared" si="70"/>
        <v>0</v>
      </c>
      <c r="AD66" s="194">
        <f t="shared" si="71"/>
        <v>3</v>
      </c>
      <c r="AE66" s="367">
        <f t="shared" si="72"/>
        <v>3</v>
      </c>
      <c r="AF66" s="367">
        <f t="shared" si="73"/>
        <v>0</v>
      </c>
      <c r="AG66" s="367">
        <f t="shared" si="74"/>
        <v>0</v>
      </c>
      <c r="AH66" s="235">
        <f t="shared" si="75"/>
        <v>9</v>
      </c>
      <c r="AI66" s="368" t="s">
        <v>165</v>
      </c>
      <c r="AJ66" s="370"/>
      <c r="AK66" s="301"/>
    </row>
    <row r="67" spans="1:37">
      <c r="A67" s="243"/>
      <c r="B67" s="30" t="s">
        <v>89</v>
      </c>
      <c r="C67" s="75" t="s">
        <v>90</v>
      </c>
      <c r="D67" s="116"/>
      <c r="E67" s="459"/>
      <c r="F67" s="459"/>
      <c r="G67" s="531"/>
      <c r="H67" s="248"/>
      <c r="I67" s="88"/>
      <c r="J67" s="88"/>
      <c r="K67" s="90"/>
      <c r="L67" s="88"/>
      <c r="M67" s="88"/>
      <c r="N67" s="340"/>
      <c r="O67" s="275"/>
      <c r="P67" s="79"/>
      <c r="Q67" s="80"/>
      <c r="R67" s="79"/>
      <c r="S67" s="79"/>
      <c r="T67" s="81"/>
      <c r="U67" s="81"/>
      <c r="V67" s="79"/>
      <c r="W67" s="81"/>
      <c r="X67" s="81"/>
      <c r="Y67" s="81"/>
      <c r="Z67" s="81"/>
      <c r="AA67" s="81"/>
      <c r="AB67" s="81"/>
      <c r="AC67" s="81"/>
      <c r="AD67" s="81"/>
      <c r="AE67" s="81"/>
      <c r="AF67" s="81"/>
      <c r="AG67" s="81"/>
      <c r="AH67" s="81"/>
      <c r="AI67" s="79"/>
      <c r="AJ67" s="91"/>
      <c r="AK67" s="301"/>
    </row>
    <row r="68" spans="1:37">
      <c r="A68" s="276"/>
      <c r="B68" s="277" t="s">
        <v>91</v>
      </c>
      <c r="C68" s="85" t="s">
        <v>90</v>
      </c>
      <c r="D68" s="278"/>
      <c r="E68" s="459"/>
      <c r="F68" s="459"/>
      <c r="G68" s="531"/>
      <c r="H68" s="246"/>
      <c r="I68" s="177"/>
      <c r="J68" s="177"/>
      <c r="K68" s="133"/>
      <c r="L68" s="177"/>
      <c r="M68" s="177"/>
      <c r="N68" s="288"/>
      <c r="O68" s="224"/>
      <c r="P68" s="177"/>
      <c r="Q68" s="200"/>
      <c r="R68" s="177"/>
      <c r="S68" s="177"/>
      <c r="T68" s="133"/>
      <c r="U68" s="133"/>
      <c r="V68" s="177"/>
      <c r="W68" s="133"/>
      <c r="X68" s="133"/>
      <c r="Y68" s="133"/>
      <c r="Z68" s="133"/>
      <c r="AA68" s="133"/>
      <c r="AB68" s="133"/>
      <c r="AC68" s="133"/>
      <c r="AD68" s="133"/>
      <c r="AE68" s="133"/>
      <c r="AF68" s="133"/>
      <c r="AG68" s="133"/>
      <c r="AH68" s="133"/>
      <c r="AI68" s="177"/>
      <c r="AJ68" s="189"/>
      <c r="AK68" s="321"/>
    </row>
    <row r="69" spans="1:37">
      <c r="A69" s="279"/>
      <c r="B69" s="163"/>
      <c r="C69" s="163"/>
      <c r="D69" s="163"/>
      <c r="E69" s="170"/>
      <c r="F69" s="93"/>
      <c r="G69" s="93"/>
      <c r="H69" s="163"/>
      <c r="I69" s="163"/>
      <c r="J69" s="163"/>
      <c r="K69" s="44"/>
      <c r="L69" s="170"/>
      <c r="M69" s="170"/>
      <c r="N69" s="66"/>
      <c r="O69" s="151"/>
      <c r="P69" s="149"/>
      <c r="Q69" s="150"/>
      <c r="R69" s="151"/>
      <c r="S69" s="66"/>
      <c r="T69" s="65"/>
      <c r="U69" s="65"/>
      <c r="V69" s="66"/>
      <c r="W69" s="65"/>
      <c r="X69" s="65"/>
      <c r="Y69" s="65"/>
      <c r="Z69" s="65"/>
      <c r="AA69" s="65"/>
      <c r="AB69" s="65"/>
      <c r="AC69" s="65"/>
      <c r="AD69" s="65"/>
      <c r="AE69" s="65"/>
      <c r="AF69" s="65"/>
      <c r="AG69" s="65"/>
      <c r="AH69" s="410"/>
      <c r="AI69" s="66"/>
      <c r="AJ69" s="247"/>
      <c r="AK69" s="163"/>
    </row>
    <row r="70" spans="1:37" ht="23.45" thickBot="1">
      <c r="A70" s="292"/>
      <c r="B70" s="293"/>
      <c r="C70" s="293"/>
      <c r="D70" s="164"/>
      <c r="E70" s="281"/>
      <c r="F70" s="97"/>
      <c r="G70" s="164"/>
      <c r="H70" s="164"/>
      <c r="I70" s="164"/>
      <c r="J70" s="164"/>
      <c r="K70" s="96"/>
      <c r="L70" s="281"/>
      <c r="M70" s="164"/>
      <c r="N70" s="164"/>
      <c r="O70" s="281"/>
      <c r="P70" s="282"/>
      <c r="Q70" s="283"/>
      <c r="R70" s="281"/>
      <c r="S70" s="164"/>
      <c r="T70" s="96"/>
      <c r="U70" s="96"/>
      <c r="V70" s="164"/>
      <c r="W70" s="96"/>
      <c r="X70" s="96"/>
      <c r="Y70" s="96"/>
      <c r="Z70" s="96"/>
      <c r="AA70" s="96"/>
      <c r="AB70" s="96"/>
      <c r="AC70" s="96"/>
      <c r="AD70" s="96"/>
      <c r="AE70" s="96"/>
      <c r="AF70" s="96"/>
      <c r="AG70" s="96"/>
      <c r="AH70" s="411"/>
      <c r="AI70" s="164"/>
      <c r="AJ70" s="164"/>
      <c r="AK70" s="164"/>
    </row>
    <row r="71" spans="1:37" ht="23.45" thickBot="1">
      <c r="A71" s="258">
        <v>5</v>
      </c>
      <c r="B71" s="481" t="s">
        <v>5</v>
      </c>
      <c r="C71" s="482"/>
      <c r="D71" s="482" t="s">
        <v>6</v>
      </c>
      <c r="E71" s="482"/>
      <c r="F71" s="482"/>
      <c r="G71" s="482"/>
      <c r="H71" s="482"/>
      <c r="I71" s="482"/>
      <c r="J71" s="482"/>
      <c r="K71" s="482"/>
      <c r="L71" s="501"/>
      <c r="M71" s="502" t="s">
        <v>7</v>
      </c>
      <c r="N71" s="482"/>
      <c r="O71" s="482"/>
      <c r="P71" s="482"/>
      <c r="Q71" s="482"/>
      <c r="R71" s="482"/>
      <c r="S71" s="482"/>
      <c r="T71" s="482"/>
      <c r="U71" s="482"/>
      <c r="V71" s="482"/>
      <c r="W71" s="482"/>
      <c r="X71" s="482"/>
      <c r="Y71" s="482"/>
      <c r="Z71" s="482"/>
      <c r="AA71" s="482"/>
      <c r="AB71" s="482"/>
      <c r="AC71" s="482"/>
      <c r="AD71" s="482"/>
      <c r="AE71" s="482"/>
      <c r="AF71" s="482"/>
      <c r="AG71" s="482"/>
      <c r="AH71" s="482"/>
      <c r="AI71" s="483" t="s">
        <v>8</v>
      </c>
      <c r="AJ71" s="483"/>
    </row>
    <row r="72" spans="1:37" s="259" customFormat="1">
      <c r="A72" s="243"/>
      <c r="D72" s="260"/>
      <c r="E72" s="261" t="s">
        <v>9</v>
      </c>
      <c r="F72" s="508" t="s">
        <v>10</v>
      </c>
      <c r="G72" s="508" t="s">
        <v>11</v>
      </c>
      <c r="H72" s="510" t="s">
        <v>12</v>
      </c>
      <c r="I72" s="512" t="s">
        <v>13</v>
      </c>
      <c r="J72" s="514" t="s">
        <v>14</v>
      </c>
      <c r="K72" s="466" t="s">
        <v>15</v>
      </c>
      <c r="L72" s="508" t="s">
        <v>16</v>
      </c>
      <c r="M72" s="260" t="s">
        <v>17</v>
      </c>
      <c r="N72" s="262" t="s">
        <v>18</v>
      </c>
      <c r="O72" s="516" t="s">
        <v>19</v>
      </c>
      <c r="P72" s="517"/>
      <c r="Q72" s="518"/>
      <c r="R72" s="508" t="s">
        <v>92</v>
      </c>
      <c r="S72" s="508" t="s">
        <v>93</v>
      </c>
      <c r="T72" s="466" t="s">
        <v>22</v>
      </c>
      <c r="U72" s="466" t="s">
        <v>23</v>
      </c>
      <c r="V72" s="529" t="s">
        <v>24</v>
      </c>
      <c r="W72" s="466" t="s">
        <v>94</v>
      </c>
      <c r="X72" s="467" t="s">
        <v>26</v>
      </c>
      <c r="Y72" s="468"/>
      <c r="Z72" s="469"/>
      <c r="AA72" s="467" t="s">
        <v>27</v>
      </c>
      <c r="AB72" s="468"/>
      <c r="AC72" s="469"/>
      <c r="AD72" s="18" t="s">
        <v>28</v>
      </c>
      <c r="AE72" s="467" t="s">
        <v>29</v>
      </c>
      <c r="AF72" s="468"/>
      <c r="AG72" s="469"/>
      <c r="AH72" s="466" t="s">
        <v>30</v>
      </c>
      <c r="AI72" s="528" t="s">
        <v>31</v>
      </c>
      <c r="AJ72" s="528" t="s">
        <v>32</v>
      </c>
      <c r="AK72" s="263" t="s">
        <v>33</v>
      </c>
    </row>
    <row r="73" spans="1:37" ht="39" customHeight="1">
      <c r="A73" s="243"/>
      <c r="B73" s="264" t="s">
        <v>34</v>
      </c>
      <c r="C73" s="47" t="s">
        <v>166</v>
      </c>
      <c r="D73" s="116"/>
      <c r="E73" s="395" t="s">
        <v>167</v>
      </c>
      <c r="F73" s="509"/>
      <c r="G73" s="509"/>
      <c r="H73" s="511"/>
      <c r="I73" s="513"/>
      <c r="J73" s="515"/>
      <c r="K73" s="457"/>
      <c r="L73" s="509"/>
      <c r="M73" s="266"/>
      <c r="N73" s="361"/>
      <c r="O73" s="426" t="s">
        <v>37</v>
      </c>
      <c r="P73" s="427" t="s">
        <v>38</v>
      </c>
      <c r="Q73" s="431" t="s">
        <v>17</v>
      </c>
      <c r="R73" s="528"/>
      <c r="S73" s="528"/>
      <c r="T73" s="456"/>
      <c r="U73" s="456"/>
      <c r="V73" s="530"/>
      <c r="W73" s="456"/>
      <c r="X73" s="325" t="s">
        <v>39</v>
      </c>
      <c r="Y73" s="325" t="s">
        <v>40</v>
      </c>
      <c r="Z73" s="325" t="s">
        <v>41</v>
      </c>
      <c r="AA73" s="325" t="s">
        <v>39</v>
      </c>
      <c r="AB73" s="325" t="s">
        <v>40</v>
      </c>
      <c r="AC73" s="325" t="s">
        <v>41</v>
      </c>
      <c r="AD73" s="325" t="s">
        <v>42</v>
      </c>
      <c r="AE73" s="325" t="s">
        <v>43</v>
      </c>
      <c r="AF73" s="325" t="s">
        <v>44</v>
      </c>
      <c r="AG73" s="325" t="s">
        <v>45</v>
      </c>
      <c r="AH73" s="456"/>
      <c r="AI73" s="528"/>
      <c r="AJ73" s="509"/>
      <c r="AK73" s="152" t="s">
        <v>46</v>
      </c>
    </row>
    <row r="74" spans="1:37" ht="45">
      <c r="A74" s="243"/>
      <c r="B74" s="30" t="s">
        <v>47</v>
      </c>
      <c r="C74" s="137" t="s">
        <v>168</v>
      </c>
      <c r="D74" s="116"/>
      <c r="E74" s="458" t="s">
        <v>169</v>
      </c>
      <c r="F74" s="458" t="s">
        <v>170</v>
      </c>
      <c r="G74" s="460" t="s">
        <v>171</v>
      </c>
      <c r="H74" s="278"/>
      <c r="I74" s="278"/>
      <c r="J74" s="278"/>
      <c r="K74" s="194"/>
      <c r="L74" s="302"/>
      <c r="M74" s="295"/>
      <c r="N74" s="295"/>
      <c r="O74" s="309"/>
      <c r="P74" s="282"/>
      <c r="Q74" s="283"/>
      <c r="R74" s="281"/>
      <c r="S74" s="164"/>
      <c r="T74" s="96"/>
      <c r="U74" s="96"/>
      <c r="V74" s="164"/>
      <c r="W74" s="96"/>
      <c r="X74" s="96"/>
      <c r="Y74" s="96"/>
      <c r="Z74" s="96"/>
      <c r="AA74" s="96"/>
      <c r="AB74" s="96"/>
      <c r="AC74" s="96"/>
      <c r="AD74" s="96"/>
      <c r="AE74" s="96"/>
      <c r="AF74" s="96"/>
      <c r="AG74" s="96"/>
      <c r="AH74" s="411"/>
      <c r="AI74" s="301"/>
      <c r="AJ74" s="321"/>
      <c r="AK74" s="116"/>
    </row>
    <row r="75" spans="1:37">
      <c r="A75" s="243"/>
      <c r="B75" s="264" t="s">
        <v>54</v>
      </c>
      <c r="C75" s="289" t="s">
        <v>55</v>
      </c>
      <c r="D75" s="116"/>
      <c r="E75" s="459"/>
      <c r="F75" s="459"/>
      <c r="G75" s="531"/>
      <c r="H75" s="250"/>
      <c r="I75" s="60"/>
      <c r="J75" s="60"/>
      <c r="K75" s="59"/>
      <c r="L75" s="147"/>
      <c r="M75" s="60"/>
      <c r="N75" s="340"/>
      <c r="O75" s="381"/>
      <c r="P75" s="168"/>
      <c r="Q75" s="169"/>
      <c r="R75" s="170"/>
      <c r="S75" s="163"/>
      <c r="T75" s="44"/>
      <c r="U75" s="44"/>
      <c r="V75" s="163"/>
      <c r="W75" s="44"/>
      <c r="X75" s="44"/>
      <c r="Y75" s="44"/>
      <c r="Z75" s="44"/>
      <c r="AA75" s="44"/>
      <c r="AB75" s="44"/>
      <c r="AC75" s="44"/>
      <c r="AD75" s="44"/>
      <c r="AE75" s="44"/>
      <c r="AF75" s="44"/>
      <c r="AG75" s="44"/>
      <c r="AH75" s="406"/>
      <c r="AI75" s="273"/>
      <c r="AJ75" s="251"/>
      <c r="AK75" s="273"/>
    </row>
    <row r="76" spans="1:37" ht="105">
      <c r="A76" s="243"/>
      <c r="B76" s="463" t="s">
        <v>56</v>
      </c>
      <c r="C76" s="137" t="s">
        <v>172</v>
      </c>
      <c r="D76" s="116"/>
      <c r="E76" s="459"/>
      <c r="F76" s="459"/>
      <c r="G76" s="531"/>
      <c r="H76" s="248"/>
      <c r="I76" s="188"/>
      <c r="J76" s="188"/>
      <c r="K76" s="123"/>
      <c r="L76" s="187"/>
      <c r="M76" s="188"/>
      <c r="N76" s="347"/>
      <c r="O76" s="359">
        <v>8</v>
      </c>
      <c r="P76" s="318" t="str">
        <f>C120</f>
        <v>The aircrew and engineers are to be trained in how to use the PSED proforma.</v>
      </c>
      <c r="Q76" s="317" t="str">
        <f>H126</f>
        <v>Engineers requiring refresher training</v>
      </c>
      <c r="R76" s="374" t="str">
        <f t="shared" ref="R76:U76" si="77">I126</f>
        <v>Wrong object</v>
      </c>
      <c r="S76" s="317" t="str">
        <f t="shared" si="77"/>
        <v>Incorrect assessment outcome - refresher training not required</v>
      </c>
      <c r="T76" s="385" t="str">
        <f t="shared" si="77"/>
        <v>High</v>
      </c>
      <c r="U76" s="386" t="str">
        <f t="shared" si="77"/>
        <v>Large</v>
      </c>
      <c r="V76" s="318" t="s">
        <v>173</v>
      </c>
      <c r="W76" s="107" t="s">
        <v>104</v>
      </c>
      <c r="X76" s="107">
        <f t="shared" ref="X76:X79" si="78">IF($T76="High",3,0)</f>
        <v>3</v>
      </c>
      <c r="Y76" s="107">
        <f t="shared" ref="Y76:Y79" si="79">IF($T76="Medium",2,0)</f>
        <v>0</v>
      </c>
      <c r="Z76" s="107">
        <f t="shared" ref="Z76:Z79" si="80">IF($T76="Low",1,0)</f>
        <v>0</v>
      </c>
      <c r="AA76" s="107">
        <f t="shared" ref="AA76:AA79" si="81">IF($U76="large",3,0)</f>
        <v>3</v>
      </c>
      <c r="AB76" s="107">
        <f t="shared" ref="AB76:AB79" si="82">IF($U76="Medium",2,0)</f>
        <v>0</v>
      </c>
      <c r="AC76" s="107">
        <f t="shared" ref="AC76:AC79" si="83">IF($U76="Low",1,0)</f>
        <v>0</v>
      </c>
      <c r="AD76" s="107">
        <f t="shared" ref="AD76:AD79" si="84">(X76+Y76+Z76)*(AA76+AB76+AC76)</f>
        <v>9</v>
      </c>
      <c r="AE76" s="376">
        <f t="shared" ref="AE76:AE79" si="85">IF($W76="INCREASE",3,0)</f>
        <v>0</v>
      </c>
      <c r="AF76" s="376">
        <f t="shared" ref="AF76:AF79" si="86">IF($W76="NO CHANGE",2,0)</f>
        <v>2</v>
      </c>
      <c r="AG76" s="376">
        <f t="shared" ref="AG76:AG79" si="87">IF($W76="DECREASE",1,0)</f>
        <v>0</v>
      </c>
      <c r="AH76" s="425">
        <f t="shared" ref="AH76:AH79" si="88">AD76*(AE76+AF76+AG76)</f>
        <v>18</v>
      </c>
      <c r="AI76" s="375" t="s">
        <v>174</v>
      </c>
      <c r="AJ76" s="253"/>
      <c r="AK76" s="301"/>
    </row>
    <row r="77" spans="1:37" ht="90">
      <c r="A77" s="243"/>
      <c r="B77" s="463"/>
      <c r="C77" s="47" t="s">
        <v>140</v>
      </c>
      <c r="D77" s="116"/>
      <c r="E77" s="459"/>
      <c r="F77" s="459"/>
      <c r="G77" s="531"/>
      <c r="H77" s="188"/>
      <c r="I77" s="188"/>
      <c r="J77" s="188"/>
      <c r="K77" s="123"/>
      <c r="L77" s="187"/>
      <c r="M77" s="188"/>
      <c r="N77" s="347"/>
      <c r="O77" s="306">
        <v>3</v>
      </c>
      <c r="P77" s="50" t="str">
        <f>C42</f>
        <v>To understand engineering terminology</v>
      </c>
      <c r="Q77" s="47" t="str">
        <f>H47</f>
        <v>Aircrew requiring training</v>
      </c>
      <c r="R77" s="53" t="str">
        <f>I47</f>
        <v>Wrong object</v>
      </c>
      <c r="S77" s="47" t="str">
        <f>J47</f>
        <v>Incorrect aircrew selected</v>
      </c>
      <c r="T77" s="72" t="str">
        <f>K47</f>
        <v>High</v>
      </c>
      <c r="U77" s="73" t="str">
        <f>L47</f>
        <v>Large</v>
      </c>
      <c r="V77" s="50" t="s">
        <v>175</v>
      </c>
      <c r="W77" s="32" t="s">
        <v>104</v>
      </c>
      <c r="X77" s="32">
        <f t="shared" si="78"/>
        <v>3</v>
      </c>
      <c r="Y77" s="32">
        <f t="shared" si="79"/>
        <v>0</v>
      </c>
      <c r="Z77" s="32">
        <f t="shared" si="80"/>
        <v>0</v>
      </c>
      <c r="AA77" s="32">
        <f t="shared" si="81"/>
        <v>3</v>
      </c>
      <c r="AB77" s="32">
        <f t="shared" si="82"/>
        <v>0</v>
      </c>
      <c r="AC77" s="32">
        <f t="shared" si="83"/>
        <v>0</v>
      </c>
      <c r="AD77" s="32">
        <f t="shared" si="84"/>
        <v>9</v>
      </c>
      <c r="AE77" s="51">
        <f t="shared" si="85"/>
        <v>0</v>
      </c>
      <c r="AF77" s="51">
        <f t="shared" si="86"/>
        <v>2</v>
      </c>
      <c r="AG77" s="51">
        <f t="shared" si="87"/>
        <v>0</v>
      </c>
      <c r="AH77" s="48">
        <f t="shared" si="88"/>
        <v>18</v>
      </c>
      <c r="AI77" s="159" t="s">
        <v>176</v>
      </c>
      <c r="AJ77" s="253"/>
      <c r="AK77" s="301"/>
    </row>
    <row r="78" spans="1:37" ht="105">
      <c r="A78" s="243"/>
      <c r="B78" s="463"/>
      <c r="C78" s="47" t="s">
        <v>177</v>
      </c>
      <c r="D78" s="116"/>
      <c r="E78" s="459"/>
      <c r="F78" s="459"/>
      <c r="G78" s="531"/>
      <c r="H78" s="248"/>
      <c r="I78" s="188"/>
      <c r="J78" s="188"/>
      <c r="K78" s="123"/>
      <c r="L78" s="187"/>
      <c r="M78" s="188"/>
      <c r="N78" s="347"/>
      <c r="O78" s="306">
        <v>6</v>
      </c>
      <c r="P78" s="50" t="str">
        <f>C89</f>
        <v>To conduct SQEP Test</v>
      </c>
      <c r="Q78" s="47" t="str">
        <f>H95</f>
        <v>Engineers requiring training</v>
      </c>
      <c r="R78" s="53" t="str">
        <f t="shared" ref="R78:U78" si="89">I95</f>
        <v>Wrong object</v>
      </c>
      <c r="S78" s="47" t="str">
        <f t="shared" si="89"/>
        <v>Incorrect assessment outcome - training not required</v>
      </c>
      <c r="T78" s="72" t="str">
        <f t="shared" si="89"/>
        <v>High</v>
      </c>
      <c r="U78" s="73" t="str">
        <f t="shared" si="89"/>
        <v>Large</v>
      </c>
      <c r="V78" s="50" t="s">
        <v>178</v>
      </c>
      <c r="W78" s="32" t="s">
        <v>104</v>
      </c>
      <c r="X78" s="32">
        <f t="shared" si="78"/>
        <v>3</v>
      </c>
      <c r="Y78" s="32">
        <f t="shared" si="79"/>
        <v>0</v>
      </c>
      <c r="Z78" s="32">
        <f t="shared" si="80"/>
        <v>0</v>
      </c>
      <c r="AA78" s="32">
        <f t="shared" si="81"/>
        <v>3</v>
      </c>
      <c r="AB78" s="32">
        <f t="shared" si="82"/>
        <v>0</v>
      </c>
      <c r="AC78" s="32">
        <f t="shared" si="83"/>
        <v>0</v>
      </c>
      <c r="AD78" s="32">
        <f t="shared" si="84"/>
        <v>9</v>
      </c>
      <c r="AE78" s="51">
        <f t="shared" si="85"/>
        <v>0</v>
      </c>
      <c r="AF78" s="51">
        <f t="shared" si="86"/>
        <v>2</v>
      </c>
      <c r="AG78" s="51">
        <f t="shared" si="87"/>
        <v>0</v>
      </c>
      <c r="AH78" s="48">
        <f t="shared" si="88"/>
        <v>18</v>
      </c>
      <c r="AI78" s="159" t="s">
        <v>174</v>
      </c>
      <c r="AJ78" s="253"/>
      <c r="AK78" s="301"/>
    </row>
    <row r="79" spans="1:37" ht="90">
      <c r="A79" s="243"/>
      <c r="B79" s="463"/>
      <c r="C79" s="137" t="s">
        <v>179</v>
      </c>
      <c r="D79" s="116"/>
      <c r="E79" s="459"/>
      <c r="F79" s="459"/>
      <c r="G79" s="531"/>
      <c r="H79" s="246"/>
      <c r="I79" s="66"/>
      <c r="J79" s="66"/>
      <c r="K79" s="65"/>
      <c r="L79" s="151"/>
      <c r="M79" s="66"/>
      <c r="N79" s="347"/>
      <c r="O79" s="363" t="s">
        <v>180</v>
      </c>
      <c r="P79" s="50" t="str">
        <f>C119</f>
        <v>To use PSED proforma</v>
      </c>
      <c r="Q79" s="47" t="str">
        <f>H125</f>
        <v>Aircrew requiring refresher training</v>
      </c>
      <c r="R79" s="53" t="str">
        <f t="shared" ref="R79:U79" si="90">I125</f>
        <v>Wrong object</v>
      </c>
      <c r="S79" s="47" t="str">
        <f t="shared" si="90"/>
        <v>Incorrect assessment outcome - refresher training not required</v>
      </c>
      <c r="T79" s="72" t="str">
        <f t="shared" si="90"/>
        <v>High</v>
      </c>
      <c r="U79" s="73" t="str">
        <f t="shared" si="90"/>
        <v>Large</v>
      </c>
      <c r="V79" s="50" t="s">
        <v>181</v>
      </c>
      <c r="W79" s="32" t="s">
        <v>104</v>
      </c>
      <c r="X79" s="32">
        <f t="shared" si="78"/>
        <v>3</v>
      </c>
      <c r="Y79" s="32">
        <f t="shared" si="79"/>
        <v>0</v>
      </c>
      <c r="Z79" s="32">
        <f t="shared" si="80"/>
        <v>0</v>
      </c>
      <c r="AA79" s="32">
        <f t="shared" si="81"/>
        <v>3</v>
      </c>
      <c r="AB79" s="32">
        <f t="shared" si="82"/>
        <v>0</v>
      </c>
      <c r="AC79" s="32">
        <f t="shared" si="83"/>
        <v>0</v>
      </c>
      <c r="AD79" s="32">
        <f t="shared" si="84"/>
        <v>9</v>
      </c>
      <c r="AE79" s="51">
        <f t="shared" si="85"/>
        <v>0</v>
      </c>
      <c r="AF79" s="51">
        <f t="shared" si="86"/>
        <v>2</v>
      </c>
      <c r="AG79" s="51">
        <f t="shared" si="87"/>
        <v>0</v>
      </c>
      <c r="AH79" s="48">
        <f t="shared" si="88"/>
        <v>18</v>
      </c>
      <c r="AI79" s="159" t="s">
        <v>176</v>
      </c>
      <c r="AJ79" s="303"/>
      <c r="AK79" s="301"/>
    </row>
    <row r="80" spans="1:37" ht="75">
      <c r="A80" s="243"/>
      <c r="B80" s="30" t="s">
        <v>65</v>
      </c>
      <c r="C80" s="47" t="s">
        <v>102</v>
      </c>
      <c r="D80" s="116"/>
      <c r="E80" s="459"/>
      <c r="F80" s="459"/>
      <c r="G80" s="461"/>
      <c r="H80" s="347" t="str">
        <f>C80</f>
        <v>Aircrew/engineers/logisticians booked training</v>
      </c>
      <c r="I80" s="348" t="s">
        <v>107</v>
      </c>
      <c r="J80" s="117" t="s">
        <v>182</v>
      </c>
      <c r="K80" s="378" t="s">
        <v>53</v>
      </c>
      <c r="L80" s="349" t="s">
        <v>58</v>
      </c>
      <c r="M80" s="340"/>
      <c r="N80" s="347"/>
      <c r="O80" s="60"/>
      <c r="P80" s="145"/>
      <c r="Q80" s="146"/>
      <c r="R80" s="147"/>
      <c r="S80" s="60"/>
      <c r="T80" s="59"/>
      <c r="U80" s="59"/>
      <c r="V80" s="60"/>
      <c r="W80" s="59"/>
      <c r="X80" s="59"/>
      <c r="Y80" s="59"/>
      <c r="Z80" s="59"/>
      <c r="AA80" s="59"/>
      <c r="AB80" s="59"/>
      <c r="AC80" s="59"/>
      <c r="AD80" s="59"/>
      <c r="AE80" s="59"/>
      <c r="AF80" s="59"/>
      <c r="AG80" s="59"/>
      <c r="AH80" s="421"/>
      <c r="AI80" s="251"/>
      <c r="AJ80" s="318" t="s">
        <v>571</v>
      </c>
      <c r="AK80" s="116"/>
    </row>
    <row r="81" spans="1:37">
      <c r="A81" s="243"/>
      <c r="B81" s="30" t="s">
        <v>75</v>
      </c>
      <c r="C81" s="75" t="s">
        <v>90</v>
      </c>
      <c r="D81" s="116"/>
      <c r="E81" s="459"/>
      <c r="F81" s="459"/>
      <c r="G81" s="531"/>
      <c r="H81" s="275"/>
      <c r="I81" s="79"/>
      <c r="J81" s="79"/>
      <c r="K81" s="81"/>
      <c r="L81" s="79"/>
      <c r="M81" s="79"/>
      <c r="N81" s="347"/>
      <c r="O81" s="88"/>
      <c r="P81" s="88"/>
      <c r="Q81" s="89"/>
      <c r="R81" s="88"/>
      <c r="S81" s="88"/>
      <c r="T81" s="90"/>
      <c r="U81" s="90"/>
      <c r="V81" s="88"/>
      <c r="W81" s="90"/>
      <c r="X81" s="90"/>
      <c r="Y81" s="90"/>
      <c r="Z81" s="90"/>
      <c r="AA81" s="90"/>
      <c r="AB81" s="90"/>
      <c r="AC81" s="90"/>
      <c r="AD81" s="90"/>
      <c r="AE81" s="90"/>
      <c r="AF81" s="90"/>
      <c r="AG81" s="90"/>
      <c r="AH81" s="214"/>
      <c r="AI81" s="91"/>
      <c r="AJ81" s="91"/>
      <c r="AK81" s="116"/>
    </row>
    <row r="82" spans="1:37">
      <c r="A82" s="243"/>
      <c r="B82" s="30" t="s">
        <v>82</v>
      </c>
      <c r="C82" s="75" t="s">
        <v>90</v>
      </c>
      <c r="D82" s="116"/>
      <c r="E82" s="459"/>
      <c r="F82" s="459"/>
      <c r="G82" s="531"/>
      <c r="H82" s="223"/>
      <c r="I82" s="88"/>
      <c r="J82" s="88"/>
      <c r="K82" s="90"/>
      <c r="L82" s="88"/>
      <c r="M82" s="88"/>
      <c r="N82" s="347"/>
      <c r="O82" s="88"/>
      <c r="P82" s="88"/>
      <c r="Q82" s="89"/>
      <c r="R82" s="88"/>
      <c r="S82" s="88"/>
      <c r="T82" s="90"/>
      <c r="U82" s="90"/>
      <c r="V82" s="88"/>
      <c r="W82" s="90"/>
      <c r="X82" s="90"/>
      <c r="Y82" s="90"/>
      <c r="Z82" s="90"/>
      <c r="AA82" s="90"/>
      <c r="AB82" s="90"/>
      <c r="AC82" s="90"/>
      <c r="AD82" s="90"/>
      <c r="AE82" s="90"/>
      <c r="AF82" s="90"/>
      <c r="AG82" s="90"/>
      <c r="AH82" s="214"/>
      <c r="AI82" s="91"/>
      <c r="AJ82" s="91"/>
      <c r="AK82" s="116"/>
    </row>
    <row r="83" spans="1:37">
      <c r="A83" s="243"/>
      <c r="B83" s="30" t="s">
        <v>89</v>
      </c>
      <c r="C83" s="75" t="s">
        <v>90</v>
      </c>
      <c r="D83" s="116"/>
      <c r="E83" s="459"/>
      <c r="F83" s="459"/>
      <c r="G83" s="531"/>
      <c r="H83" s="223"/>
      <c r="I83" s="88"/>
      <c r="J83" s="88"/>
      <c r="K83" s="90"/>
      <c r="L83" s="88"/>
      <c r="M83" s="88"/>
      <c r="N83" s="347"/>
      <c r="O83" s="88"/>
      <c r="P83" s="88"/>
      <c r="Q83" s="89"/>
      <c r="R83" s="88"/>
      <c r="S83" s="88"/>
      <c r="T83" s="90"/>
      <c r="U83" s="90"/>
      <c r="V83" s="88"/>
      <c r="W83" s="90"/>
      <c r="X83" s="90"/>
      <c r="Y83" s="90"/>
      <c r="Z83" s="90"/>
      <c r="AA83" s="90"/>
      <c r="AB83" s="90"/>
      <c r="AC83" s="90"/>
      <c r="AD83" s="90"/>
      <c r="AE83" s="90"/>
      <c r="AF83" s="90"/>
      <c r="AG83" s="90"/>
      <c r="AH83" s="214"/>
      <c r="AI83" s="91"/>
      <c r="AJ83" s="91"/>
      <c r="AK83" s="116"/>
    </row>
    <row r="84" spans="1:37">
      <c r="A84" s="276"/>
      <c r="B84" s="277" t="s">
        <v>91</v>
      </c>
      <c r="C84" s="85" t="s">
        <v>90</v>
      </c>
      <c r="D84" s="278"/>
      <c r="E84" s="459"/>
      <c r="F84" s="459"/>
      <c r="G84" s="531"/>
      <c r="H84" s="224"/>
      <c r="I84" s="177"/>
      <c r="J84" s="177"/>
      <c r="K84" s="133"/>
      <c r="L84" s="177"/>
      <c r="M84" s="177"/>
      <c r="N84" s="226"/>
      <c r="O84" s="88"/>
      <c r="P84" s="88"/>
      <c r="Q84" s="89"/>
      <c r="R84" s="88"/>
      <c r="S84" s="88"/>
      <c r="T84" s="90"/>
      <c r="U84" s="90"/>
      <c r="V84" s="88"/>
      <c r="W84" s="90"/>
      <c r="X84" s="90"/>
      <c r="Y84" s="90"/>
      <c r="Z84" s="90"/>
      <c r="AA84" s="90"/>
      <c r="AB84" s="90"/>
      <c r="AC84" s="90"/>
      <c r="AD84" s="90"/>
      <c r="AE84" s="90"/>
      <c r="AF84" s="90"/>
      <c r="AG84" s="90"/>
      <c r="AH84" s="214"/>
      <c r="AI84" s="91"/>
      <c r="AJ84" s="91"/>
      <c r="AK84" s="278"/>
    </row>
    <row r="85" spans="1:37">
      <c r="A85" s="279"/>
      <c r="B85" s="163"/>
      <c r="C85" s="163"/>
      <c r="D85" s="163"/>
      <c r="E85" s="170"/>
      <c r="F85" s="93"/>
      <c r="G85" s="93"/>
      <c r="H85" s="163"/>
      <c r="I85" s="163"/>
      <c r="J85" s="163"/>
      <c r="K85" s="44"/>
      <c r="L85" s="170"/>
      <c r="M85" s="170"/>
      <c r="N85" s="66"/>
      <c r="O85" s="170"/>
      <c r="P85" s="168"/>
      <c r="Q85" s="169"/>
      <c r="R85" s="170"/>
      <c r="S85" s="163"/>
      <c r="T85" s="44"/>
      <c r="U85" s="44"/>
      <c r="V85" s="163"/>
      <c r="W85" s="44"/>
      <c r="X85" s="44"/>
      <c r="Y85" s="44"/>
      <c r="Z85" s="44"/>
      <c r="AA85" s="44"/>
      <c r="AB85" s="44"/>
      <c r="AC85" s="44"/>
      <c r="AD85" s="44"/>
      <c r="AE85" s="44"/>
      <c r="AF85" s="44"/>
      <c r="AG85" s="44"/>
      <c r="AH85" s="406"/>
      <c r="AI85" s="163"/>
      <c r="AJ85" s="273"/>
      <c r="AK85" s="163"/>
    </row>
    <row r="86" spans="1:37" ht="23.45" thickBot="1">
      <c r="A86" s="280"/>
      <c r="B86" s="164"/>
      <c r="C86" s="164"/>
      <c r="D86" s="164"/>
      <c r="E86" s="281"/>
      <c r="F86" s="97"/>
      <c r="G86" s="164"/>
      <c r="H86" s="164"/>
      <c r="I86" s="164"/>
      <c r="J86" s="164"/>
      <c r="K86" s="96"/>
      <c r="L86" s="281"/>
      <c r="M86" s="164"/>
      <c r="N86" s="164"/>
      <c r="O86" s="281"/>
      <c r="P86" s="282"/>
      <c r="Q86" s="283"/>
      <c r="R86" s="281"/>
      <c r="S86" s="164"/>
      <c r="T86" s="96"/>
      <c r="U86" s="96"/>
      <c r="V86" s="164"/>
      <c r="W86" s="96"/>
      <c r="X86" s="96"/>
      <c r="Y86" s="96"/>
      <c r="Z86" s="96"/>
      <c r="AA86" s="96"/>
      <c r="AB86" s="96"/>
      <c r="AC86" s="96"/>
      <c r="AD86" s="96"/>
      <c r="AE86" s="96"/>
      <c r="AF86" s="96"/>
      <c r="AG86" s="96"/>
      <c r="AH86" s="411"/>
      <c r="AI86" s="164"/>
      <c r="AJ86" s="164"/>
      <c r="AK86" s="164"/>
    </row>
    <row r="87" spans="1:37" ht="23.45" thickBot="1">
      <c r="A87" s="258">
        <v>6</v>
      </c>
      <c r="B87" s="519" t="s">
        <v>5</v>
      </c>
      <c r="C87" s="506"/>
      <c r="D87" s="290" t="s">
        <v>6</v>
      </c>
      <c r="E87" s="290"/>
      <c r="F87" s="290"/>
      <c r="G87" s="290"/>
      <c r="H87" s="290"/>
      <c r="I87" s="290"/>
      <c r="J87" s="290"/>
      <c r="K87" s="134"/>
      <c r="L87" s="290"/>
      <c r="M87" s="506" t="s">
        <v>7</v>
      </c>
      <c r="N87" s="506"/>
      <c r="O87" s="506"/>
      <c r="P87" s="506"/>
      <c r="Q87" s="506"/>
      <c r="R87" s="506"/>
      <c r="S87" s="506"/>
      <c r="T87" s="506"/>
      <c r="U87" s="506"/>
      <c r="V87" s="506"/>
      <c r="W87" s="506"/>
      <c r="X87" s="506"/>
      <c r="Y87" s="506"/>
      <c r="Z87" s="506"/>
      <c r="AA87" s="506"/>
      <c r="AB87" s="506"/>
      <c r="AC87" s="506"/>
      <c r="AD87" s="506"/>
      <c r="AE87" s="506"/>
      <c r="AF87" s="506"/>
      <c r="AG87" s="506"/>
      <c r="AH87" s="506"/>
      <c r="AI87" s="507" t="s">
        <v>8</v>
      </c>
      <c r="AJ87" s="507"/>
    </row>
    <row r="88" spans="1:37" s="259" customFormat="1">
      <c r="A88" s="243"/>
      <c r="D88" s="260"/>
      <c r="E88" s="261" t="s">
        <v>9</v>
      </c>
      <c r="F88" s="508" t="s">
        <v>10</v>
      </c>
      <c r="G88" s="508" t="s">
        <v>11</v>
      </c>
      <c r="H88" s="510" t="s">
        <v>12</v>
      </c>
      <c r="I88" s="512" t="s">
        <v>13</v>
      </c>
      <c r="J88" s="514" t="s">
        <v>14</v>
      </c>
      <c r="K88" s="466" t="s">
        <v>15</v>
      </c>
      <c r="L88" s="508" t="s">
        <v>16</v>
      </c>
      <c r="M88" s="260" t="s">
        <v>17</v>
      </c>
      <c r="N88" s="262" t="s">
        <v>18</v>
      </c>
      <c r="O88" s="516" t="s">
        <v>19</v>
      </c>
      <c r="P88" s="517"/>
      <c r="Q88" s="518"/>
      <c r="R88" s="508" t="s">
        <v>92</v>
      </c>
      <c r="S88" s="508" t="s">
        <v>93</v>
      </c>
      <c r="T88" s="466" t="s">
        <v>22</v>
      </c>
      <c r="U88" s="466" t="s">
        <v>23</v>
      </c>
      <c r="V88" s="529" t="s">
        <v>24</v>
      </c>
      <c r="W88" s="466" t="s">
        <v>94</v>
      </c>
      <c r="X88" s="467" t="s">
        <v>26</v>
      </c>
      <c r="Y88" s="468"/>
      <c r="Z88" s="469"/>
      <c r="AA88" s="467" t="s">
        <v>27</v>
      </c>
      <c r="AB88" s="468"/>
      <c r="AC88" s="469"/>
      <c r="AD88" s="18" t="s">
        <v>28</v>
      </c>
      <c r="AE88" s="467" t="s">
        <v>29</v>
      </c>
      <c r="AF88" s="468"/>
      <c r="AG88" s="469"/>
      <c r="AH88" s="466" t="s">
        <v>30</v>
      </c>
      <c r="AI88" s="528" t="s">
        <v>31</v>
      </c>
      <c r="AJ88" s="528" t="s">
        <v>32</v>
      </c>
      <c r="AK88" s="263" t="s">
        <v>33</v>
      </c>
    </row>
    <row r="89" spans="1:37" ht="43.15" customHeight="1">
      <c r="A89" s="243"/>
      <c r="B89" s="264" t="s">
        <v>34</v>
      </c>
      <c r="C89" s="47" t="s">
        <v>184</v>
      </c>
      <c r="D89" s="116"/>
      <c r="E89" s="265" t="s">
        <v>36</v>
      </c>
      <c r="F89" s="509"/>
      <c r="G89" s="509"/>
      <c r="H89" s="511"/>
      <c r="I89" s="513"/>
      <c r="J89" s="515"/>
      <c r="K89" s="457"/>
      <c r="L89" s="509"/>
      <c r="M89" s="266"/>
      <c r="N89" s="361"/>
      <c r="O89" s="426" t="s">
        <v>37</v>
      </c>
      <c r="P89" s="427" t="s">
        <v>38</v>
      </c>
      <c r="Q89" s="428" t="s">
        <v>17</v>
      </c>
      <c r="R89" s="528"/>
      <c r="S89" s="528"/>
      <c r="T89" s="456"/>
      <c r="U89" s="456"/>
      <c r="V89" s="530"/>
      <c r="W89" s="456"/>
      <c r="X89" s="325" t="s">
        <v>39</v>
      </c>
      <c r="Y89" s="325" t="s">
        <v>40</v>
      </c>
      <c r="Z89" s="325" t="s">
        <v>41</v>
      </c>
      <c r="AA89" s="325" t="s">
        <v>39</v>
      </c>
      <c r="AB89" s="325" t="s">
        <v>40</v>
      </c>
      <c r="AC89" s="325" t="s">
        <v>41</v>
      </c>
      <c r="AD89" s="325" t="s">
        <v>42</v>
      </c>
      <c r="AE89" s="325" t="s">
        <v>43</v>
      </c>
      <c r="AF89" s="325" t="s">
        <v>44</v>
      </c>
      <c r="AG89" s="325" t="s">
        <v>45</v>
      </c>
      <c r="AH89" s="456"/>
      <c r="AI89" s="528"/>
      <c r="AJ89" s="509"/>
      <c r="AK89" s="152" t="s">
        <v>46</v>
      </c>
    </row>
    <row r="90" spans="1:37" ht="60">
      <c r="A90" s="243"/>
      <c r="B90" s="30" t="s">
        <v>47</v>
      </c>
      <c r="C90" s="157" t="s">
        <v>185</v>
      </c>
      <c r="D90" s="116"/>
      <c r="E90" s="458" t="s">
        <v>186</v>
      </c>
      <c r="F90" s="458" t="s">
        <v>187</v>
      </c>
      <c r="G90" s="460" t="s">
        <v>188</v>
      </c>
      <c r="H90" s="278"/>
      <c r="I90" s="278"/>
      <c r="J90" s="278"/>
      <c r="K90" s="194"/>
      <c r="L90" s="302"/>
      <c r="M90" s="295"/>
      <c r="N90" s="295"/>
      <c r="O90" s="309"/>
      <c r="P90" s="282"/>
      <c r="Q90" s="283"/>
      <c r="R90" s="281"/>
      <c r="S90" s="164"/>
      <c r="T90" s="96"/>
      <c r="U90" s="96"/>
      <c r="V90" s="164"/>
      <c r="W90" s="96"/>
      <c r="X90" s="96"/>
      <c r="Y90" s="96"/>
      <c r="Z90" s="96"/>
      <c r="AA90" s="96"/>
      <c r="AB90" s="96"/>
      <c r="AC90" s="96"/>
      <c r="AD90" s="96"/>
      <c r="AE90" s="96"/>
      <c r="AF90" s="96"/>
      <c r="AG90" s="96"/>
      <c r="AH90" s="411"/>
      <c r="AI90" s="301"/>
      <c r="AJ90" s="321"/>
      <c r="AK90" s="116"/>
    </row>
    <row r="91" spans="1:37">
      <c r="A91" s="243"/>
      <c r="B91" s="264" t="s">
        <v>54</v>
      </c>
      <c r="C91" s="289" t="s">
        <v>55</v>
      </c>
      <c r="D91" s="116"/>
      <c r="E91" s="459"/>
      <c r="F91" s="459"/>
      <c r="G91" s="531"/>
      <c r="H91" s="250"/>
      <c r="I91" s="60"/>
      <c r="J91" s="60"/>
      <c r="K91" s="59"/>
      <c r="L91" s="147"/>
      <c r="M91" s="60"/>
      <c r="N91" s="340"/>
      <c r="O91" s="381"/>
      <c r="P91" s="168"/>
      <c r="Q91" s="169"/>
      <c r="R91" s="170"/>
      <c r="S91" s="163"/>
      <c r="T91" s="44"/>
      <c r="U91" s="44"/>
      <c r="V91" s="163"/>
      <c r="W91" s="44"/>
      <c r="X91" s="44"/>
      <c r="Y91" s="44"/>
      <c r="Z91" s="44"/>
      <c r="AA91" s="44"/>
      <c r="AB91" s="44"/>
      <c r="AC91" s="44"/>
      <c r="AD91" s="44"/>
      <c r="AE91" s="44"/>
      <c r="AF91" s="44"/>
      <c r="AG91" s="44"/>
      <c r="AH91" s="406"/>
      <c r="AI91" s="273"/>
      <c r="AJ91" s="251"/>
      <c r="AK91" s="273"/>
    </row>
    <row r="92" spans="1:37" ht="30.6" thickBot="1">
      <c r="A92" s="243"/>
      <c r="B92" s="30" t="s">
        <v>56</v>
      </c>
      <c r="C92" s="47" t="s">
        <v>189</v>
      </c>
      <c r="D92" s="116"/>
      <c r="E92" s="459"/>
      <c r="F92" s="459"/>
      <c r="G92" s="531"/>
      <c r="H92" s="246"/>
      <c r="I92" s="66"/>
      <c r="J92" s="66"/>
      <c r="K92" s="65"/>
      <c r="L92" s="151"/>
      <c r="M92" s="66"/>
      <c r="N92" s="347"/>
      <c r="O92" s="359">
        <v>14</v>
      </c>
      <c r="P92" s="318" t="str">
        <f>C208</f>
        <v>To fly the aircraft</v>
      </c>
      <c r="Q92" s="317" t="str">
        <f>H214</f>
        <v>Aircrew requiring Q&amp;E test</v>
      </c>
      <c r="R92" s="374" t="str">
        <f t="shared" ref="R92:U92" si="91">I214</f>
        <v>Sequence</v>
      </c>
      <c r="S92" s="317" t="str">
        <f t="shared" si="91"/>
        <v>Undertaken after PSED has been completed.</v>
      </c>
      <c r="T92" s="432" t="str">
        <f t="shared" si="91"/>
        <v>High</v>
      </c>
      <c r="U92" s="386" t="str">
        <f t="shared" si="91"/>
        <v>Large</v>
      </c>
      <c r="V92" s="375" t="s">
        <v>190</v>
      </c>
      <c r="W92" s="419" t="s">
        <v>104</v>
      </c>
      <c r="X92" s="107">
        <f t="shared" ref="X92" si="92">IF($T92="High",3,0)</f>
        <v>3</v>
      </c>
      <c r="Y92" s="107">
        <f t="shared" ref="Y92" si="93">IF($T92="Medium",2,0)</f>
        <v>0</v>
      </c>
      <c r="Z92" s="107">
        <f t="shared" ref="Z92" si="94">IF($T92="Low",1,0)</f>
        <v>0</v>
      </c>
      <c r="AA92" s="107">
        <f t="shared" ref="AA92" si="95">IF($U92="large",3,0)</f>
        <v>3</v>
      </c>
      <c r="AB92" s="107">
        <f t="shared" ref="AB92" si="96">IF($U92="Medium",2,0)</f>
        <v>0</v>
      </c>
      <c r="AC92" s="107">
        <f t="shared" ref="AC92" si="97">IF($U92="Low",1,0)</f>
        <v>0</v>
      </c>
      <c r="AD92" s="107">
        <f t="shared" ref="AD92" si="98">(X92+Y92+Z92)*(AA92+AB92+AC92)</f>
        <v>9</v>
      </c>
      <c r="AE92" s="376">
        <f t="shared" ref="AE92" si="99">IF($W92="INCREASE",3,0)</f>
        <v>0</v>
      </c>
      <c r="AF92" s="376">
        <f t="shared" ref="AF92" si="100">IF($W92="NO CHANGE",2,0)</f>
        <v>2</v>
      </c>
      <c r="AG92" s="376">
        <f t="shared" ref="AG92" si="101">IF($W92="DECREASE",1,0)</f>
        <v>0</v>
      </c>
      <c r="AH92" s="425">
        <f t="shared" ref="AH92" si="102">AD92*(AE92+AF92+AG92)</f>
        <v>18</v>
      </c>
      <c r="AI92" s="375" t="s">
        <v>191</v>
      </c>
      <c r="AJ92" s="303"/>
      <c r="AK92" s="301"/>
    </row>
    <row r="93" spans="1:37" ht="45.6" thickTop="1">
      <c r="A93" s="243"/>
      <c r="B93" s="463" t="s">
        <v>65</v>
      </c>
      <c r="C93" s="47" t="s">
        <v>79</v>
      </c>
      <c r="D93" s="116"/>
      <c r="E93" s="459"/>
      <c r="F93" s="459"/>
      <c r="G93" s="461"/>
      <c r="H93" s="226" t="str">
        <f>C93</f>
        <v>Engineer SQEP for PSED</v>
      </c>
      <c r="I93" s="320" t="s">
        <v>107</v>
      </c>
      <c r="J93" s="346" t="s">
        <v>192</v>
      </c>
      <c r="K93" s="107" t="s">
        <v>69</v>
      </c>
      <c r="L93" s="287" t="s">
        <v>58</v>
      </c>
      <c r="M93" s="288"/>
      <c r="N93" s="347"/>
      <c r="O93" s="60"/>
      <c r="P93" s="145"/>
      <c r="Q93" s="146"/>
      <c r="R93" s="147"/>
      <c r="S93" s="60"/>
      <c r="T93" s="59"/>
      <c r="U93" s="59"/>
      <c r="V93" s="60"/>
      <c r="W93" s="123"/>
      <c r="X93" s="59"/>
      <c r="Y93" s="59"/>
      <c r="Z93" s="59"/>
      <c r="AA93" s="59"/>
      <c r="AB93" s="59"/>
      <c r="AC93" s="59"/>
      <c r="AD93" s="59"/>
      <c r="AE93" s="59"/>
      <c r="AF93" s="59"/>
      <c r="AG93" s="59"/>
      <c r="AH93" s="421"/>
      <c r="AI93" s="251"/>
      <c r="AJ93" s="318" t="s">
        <v>193</v>
      </c>
      <c r="AK93" s="116"/>
    </row>
    <row r="94" spans="1:37" ht="45">
      <c r="A94" s="243"/>
      <c r="B94" s="463"/>
      <c r="C94" s="47" t="s">
        <v>194</v>
      </c>
      <c r="D94" s="116"/>
      <c r="E94" s="459"/>
      <c r="F94" s="459"/>
      <c r="G94" s="461"/>
      <c r="H94" s="116" t="str">
        <f>C94</f>
        <v>Aircrew SQEP for PSED</v>
      </c>
      <c r="I94" s="244" t="s">
        <v>107</v>
      </c>
      <c r="J94" s="139" t="s">
        <v>192</v>
      </c>
      <c r="K94" s="32" t="s">
        <v>69</v>
      </c>
      <c r="L94" s="49" t="s">
        <v>58</v>
      </c>
      <c r="M94" s="245"/>
      <c r="N94" s="347"/>
      <c r="O94" s="188"/>
      <c r="P94" s="185"/>
      <c r="Q94" s="186"/>
      <c r="R94" s="187"/>
      <c r="S94" s="188"/>
      <c r="T94" s="123"/>
      <c r="U94" s="123"/>
      <c r="V94" s="188"/>
      <c r="W94" s="123"/>
      <c r="X94" s="123"/>
      <c r="Y94" s="123"/>
      <c r="Z94" s="123"/>
      <c r="AA94" s="123"/>
      <c r="AB94" s="123"/>
      <c r="AC94" s="123"/>
      <c r="AD94" s="123"/>
      <c r="AE94" s="123"/>
      <c r="AF94" s="123"/>
      <c r="AG94" s="123"/>
      <c r="AH94" s="422"/>
      <c r="AI94" s="249"/>
      <c r="AJ94" s="50" t="s">
        <v>195</v>
      </c>
      <c r="AK94" s="116"/>
    </row>
    <row r="95" spans="1:37" ht="30">
      <c r="A95" s="243"/>
      <c r="B95" s="463"/>
      <c r="C95" s="47" t="s">
        <v>177</v>
      </c>
      <c r="D95" s="116"/>
      <c r="E95" s="459"/>
      <c r="F95" s="459"/>
      <c r="G95" s="461"/>
      <c r="H95" s="116" t="str">
        <f>C95</f>
        <v>Engineers requiring training</v>
      </c>
      <c r="I95" s="244" t="s">
        <v>107</v>
      </c>
      <c r="J95" s="139" t="s">
        <v>196</v>
      </c>
      <c r="K95" s="32" t="s">
        <v>69</v>
      </c>
      <c r="L95" s="49" t="s">
        <v>58</v>
      </c>
      <c r="M95" s="245"/>
      <c r="N95" s="347"/>
      <c r="O95" s="188"/>
      <c r="P95" s="185"/>
      <c r="Q95" s="186"/>
      <c r="R95" s="187"/>
      <c r="S95" s="188"/>
      <c r="T95" s="123"/>
      <c r="U95" s="123"/>
      <c r="V95" s="188"/>
      <c r="W95" s="123"/>
      <c r="X95" s="123"/>
      <c r="Y95" s="123"/>
      <c r="Z95" s="123"/>
      <c r="AA95" s="123"/>
      <c r="AB95" s="123"/>
      <c r="AC95" s="123"/>
      <c r="AD95" s="123"/>
      <c r="AE95" s="123"/>
      <c r="AF95" s="123"/>
      <c r="AG95" s="123"/>
      <c r="AH95" s="422"/>
      <c r="AI95" s="249"/>
      <c r="AJ95" s="50" t="s">
        <v>197</v>
      </c>
      <c r="AK95" s="116"/>
    </row>
    <row r="96" spans="1:37" ht="30">
      <c r="A96" s="243"/>
      <c r="B96" s="463"/>
      <c r="C96" s="47" t="s">
        <v>198</v>
      </c>
      <c r="D96" s="116"/>
      <c r="E96" s="459"/>
      <c r="F96" s="459"/>
      <c r="G96" s="461"/>
      <c r="H96" s="116" t="str">
        <f>C96</f>
        <v>Aircrew's SQEP results</v>
      </c>
      <c r="I96" s="244" t="s">
        <v>107</v>
      </c>
      <c r="J96" s="139" t="s">
        <v>192</v>
      </c>
      <c r="K96" s="32" t="s">
        <v>69</v>
      </c>
      <c r="L96" s="49" t="s">
        <v>58</v>
      </c>
      <c r="M96" s="245"/>
      <c r="N96" s="347"/>
      <c r="O96" s="188"/>
      <c r="P96" s="185"/>
      <c r="Q96" s="186"/>
      <c r="R96" s="187"/>
      <c r="S96" s="188"/>
      <c r="T96" s="123"/>
      <c r="U96" s="123"/>
      <c r="V96" s="188"/>
      <c r="W96" s="123"/>
      <c r="X96" s="123"/>
      <c r="Y96" s="123"/>
      <c r="Z96" s="123"/>
      <c r="AA96" s="123"/>
      <c r="AB96" s="123"/>
      <c r="AC96" s="123"/>
      <c r="AD96" s="123"/>
      <c r="AE96" s="123"/>
      <c r="AF96" s="123"/>
      <c r="AG96" s="123"/>
      <c r="AH96" s="422"/>
      <c r="AI96" s="249"/>
      <c r="AJ96" s="50" t="s">
        <v>197</v>
      </c>
      <c r="AK96" s="116"/>
    </row>
    <row r="97" spans="1:37" ht="30">
      <c r="A97" s="243"/>
      <c r="B97" s="463"/>
      <c r="C97" s="47" t="s">
        <v>199</v>
      </c>
      <c r="D97" s="116"/>
      <c r="E97" s="459"/>
      <c r="F97" s="459"/>
      <c r="G97" s="461"/>
      <c r="H97" s="278" t="str">
        <f>C97</f>
        <v>Engineer's SQEP results</v>
      </c>
      <c r="I97" s="322" t="s">
        <v>107</v>
      </c>
      <c r="J97" s="323" t="s">
        <v>192</v>
      </c>
      <c r="K97" s="194" t="s">
        <v>69</v>
      </c>
      <c r="L97" s="302" t="s">
        <v>58</v>
      </c>
      <c r="M97" s="295"/>
      <c r="N97" s="347"/>
      <c r="O97" s="188"/>
      <c r="P97" s="185"/>
      <c r="Q97" s="186"/>
      <c r="R97" s="187"/>
      <c r="S97" s="188"/>
      <c r="T97" s="123"/>
      <c r="U97" s="123"/>
      <c r="V97" s="188"/>
      <c r="W97" s="123"/>
      <c r="X97" s="123"/>
      <c r="Y97" s="123"/>
      <c r="Z97" s="123"/>
      <c r="AA97" s="123"/>
      <c r="AB97" s="123"/>
      <c r="AC97" s="123"/>
      <c r="AD97" s="123"/>
      <c r="AE97" s="123"/>
      <c r="AF97" s="123"/>
      <c r="AG97" s="123"/>
      <c r="AH97" s="422"/>
      <c r="AI97" s="249"/>
      <c r="AJ97" s="129" t="s">
        <v>197</v>
      </c>
      <c r="AK97" s="116"/>
    </row>
    <row r="98" spans="1:37">
      <c r="A98" s="243"/>
      <c r="B98" s="30" t="s">
        <v>75</v>
      </c>
      <c r="C98" s="75" t="s">
        <v>90</v>
      </c>
      <c r="D98" s="116"/>
      <c r="E98" s="459"/>
      <c r="F98" s="459"/>
      <c r="G98" s="531"/>
      <c r="H98" s="250"/>
      <c r="I98" s="60"/>
      <c r="J98" s="60"/>
      <c r="K98" s="59"/>
      <c r="L98" s="147"/>
      <c r="M98" s="60"/>
      <c r="N98" s="347"/>
      <c r="O98" s="66"/>
      <c r="P98" s="149"/>
      <c r="Q98" s="150"/>
      <c r="R98" s="151"/>
      <c r="S98" s="66"/>
      <c r="T98" s="65"/>
      <c r="U98" s="65"/>
      <c r="V98" s="66"/>
      <c r="W98" s="65"/>
      <c r="X98" s="65"/>
      <c r="Y98" s="65"/>
      <c r="Z98" s="65"/>
      <c r="AA98" s="65"/>
      <c r="AB98" s="65"/>
      <c r="AC98" s="65"/>
      <c r="AD98" s="65"/>
      <c r="AE98" s="65"/>
      <c r="AF98" s="65"/>
      <c r="AG98" s="65"/>
      <c r="AH98" s="423"/>
      <c r="AI98" s="66"/>
      <c r="AJ98" s="369"/>
      <c r="AK98" s="301"/>
    </row>
    <row r="99" spans="1:37" ht="75">
      <c r="A99" s="243"/>
      <c r="B99" s="30" t="s">
        <v>82</v>
      </c>
      <c r="C99" s="47" t="s">
        <v>200</v>
      </c>
      <c r="D99" s="116"/>
      <c r="E99" s="459"/>
      <c r="F99" s="459"/>
      <c r="G99" s="531"/>
      <c r="H99" s="248"/>
      <c r="I99" s="188"/>
      <c r="J99" s="188"/>
      <c r="K99" s="123"/>
      <c r="L99" s="187"/>
      <c r="M99" s="188"/>
      <c r="N99" s="347"/>
      <c r="O99" s="360">
        <v>17</v>
      </c>
      <c r="P99" s="129" t="str">
        <f>C252</f>
        <v>To provide electronic SQEP test tool</v>
      </c>
      <c r="Q99" s="130" t="str">
        <f>H256</f>
        <v>Functioning SQEP test tool</v>
      </c>
      <c r="R99" s="173" t="str">
        <f t="shared" ref="R99:U99" si="103">I256</f>
        <v>Timing/duration</v>
      </c>
      <c r="S99" s="130" t="str">
        <f t="shared" si="103"/>
        <v>Omission - test tool function does not complete at all or it reports an individual as SQEP who is not</v>
      </c>
      <c r="T99" s="401" t="str">
        <f t="shared" si="103"/>
        <v>Low</v>
      </c>
      <c r="U99" s="175" t="str">
        <f t="shared" si="103"/>
        <v>Large</v>
      </c>
      <c r="V99" s="129" t="s">
        <v>201</v>
      </c>
      <c r="W99" s="194" t="s">
        <v>60</v>
      </c>
      <c r="X99" s="194">
        <f t="shared" ref="X99" si="104">IF($T99="High",3,0)</f>
        <v>0</v>
      </c>
      <c r="Y99" s="194">
        <f t="shared" ref="Y99" si="105">IF($T99="Medium",2,0)</f>
        <v>0</v>
      </c>
      <c r="Z99" s="194">
        <f t="shared" ref="Z99" si="106">IF($T99="Low",1,0)</f>
        <v>1</v>
      </c>
      <c r="AA99" s="194">
        <f t="shared" ref="AA99" si="107">IF($U99="large",3,0)</f>
        <v>3</v>
      </c>
      <c r="AB99" s="194">
        <f t="shared" ref="AB99" si="108">IF($U99="Medium",2,0)</f>
        <v>0</v>
      </c>
      <c r="AC99" s="194">
        <f t="shared" ref="AC99" si="109">IF($U99="Low",1,0)</f>
        <v>0</v>
      </c>
      <c r="AD99" s="194">
        <f t="shared" ref="AD99" si="110">(X99+Y99+Z99)*(AA99+AB99+AC99)</f>
        <v>3</v>
      </c>
      <c r="AE99" s="367">
        <f t="shared" ref="AE99" si="111">IF($W99="INCREASE",3,0)</f>
        <v>3</v>
      </c>
      <c r="AF99" s="367">
        <f t="shared" ref="AF99" si="112">IF($W99="NO CHANGE",2,0)</f>
        <v>0</v>
      </c>
      <c r="AG99" s="367">
        <f t="shared" ref="AG99" si="113">IF($W99="DECREASE",1,0)</f>
        <v>0</v>
      </c>
      <c r="AH99" s="235">
        <f t="shared" ref="AH99" si="114">AD99*(AE99+AF99+AG99)</f>
        <v>9</v>
      </c>
      <c r="AI99" s="368" t="s">
        <v>202</v>
      </c>
      <c r="AJ99" s="371"/>
      <c r="AK99" s="301"/>
    </row>
    <row r="100" spans="1:37">
      <c r="A100" s="243"/>
      <c r="B100" s="30" t="s">
        <v>89</v>
      </c>
      <c r="C100" s="75" t="s">
        <v>90</v>
      </c>
      <c r="D100" s="116"/>
      <c r="E100" s="459"/>
      <c r="F100" s="459"/>
      <c r="G100" s="531"/>
      <c r="H100" s="223"/>
      <c r="I100" s="88"/>
      <c r="J100" s="88"/>
      <c r="K100" s="90"/>
      <c r="L100" s="88"/>
      <c r="M100" s="88"/>
      <c r="N100" s="340"/>
      <c r="O100" s="275"/>
      <c r="P100" s="79"/>
      <c r="Q100" s="80"/>
      <c r="R100" s="79"/>
      <c r="S100" s="79"/>
      <c r="T100" s="81"/>
      <c r="U100" s="81"/>
      <c r="V100" s="79"/>
      <c r="W100" s="81"/>
      <c r="X100" s="81"/>
      <c r="Y100" s="81"/>
      <c r="Z100" s="81"/>
      <c r="AA100" s="81"/>
      <c r="AB100" s="81"/>
      <c r="AC100" s="81"/>
      <c r="AD100" s="81"/>
      <c r="AE100" s="81"/>
      <c r="AF100" s="81"/>
      <c r="AG100" s="81"/>
      <c r="AH100" s="81"/>
      <c r="AI100" s="82"/>
      <c r="AJ100" s="91"/>
      <c r="AK100" s="301"/>
    </row>
    <row r="101" spans="1:37">
      <c r="A101" s="243"/>
      <c r="B101" s="277" t="s">
        <v>91</v>
      </c>
      <c r="C101" s="85" t="s">
        <v>90</v>
      </c>
      <c r="D101" s="278"/>
      <c r="E101" s="459"/>
      <c r="F101" s="459"/>
      <c r="G101" s="531"/>
      <c r="H101" s="224"/>
      <c r="I101" s="177"/>
      <c r="J101" s="177"/>
      <c r="K101" s="133"/>
      <c r="L101" s="177"/>
      <c r="M101" s="177"/>
      <c r="N101" s="288"/>
      <c r="O101" s="224"/>
      <c r="P101" s="177"/>
      <c r="Q101" s="200"/>
      <c r="R101" s="177"/>
      <c r="S101" s="177"/>
      <c r="T101" s="133"/>
      <c r="U101" s="133"/>
      <c r="V101" s="177"/>
      <c r="W101" s="133"/>
      <c r="X101" s="133"/>
      <c r="Y101" s="133"/>
      <c r="Z101" s="133"/>
      <c r="AA101" s="133"/>
      <c r="AB101" s="133"/>
      <c r="AC101" s="133"/>
      <c r="AD101" s="133"/>
      <c r="AE101" s="133"/>
      <c r="AF101" s="133"/>
      <c r="AG101" s="133"/>
      <c r="AH101" s="133"/>
      <c r="AI101" s="189"/>
      <c r="AJ101" s="189"/>
      <c r="AK101" s="321"/>
    </row>
    <row r="102" spans="1:37">
      <c r="A102" s="279"/>
      <c r="B102" s="163"/>
      <c r="C102" s="163"/>
      <c r="D102" s="163"/>
      <c r="E102" s="170"/>
      <c r="F102" s="93"/>
      <c r="G102" s="93"/>
      <c r="H102" s="163"/>
      <c r="I102" s="163"/>
      <c r="J102" s="163"/>
      <c r="K102" s="44"/>
      <c r="L102" s="170"/>
      <c r="M102" s="170"/>
      <c r="N102" s="66"/>
      <c r="O102" s="151"/>
      <c r="P102" s="149"/>
      <c r="Q102" s="150"/>
      <c r="R102" s="151"/>
      <c r="S102" s="66"/>
      <c r="T102" s="65"/>
      <c r="U102" s="65"/>
      <c r="V102" s="66"/>
      <c r="W102" s="65"/>
      <c r="X102" s="65"/>
      <c r="Y102" s="65"/>
      <c r="Z102" s="65"/>
      <c r="AA102" s="65"/>
      <c r="AB102" s="65"/>
      <c r="AC102" s="65"/>
      <c r="AD102" s="65"/>
      <c r="AE102" s="65"/>
      <c r="AF102" s="65"/>
      <c r="AG102" s="65"/>
      <c r="AH102" s="410"/>
      <c r="AI102" s="66"/>
      <c r="AJ102" s="247"/>
      <c r="AK102" s="163"/>
    </row>
    <row r="103" spans="1:37" ht="23.45" thickBot="1">
      <c r="A103" s="280"/>
      <c r="B103" s="164"/>
      <c r="C103" s="164"/>
      <c r="D103" s="164"/>
      <c r="E103" s="281"/>
      <c r="F103" s="97"/>
      <c r="G103" s="164"/>
      <c r="H103" s="164"/>
      <c r="I103" s="164"/>
      <c r="J103" s="164"/>
      <c r="K103" s="96"/>
      <c r="L103" s="281"/>
      <c r="M103" s="164"/>
      <c r="N103" s="164"/>
      <c r="O103" s="281"/>
      <c r="P103" s="282"/>
      <c r="Q103" s="283"/>
      <c r="R103" s="281"/>
      <c r="S103" s="164"/>
      <c r="T103" s="96"/>
      <c r="U103" s="96"/>
      <c r="V103" s="164"/>
      <c r="W103" s="96"/>
      <c r="X103" s="96"/>
      <c r="Y103" s="96"/>
      <c r="Z103" s="96"/>
      <c r="AA103" s="96"/>
      <c r="AB103" s="96"/>
      <c r="AC103" s="96"/>
      <c r="AD103" s="96"/>
      <c r="AE103" s="96"/>
      <c r="AF103" s="96"/>
      <c r="AG103" s="96"/>
      <c r="AH103" s="411"/>
      <c r="AI103" s="164"/>
      <c r="AJ103" s="164"/>
      <c r="AK103" s="164"/>
    </row>
    <row r="104" spans="1:37" ht="23.45" thickBot="1">
      <c r="A104" s="258">
        <v>7</v>
      </c>
      <c r="B104" s="481" t="s">
        <v>5</v>
      </c>
      <c r="C104" s="482"/>
      <c r="D104" s="482" t="s">
        <v>6</v>
      </c>
      <c r="E104" s="482"/>
      <c r="F104" s="482"/>
      <c r="G104" s="482"/>
      <c r="H104" s="482"/>
      <c r="I104" s="482"/>
      <c r="J104" s="482"/>
      <c r="K104" s="482"/>
      <c r="L104" s="501"/>
      <c r="M104" s="502" t="s">
        <v>7</v>
      </c>
      <c r="N104" s="482"/>
      <c r="O104" s="482"/>
      <c r="P104" s="482"/>
      <c r="Q104" s="482"/>
      <c r="R104" s="482"/>
      <c r="S104" s="482"/>
      <c r="T104" s="482"/>
      <c r="U104" s="482"/>
      <c r="V104" s="482"/>
      <c r="W104" s="482"/>
      <c r="X104" s="482"/>
      <c r="Y104" s="482"/>
      <c r="Z104" s="482"/>
      <c r="AA104" s="482"/>
      <c r="AB104" s="482"/>
      <c r="AC104" s="482"/>
      <c r="AD104" s="482"/>
      <c r="AE104" s="482"/>
      <c r="AF104" s="482"/>
      <c r="AG104" s="482"/>
      <c r="AH104" s="482"/>
      <c r="AI104" s="483" t="s">
        <v>8</v>
      </c>
      <c r="AJ104" s="483"/>
    </row>
    <row r="105" spans="1:37" s="259" customFormat="1">
      <c r="A105" s="243"/>
      <c r="D105" s="260"/>
      <c r="E105" s="261" t="s">
        <v>9</v>
      </c>
      <c r="F105" s="508" t="s">
        <v>10</v>
      </c>
      <c r="G105" s="508" t="s">
        <v>11</v>
      </c>
      <c r="H105" s="510" t="s">
        <v>12</v>
      </c>
      <c r="I105" s="512" t="s">
        <v>13</v>
      </c>
      <c r="J105" s="514" t="s">
        <v>14</v>
      </c>
      <c r="K105" s="466" t="s">
        <v>15</v>
      </c>
      <c r="L105" s="508" t="s">
        <v>16</v>
      </c>
      <c r="M105" s="260" t="s">
        <v>17</v>
      </c>
      <c r="N105" s="262" t="s">
        <v>18</v>
      </c>
      <c r="O105" s="516" t="s">
        <v>19</v>
      </c>
      <c r="P105" s="517"/>
      <c r="Q105" s="518"/>
      <c r="R105" s="508" t="s">
        <v>92</v>
      </c>
      <c r="S105" s="508" t="s">
        <v>93</v>
      </c>
      <c r="T105" s="466" t="s">
        <v>22</v>
      </c>
      <c r="U105" s="466" t="s">
        <v>23</v>
      </c>
      <c r="V105" s="529" t="s">
        <v>24</v>
      </c>
      <c r="W105" s="466" t="s">
        <v>94</v>
      </c>
      <c r="X105" s="467" t="s">
        <v>26</v>
      </c>
      <c r="Y105" s="468"/>
      <c r="Z105" s="469"/>
      <c r="AA105" s="467" t="s">
        <v>27</v>
      </c>
      <c r="AB105" s="468"/>
      <c r="AC105" s="469"/>
      <c r="AD105" s="18" t="s">
        <v>28</v>
      </c>
      <c r="AE105" s="467" t="s">
        <v>29</v>
      </c>
      <c r="AF105" s="468"/>
      <c r="AG105" s="469"/>
      <c r="AH105" s="466" t="s">
        <v>30</v>
      </c>
      <c r="AI105" s="528" t="s">
        <v>31</v>
      </c>
      <c r="AJ105" s="528" t="s">
        <v>32</v>
      </c>
      <c r="AK105" s="263" t="s">
        <v>33</v>
      </c>
    </row>
    <row r="106" spans="1:37" ht="49.15" customHeight="1">
      <c r="A106" s="243"/>
      <c r="B106" s="264" t="s">
        <v>34</v>
      </c>
      <c r="C106" s="47" t="s">
        <v>203</v>
      </c>
      <c r="D106" s="116"/>
      <c r="E106" s="396" t="s">
        <v>572</v>
      </c>
      <c r="F106" s="509"/>
      <c r="G106" s="509"/>
      <c r="H106" s="511"/>
      <c r="I106" s="513"/>
      <c r="J106" s="515"/>
      <c r="K106" s="457"/>
      <c r="L106" s="509"/>
      <c r="M106" s="266"/>
      <c r="N106" s="361"/>
      <c r="O106" s="426" t="s">
        <v>37</v>
      </c>
      <c r="P106" s="427" t="s">
        <v>38</v>
      </c>
      <c r="Q106" s="428" t="s">
        <v>17</v>
      </c>
      <c r="R106" s="528"/>
      <c r="S106" s="528"/>
      <c r="T106" s="456"/>
      <c r="U106" s="456"/>
      <c r="V106" s="530"/>
      <c r="W106" s="456"/>
      <c r="X106" s="325" t="s">
        <v>39</v>
      </c>
      <c r="Y106" s="325" t="s">
        <v>40</v>
      </c>
      <c r="Z106" s="325" t="s">
        <v>41</v>
      </c>
      <c r="AA106" s="325" t="s">
        <v>39</v>
      </c>
      <c r="AB106" s="325" t="s">
        <v>40</v>
      </c>
      <c r="AC106" s="325" t="s">
        <v>41</v>
      </c>
      <c r="AD106" s="325" t="s">
        <v>42</v>
      </c>
      <c r="AE106" s="325" t="s">
        <v>43</v>
      </c>
      <c r="AF106" s="325" t="s">
        <v>44</v>
      </c>
      <c r="AG106" s="325" t="s">
        <v>45</v>
      </c>
      <c r="AH106" s="456"/>
      <c r="AI106" s="528"/>
      <c r="AJ106" s="509"/>
      <c r="AK106" s="152" t="s">
        <v>46</v>
      </c>
    </row>
    <row r="107" spans="1:37" ht="30">
      <c r="A107" s="243"/>
      <c r="B107" s="30" t="s">
        <v>47</v>
      </c>
      <c r="C107" s="47" t="s">
        <v>204</v>
      </c>
      <c r="D107" s="116"/>
      <c r="E107" s="458" t="s">
        <v>573</v>
      </c>
      <c r="F107" s="458" t="s">
        <v>574</v>
      </c>
      <c r="G107" s="460" t="s">
        <v>207</v>
      </c>
      <c r="H107" s="278"/>
      <c r="I107" s="278"/>
      <c r="J107" s="278"/>
      <c r="K107" s="194"/>
      <c r="L107" s="302"/>
      <c r="M107" s="295"/>
      <c r="N107" s="295"/>
      <c r="O107" s="309"/>
      <c r="P107" s="282"/>
      <c r="Q107" s="283"/>
      <c r="R107" s="281"/>
      <c r="S107" s="164"/>
      <c r="T107" s="96"/>
      <c r="U107" s="96"/>
      <c r="V107" s="164"/>
      <c r="W107" s="96"/>
      <c r="X107" s="96"/>
      <c r="Y107" s="96"/>
      <c r="Z107" s="96"/>
      <c r="AA107" s="96"/>
      <c r="AB107" s="96"/>
      <c r="AC107" s="96"/>
      <c r="AD107" s="96"/>
      <c r="AE107" s="96"/>
      <c r="AF107" s="96"/>
      <c r="AG107" s="96"/>
      <c r="AH107" s="411"/>
      <c r="AI107" s="301"/>
      <c r="AJ107" s="321"/>
      <c r="AK107" s="116"/>
    </row>
    <row r="108" spans="1:37">
      <c r="A108" s="243"/>
      <c r="B108" s="264" t="s">
        <v>54</v>
      </c>
      <c r="C108" s="289" t="s">
        <v>55</v>
      </c>
      <c r="D108" s="116"/>
      <c r="E108" s="459"/>
      <c r="F108" s="459"/>
      <c r="G108" s="531"/>
      <c r="H108" s="250"/>
      <c r="I108" s="60"/>
      <c r="J108" s="60"/>
      <c r="K108" s="59"/>
      <c r="L108" s="147"/>
      <c r="M108" s="60"/>
      <c r="N108" s="340"/>
      <c r="O108" s="298"/>
      <c r="P108" s="185"/>
      <c r="Q108" s="186"/>
      <c r="R108" s="187"/>
      <c r="S108" s="188"/>
      <c r="T108" s="123"/>
      <c r="U108" s="123"/>
      <c r="V108" s="188"/>
      <c r="W108" s="123"/>
      <c r="X108" s="123"/>
      <c r="Y108" s="123"/>
      <c r="Z108" s="123"/>
      <c r="AA108" s="123"/>
      <c r="AB108" s="123"/>
      <c r="AC108" s="123"/>
      <c r="AD108" s="123"/>
      <c r="AE108" s="123"/>
      <c r="AF108" s="123"/>
      <c r="AG108" s="123"/>
      <c r="AH108" s="405"/>
      <c r="AI108" s="249"/>
      <c r="AJ108" s="202"/>
      <c r="AK108" s="273"/>
    </row>
    <row r="109" spans="1:37">
      <c r="A109" s="243"/>
      <c r="B109" s="30" t="s">
        <v>56</v>
      </c>
      <c r="C109" s="75" t="s">
        <v>90</v>
      </c>
      <c r="D109" s="116"/>
      <c r="E109" s="459"/>
      <c r="F109" s="459"/>
      <c r="G109" s="531"/>
      <c r="H109" s="246"/>
      <c r="I109" s="66"/>
      <c r="J109" s="66"/>
      <c r="K109" s="65"/>
      <c r="L109" s="151"/>
      <c r="M109" s="66"/>
      <c r="N109" s="340"/>
      <c r="O109" s="248"/>
      <c r="P109" s="185"/>
      <c r="Q109" s="186"/>
      <c r="R109" s="187"/>
      <c r="S109" s="188"/>
      <c r="T109" s="123"/>
      <c r="U109" s="123"/>
      <c r="V109" s="188"/>
      <c r="W109" s="123"/>
      <c r="X109" s="123"/>
      <c r="Y109" s="123"/>
      <c r="Z109" s="123"/>
      <c r="AA109" s="123"/>
      <c r="AB109" s="123"/>
      <c r="AC109" s="123"/>
      <c r="AD109" s="123"/>
      <c r="AE109" s="123"/>
      <c r="AF109" s="123"/>
      <c r="AG109" s="123"/>
      <c r="AH109" s="405"/>
      <c r="AI109" s="249"/>
      <c r="AJ109" s="303"/>
      <c r="AK109" s="301"/>
    </row>
    <row r="110" spans="1:37" ht="90">
      <c r="A110" s="243"/>
      <c r="B110" s="30" t="s">
        <v>65</v>
      </c>
      <c r="C110" s="47" t="s">
        <v>83</v>
      </c>
      <c r="D110" s="116"/>
      <c r="E110" s="459"/>
      <c r="F110" s="459"/>
      <c r="G110" s="461"/>
      <c r="H110" s="347" t="str">
        <f>C110</f>
        <v>Suitable PSED facility</v>
      </c>
      <c r="I110" s="348" t="s">
        <v>107</v>
      </c>
      <c r="J110" s="165" t="s">
        <v>208</v>
      </c>
      <c r="K110" s="378" t="s">
        <v>69</v>
      </c>
      <c r="L110" s="349" t="s">
        <v>58</v>
      </c>
      <c r="M110" s="340"/>
      <c r="N110" s="340"/>
      <c r="O110" s="248"/>
      <c r="P110" s="185"/>
      <c r="Q110" s="186"/>
      <c r="R110" s="187"/>
      <c r="S110" s="188"/>
      <c r="T110" s="123"/>
      <c r="U110" s="123"/>
      <c r="V110" s="188"/>
      <c r="W110" s="123"/>
      <c r="X110" s="123"/>
      <c r="Y110" s="123"/>
      <c r="Z110" s="123"/>
      <c r="AA110" s="123"/>
      <c r="AB110" s="123"/>
      <c r="AC110" s="123"/>
      <c r="AD110" s="123"/>
      <c r="AE110" s="123"/>
      <c r="AF110" s="123"/>
      <c r="AG110" s="123"/>
      <c r="AH110" s="405"/>
      <c r="AI110" s="249"/>
      <c r="AJ110" s="373" t="s">
        <v>209</v>
      </c>
      <c r="AK110" s="116"/>
    </row>
    <row r="111" spans="1:37">
      <c r="A111" s="243"/>
      <c r="B111" s="30" t="s">
        <v>75</v>
      </c>
      <c r="C111" s="75" t="s">
        <v>90</v>
      </c>
      <c r="D111" s="116"/>
      <c r="E111" s="459"/>
      <c r="F111" s="459"/>
      <c r="G111" s="531"/>
      <c r="H111" s="275"/>
      <c r="I111" s="79"/>
      <c r="J111" s="79"/>
      <c r="K111" s="81"/>
      <c r="L111" s="79"/>
      <c r="M111" s="79"/>
      <c r="N111" s="340"/>
      <c r="O111" s="223"/>
      <c r="P111" s="88"/>
      <c r="Q111" s="89"/>
      <c r="R111" s="88"/>
      <c r="S111" s="88"/>
      <c r="T111" s="90"/>
      <c r="U111" s="90"/>
      <c r="V111" s="88"/>
      <c r="W111" s="90"/>
      <c r="X111" s="90"/>
      <c r="Y111" s="90"/>
      <c r="Z111" s="90"/>
      <c r="AA111" s="90"/>
      <c r="AB111" s="90"/>
      <c r="AC111" s="90"/>
      <c r="AD111" s="90"/>
      <c r="AE111" s="90"/>
      <c r="AF111" s="90"/>
      <c r="AG111" s="90"/>
      <c r="AH111" s="90"/>
      <c r="AI111" s="91"/>
      <c r="AJ111" s="202"/>
      <c r="AK111" s="301"/>
    </row>
    <row r="112" spans="1:37">
      <c r="A112" s="243"/>
      <c r="B112" s="30" t="s">
        <v>82</v>
      </c>
      <c r="C112" s="75" t="s">
        <v>90</v>
      </c>
      <c r="D112" s="116"/>
      <c r="E112" s="459"/>
      <c r="F112" s="459"/>
      <c r="G112" s="531"/>
      <c r="H112" s="223"/>
      <c r="I112" s="88"/>
      <c r="J112" s="88"/>
      <c r="K112" s="90"/>
      <c r="L112" s="88"/>
      <c r="M112" s="88"/>
      <c r="N112" s="340"/>
      <c r="O112" s="223"/>
      <c r="P112" s="88"/>
      <c r="Q112" s="89"/>
      <c r="R112" s="88"/>
      <c r="S112" s="88"/>
      <c r="T112" s="90"/>
      <c r="U112" s="90"/>
      <c r="V112" s="88"/>
      <c r="W112" s="90"/>
      <c r="X112" s="90"/>
      <c r="Y112" s="90"/>
      <c r="Z112" s="90"/>
      <c r="AA112" s="90"/>
      <c r="AB112" s="90"/>
      <c r="AC112" s="90"/>
      <c r="AD112" s="90"/>
      <c r="AE112" s="90"/>
      <c r="AF112" s="90"/>
      <c r="AG112" s="90"/>
      <c r="AH112" s="90"/>
      <c r="AI112" s="91"/>
      <c r="AJ112" s="253"/>
      <c r="AK112" s="301"/>
    </row>
    <row r="113" spans="1:37">
      <c r="A113" s="243"/>
      <c r="B113" s="30" t="s">
        <v>89</v>
      </c>
      <c r="C113" s="75" t="s">
        <v>90</v>
      </c>
      <c r="D113" s="116"/>
      <c r="E113" s="459"/>
      <c r="F113" s="459"/>
      <c r="G113" s="531"/>
      <c r="H113" s="223"/>
      <c r="I113" s="88"/>
      <c r="J113" s="88"/>
      <c r="K113" s="90"/>
      <c r="L113" s="88"/>
      <c r="M113" s="88"/>
      <c r="N113" s="340"/>
      <c r="O113" s="223"/>
      <c r="P113" s="88"/>
      <c r="Q113" s="89"/>
      <c r="R113" s="88"/>
      <c r="S113" s="88"/>
      <c r="T113" s="90"/>
      <c r="U113" s="90"/>
      <c r="V113" s="88"/>
      <c r="W113" s="90"/>
      <c r="X113" s="90"/>
      <c r="Y113" s="90"/>
      <c r="Z113" s="90"/>
      <c r="AA113" s="90"/>
      <c r="AB113" s="90"/>
      <c r="AC113" s="90"/>
      <c r="AD113" s="90"/>
      <c r="AE113" s="90"/>
      <c r="AF113" s="90"/>
      <c r="AG113" s="90"/>
      <c r="AH113" s="90"/>
      <c r="AI113" s="91"/>
      <c r="AJ113" s="253"/>
      <c r="AK113" s="301"/>
    </row>
    <row r="114" spans="1:37">
      <c r="A114" s="243"/>
      <c r="B114" s="277" t="s">
        <v>91</v>
      </c>
      <c r="C114" s="85" t="s">
        <v>90</v>
      </c>
      <c r="D114" s="278"/>
      <c r="E114" s="459"/>
      <c r="F114" s="459"/>
      <c r="G114" s="531"/>
      <c r="H114" s="224"/>
      <c r="I114" s="177"/>
      <c r="J114" s="177"/>
      <c r="K114" s="133"/>
      <c r="L114" s="177"/>
      <c r="M114" s="177"/>
      <c r="N114" s="288"/>
      <c r="O114" s="224"/>
      <c r="P114" s="177"/>
      <c r="Q114" s="200"/>
      <c r="R114" s="177"/>
      <c r="S114" s="177"/>
      <c r="T114" s="133"/>
      <c r="U114" s="133"/>
      <c r="V114" s="177"/>
      <c r="W114" s="133"/>
      <c r="X114" s="133"/>
      <c r="Y114" s="133"/>
      <c r="Z114" s="133"/>
      <c r="AA114" s="133"/>
      <c r="AB114" s="133"/>
      <c r="AC114" s="133"/>
      <c r="AD114" s="133"/>
      <c r="AE114" s="133"/>
      <c r="AF114" s="133"/>
      <c r="AG114" s="133"/>
      <c r="AH114" s="133"/>
      <c r="AI114" s="189"/>
      <c r="AJ114" s="303"/>
      <c r="AK114" s="321"/>
    </row>
    <row r="115" spans="1:37">
      <c r="A115" s="279"/>
      <c r="B115" s="163"/>
      <c r="C115" s="163"/>
      <c r="D115" s="163"/>
      <c r="E115" s="170"/>
      <c r="F115" s="93"/>
      <c r="G115" s="93"/>
      <c r="H115" s="163"/>
      <c r="I115" s="163"/>
      <c r="J115" s="163"/>
      <c r="K115" s="44"/>
      <c r="L115" s="170"/>
      <c r="M115" s="170"/>
      <c r="N115" s="66"/>
      <c r="O115" s="151"/>
      <c r="P115" s="149"/>
      <c r="Q115" s="150"/>
      <c r="R115" s="151"/>
      <c r="S115" s="66"/>
      <c r="T115" s="65"/>
      <c r="U115" s="65"/>
      <c r="V115" s="66"/>
      <c r="W115" s="65"/>
      <c r="X115" s="65"/>
      <c r="Y115" s="65"/>
      <c r="Z115" s="65"/>
      <c r="AA115" s="65"/>
      <c r="AB115" s="65"/>
      <c r="AC115" s="65"/>
      <c r="AD115" s="65"/>
      <c r="AE115" s="65"/>
      <c r="AF115" s="65"/>
      <c r="AG115" s="65"/>
      <c r="AH115" s="410"/>
      <c r="AI115" s="66"/>
      <c r="AJ115" s="247"/>
      <c r="AK115" s="163"/>
    </row>
    <row r="116" spans="1:37" ht="23.45" thickBot="1">
      <c r="A116" s="280"/>
      <c r="B116" s="164"/>
      <c r="C116" s="164"/>
      <c r="D116" s="164"/>
      <c r="E116" s="281"/>
      <c r="F116" s="97"/>
      <c r="G116" s="164"/>
      <c r="H116" s="164"/>
      <c r="I116" s="164"/>
      <c r="J116" s="164"/>
      <c r="K116" s="96"/>
      <c r="L116" s="281"/>
      <c r="M116" s="164"/>
      <c r="N116" s="164"/>
      <c r="O116" s="281"/>
      <c r="P116" s="282"/>
      <c r="Q116" s="283"/>
      <c r="R116" s="281"/>
      <c r="S116" s="164"/>
      <c r="T116" s="96"/>
      <c r="U116" s="96"/>
      <c r="V116" s="164"/>
      <c r="W116" s="96"/>
      <c r="X116" s="96"/>
      <c r="Y116" s="96"/>
      <c r="Z116" s="96"/>
      <c r="AA116" s="96"/>
      <c r="AB116" s="96"/>
      <c r="AC116" s="96"/>
      <c r="AD116" s="96"/>
      <c r="AE116" s="96"/>
      <c r="AF116" s="96"/>
      <c r="AG116" s="96"/>
      <c r="AH116" s="411"/>
      <c r="AI116" s="164"/>
      <c r="AJ116" s="164"/>
      <c r="AK116" s="164"/>
    </row>
    <row r="117" spans="1:37" ht="23.45" thickBot="1">
      <c r="A117" s="258">
        <v>8</v>
      </c>
      <c r="B117" s="481" t="s">
        <v>5</v>
      </c>
      <c r="C117" s="482"/>
      <c r="D117" s="482" t="s">
        <v>6</v>
      </c>
      <c r="E117" s="482"/>
      <c r="F117" s="482"/>
      <c r="G117" s="482"/>
      <c r="H117" s="482"/>
      <c r="I117" s="482"/>
      <c r="J117" s="482"/>
      <c r="K117" s="482"/>
      <c r="L117" s="501"/>
      <c r="M117" s="502" t="s">
        <v>7</v>
      </c>
      <c r="N117" s="482"/>
      <c r="O117" s="482"/>
      <c r="P117" s="482"/>
      <c r="Q117" s="482"/>
      <c r="R117" s="482"/>
      <c r="S117" s="482"/>
      <c r="T117" s="482"/>
      <c r="U117" s="482"/>
      <c r="V117" s="482"/>
      <c r="W117" s="482"/>
      <c r="X117" s="482"/>
      <c r="Y117" s="482"/>
      <c r="Z117" s="482"/>
      <c r="AA117" s="482"/>
      <c r="AB117" s="482"/>
      <c r="AC117" s="482"/>
      <c r="AD117" s="482"/>
      <c r="AE117" s="482"/>
      <c r="AF117" s="482"/>
      <c r="AG117" s="482"/>
      <c r="AH117" s="482"/>
      <c r="AI117" s="483" t="s">
        <v>8</v>
      </c>
      <c r="AJ117" s="483"/>
    </row>
    <row r="118" spans="1:37" s="259" customFormat="1">
      <c r="A118" s="243"/>
      <c r="D118" s="260"/>
      <c r="E118" s="261" t="s">
        <v>9</v>
      </c>
      <c r="F118" s="508" t="s">
        <v>10</v>
      </c>
      <c r="G118" s="508" t="s">
        <v>11</v>
      </c>
      <c r="H118" s="510" t="s">
        <v>12</v>
      </c>
      <c r="I118" s="512" t="s">
        <v>13</v>
      </c>
      <c r="J118" s="514" t="s">
        <v>14</v>
      </c>
      <c r="K118" s="466" t="s">
        <v>15</v>
      </c>
      <c r="L118" s="508" t="s">
        <v>16</v>
      </c>
      <c r="M118" s="260" t="s">
        <v>17</v>
      </c>
      <c r="N118" s="262" t="s">
        <v>18</v>
      </c>
      <c r="O118" s="516" t="s">
        <v>19</v>
      </c>
      <c r="P118" s="517"/>
      <c r="Q118" s="518"/>
      <c r="R118" s="508" t="s">
        <v>92</v>
      </c>
      <c r="S118" s="508" t="s">
        <v>93</v>
      </c>
      <c r="T118" s="466" t="s">
        <v>22</v>
      </c>
      <c r="U118" s="466" t="s">
        <v>23</v>
      </c>
      <c r="V118" s="529" t="s">
        <v>24</v>
      </c>
      <c r="W118" s="466" t="s">
        <v>94</v>
      </c>
      <c r="X118" s="467" t="s">
        <v>26</v>
      </c>
      <c r="Y118" s="468"/>
      <c r="Z118" s="469"/>
      <c r="AA118" s="467" t="s">
        <v>27</v>
      </c>
      <c r="AB118" s="468"/>
      <c r="AC118" s="469"/>
      <c r="AD118" s="18" t="s">
        <v>28</v>
      </c>
      <c r="AE118" s="467" t="s">
        <v>29</v>
      </c>
      <c r="AF118" s="468"/>
      <c r="AG118" s="469"/>
      <c r="AH118" s="466" t="s">
        <v>30</v>
      </c>
      <c r="AI118" s="528" t="s">
        <v>31</v>
      </c>
      <c r="AJ118" s="528" t="s">
        <v>32</v>
      </c>
      <c r="AK118" s="263" t="s">
        <v>33</v>
      </c>
    </row>
    <row r="119" spans="1:37" ht="42" customHeight="1">
      <c r="A119" s="243"/>
      <c r="B119" s="264" t="s">
        <v>34</v>
      </c>
      <c r="C119" s="47" t="s">
        <v>210</v>
      </c>
      <c r="D119" s="116"/>
      <c r="E119" s="265" t="s">
        <v>36</v>
      </c>
      <c r="F119" s="509"/>
      <c r="G119" s="509"/>
      <c r="H119" s="511"/>
      <c r="I119" s="513"/>
      <c r="J119" s="515"/>
      <c r="K119" s="457"/>
      <c r="L119" s="509"/>
      <c r="M119" s="266"/>
      <c r="N119" s="361"/>
      <c r="O119" s="426" t="s">
        <v>37</v>
      </c>
      <c r="P119" s="427" t="s">
        <v>38</v>
      </c>
      <c r="Q119" s="428" t="s">
        <v>17</v>
      </c>
      <c r="R119" s="528"/>
      <c r="S119" s="528"/>
      <c r="T119" s="456"/>
      <c r="U119" s="456"/>
      <c r="V119" s="530"/>
      <c r="W119" s="456"/>
      <c r="X119" s="325" t="s">
        <v>39</v>
      </c>
      <c r="Y119" s="325" t="s">
        <v>40</v>
      </c>
      <c r="Z119" s="325" t="s">
        <v>41</v>
      </c>
      <c r="AA119" s="325" t="s">
        <v>39</v>
      </c>
      <c r="AB119" s="325" t="s">
        <v>40</v>
      </c>
      <c r="AC119" s="325" t="s">
        <v>41</v>
      </c>
      <c r="AD119" s="325" t="s">
        <v>42</v>
      </c>
      <c r="AE119" s="325" t="s">
        <v>43</v>
      </c>
      <c r="AF119" s="325" t="s">
        <v>44</v>
      </c>
      <c r="AG119" s="325" t="s">
        <v>45</v>
      </c>
      <c r="AH119" s="456"/>
      <c r="AI119" s="528"/>
      <c r="AJ119" s="509"/>
      <c r="AK119" s="152" t="s">
        <v>46</v>
      </c>
    </row>
    <row r="120" spans="1:37" ht="30">
      <c r="A120" s="243"/>
      <c r="B120" s="30" t="s">
        <v>47</v>
      </c>
      <c r="C120" s="47" t="s">
        <v>211</v>
      </c>
      <c r="D120" s="116"/>
      <c r="E120" s="458" t="s">
        <v>212</v>
      </c>
      <c r="F120" s="458" t="s">
        <v>213</v>
      </c>
      <c r="G120" s="460" t="s">
        <v>214</v>
      </c>
      <c r="H120" s="278"/>
      <c r="I120" s="278"/>
      <c r="J120" s="278"/>
      <c r="K120" s="194"/>
      <c r="L120" s="302"/>
      <c r="M120" s="295"/>
      <c r="N120" s="295"/>
      <c r="O120" s="309"/>
      <c r="P120" s="282"/>
      <c r="Q120" s="283"/>
      <c r="R120" s="281"/>
      <c r="S120" s="164"/>
      <c r="T120" s="96"/>
      <c r="U120" s="96"/>
      <c r="V120" s="164"/>
      <c r="W120" s="96"/>
      <c r="X120" s="96"/>
      <c r="Y120" s="96"/>
      <c r="Z120" s="96"/>
      <c r="AA120" s="96"/>
      <c r="AB120" s="96"/>
      <c r="AC120" s="96"/>
      <c r="AD120" s="96"/>
      <c r="AE120" s="96"/>
      <c r="AF120" s="96"/>
      <c r="AG120" s="96"/>
      <c r="AH120" s="411"/>
      <c r="AI120" s="301"/>
      <c r="AJ120" s="321"/>
      <c r="AK120" s="116"/>
    </row>
    <row r="121" spans="1:37">
      <c r="A121" s="243"/>
      <c r="B121" s="264" t="s">
        <v>54</v>
      </c>
      <c r="C121" s="289" t="s">
        <v>55</v>
      </c>
      <c r="D121" s="116"/>
      <c r="E121" s="459"/>
      <c r="F121" s="459"/>
      <c r="G121" s="531"/>
      <c r="H121" s="250"/>
      <c r="I121" s="60"/>
      <c r="J121" s="60"/>
      <c r="K121" s="59"/>
      <c r="L121" s="147"/>
      <c r="M121" s="60"/>
      <c r="N121" s="340"/>
      <c r="O121" s="383"/>
      <c r="P121" s="149"/>
      <c r="Q121" s="150"/>
      <c r="R121" s="151"/>
      <c r="S121" s="66"/>
      <c r="T121" s="65"/>
      <c r="U121" s="65"/>
      <c r="V121" s="66"/>
      <c r="W121" s="65"/>
      <c r="X121" s="65"/>
      <c r="Y121" s="65"/>
      <c r="Z121" s="65"/>
      <c r="AA121" s="65"/>
      <c r="AB121" s="65"/>
      <c r="AC121" s="65"/>
      <c r="AD121" s="65"/>
      <c r="AE121" s="65"/>
      <c r="AF121" s="65"/>
      <c r="AG121" s="65"/>
      <c r="AH121" s="410"/>
      <c r="AI121" s="247"/>
      <c r="AJ121" s="202"/>
      <c r="AK121" s="273"/>
    </row>
    <row r="122" spans="1:37" ht="45.6" thickBot="1">
      <c r="A122" s="243"/>
      <c r="B122" s="463" t="s">
        <v>56</v>
      </c>
      <c r="C122" s="47" t="s">
        <v>106</v>
      </c>
      <c r="D122" s="116"/>
      <c r="E122" s="459"/>
      <c r="F122" s="459"/>
      <c r="G122" s="531"/>
      <c r="H122" s="248"/>
      <c r="I122" s="188"/>
      <c r="J122" s="188"/>
      <c r="K122" s="123"/>
      <c r="L122" s="187"/>
      <c r="M122" s="188"/>
      <c r="N122" s="347"/>
      <c r="O122" s="359">
        <v>2</v>
      </c>
      <c r="P122" s="318" t="str">
        <f>C24</f>
        <v>To complete training</v>
      </c>
      <c r="Q122" s="317" t="str">
        <f t="shared" ref="Q122:U123" si="115">H28</f>
        <v>Trained aircrew</v>
      </c>
      <c r="R122" s="374" t="str">
        <f t="shared" si="115"/>
        <v>Wrong object</v>
      </c>
      <c r="S122" s="317" t="str">
        <f t="shared" si="115"/>
        <v>Incorrect skill level</v>
      </c>
      <c r="T122" s="390" t="str">
        <f t="shared" si="115"/>
        <v>Low</v>
      </c>
      <c r="U122" s="386" t="str">
        <f t="shared" si="115"/>
        <v>Large</v>
      </c>
      <c r="V122" s="375" t="s">
        <v>215</v>
      </c>
      <c r="W122" s="419" t="s">
        <v>104</v>
      </c>
      <c r="X122" s="107">
        <f t="shared" ref="X122:X123" si="116">IF($T122="High",3,0)</f>
        <v>0</v>
      </c>
      <c r="Y122" s="107">
        <f t="shared" ref="Y122:Y123" si="117">IF($T122="Medium",2,0)</f>
        <v>0</v>
      </c>
      <c r="Z122" s="107">
        <f t="shared" ref="Z122:Z123" si="118">IF($T122="Low",1,0)</f>
        <v>1</v>
      </c>
      <c r="AA122" s="107">
        <f t="shared" ref="AA122:AA123" si="119">IF($U122="large",3,0)</f>
        <v>3</v>
      </c>
      <c r="AB122" s="107">
        <f t="shared" ref="AB122:AB123" si="120">IF($U122="Medium",2,0)</f>
        <v>0</v>
      </c>
      <c r="AC122" s="107">
        <f t="shared" ref="AC122:AC123" si="121">IF($U122="Low",1,0)</f>
        <v>0</v>
      </c>
      <c r="AD122" s="107">
        <f t="shared" ref="AD122:AD123" si="122">(X122+Y122+Z122)*(AA122+AB122+AC122)</f>
        <v>3</v>
      </c>
      <c r="AE122" s="376">
        <f t="shared" ref="AE122:AE123" si="123">IF($W122="INCREASE",3,0)</f>
        <v>0</v>
      </c>
      <c r="AF122" s="376">
        <f t="shared" ref="AF122:AF123" si="124">IF($W122="NO CHANGE",2,0)</f>
        <v>2</v>
      </c>
      <c r="AG122" s="376">
        <f t="shared" ref="AG122:AG123" si="125">IF($W122="DECREASE",1,0)</f>
        <v>0</v>
      </c>
      <c r="AH122" s="425">
        <f t="shared" ref="AH122:AH123" si="126">AD122*(AE122+AF122+AG122)</f>
        <v>6</v>
      </c>
      <c r="AI122" s="375" t="s">
        <v>216</v>
      </c>
      <c r="AJ122" s="253"/>
      <c r="AK122" s="301"/>
    </row>
    <row r="123" spans="1:37" ht="45.6" thickTop="1">
      <c r="A123" s="243"/>
      <c r="B123" s="463"/>
      <c r="C123" s="47" t="s">
        <v>110</v>
      </c>
      <c r="D123" s="116"/>
      <c r="E123" s="459"/>
      <c r="F123" s="459"/>
      <c r="G123" s="531"/>
      <c r="H123" s="246"/>
      <c r="I123" s="66"/>
      <c r="J123" s="66"/>
      <c r="K123" s="65"/>
      <c r="L123" s="151"/>
      <c r="M123" s="66"/>
      <c r="N123" s="347"/>
      <c r="O123" s="360">
        <v>2</v>
      </c>
      <c r="P123" s="129" t="str">
        <f>C24</f>
        <v>To complete training</v>
      </c>
      <c r="Q123" s="130" t="str">
        <f t="shared" si="115"/>
        <v>Trained engineers</v>
      </c>
      <c r="R123" s="173" t="str">
        <f t="shared" si="115"/>
        <v>Wrong object</v>
      </c>
      <c r="S123" s="130" t="str">
        <f t="shared" si="115"/>
        <v>Incorrect skill level</v>
      </c>
      <c r="T123" s="401" t="str">
        <f t="shared" si="115"/>
        <v>Low</v>
      </c>
      <c r="U123" s="175" t="str">
        <f t="shared" si="115"/>
        <v>Large</v>
      </c>
      <c r="V123" s="368" t="s">
        <v>215</v>
      </c>
      <c r="W123" s="420" t="s">
        <v>104</v>
      </c>
      <c r="X123" s="194">
        <f t="shared" si="116"/>
        <v>0</v>
      </c>
      <c r="Y123" s="194">
        <f t="shared" si="117"/>
        <v>0</v>
      </c>
      <c r="Z123" s="194">
        <f t="shared" si="118"/>
        <v>1</v>
      </c>
      <c r="AA123" s="194">
        <f t="shared" si="119"/>
        <v>3</v>
      </c>
      <c r="AB123" s="194">
        <f t="shared" si="120"/>
        <v>0</v>
      </c>
      <c r="AC123" s="194">
        <f t="shared" si="121"/>
        <v>0</v>
      </c>
      <c r="AD123" s="194">
        <f t="shared" si="122"/>
        <v>3</v>
      </c>
      <c r="AE123" s="367">
        <f t="shared" si="123"/>
        <v>0</v>
      </c>
      <c r="AF123" s="367">
        <f t="shared" si="124"/>
        <v>2</v>
      </c>
      <c r="AG123" s="367">
        <f t="shared" si="125"/>
        <v>0</v>
      </c>
      <c r="AH123" s="235">
        <f t="shared" si="126"/>
        <v>6</v>
      </c>
      <c r="AI123" s="368" t="s">
        <v>217</v>
      </c>
      <c r="AJ123" s="303"/>
      <c r="AK123" s="301"/>
    </row>
    <row r="124" spans="1:37" ht="30">
      <c r="A124" s="243"/>
      <c r="B124" s="463" t="s">
        <v>65</v>
      </c>
      <c r="C124" s="47" t="s">
        <v>86</v>
      </c>
      <c r="D124" s="116"/>
      <c r="E124" s="459"/>
      <c r="F124" s="459"/>
      <c r="G124" s="461"/>
      <c r="H124" s="226" t="str">
        <f>C124</f>
        <v>PSED proforma</v>
      </c>
      <c r="I124" s="320" t="s">
        <v>107</v>
      </c>
      <c r="J124" s="117" t="s">
        <v>218</v>
      </c>
      <c r="K124" s="107" t="s">
        <v>69</v>
      </c>
      <c r="L124" s="287" t="s">
        <v>58</v>
      </c>
      <c r="M124" s="288"/>
      <c r="N124" s="340"/>
      <c r="O124" s="250"/>
      <c r="P124" s="145"/>
      <c r="Q124" s="146"/>
      <c r="R124" s="147"/>
      <c r="S124" s="60"/>
      <c r="T124" s="59"/>
      <c r="U124" s="59"/>
      <c r="V124" s="60"/>
      <c r="W124" s="59"/>
      <c r="X124" s="59"/>
      <c r="Y124" s="59"/>
      <c r="Z124" s="59"/>
      <c r="AA124" s="59"/>
      <c r="AB124" s="59"/>
      <c r="AC124" s="59"/>
      <c r="AD124" s="59"/>
      <c r="AE124" s="59"/>
      <c r="AF124" s="59"/>
      <c r="AG124" s="59"/>
      <c r="AH124" s="409"/>
      <c r="AI124" s="251"/>
      <c r="AJ124" s="380" t="s">
        <v>219</v>
      </c>
      <c r="AK124" s="116"/>
    </row>
    <row r="125" spans="1:37" ht="60">
      <c r="A125" s="243"/>
      <c r="B125" s="463"/>
      <c r="C125" s="47" t="s">
        <v>159</v>
      </c>
      <c r="D125" s="116"/>
      <c r="E125" s="459"/>
      <c r="F125" s="459"/>
      <c r="G125" s="461"/>
      <c r="H125" s="116" t="str">
        <f>C125</f>
        <v>Aircrew requiring refresher training</v>
      </c>
      <c r="I125" s="244" t="s">
        <v>107</v>
      </c>
      <c r="J125" s="165" t="s">
        <v>220</v>
      </c>
      <c r="K125" s="32" t="s">
        <v>69</v>
      </c>
      <c r="L125" s="49" t="s">
        <v>58</v>
      </c>
      <c r="M125" s="245"/>
      <c r="N125" s="340"/>
      <c r="O125" s="248"/>
      <c r="P125" s="185"/>
      <c r="Q125" s="186"/>
      <c r="R125" s="187"/>
      <c r="S125" s="188"/>
      <c r="T125" s="123"/>
      <c r="U125" s="123"/>
      <c r="V125" s="188"/>
      <c r="W125" s="123"/>
      <c r="X125" s="123"/>
      <c r="Y125" s="123"/>
      <c r="Z125" s="123"/>
      <c r="AA125" s="123"/>
      <c r="AB125" s="123"/>
      <c r="AC125" s="123"/>
      <c r="AD125" s="123"/>
      <c r="AE125" s="123"/>
      <c r="AF125" s="123"/>
      <c r="AG125" s="123"/>
      <c r="AH125" s="405"/>
      <c r="AI125" s="249"/>
      <c r="AJ125" s="319" t="s">
        <v>221</v>
      </c>
      <c r="AK125" s="116"/>
    </row>
    <row r="126" spans="1:37" ht="60">
      <c r="A126" s="243"/>
      <c r="B126" s="463"/>
      <c r="C126" s="47" t="s">
        <v>222</v>
      </c>
      <c r="D126" s="116"/>
      <c r="E126" s="459"/>
      <c r="F126" s="459"/>
      <c r="G126" s="461"/>
      <c r="H126" s="278" t="str">
        <f>C126</f>
        <v>Engineers requiring refresher training</v>
      </c>
      <c r="I126" s="322" t="s">
        <v>107</v>
      </c>
      <c r="J126" s="165" t="s">
        <v>220</v>
      </c>
      <c r="K126" s="194" t="s">
        <v>69</v>
      </c>
      <c r="L126" s="302" t="s">
        <v>58</v>
      </c>
      <c r="M126" s="295"/>
      <c r="N126" s="340"/>
      <c r="O126" s="248"/>
      <c r="P126" s="185"/>
      <c r="Q126" s="186"/>
      <c r="R126" s="187"/>
      <c r="S126" s="188"/>
      <c r="T126" s="123"/>
      <c r="U126" s="123"/>
      <c r="V126" s="188"/>
      <c r="W126" s="123"/>
      <c r="X126" s="123"/>
      <c r="Y126" s="123"/>
      <c r="Z126" s="123"/>
      <c r="AA126" s="123"/>
      <c r="AB126" s="123"/>
      <c r="AC126" s="123"/>
      <c r="AD126" s="123"/>
      <c r="AE126" s="123"/>
      <c r="AF126" s="123"/>
      <c r="AG126" s="123"/>
      <c r="AH126" s="405"/>
      <c r="AI126" s="249"/>
      <c r="AJ126" s="372" t="s">
        <v>223</v>
      </c>
      <c r="AK126" s="116"/>
    </row>
    <row r="127" spans="1:37">
      <c r="A127" s="243"/>
      <c r="B127" s="30" t="s">
        <v>75</v>
      </c>
      <c r="C127" s="75" t="s">
        <v>90</v>
      </c>
      <c r="D127" s="116"/>
      <c r="E127" s="459"/>
      <c r="F127" s="459"/>
      <c r="G127" s="531"/>
      <c r="H127" s="250"/>
      <c r="I127" s="60"/>
      <c r="J127" s="60"/>
      <c r="K127" s="59"/>
      <c r="L127" s="147"/>
      <c r="M127" s="60"/>
      <c r="N127" s="340"/>
      <c r="O127" s="246"/>
      <c r="P127" s="149"/>
      <c r="Q127" s="150"/>
      <c r="R127" s="151"/>
      <c r="S127" s="66"/>
      <c r="T127" s="65"/>
      <c r="U127" s="65"/>
      <c r="V127" s="66"/>
      <c r="W127" s="65"/>
      <c r="X127" s="65"/>
      <c r="Y127" s="65"/>
      <c r="Z127" s="65"/>
      <c r="AA127" s="65"/>
      <c r="AB127" s="65"/>
      <c r="AC127" s="65"/>
      <c r="AD127" s="65"/>
      <c r="AE127" s="65"/>
      <c r="AF127" s="65"/>
      <c r="AG127" s="65"/>
      <c r="AH127" s="410"/>
      <c r="AI127" s="247"/>
      <c r="AJ127" s="369"/>
      <c r="AK127" s="301"/>
    </row>
    <row r="128" spans="1:37" ht="45">
      <c r="A128" s="243"/>
      <c r="B128" s="30" t="s">
        <v>82</v>
      </c>
      <c r="C128" s="137" t="s">
        <v>224</v>
      </c>
      <c r="D128" s="116"/>
      <c r="E128" s="459"/>
      <c r="F128" s="459"/>
      <c r="G128" s="531"/>
      <c r="H128" s="248"/>
      <c r="I128" s="188"/>
      <c r="J128" s="188"/>
      <c r="K128" s="123"/>
      <c r="L128" s="187"/>
      <c r="M128" s="188"/>
      <c r="N128" s="347"/>
      <c r="O128" s="356">
        <v>22</v>
      </c>
      <c r="P128" s="316" t="str">
        <f>C318</f>
        <v>To provide PSED proforma</v>
      </c>
      <c r="Q128" s="315" t="str">
        <f>H322</f>
        <v>Provided PSED proforma</v>
      </c>
      <c r="R128" s="377" t="str">
        <f t="shared" ref="R128:U128" si="127">I322</f>
        <v>Wrong object</v>
      </c>
      <c r="S128" s="315" t="str">
        <f t="shared" si="127"/>
        <v>Incorrect/incomplete PSED proforma provided</v>
      </c>
      <c r="T128" s="402" t="str">
        <f t="shared" si="127"/>
        <v>Low</v>
      </c>
      <c r="U128" s="418" t="str">
        <f t="shared" si="127"/>
        <v>Large</v>
      </c>
      <c r="V128" s="316" t="s">
        <v>225</v>
      </c>
      <c r="W128" s="378" t="s">
        <v>104</v>
      </c>
      <c r="X128" s="378">
        <f t="shared" ref="X128" si="128">IF($T128="High",3,0)</f>
        <v>0</v>
      </c>
      <c r="Y128" s="378">
        <f t="shared" ref="Y128" si="129">IF($T128="Medium",2,0)</f>
        <v>0</v>
      </c>
      <c r="Z128" s="378">
        <f t="shared" ref="Z128" si="130">IF($T128="Low",1,0)</f>
        <v>1</v>
      </c>
      <c r="AA128" s="378">
        <f t="shared" ref="AA128" si="131">IF($U128="large",3,0)</f>
        <v>3</v>
      </c>
      <c r="AB128" s="378">
        <f t="shared" ref="AB128" si="132">IF($U128="Medium",2,0)</f>
        <v>0</v>
      </c>
      <c r="AC128" s="378">
        <f t="shared" ref="AC128" si="133">IF($U128="Low",1,0)</f>
        <v>0</v>
      </c>
      <c r="AD128" s="378">
        <f t="shared" ref="AD128" si="134">(X128+Y128+Z128)*(AA128+AB128+AC128)</f>
        <v>3</v>
      </c>
      <c r="AE128" s="379">
        <f t="shared" ref="AE128" si="135">IF($W128="INCREASE",3,0)</f>
        <v>0</v>
      </c>
      <c r="AF128" s="379">
        <f t="shared" ref="AF128" si="136">IF($W128="NO CHANGE",2,0)</f>
        <v>2</v>
      </c>
      <c r="AG128" s="379">
        <f t="shared" ref="AG128" si="137">IF($W128="DECREASE",1,0)</f>
        <v>0</v>
      </c>
      <c r="AH128" s="413">
        <f t="shared" ref="AH128" si="138">AD128*(AE128+AF128+AG128)</f>
        <v>6</v>
      </c>
      <c r="AI128" s="382" t="s">
        <v>226</v>
      </c>
      <c r="AJ128" s="371"/>
      <c r="AK128" s="301"/>
    </row>
    <row r="129" spans="1:37">
      <c r="A129" s="243"/>
      <c r="B129" s="30" t="s">
        <v>89</v>
      </c>
      <c r="C129" s="75" t="s">
        <v>90</v>
      </c>
      <c r="D129" s="116"/>
      <c r="E129" s="459"/>
      <c r="F129" s="459"/>
      <c r="G129" s="531"/>
      <c r="H129" s="223"/>
      <c r="I129" s="88"/>
      <c r="J129" s="88"/>
      <c r="K129" s="90"/>
      <c r="L129" s="88"/>
      <c r="M129" s="88"/>
      <c r="N129" s="340"/>
      <c r="O129" s="275"/>
      <c r="P129" s="79"/>
      <c r="Q129" s="80"/>
      <c r="R129" s="79"/>
      <c r="S129" s="79"/>
      <c r="T129" s="81"/>
      <c r="U129" s="81"/>
      <c r="V129" s="79"/>
      <c r="W129" s="81"/>
      <c r="X129" s="81"/>
      <c r="Y129" s="81"/>
      <c r="Z129" s="81"/>
      <c r="AA129" s="81"/>
      <c r="AB129" s="81"/>
      <c r="AC129" s="81"/>
      <c r="AD129" s="81"/>
      <c r="AE129" s="81"/>
      <c r="AF129" s="81"/>
      <c r="AG129" s="81"/>
      <c r="AH129" s="81"/>
      <c r="AI129" s="82"/>
      <c r="AJ129" s="91"/>
      <c r="AK129" s="301"/>
    </row>
    <row r="130" spans="1:37">
      <c r="A130" s="243"/>
      <c r="B130" s="277" t="s">
        <v>91</v>
      </c>
      <c r="C130" s="85" t="s">
        <v>90</v>
      </c>
      <c r="D130" s="278"/>
      <c r="E130" s="459"/>
      <c r="F130" s="459"/>
      <c r="G130" s="531"/>
      <c r="H130" s="224"/>
      <c r="I130" s="177"/>
      <c r="J130" s="177"/>
      <c r="K130" s="133"/>
      <c r="L130" s="177"/>
      <c r="M130" s="177"/>
      <c r="N130" s="288"/>
      <c r="O130" s="224"/>
      <c r="P130" s="177"/>
      <c r="Q130" s="200"/>
      <c r="R130" s="177"/>
      <c r="S130" s="177"/>
      <c r="T130" s="133"/>
      <c r="U130" s="133"/>
      <c r="V130" s="177"/>
      <c r="W130" s="133"/>
      <c r="X130" s="133"/>
      <c r="Y130" s="133"/>
      <c r="Z130" s="133"/>
      <c r="AA130" s="133"/>
      <c r="AB130" s="133"/>
      <c r="AC130" s="133"/>
      <c r="AD130" s="133"/>
      <c r="AE130" s="133"/>
      <c r="AF130" s="133"/>
      <c r="AG130" s="133"/>
      <c r="AH130" s="133"/>
      <c r="AI130" s="189"/>
      <c r="AJ130" s="189"/>
      <c r="AK130" s="321"/>
    </row>
    <row r="131" spans="1:37">
      <c r="A131" s="279"/>
      <c r="B131" s="163"/>
      <c r="C131" s="163"/>
      <c r="D131" s="163"/>
      <c r="E131" s="170"/>
      <c r="F131" s="93"/>
      <c r="G131" s="93"/>
      <c r="H131" s="163"/>
      <c r="I131" s="163"/>
      <c r="J131" s="163"/>
      <c r="K131" s="44"/>
      <c r="L131" s="170"/>
      <c r="M131" s="170"/>
      <c r="N131" s="66"/>
      <c r="O131" s="151"/>
      <c r="P131" s="149"/>
      <c r="Q131" s="150"/>
      <c r="R131" s="151"/>
      <c r="S131" s="66"/>
      <c r="T131" s="65"/>
      <c r="U131" s="65"/>
      <c r="V131" s="66"/>
      <c r="W131" s="65"/>
      <c r="X131" s="65"/>
      <c r="Y131" s="65"/>
      <c r="Z131" s="65"/>
      <c r="AA131" s="65"/>
      <c r="AB131" s="65"/>
      <c r="AC131" s="65"/>
      <c r="AD131" s="65"/>
      <c r="AE131" s="65"/>
      <c r="AF131" s="65"/>
      <c r="AG131" s="65"/>
      <c r="AH131" s="410"/>
      <c r="AI131" s="66"/>
      <c r="AJ131" s="247"/>
      <c r="AK131" s="163"/>
    </row>
    <row r="132" spans="1:37" ht="23.45" thickBot="1">
      <c r="A132" s="280"/>
      <c r="B132" s="164"/>
      <c r="C132" s="164"/>
      <c r="D132" s="164"/>
      <c r="E132" s="281"/>
      <c r="F132" s="97"/>
      <c r="G132" s="164"/>
      <c r="H132" s="164"/>
      <c r="I132" s="164"/>
      <c r="J132" s="164"/>
      <c r="K132" s="96"/>
      <c r="L132" s="281"/>
      <c r="M132" s="164"/>
      <c r="N132" s="164"/>
      <c r="O132" s="281"/>
      <c r="P132" s="282"/>
      <c r="Q132" s="283"/>
      <c r="R132" s="281"/>
      <c r="S132" s="164"/>
      <c r="T132" s="96"/>
      <c r="U132" s="96"/>
      <c r="V132" s="164"/>
      <c r="W132" s="96"/>
      <c r="X132" s="96"/>
      <c r="Y132" s="96"/>
      <c r="Z132" s="96"/>
      <c r="AA132" s="96"/>
      <c r="AB132" s="96"/>
      <c r="AC132" s="96"/>
      <c r="AD132" s="96"/>
      <c r="AE132" s="96"/>
      <c r="AF132" s="96"/>
      <c r="AG132" s="96"/>
      <c r="AH132" s="411"/>
      <c r="AI132" s="164"/>
      <c r="AJ132" s="164"/>
      <c r="AK132" s="164"/>
    </row>
    <row r="133" spans="1:37" ht="23.45" thickBot="1">
      <c r="A133" s="258">
        <v>9</v>
      </c>
      <c r="B133" s="481" t="s">
        <v>5</v>
      </c>
      <c r="C133" s="482"/>
      <c r="D133" s="482" t="s">
        <v>6</v>
      </c>
      <c r="E133" s="482"/>
      <c r="F133" s="482"/>
      <c r="G133" s="482"/>
      <c r="H133" s="482"/>
      <c r="I133" s="482"/>
      <c r="J133" s="482"/>
      <c r="K133" s="482"/>
      <c r="L133" s="501"/>
      <c r="M133" s="502" t="s">
        <v>7</v>
      </c>
      <c r="N133" s="482"/>
      <c r="O133" s="482"/>
      <c r="P133" s="482"/>
      <c r="Q133" s="482"/>
      <c r="R133" s="482"/>
      <c r="S133" s="482"/>
      <c r="T133" s="482"/>
      <c r="U133" s="482"/>
      <c r="V133" s="482"/>
      <c r="W133" s="482"/>
      <c r="X133" s="482"/>
      <c r="Y133" s="482"/>
      <c r="Z133" s="482"/>
      <c r="AA133" s="482"/>
      <c r="AB133" s="482"/>
      <c r="AC133" s="482"/>
      <c r="AD133" s="482"/>
      <c r="AE133" s="482"/>
      <c r="AF133" s="482"/>
      <c r="AG133" s="482"/>
      <c r="AH133" s="482"/>
      <c r="AI133" s="483" t="s">
        <v>8</v>
      </c>
      <c r="AJ133" s="483"/>
    </row>
    <row r="134" spans="1:37" s="259" customFormat="1">
      <c r="A134" s="243"/>
      <c r="D134" s="260"/>
      <c r="E134" s="261" t="s">
        <v>9</v>
      </c>
      <c r="F134" s="508" t="s">
        <v>10</v>
      </c>
      <c r="G134" s="508" t="s">
        <v>11</v>
      </c>
      <c r="H134" s="510" t="s">
        <v>12</v>
      </c>
      <c r="I134" s="512" t="s">
        <v>13</v>
      </c>
      <c r="J134" s="514" t="s">
        <v>14</v>
      </c>
      <c r="K134" s="466" t="s">
        <v>15</v>
      </c>
      <c r="L134" s="508" t="s">
        <v>16</v>
      </c>
      <c r="M134" s="260" t="s">
        <v>17</v>
      </c>
      <c r="N134" s="262" t="s">
        <v>18</v>
      </c>
      <c r="O134" s="516" t="s">
        <v>19</v>
      </c>
      <c r="P134" s="517"/>
      <c r="Q134" s="518"/>
      <c r="R134" s="508" t="s">
        <v>92</v>
      </c>
      <c r="S134" s="508" t="s">
        <v>93</v>
      </c>
      <c r="T134" s="466" t="s">
        <v>22</v>
      </c>
      <c r="U134" s="466" t="s">
        <v>23</v>
      </c>
      <c r="V134" s="529" t="s">
        <v>24</v>
      </c>
      <c r="W134" s="466" t="s">
        <v>94</v>
      </c>
      <c r="X134" s="467" t="s">
        <v>26</v>
      </c>
      <c r="Y134" s="468"/>
      <c r="Z134" s="469"/>
      <c r="AA134" s="467" t="s">
        <v>27</v>
      </c>
      <c r="AB134" s="468"/>
      <c r="AC134" s="469"/>
      <c r="AD134" s="18" t="s">
        <v>28</v>
      </c>
      <c r="AE134" s="467" t="s">
        <v>29</v>
      </c>
      <c r="AF134" s="468"/>
      <c r="AG134" s="469"/>
      <c r="AH134" s="466" t="s">
        <v>30</v>
      </c>
      <c r="AI134" s="528" t="s">
        <v>31</v>
      </c>
      <c r="AJ134" s="528" t="s">
        <v>32</v>
      </c>
      <c r="AK134" s="263" t="s">
        <v>33</v>
      </c>
    </row>
    <row r="135" spans="1:37" ht="45" customHeight="1">
      <c r="A135" s="243"/>
      <c r="B135" s="264" t="s">
        <v>34</v>
      </c>
      <c r="C135" s="47" t="s">
        <v>227</v>
      </c>
      <c r="D135" s="116"/>
      <c r="E135" s="265" t="s">
        <v>36</v>
      </c>
      <c r="F135" s="509"/>
      <c r="G135" s="509"/>
      <c r="H135" s="511"/>
      <c r="I135" s="513"/>
      <c r="J135" s="515"/>
      <c r="K135" s="457"/>
      <c r="L135" s="509"/>
      <c r="M135" s="266"/>
      <c r="N135" s="361"/>
      <c r="O135" s="426" t="s">
        <v>37</v>
      </c>
      <c r="P135" s="427" t="s">
        <v>38</v>
      </c>
      <c r="Q135" s="428" t="s">
        <v>17</v>
      </c>
      <c r="R135" s="528"/>
      <c r="S135" s="528"/>
      <c r="T135" s="456"/>
      <c r="U135" s="456"/>
      <c r="V135" s="530"/>
      <c r="W135" s="456"/>
      <c r="X135" s="325" t="s">
        <v>39</v>
      </c>
      <c r="Y135" s="325" t="s">
        <v>40</v>
      </c>
      <c r="Z135" s="325" t="s">
        <v>41</v>
      </c>
      <c r="AA135" s="325" t="s">
        <v>39</v>
      </c>
      <c r="AB135" s="325" t="s">
        <v>40</v>
      </c>
      <c r="AC135" s="325" t="s">
        <v>41</v>
      </c>
      <c r="AD135" s="325" t="s">
        <v>42</v>
      </c>
      <c r="AE135" s="325" t="s">
        <v>43</v>
      </c>
      <c r="AF135" s="325" t="s">
        <v>44</v>
      </c>
      <c r="AG135" s="325" t="s">
        <v>45</v>
      </c>
      <c r="AH135" s="456"/>
      <c r="AI135" s="528"/>
      <c r="AJ135" s="509"/>
      <c r="AK135" s="152" t="s">
        <v>46</v>
      </c>
    </row>
    <row r="136" spans="1:37" ht="45">
      <c r="A136" s="243"/>
      <c r="B136" s="30" t="s">
        <v>47</v>
      </c>
      <c r="C136" s="157" t="s">
        <v>228</v>
      </c>
      <c r="D136" s="116"/>
      <c r="E136" s="458" t="s">
        <v>229</v>
      </c>
      <c r="F136" s="458" t="s">
        <v>230</v>
      </c>
      <c r="G136" s="460" t="s">
        <v>231</v>
      </c>
      <c r="H136" s="278"/>
      <c r="I136" s="278"/>
      <c r="J136" s="278"/>
      <c r="K136" s="194"/>
      <c r="L136" s="302"/>
      <c r="M136" s="295"/>
      <c r="N136" s="295"/>
      <c r="O136" s="309"/>
      <c r="P136" s="282"/>
      <c r="Q136" s="283"/>
      <c r="R136" s="281"/>
      <c r="S136" s="164"/>
      <c r="T136" s="96"/>
      <c r="U136" s="96"/>
      <c r="V136" s="164"/>
      <c r="W136" s="96"/>
      <c r="X136" s="96"/>
      <c r="Y136" s="96"/>
      <c r="Z136" s="96"/>
      <c r="AA136" s="96"/>
      <c r="AB136" s="96"/>
      <c r="AC136" s="96"/>
      <c r="AD136" s="96"/>
      <c r="AE136" s="96"/>
      <c r="AF136" s="96"/>
      <c r="AG136" s="96"/>
      <c r="AH136" s="411"/>
      <c r="AI136" s="301"/>
      <c r="AJ136" s="321"/>
      <c r="AK136" s="116"/>
    </row>
    <row r="137" spans="1:37">
      <c r="A137" s="243"/>
      <c r="B137" s="264" t="s">
        <v>54</v>
      </c>
      <c r="C137" s="289" t="s">
        <v>55</v>
      </c>
      <c r="D137" s="116"/>
      <c r="E137" s="459"/>
      <c r="F137" s="459"/>
      <c r="G137" s="531"/>
      <c r="H137" s="250"/>
      <c r="I137" s="60"/>
      <c r="J137" s="60"/>
      <c r="K137" s="59"/>
      <c r="L137" s="147"/>
      <c r="M137" s="60"/>
      <c r="N137" s="340"/>
      <c r="O137" s="383"/>
      <c r="P137" s="149"/>
      <c r="Q137" s="150"/>
      <c r="R137" s="151"/>
      <c r="S137" s="66"/>
      <c r="T137" s="65"/>
      <c r="U137" s="65"/>
      <c r="V137" s="66"/>
      <c r="W137" s="65"/>
      <c r="X137" s="65"/>
      <c r="Y137" s="65"/>
      <c r="Z137" s="65"/>
      <c r="AA137" s="65"/>
      <c r="AB137" s="65"/>
      <c r="AC137" s="65"/>
      <c r="AD137" s="65"/>
      <c r="AE137" s="65"/>
      <c r="AF137" s="65"/>
      <c r="AG137" s="65"/>
      <c r="AH137" s="410"/>
      <c r="AI137" s="66"/>
      <c r="AJ137" s="202"/>
      <c r="AK137" s="273"/>
    </row>
    <row r="138" spans="1:37" ht="90">
      <c r="A138" s="243"/>
      <c r="B138" s="30" t="s">
        <v>56</v>
      </c>
      <c r="C138" s="47" t="s">
        <v>66</v>
      </c>
      <c r="D138" s="116"/>
      <c r="E138" s="459"/>
      <c r="F138" s="459"/>
      <c r="G138" s="531"/>
      <c r="H138" s="246"/>
      <c r="I138" s="66"/>
      <c r="J138" s="66"/>
      <c r="K138" s="65"/>
      <c r="L138" s="151"/>
      <c r="M138" s="66"/>
      <c r="N138" s="347"/>
      <c r="O138" s="356">
        <v>1</v>
      </c>
      <c r="P138" s="316" t="str">
        <f>C5</f>
        <v>To conduct PSED</v>
      </c>
      <c r="Q138" s="315" t="str">
        <f>H10</f>
        <v>Completed PSED proforma</v>
      </c>
      <c r="R138" s="377" t="str">
        <f>I10</f>
        <v>Sequence</v>
      </c>
      <c r="S138" s="315" t="str">
        <f>J10</f>
        <v>Omission</v>
      </c>
      <c r="T138" s="413" t="str">
        <f t="shared" ref="T138:U138" si="139">K10</f>
        <v>High</v>
      </c>
      <c r="U138" s="413" t="str">
        <f t="shared" si="139"/>
        <v>Large</v>
      </c>
      <c r="V138" s="316" t="s">
        <v>575</v>
      </c>
      <c r="W138" s="378" t="s">
        <v>60</v>
      </c>
      <c r="X138" s="378">
        <f t="shared" ref="X138" si="140">IF($T138="High",3,0)</f>
        <v>3</v>
      </c>
      <c r="Y138" s="378">
        <f t="shared" ref="Y138" si="141">IF($T138="Medium",2,0)</f>
        <v>0</v>
      </c>
      <c r="Z138" s="378">
        <f t="shared" ref="Z138" si="142">IF($T138="Low",1,0)</f>
        <v>0</v>
      </c>
      <c r="AA138" s="378">
        <f t="shared" ref="AA138" si="143">IF($U138="large",3,0)</f>
        <v>3</v>
      </c>
      <c r="AB138" s="378">
        <f t="shared" ref="AB138" si="144">IF($U138="Medium",2,0)</f>
        <v>0</v>
      </c>
      <c r="AC138" s="378">
        <f t="shared" ref="AC138" si="145">IF($U138="Low",1,0)</f>
        <v>0</v>
      </c>
      <c r="AD138" s="378">
        <f t="shared" ref="AD138" si="146">(X138+Y138+Z138)*(AA138+AB138+AC138)</f>
        <v>9</v>
      </c>
      <c r="AE138" s="379">
        <f t="shared" ref="AE138" si="147">IF($W138="INCREASE",3,0)</f>
        <v>3</v>
      </c>
      <c r="AF138" s="379">
        <f t="shared" ref="AF138" si="148">IF($W138="NO CHANGE",2,0)</f>
        <v>0</v>
      </c>
      <c r="AG138" s="379">
        <f t="shared" ref="AG138" si="149">IF($W138="DECREASE",1,0)</f>
        <v>0</v>
      </c>
      <c r="AH138" s="413">
        <f t="shared" ref="AH138" si="150">AD138*(AE138+AF138+AG138)</f>
        <v>27</v>
      </c>
      <c r="AI138" s="382" t="s">
        <v>576</v>
      </c>
      <c r="AJ138" s="303"/>
      <c r="AK138" s="301"/>
    </row>
    <row r="139" spans="1:37" ht="60">
      <c r="A139" s="243"/>
      <c r="B139" s="463" t="s">
        <v>65</v>
      </c>
      <c r="C139" s="47" t="s">
        <v>233</v>
      </c>
      <c r="D139" s="116"/>
      <c r="E139" s="459"/>
      <c r="F139" s="459"/>
      <c r="G139" s="461"/>
      <c r="H139" s="226" t="str">
        <f>C139</f>
        <v>Intermittent fault assessment</v>
      </c>
      <c r="I139" s="320" t="s">
        <v>72</v>
      </c>
      <c r="J139" s="346" t="s">
        <v>234</v>
      </c>
      <c r="K139" s="107" t="s">
        <v>69</v>
      </c>
      <c r="L139" s="287" t="s">
        <v>58</v>
      </c>
      <c r="M139" s="288"/>
      <c r="N139" s="340"/>
      <c r="O139" s="250"/>
      <c r="P139" s="145"/>
      <c r="Q139" s="146"/>
      <c r="R139" s="147"/>
      <c r="S139" s="60"/>
      <c r="T139" s="59"/>
      <c r="U139" s="59"/>
      <c r="V139" s="60"/>
      <c r="W139" s="59"/>
      <c r="X139" s="59"/>
      <c r="Y139" s="59"/>
      <c r="Z139" s="59"/>
      <c r="AA139" s="59"/>
      <c r="AB139" s="59"/>
      <c r="AC139" s="59"/>
      <c r="AD139" s="59"/>
      <c r="AE139" s="59"/>
      <c r="AF139" s="59"/>
      <c r="AG139" s="59"/>
      <c r="AH139" s="409"/>
      <c r="AI139" s="251"/>
      <c r="AJ139" s="380" t="s">
        <v>235</v>
      </c>
      <c r="AK139" s="116"/>
    </row>
    <row r="140" spans="1:37" ht="45">
      <c r="A140" s="243"/>
      <c r="B140" s="463"/>
      <c r="C140" s="47" t="s">
        <v>236</v>
      </c>
      <c r="D140" s="116"/>
      <c r="E140" s="459"/>
      <c r="F140" s="459"/>
      <c r="G140" s="461"/>
      <c r="H140" s="116" t="str">
        <f>C140</f>
        <v>NFF fault assessment</v>
      </c>
      <c r="I140" s="244" t="s">
        <v>72</v>
      </c>
      <c r="J140" s="139" t="s">
        <v>234</v>
      </c>
      <c r="K140" s="32" t="s">
        <v>69</v>
      </c>
      <c r="L140" s="49" t="s">
        <v>58</v>
      </c>
      <c r="M140" s="245"/>
      <c r="N140" s="340"/>
      <c r="O140" s="248"/>
      <c r="P140" s="185"/>
      <c r="Q140" s="186"/>
      <c r="R140" s="187"/>
      <c r="S140" s="188"/>
      <c r="T140" s="123"/>
      <c r="U140" s="123"/>
      <c r="V140" s="188"/>
      <c r="W140" s="123"/>
      <c r="X140" s="123"/>
      <c r="Y140" s="123"/>
      <c r="Z140" s="123"/>
      <c r="AA140" s="123"/>
      <c r="AB140" s="123"/>
      <c r="AC140" s="123"/>
      <c r="AD140" s="123"/>
      <c r="AE140" s="123"/>
      <c r="AF140" s="123"/>
      <c r="AG140" s="123"/>
      <c r="AH140" s="405"/>
      <c r="AI140" s="249"/>
      <c r="AJ140" s="319" t="s">
        <v>237</v>
      </c>
      <c r="AK140" s="116"/>
    </row>
    <row r="141" spans="1:37" ht="90">
      <c r="A141" s="243"/>
      <c r="B141" s="463"/>
      <c r="C141" s="47" t="s">
        <v>238</v>
      </c>
      <c r="D141" s="116"/>
      <c r="E141" s="459"/>
      <c r="F141" s="459"/>
      <c r="G141" s="461"/>
      <c r="H141" s="278" t="str">
        <f>C141</f>
        <v>History of fault description/equipment serial No</v>
      </c>
      <c r="I141" s="322" t="s">
        <v>107</v>
      </c>
      <c r="J141" s="323" t="s">
        <v>239</v>
      </c>
      <c r="K141" s="194" t="s">
        <v>69</v>
      </c>
      <c r="L141" s="302" t="s">
        <v>58</v>
      </c>
      <c r="M141" s="295"/>
      <c r="N141" s="340"/>
      <c r="O141" s="248"/>
      <c r="P141" s="185"/>
      <c r="Q141" s="186"/>
      <c r="R141" s="187"/>
      <c r="S141" s="188"/>
      <c r="T141" s="123"/>
      <c r="U141" s="123"/>
      <c r="V141" s="188"/>
      <c r="W141" s="123"/>
      <c r="X141" s="123"/>
      <c r="Y141" s="123"/>
      <c r="Z141" s="123"/>
      <c r="AA141" s="123"/>
      <c r="AB141" s="123"/>
      <c r="AC141" s="123"/>
      <c r="AD141" s="123"/>
      <c r="AE141" s="123"/>
      <c r="AF141" s="123"/>
      <c r="AG141" s="123"/>
      <c r="AH141" s="405"/>
      <c r="AI141" s="249"/>
      <c r="AJ141" s="372" t="s">
        <v>240</v>
      </c>
      <c r="AK141" s="116"/>
    </row>
    <row r="142" spans="1:37">
      <c r="A142" s="243"/>
      <c r="B142" s="30" t="s">
        <v>75</v>
      </c>
      <c r="C142" s="75" t="s">
        <v>90</v>
      </c>
      <c r="D142" s="116"/>
      <c r="E142" s="459"/>
      <c r="F142" s="459"/>
      <c r="G142" s="531"/>
      <c r="H142" s="250"/>
      <c r="I142" s="60"/>
      <c r="J142" s="60"/>
      <c r="K142" s="59"/>
      <c r="L142" s="147"/>
      <c r="M142" s="60"/>
      <c r="N142" s="340"/>
      <c r="O142" s="246"/>
      <c r="P142" s="149"/>
      <c r="Q142" s="150"/>
      <c r="R142" s="151"/>
      <c r="S142" s="66"/>
      <c r="T142" s="65"/>
      <c r="U142" s="65"/>
      <c r="V142" s="66"/>
      <c r="W142" s="65"/>
      <c r="X142" s="65"/>
      <c r="Y142" s="65"/>
      <c r="Z142" s="65"/>
      <c r="AA142" s="65"/>
      <c r="AB142" s="65"/>
      <c r="AC142" s="65"/>
      <c r="AD142" s="65"/>
      <c r="AE142" s="65"/>
      <c r="AF142" s="65"/>
      <c r="AG142" s="65"/>
      <c r="AH142" s="410"/>
      <c r="AI142" s="66"/>
      <c r="AJ142" s="202"/>
      <c r="AK142" s="301"/>
    </row>
    <row r="143" spans="1:37" ht="75">
      <c r="A143" s="243"/>
      <c r="B143" s="463" t="s">
        <v>82</v>
      </c>
      <c r="C143" s="137" t="s">
        <v>163</v>
      </c>
      <c r="D143" s="116"/>
      <c r="E143" s="459"/>
      <c r="F143" s="459"/>
      <c r="G143" s="531"/>
      <c r="H143" s="248"/>
      <c r="I143" s="188"/>
      <c r="J143" s="188"/>
      <c r="K143" s="123"/>
      <c r="L143" s="187"/>
      <c r="M143" s="188"/>
      <c r="N143" s="347"/>
      <c r="O143" s="359">
        <v>16</v>
      </c>
      <c r="P143" s="318" t="str">
        <f>C239</f>
        <v>To provide electronic searchable aircraft maintenance database</v>
      </c>
      <c r="Q143" s="317" t="str">
        <f>H243</f>
        <v>Electronic link to searchable aircraft maintenance database</v>
      </c>
      <c r="R143" s="374" t="str">
        <f t="shared" ref="R143:U143" si="151">I243</f>
        <v>Sequence</v>
      </c>
      <c r="S143" s="317" t="str">
        <f t="shared" si="151"/>
        <v>Omission or jumping - link not available</v>
      </c>
      <c r="T143" s="390" t="str">
        <f t="shared" si="151"/>
        <v>Low</v>
      </c>
      <c r="U143" s="386" t="str">
        <f t="shared" si="151"/>
        <v>Large</v>
      </c>
      <c r="V143" s="318" t="s">
        <v>577</v>
      </c>
      <c r="W143" s="107" t="s">
        <v>60</v>
      </c>
      <c r="X143" s="107">
        <f t="shared" ref="X143:X147" si="152">IF($T143="High",3,0)</f>
        <v>0</v>
      </c>
      <c r="Y143" s="107">
        <f t="shared" ref="Y143:Y147" si="153">IF($T143="Medium",2,0)</f>
        <v>0</v>
      </c>
      <c r="Z143" s="107">
        <f t="shared" ref="Z143:Z147" si="154">IF($T143="Low",1,0)</f>
        <v>1</v>
      </c>
      <c r="AA143" s="107">
        <f t="shared" ref="AA143:AA147" si="155">IF($U143="large",3,0)</f>
        <v>3</v>
      </c>
      <c r="AB143" s="107">
        <f t="shared" ref="AB143:AB147" si="156">IF($U143="Medium",2,0)</f>
        <v>0</v>
      </c>
      <c r="AC143" s="107">
        <f t="shared" ref="AC143:AC147" si="157">IF($U143="Low",1,0)</f>
        <v>0</v>
      </c>
      <c r="AD143" s="107">
        <f t="shared" ref="AD143:AD145" si="158">(X143+Y143+Z143)*(AA143+AB143+AC143)</f>
        <v>3</v>
      </c>
      <c r="AE143" s="376">
        <f t="shared" ref="AE143:AE145" si="159">IF($W143="INCREASE",3,0)</f>
        <v>3</v>
      </c>
      <c r="AF143" s="376">
        <f t="shared" ref="AF143:AF145" si="160">IF($W143="NO CHANGE",2,0)</f>
        <v>0</v>
      </c>
      <c r="AG143" s="376">
        <f t="shared" ref="AG143:AG145" si="161">IF($W143="DECREASE",1,0)</f>
        <v>0</v>
      </c>
      <c r="AH143" s="425">
        <f t="shared" ref="AH143:AH145" si="162">AD143*(AE143+AF143+AG143)</f>
        <v>9</v>
      </c>
      <c r="AI143" s="375" t="s">
        <v>165</v>
      </c>
      <c r="AJ143" s="253"/>
      <c r="AK143" s="301"/>
    </row>
    <row r="144" spans="1:37" ht="90">
      <c r="A144" s="243"/>
      <c r="B144" s="463"/>
      <c r="C144" s="137" t="s">
        <v>242</v>
      </c>
      <c r="D144" s="116"/>
      <c r="E144" s="459"/>
      <c r="F144" s="459"/>
      <c r="G144" s="531"/>
      <c r="H144" s="248"/>
      <c r="I144" s="188"/>
      <c r="J144" s="188"/>
      <c r="K144" s="123"/>
      <c r="L144" s="187"/>
      <c r="M144" s="188"/>
      <c r="N144" s="347"/>
      <c r="O144" s="306">
        <v>24</v>
      </c>
      <c r="P144" s="50" t="str">
        <f>C354</f>
        <v>To assess if fault is intermittent</v>
      </c>
      <c r="Q144" s="47" t="str">
        <f>H358</f>
        <v>Statement determining if fault has intermittent history</v>
      </c>
      <c r="R144" s="53" t="str">
        <f t="shared" ref="R144:U144" si="163">I358</f>
        <v>Timing/duration</v>
      </c>
      <c r="S144" s="47" t="str">
        <f t="shared" si="163"/>
        <v>Too late to be incorporated into process/outcome</v>
      </c>
      <c r="T144" s="72" t="str">
        <f t="shared" si="163"/>
        <v>High</v>
      </c>
      <c r="U144" s="73" t="str">
        <f t="shared" si="163"/>
        <v>Large</v>
      </c>
      <c r="V144" s="50" t="s">
        <v>243</v>
      </c>
      <c r="W144" s="32" t="s">
        <v>244</v>
      </c>
      <c r="X144" s="32">
        <f t="shared" si="152"/>
        <v>3</v>
      </c>
      <c r="Y144" s="32">
        <f t="shared" si="153"/>
        <v>0</v>
      </c>
      <c r="Z144" s="32">
        <f t="shared" si="154"/>
        <v>0</v>
      </c>
      <c r="AA144" s="32">
        <f t="shared" si="155"/>
        <v>3</v>
      </c>
      <c r="AB144" s="32">
        <f t="shared" si="156"/>
        <v>0</v>
      </c>
      <c r="AC144" s="32">
        <f t="shared" si="157"/>
        <v>0</v>
      </c>
      <c r="AD144" s="32">
        <f t="shared" si="158"/>
        <v>9</v>
      </c>
      <c r="AE144" s="51">
        <f t="shared" si="159"/>
        <v>0</v>
      </c>
      <c r="AF144" s="51">
        <f t="shared" si="160"/>
        <v>0</v>
      </c>
      <c r="AG144" s="51">
        <f t="shared" si="161"/>
        <v>1</v>
      </c>
      <c r="AH144" s="48">
        <f t="shared" si="162"/>
        <v>9</v>
      </c>
      <c r="AI144" s="159" t="s">
        <v>245</v>
      </c>
      <c r="AJ144" s="253"/>
      <c r="AK144" s="301"/>
    </row>
    <row r="145" spans="1:37" ht="90">
      <c r="A145" s="243"/>
      <c r="B145" s="463"/>
      <c r="C145" s="137" t="s">
        <v>246</v>
      </c>
      <c r="D145" s="116"/>
      <c r="E145" s="459"/>
      <c r="F145" s="459"/>
      <c r="G145" s="531"/>
      <c r="H145" s="248"/>
      <c r="I145" s="188"/>
      <c r="J145" s="188"/>
      <c r="K145" s="123"/>
      <c r="L145" s="187"/>
      <c r="M145" s="188"/>
      <c r="N145" s="347"/>
      <c r="O145" s="306">
        <v>25</v>
      </c>
      <c r="P145" s="50" t="str">
        <f>C367</f>
        <v>To assess if fault occurred before</v>
      </c>
      <c r="Q145" s="47" t="str">
        <f>H371</f>
        <v>Statement determining if fault occurred before</v>
      </c>
      <c r="R145" s="53" t="str">
        <f t="shared" ref="R145:U145" si="164">I371</f>
        <v>Timing/duration</v>
      </c>
      <c r="S145" s="47" t="str">
        <f t="shared" si="164"/>
        <v>Too late to be incorporated into process/outcome</v>
      </c>
      <c r="T145" s="72" t="str">
        <f t="shared" si="164"/>
        <v>High</v>
      </c>
      <c r="U145" s="73" t="str">
        <f t="shared" si="164"/>
        <v>Large</v>
      </c>
      <c r="V145" s="50" t="s">
        <v>247</v>
      </c>
      <c r="W145" s="32" t="s">
        <v>244</v>
      </c>
      <c r="X145" s="32">
        <f t="shared" si="152"/>
        <v>3</v>
      </c>
      <c r="Y145" s="32">
        <f t="shared" si="153"/>
        <v>0</v>
      </c>
      <c r="Z145" s="32">
        <f t="shared" si="154"/>
        <v>0</v>
      </c>
      <c r="AA145" s="32">
        <f t="shared" si="155"/>
        <v>3</v>
      </c>
      <c r="AB145" s="32">
        <f t="shared" si="156"/>
        <v>0</v>
      </c>
      <c r="AC145" s="32">
        <f t="shared" si="157"/>
        <v>0</v>
      </c>
      <c r="AD145" s="32">
        <f t="shared" si="158"/>
        <v>9</v>
      </c>
      <c r="AE145" s="51">
        <f t="shared" si="159"/>
        <v>0</v>
      </c>
      <c r="AF145" s="51">
        <f t="shared" si="160"/>
        <v>0</v>
      </c>
      <c r="AG145" s="51">
        <f t="shared" si="161"/>
        <v>1</v>
      </c>
      <c r="AH145" s="48">
        <f t="shared" si="162"/>
        <v>9</v>
      </c>
      <c r="AI145" s="159" t="s">
        <v>245</v>
      </c>
      <c r="AJ145" s="253"/>
      <c r="AK145" s="301"/>
    </row>
    <row r="146" spans="1:37">
      <c r="A146" s="243"/>
      <c r="B146" s="30" t="s">
        <v>89</v>
      </c>
      <c r="C146" s="75" t="s">
        <v>90</v>
      </c>
      <c r="D146" s="116"/>
      <c r="E146" s="459"/>
      <c r="F146" s="459"/>
      <c r="G146" s="531"/>
      <c r="H146" s="248"/>
      <c r="I146" s="188"/>
      <c r="J146" s="188"/>
      <c r="K146" s="123"/>
      <c r="L146" s="187"/>
      <c r="M146" s="188"/>
      <c r="N146" s="347"/>
      <c r="O146" s="163"/>
      <c r="P146" s="168"/>
      <c r="Q146" s="169"/>
      <c r="R146" s="170"/>
      <c r="S146" s="163"/>
      <c r="T146" s="44"/>
      <c r="U146" s="44"/>
      <c r="V146" s="168"/>
      <c r="W146" s="44"/>
      <c r="X146" s="44"/>
      <c r="Y146" s="44"/>
      <c r="Z146" s="44"/>
      <c r="AA146" s="44"/>
      <c r="AB146" s="44"/>
      <c r="AC146" s="44"/>
      <c r="AD146" s="44"/>
      <c r="AE146" s="44"/>
      <c r="AF146" s="44"/>
      <c r="AG146" s="44"/>
      <c r="AH146" s="406"/>
      <c r="AI146" s="273"/>
      <c r="AJ146" s="303"/>
      <c r="AK146" s="273"/>
    </row>
    <row r="147" spans="1:37" ht="60">
      <c r="A147" s="243"/>
      <c r="B147" s="277" t="s">
        <v>91</v>
      </c>
      <c r="C147" s="294" t="s">
        <v>248</v>
      </c>
      <c r="D147" s="278"/>
      <c r="E147" s="459"/>
      <c r="F147" s="459"/>
      <c r="G147" s="531"/>
      <c r="H147" s="246"/>
      <c r="I147" s="66"/>
      <c r="J147" s="66"/>
      <c r="K147" s="65"/>
      <c r="L147" s="151"/>
      <c r="M147" s="66"/>
      <c r="N147" s="226"/>
      <c r="O147" s="360">
        <v>1</v>
      </c>
      <c r="P147" s="129" t="str">
        <f>C5</f>
        <v>To conduct PSED</v>
      </c>
      <c r="Q147" s="130" t="str">
        <f>H10</f>
        <v>Completed PSED proforma</v>
      </c>
      <c r="R147" s="173" t="str">
        <f>I10</f>
        <v>Sequence</v>
      </c>
      <c r="S147" s="130" t="str">
        <f>J10</f>
        <v>Omission</v>
      </c>
      <c r="T147" s="174" t="str">
        <f>K10</f>
        <v>High</v>
      </c>
      <c r="U147" s="175" t="str">
        <f>L10</f>
        <v>Large</v>
      </c>
      <c r="V147" s="129" t="s">
        <v>249</v>
      </c>
      <c r="W147" s="32" t="s">
        <v>244</v>
      </c>
      <c r="X147" s="32">
        <f t="shared" si="152"/>
        <v>3</v>
      </c>
      <c r="Y147" s="32">
        <f t="shared" si="153"/>
        <v>0</v>
      </c>
      <c r="Z147" s="32">
        <f t="shared" si="154"/>
        <v>0</v>
      </c>
      <c r="AA147" s="32">
        <f t="shared" si="155"/>
        <v>3</v>
      </c>
      <c r="AB147" s="32">
        <f t="shared" si="156"/>
        <v>0</v>
      </c>
      <c r="AC147" s="32">
        <f t="shared" si="157"/>
        <v>0</v>
      </c>
      <c r="AD147" s="32">
        <f t="shared" ref="AD147" si="165">(X147+Y147+Z147)*(AA147+AB147+AC147)</f>
        <v>9</v>
      </c>
      <c r="AE147" s="51">
        <f t="shared" ref="AE147" si="166">IF($W147="INCREASE",3,0)</f>
        <v>0</v>
      </c>
      <c r="AF147" s="51">
        <f t="shared" ref="AF147" si="167">IF($W147="NO CHANGE",2,0)</f>
        <v>0</v>
      </c>
      <c r="AG147" s="51">
        <f t="shared" ref="AG147" si="168">IF($W147="DECREASE",1,0)</f>
        <v>1</v>
      </c>
      <c r="AH147" s="48">
        <f t="shared" ref="AH147" si="169">AD147*(AE147+AF147+AG147)</f>
        <v>9</v>
      </c>
      <c r="AI147" s="50" t="s">
        <v>250</v>
      </c>
      <c r="AJ147" s="347"/>
      <c r="AK147" s="278"/>
    </row>
    <row r="148" spans="1:37">
      <c r="A148" s="279"/>
      <c r="B148" s="163"/>
      <c r="C148" s="163"/>
      <c r="D148" s="163"/>
      <c r="E148" s="170"/>
      <c r="F148" s="93"/>
      <c r="G148" s="93"/>
      <c r="H148" s="163"/>
      <c r="I148" s="163"/>
      <c r="J148" s="163"/>
      <c r="K148" s="44"/>
      <c r="L148" s="170"/>
      <c r="M148" s="170"/>
      <c r="N148" s="66"/>
      <c r="O148" s="170"/>
      <c r="P148" s="168"/>
      <c r="Q148" s="169"/>
      <c r="R148" s="170"/>
      <c r="S148" s="163"/>
      <c r="T148" s="44"/>
      <c r="U148" s="44"/>
      <c r="V148" s="163"/>
      <c r="W148" s="44"/>
      <c r="X148" s="44"/>
      <c r="Y148" s="44"/>
      <c r="Z148" s="44"/>
      <c r="AA148" s="44"/>
      <c r="AB148" s="44"/>
      <c r="AC148" s="44"/>
      <c r="AD148" s="44"/>
      <c r="AE148" s="44"/>
      <c r="AF148" s="44"/>
      <c r="AG148" s="44"/>
      <c r="AH148" s="406"/>
      <c r="AI148" s="163"/>
      <c r="AJ148" s="273"/>
      <c r="AK148" s="163"/>
    </row>
    <row r="149" spans="1:37" ht="23.45" thickBot="1">
      <c r="A149" s="280"/>
      <c r="B149" s="164"/>
      <c r="C149" s="164"/>
      <c r="D149" s="164"/>
      <c r="E149" s="281"/>
      <c r="F149" s="97"/>
      <c r="G149" s="164"/>
      <c r="H149" s="164"/>
      <c r="I149" s="164"/>
      <c r="J149" s="164"/>
      <c r="K149" s="96"/>
      <c r="L149" s="281"/>
      <c r="M149" s="164"/>
      <c r="N149" s="164"/>
      <c r="O149" s="281"/>
      <c r="P149" s="282"/>
      <c r="Q149" s="283"/>
      <c r="R149" s="281"/>
      <c r="S149" s="164"/>
      <c r="T149" s="96"/>
      <c r="U149" s="96"/>
      <c r="V149" s="164"/>
      <c r="W149" s="96"/>
      <c r="X149" s="96"/>
      <c r="Y149" s="96"/>
      <c r="Z149" s="96"/>
      <c r="AA149" s="96"/>
      <c r="AB149" s="96"/>
      <c r="AC149" s="96"/>
      <c r="AD149" s="96"/>
      <c r="AE149" s="96"/>
      <c r="AF149" s="96"/>
      <c r="AG149" s="96"/>
      <c r="AH149" s="411"/>
      <c r="AI149" s="164"/>
      <c r="AJ149" s="164"/>
      <c r="AK149" s="164"/>
    </row>
    <row r="150" spans="1:37" ht="23.45" thickBot="1">
      <c r="A150" s="258">
        <v>10</v>
      </c>
      <c r="B150" s="481" t="s">
        <v>5</v>
      </c>
      <c r="C150" s="482"/>
      <c r="D150" s="482" t="s">
        <v>6</v>
      </c>
      <c r="E150" s="482"/>
      <c r="F150" s="482"/>
      <c r="G150" s="482"/>
      <c r="H150" s="482"/>
      <c r="I150" s="482"/>
      <c r="J150" s="482"/>
      <c r="K150" s="482"/>
      <c r="L150" s="501"/>
      <c r="M150" s="502" t="s">
        <v>7</v>
      </c>
      <c r="N150" s="482"/>
      <c r="O150" s="482"/>
      <c r="P150" s="482"/>
      <c r="Q150" s="482"/>
      <c r="R150" s="482"/>
      <c r="S150" s="482"/>
      <c r="T150" s="482"/>
      <c r="U150" s="482"/>
      <c r="V150" s="482"/>
      <c r="W150" s="482"/>
      <c r="X150" s="482"/>
      <c r="Y150" s="482"/>
      <c r="Z150" s="482"/>
      <c r="AA150" s="482"/>
      <c r="AB150" s="482"/>
      <c r="AC150" s="482"/>
      <c r="AD150" s="482"/>
      <c r="AE150" s="482"/>
      <c r="AF150" s="482"/>
      <c r="AG150" s="482"/>
      <c r="AH150" s="482"/>
      <c r="AI150" s="483" t="s">
        <v>8</v>
      </c>
      <c r="AJ150" s="483"/>
    </row>
    <row r="151" spans="1:37" s="259" customFormat="1">
      <c r="A151" s="243"/>
      <c r="D151" s="260"/>
      <c r="E151" s="261" t="s">
        <v>9</v>
      </c>
      <c r="F151" s="508" t="s">
        <v>10</v>
      </c>
      <c r="G151" s="508" t="s">
        <v>11</v>
      </c>
      <c r="H151" s="510" t="s">
        <v>12</v>
      </c>
      <c r="I151" s="512" t="s">
        <v>13</v>
      </c>
      <c r="J151" s="514" t="s">
        <v>14</v>
      </c>
      <c r="K151" s="466" t="s">
        <v>15</v>
      </c>
      <c r="L151" s="508" t="s">
        <v>16</v>
      </c>
      <c r="M151" s="260" t="s">
        <v>17</v>
      </c>
      <c r="N151" s="262" t="s">
        <v>18</v>
      </c>
      <c r="O151" s="516" t="s">
        <v>19</v>
      </c>
      <c r="P151" s="517"/>
      <c r="Q151" s="518"/>
      <c r="R151" s="508" t="s">
        <v>92</v>
      </c>
      <c r="S151" s="508" t="s">
        <v>93</v>
      </c>
      <c r="T151" s="466" t="s">
        <v>22</v>
      </c>
      <c r="U151" s="466" t="s">
        <v>23</v>
      </c>
      <c r="V151" s="529" t="s">
        <v>24</v>
      </c>
      <c r="W151" s="466" t="s">
        <v>94</v>
      </c>
      <c r="X151" s="467" t="s">
        <v>26</v>
      </c>
      <c r="Y151" s="468"/>
      <c r="Z151" s="469"/>
      <c r="AA151" s="467" t="s">
        <v>27</v>
      </c>
      <c r="AB151" s="468"/>
      <c r="AC151" s="469"/>
      <c r="AD151" s="18" t="s">
        <v>28</v>
      </c>
      <c r="AE151" s="467" t="s">
        <v>29</v>
      </c>
      <c r="AF151" s="468"/>
      <c r="AG151" s="469"/>
      <c r="AH151" s="466" t="s">
        <v>30</v>
      </c>
      <c r="AI151" s="528" t="s">
        <v>31</v>
      </c>
      <c r="AJ151" s="528" t="s">
        <v>32</v>
      </c>
      <c r="AK151" s="263" t="s">
        <v>33</v>
      </c>
    </row>
    <row r="152" spans="1:37" ht="40.15" customHeight="1">
      <c r="A152" s="243"/>
      <c r="B152" s="264" t="s">
        <v>34</v>
      </c>
      <c r="C152" s="47" t="s">
        <v>251</v>
      </c>
      <c r="D152" s="116"/>
      <c r="E152" s="265" t="s">
        <v>36</v>
      </c>
      <c r="F152" s="509"/>
      <c r="G152" s="509"/>
      <c r="H152" s="511"/>
      <c r="I152" s="513"/>
      <c r="J152" s="515"/>
      <c r="K152" s="457"/>
      <c r="L152" s="509"/>
      <c r="M152" s="266"/>
      <c r="N152" s="361"/>
      <c r="O152" s="426" t="s">
        <v>37</v>
      </c>
      <c r="P152" s="427" t="s">
        <v>38</v>
      </c>
      <c r="Q152" s="428" t="s">
        <v>17</v>
      </c>
      <c r="R152" s="528"/>
      <c r="S152" s="528"/>
      <c r="T152" s="456"/>
      <c r="U152" s="456"/>
      <c r="V152" s="530"/>
      <c r="W152" s="456"/>
      <c r="X152" s="325" t="s">
        <v>39</v>
      </c>
      <c r="Y152" s="325" t="s">
        <v>40</v>
      </c>
      <c r="Z152" s="325" t="s">
        <v>41</v>
      </c>
      <c r="AA152" s="325" t="s">
        <v>39</v>
      </c>
      <c r="AB152" s="325" t="s">
        <v>40</v>
      </c>
      <c r="AC152" s="325" t="s">
        <v>41</v>
      </c>
      <c r="AD152" s="325" t="s">
        <v>42</v>
      </c>
      <c r="AE152" s="325" t="s">
        <v>43</v>
      </c>
      <c r="AF152" s="325" t="s">
        <v>44</v>
      </c>
      <c r="AG152" s="325" t="s">
        <v>45</v>
      </c>
      <c r="AH152" s="456"/>
      <c r="AI152" s="528"/>
      <c r="AJ152" s="509"/>
      <c r="AK152" s="152" t="s">
        <v>46</v>
      </c>
    </row>
    <row r="153" spans="1:37" ht="45">
      <c r="A153" s="243"/>
      <c r="B153" s="30" t="s">
        <v>47</v>
      </c>
      <c r="C153" s="137" t="s">
        <v>252</v>
      </c>
      <c r="D153" s="116"/>
      <c r="E153" s="458" t="s">
        <v>253</v>
      </c>
      <c r="F153" s="458" t="s">
        <v>230</v>
      </c>
      <c r="G153" s="460" t="s">
        <v>254</v>
      </c>
      <c r="H153" s="278"/>
      <c r="I153" s="278"/>
      <c r="J153" s="278"/>
      <c r="K153" s="194"/>
      <c r="L153" s="302"/>
      <c r="M153" s="295"/>
      <c r="N153" s="295"/>
      <c r="O153" s="309"/>
      <c r="P153" s="282"/>
      <c r="Q153" s="283"/>
      <c r="R153" s="281"/>
      <c r="S153" s="164"/>
      <c r="T153" s="96"/>
      <c r="U153" s="96"/>
      <c r="V153" s="164"/>
      <c r="W153" s="96"/>
      <c r="X153" s="96"/>
      <c r="Y153" s="96"/>
      <c r="Z153" s="96"/>
      <c r="AA153" s="96"/>
      <c r="AB153" s="96"/>
      <c r="AC153" s="96"/>
      <c r="AD153" s="96"/>
      <c r="AE153" s="96"/>
      <c r="AF153" s="96"/>
      <c r="AG153" s="96"/>
      <c r="AH153" s="411"/>
      <c r="AI153" s="301"/>
      <c r="AJ153" s="301"/>
      <c r="AK153" s="116"/>
    </row>
    <row r="154" spans="1:37">
      <c r="A154" s="243"/>
      <c r="B154" s="264" t="s">
        <v>54</v>
      </c>
      <c r="C154" s="289" t="s">
        <v>55</v>
      </c>
      <c r="D154" s="116"/>
      <c r="E154" s="459"/>
      <c r="F154" s="459"/>
      <c r="G154" s="531"/>
      <c r="H154" s="250"/>
      <c r="I154" s="60"/>
      <c r="J154" s="60"/>
      <c r="K154" s="59"/>
      <c r="L154" s="147"/>
      <c r="M154" s="60"/>
      <c r="N154" s="340"/>
      <c r="O154" s="381"/>
      <c r="P154" s="168"/>
      <c r="Q154" s="169"/>
      <c r="R154" s="170"/>
      <c r="S154" s="163"/>
      <c r="T154" s="44"/>
      <c r="U154" s="44"/>
      <c r="V154" s="163"/>
      <c r="W154" s="44"/>
      <c r="X154" s="44"/>
      <c r="Y154" s="44"/>
      <c r="Z154" s="44"/>
      <c r="AA154" s="44"/>
      <c r="AB154" s="44"/>
      <c r="AC154" s="44"/>
      <c r="AD154" s="44"/>
      <c r="AE154" s="44"/>
      <c r="AF154" s="44"/>
      <c r="AG154" s="44"/>
      <c r="AH154" s="406"/>
      <c r="AI154" s="273"/>
      <c r="AJ154" s="273"/>
      <c r="AK154" s="270"/>
    </row>
    <row r="155" spans="1:37" ht="75">
      <c r="A155" s="243"/>
      <c r="B155" s="30" t="s">
        <v>56</v>
      </c>
      <c r="C155" s="47" t="s">
        <v>236</v>
      </c>
      <c r="D155" s="116"/>
      <c r="E155" s="459"/>
      <c r="F155" s="459"/>
      <c r="G155" s="531"/>
      <c r="H155" s="246"/>
      <c r="I155" s="66"/>
      <c r="J155" s="66"/>
      <c r="K155" s="65"/>
      <c r="L155" s="151"/>
      <c r="M155" s="66"/>
      <c r="N155" s="347"/>
      <c r="O155" s="359">
        <v>9</v>
      </c>
      <c r="P155" s="318" t="str">
        <f>C135</f>
        <v>To review aircraft history</v>
      </c>
      <c r="Q155" s="317" t="str">
        <f>H140</f>
        <v>NFF fault assessment</v>
      </c>
      <c r="R155" s="374" t="str">
        <f>I140</f>
        <v>Timing/duration</v>
      </c>
      <c r="S155" s="317" t="str">
        <f>J140</f>
        <v xml:space="preserve">Too early - assessment made on incomplete information </v>
      </c>
      <c r="T155" s="385" t="str">
        <f>K140</f>
        <v>High</v>
      </c>
      <c r="U155" s="386" t="str">
        <f>L140</f>
        <v>Large</v>
      </c>
      <c r="V155" s="318" t="s">
        <v>255</v>
      </c>
      <c r="W155" s="107" t="s">
        <v>60</v>
      </c>
      <c r="X155" s="107">
        <f t="shared" ref="X155" si="170">IF($T155="High",3,0)</f>
        <v>3</v>
      </c>
      <c r="Y155" s="107">
        <f t="shared" ref="Y155" si="171">IF($T155="Medium",2,0)</f>
        <v>0</v>
      </c>
      <c r="Z155" s="107">
        <f t="shared" ref="Z155" si="172">IF($T155="Low",1,0)</f>
        <v>0</v>
      </c>
      <c r="AA155" s="107">
        <f t="shared" ref="AA155" si="173">IF($U155="large",3,0)</f>
        <v>3</v>
      </c>
      <c r="AB155" s="107">
        <f t="shared" ref="AB155" si="174">IF($U155="Medium",2,0)</f>
        <v>0</v>
      </c>
      <c r="AC155" s="107">
        <f t="shared" ref="AC155" si="175">IF($U155="Low",1,0)</f>
        <v>0</v>
      </c>
      <c r="AD155" s="107">
        <f t="shared" ref="AD155" si="176">(X155+Y155+Z155)*(AA155+AB155+AC155)</f>
        <v>9</v>
      </c>
      <c r="AE155" s="376">
        <f t="shared" ref="AE155" si="177">IF($W155="INCREASE",3,0)</f>
        <v>3</v>
      </c>
      <c r="AF155" s="376">
        <f t="shared" ref="AF155" si="178">IF($W155="NO CHANGE",2,0)</f>
        <v>0</v>
      </c>
      <c r="AG155" s="376">
        <f t="shared" ref="AG155" si="179">IF($W155="DECREASE",1,0)</f>
        <v>0</v>
      </c>
      <c r="AH155" s="425">
        <f t="shared" ref="AH155" si="180">AD155*(AE155+AF155+AG155)</f>
        <v>27</v>
      </c>
      <c r="AI155" s="318" t="s">
        <v>256</v>
      </c>
      <c r="AJ155" s="270"/>
      <c r="AK155" s="116"/>
    </row>
    <row r="156" spans="1:37" ht="60">
      <c r="A156" s="243"/>
      <c r="B156" s="30" t="s">
        <v>65</v>
      </c>
      <c r="C156" s="47" t="s">
        <v>257</v>
      </c>
      <c r="D156" s="116"/>
      <c r="E156" s="459"/>
      <c r="F156" s="459"/>
      <c r="G156" s="461"/>
      <c r="H156" s="347" t="str">
        <f>C156</f>
        <v>Report for NFF/A working group</v>
      </c>
      <c r="I156" s="348" t="s">
        <v>107</v>
      </c>
      <c r="J156" s="165" t="s">
        <v>258</v>
      </c>
      <c r="K156" s="378" t="s">
        <v>69</v>
      </c>
      <c r="L156" s="349" t="s">
        <v>58</v>
      </c>
      <c r="M156" s="340"/>
      <c r="N156" s="347"/>
      <c r="O156" s="60"/>
      <c r="P156" s="145"/>
      <c r="Q156" s="146"/>
      <c r="R156" s="147"/>
      <c r="S156" s="60"/>
      <c r="T156" s="59"/>
      <c r="U156" s="59"/>
      <c r="V156" s="60"/>
      <c r="W156" s="59"/>
      <c r="X156" s="59"/>
      <c r="Y156" s="59"/>
      <c r="Z156" s="59"/>
      <c r="AA156" s="59"/>
      <c r="AB156" s="59"/>
      <c r="AC156" s="59"/>
      <c r="AD156" s="59"/>
      <c r="AE156" s="59"/>
      <c r="AF156" s="59"/>
      <c r="AG156" s="59"/>
      <c r="AH156" s="409"/>
      <c r="AI156" s="251"/>
      <c r="AJ156" s="129" t="s">
        <v>259</v>
      </c>
      <c r="AK156" s="116"/>
    </row>
    <row r="157" spans="1:37">
      <c r="A157" s="243"/>
      <c r="B157" s="30" t="s">
        <v>75</v>
      </c>
      <c r="C157" s="75" t="s">
        <v>90</v>
      </c>
      <c r="D157" s="116"/>
      <c r="E157" s="459"/>
      <c r="F157" s="459"/>
      <c r="G157" s="531"/>
      <c r="H157" s="250"/>
      <c r="I157" s="60"/>
      <c r="J157" s="60"/>
      <c r="K157" s="59"/>
      <c r="L157" s="147"/>
      <c r="M157" s="60"/>
      <c r="N157" s="347"/>
      <c r="O157" s="66"/>
      <c r="P157" s="149"/>
      <c r="Q157" s="150"/>
      <c r="R157" s="151"/>
      <c r="S157" s="66"/>
      <c r="T157" s="65"/>
      <c r="U157" s="65"/>
      <c r="V157" s="66"/>
      <c r="W157" s="65"/>
      <c r="X157" s="65"/>
      <c r="Y157" s="65"/>
      <c r="Z157" s="65"/>
      <c r="AA157" s="65"/>
      <c r="AB157" s="65"/>
      <c r="AC157" s="65"/>
      <c r="AD157" s="65"/>
      <c r="AE157" s="65"/>
      <c r="AF157" s="65"/>
      <c r="AG157" s="65"/>
      <c r="AH157" s="410"/>
      <c r="AI157" s="66"/>
      <c r="AJ157" s="202"/>
      <c r="AK157" s="301"/>
    </row>
    <row r="158" spans="1:37" ht="45">
      <c r="A158" s="243"/>
      <c r="B158" s="30" t="s">
        <v>82</v>
      </c>
      <c r="C158" s="47" t="s">
        <v>260</v>
      </c>
      <c r="D158" s="116"/>
      <c r="E158" s="459"/>
      <c r="F158" s="459"/>
      <c r="G158" s="531"/>
      <c r="H158" s="248"/>
      <c r="I158" s="188"/>
      <c r="J158" s="188"/>
      <c r="K158" s="123"/>
      <c r="L158" s="187"/>
      <c r="M158" s="188"/>
      <c r="N158" s="347"/>
      <c r="O158" s="306">
        <v>16</v>
      </c>
      <c r="P158" s="50" t="str">
        <f>C239</f>
        <v>To provide electronic searchable aircraft maintenance database</v>
      </c>
      <c r="Q158" s="47" t="str">
        <f>H243</f>
        <v>Electronic link to searchable aircraft maintenance database</v>
      </c>
      <c r="R158" s="53" t="str">
        <f t="shared" ref="R158:U158" si="181">I243</f>
        <v>Sequence</v>
      </c>
      <c r="S158" s="47" t="str">
        <f t="shared" si="181"/>
        <v>Omission or jumping - link not available</v>
      </c>
      <c r="T158" s="115" t="str">
        <f t="shared" si="181"/>
        <v>Low</v>
      </c>
      <c r="U158" s="73" t="str">
        <f t="shared" si="181"/>
        <v>Large</v>
      </c>
      <c r="V158" s="50" t="s">
        <v>261</v>
      </c>
      <c r="W158" s="32" t="s">
        <v>244</v>
      </c>
      <c r="X158" s="32">
        <f t="shared" ref="X158" si="182">IF($T158="High",3,0)</f>
        <v>0</v>
      </c>
      <c r="Y158" s="32">
        <f t="shared" ref="Y158" si="183">IF($T158="Medium",2,0)</f>
        <v>0</v>
      </c>
      <c r="Z158" s="32">
        <f t="shared" ref="Z158" si="184">IF($T158="Low",1,0)</f>
        <v>1</v>
      </c>
      <c r="AA158" s="32">
        <f t="shared" ref="AA158" si="185">IF($U158="large",3,0)</f>
        <v>3</v>
      </c>
      <c r="AB158" s="32">
        <f t="shared" ref="AB158" si="186">IF($U158="Medium",2,0)</f>
        <v>0</v>
      </c>
      <c r="AC158" s="32">
        <f t="shared" ref="AC158" si="187">IF($U158="Low",1,0)</f>
        <v>0</v>
      </c>
      <c r="AD158" s="32">
        <f t="shared" ref="AD158" si="188">(X158+Y158+Z158)*(AA158+AB158+AC158)</f>
        <v>3</v>
      </c>
      <c r="AE158" s="51">
        <f t="shared" ref="AE158" si="189">IF($W158="INCREASE",3,0)</f>
        <v>0</v>
      </c>
      <c r="AF158" s="51">
        <f t="shared" ref="AF158" si="190">IF($W158="NO CHANGE",2,0)</f>
        <v>0</v>
      </c>
      <c r="AG158" s="51">
        <f t="shared" ref="AG158" si="191">IF($W158="DECREASE",1,0)</f>
        <v>1</v>
      </c>
      <c r="AH158" s="48">
        <f t="shared" ref="AH158" si="192">AD158*(AE158+AF158+AG158)</f>
        <v>3</v>
      </c>
      <c r="AI158" s="159" t="s">
        <v>165</v>
      </c>
      <c r="AJ158" s="303"/>
      <c r="AK158" s="301"/>
    </row>
    <row r="159" spans="1:37">
      <c r="A159" s="243"/>
      <c r="B159" s="30" t="s">
        <v>89</v>
      </c>
      <c r="C159" s="75" t="s">
        <v>90</v>
      </c>
      <c r="D159" s="116"/>
      <c r="E159" s="459"/>
      <c r="F159" s="459"/>
      <c r="G159" s="531"/>
      <c r="H159" s="223"/>
      <c r="I159" s="88"/>
      <c r="J159" s="88"/>
      <c r="K159" s="90"/>
      <c r="L159" s="88"/>
      <c r="M159" s="88"/>
      <c r="N159" s="347"/>
      <c r="O159" s="79"/>
      <c r="P159" s="79"/>
      <c r="Q159" s="80"/>
      <c r="R159" s="79"/>
      <c r="S159" s="79"/>
      <c r="T159" s="81"/>
      <c r="U159" s="81"/>
      <c r="V159" s="79"/>
      <c r="W159" s="81"/>
      <c r="X159" s="81"/>
      <c r="Y159" s="81"/>
      <c r="Z159" s="81"/>
      <c r="AA159" s="81"/>
      <c r="AB159" s="81"/>
      <c r="AC159" s="81"/>
      <c r="AD159" s="81"/>
      <c r="AE159" s="81"/>
      <c r="AF159" s="81"/>
      <c r="AG159" s="81"/>
      <c r="AH159" s="81"/>
      <c r="AI159" s="79"/>
      <c r="AJ159" s="249"/>
      <c r="AK159" s="116"/>
    </row>
    <row r="160" spans="1:37">
      <c r="A160" s="243"/>
      <c r="B160" s="277" t="s">
        <v>91</v>
      </c>
      <c r="C160" s="85" t="s">
        <v>90</v>
      </c>
      <c r="D160" s="278"/>
      <c r="E160" s="459"/>
      <c r="F160" s="459"/>
      <c r="G160" s="531"/>
      <c r="H160" s="224"/>
      <c r="I160" s="177"/>
      <c r="J160" s="177"/>
      <c r="K160" s="133"/>
      <c r="L160" s="177"/>
      <c r="M160" s="177"/>
      <c r="N160" s="226"/>
      <c r="O160" s="88"/>
      <c r="P160" s="88"/>
      <c r="Q160" s="89"/>
      <c r="R160" s="88"/>
      <c r="S160" s="88"/>
      <c r="T160" s="90"/>
      <c r="U160" s="90"/>
      <c r="V160" s="88"/>
      <c r="W160" s="90"/>
      <c r="X160" s="90"/>
      <c r="Y160" s="90"/>
      <c r="Z160" s="90"/>
      <c r="AA160" s="90"/>
      <c r="AB160" s="90"/>
      <c r="AC160" s="90"/>
      <c r="AD160" s="90"/>
      <c r="AE160" s="90"/>
      <c r="AF160" s="90"/>
      <c r="AG160" s="90"/>
      <c r="AH160" s="133"/>
      <c r="AI160" s="177"/>
      <c r="AJ160" s="247"/>
      <c r="AK160" s="278"/>
    </row>
    <row r="161" spans="1:37">
      <c r="A161" s="279"/>
      <c r="B161" s="163"/>
      <c r="C161" s="163"/>
      <c r="D161" s="163"/>
      <c r="E161" s="170"/>
      <c r="F161" s="93"/>
      <c r="G161" s="93"/>
      <c r="H161" s="163"/>
      <c r="I161" s="163"/>
      <c r="J161" s="163"/>
      <c r="K161" s="44"/>
      <c r="L161" s="170"/>
      <c r="M161" s="170"/>
      <c r="N161" s="66"/>
      <c r="O161" s="170"/>
      <c r="P161" s="168"/>
      <c r="Q161" s="169"/>
      <c r="R161" s="170"/>
      <c r="S161" s="163"/>
      <c r="T161" s="44"/>
      <c r="U161" s="44"/>
      <c r="V161" s="163"/>
      <c r="W161" s="44"/>
      <c r="X161" s="44"/>
      <c r="Y161" s="44"/>
      <c r="Z161" s="44"/>
      <c r="AA161" s="44"/>
      <c r="AB161" s="44"/>
      <c r="AC161" s="44"/>
      <c r="AD161" s="44"/>
      <c r="AE161" s="44"/>
      <c r="AF161" s="44"/>
      <c r="AG161" s="44"/>
      <c r="AH161" s="406"/>
      <c r="AI161" s="163"/>
      <c r="AJ161" s="273"/>
      <c r="AK161" s="163"/>
    </row>
    <row r="162" spans="1:37" ht="23.45" thickBot="1">
      <c r="A162" s="280"/>
      <c r="B162" s="164"/>
      <c r="C162" s="164"/>
      <c r="D162" s="164"/>
      <c r="E162" s="281"/>
      <c r="F162" s="97"/>
      <c r="G162" s="164"/>
      <c r="H162" s="164"/>
      <c r="I162" s="164"/>
      <c r="J162" s="164"/>
      <c r="K162" s="96"/>
      <c r="L162" s="281"/>
      <c r="M162" s="164"/>
      <c r="N162" s="164"/>
      <c r="O162" s="281"/>
      <c r="P162" s="282"/>
      <c r="Q162" s="283"/>
      <c r="R162" s="281"/>
      <c r="S162" s="164"/>
      <c r="T162" s="96"/>
      <c r="U162" s="96"/>
      <c r="V162" s="164"/>
      <c r="W162" s="96"/>
      <c r="X162" s="96"/>
      <c r="Y162" s="96"/>
      <c r="Z162" s="96"/>
      <c r="AA162" s="96"/>
      <c r="AB162" s="96"/>
      <c r="AC162" s="96"/>
      <c r="AD162" s="96"/>
      <c r="AE162" s="96"/>
      <c r="AF162" s="96"/>
      <c r="AG162" s="96"/>
      <c r="AH162" s="411"/>
      <c r="AI162" s="164"/>
      <c r="AJ162" s="164"/>
      <c r="AK162" s="164"/>
    </row>
    <row r="163" spans="1:37" ht="23.45" thickBot="1">
      <c r="A163" s="258">
        <v>11</v>
      </c>
      <c r="B163" s="481" t="s">
        <v>5</v>
      </c>
      <c r="C163" s="482"/>
      <c r="D163" s="482" t="s">
        <v>6</v>
      </c>
      <c r="E163" s="482"/>
      <c r="F163" s="482"/>
      <c r="G163" s="482"/>
      <c r="H163" s="482"/>
      <c r="I163" s="482"/>
      <c r="J163" s="482"/>
      <c r="K163" s="482"/>
      <c r="L163" s="501"/>
      <c r="M163" s="502" t="s">
        <v>7</v>
      </c>
      <c r="N163" s="482"/>
      <c r="O163" s="482"/>
      <c r="P163" s="482"/>
      <c r="Q163" s="482"/>
      <c r="R163" s="482"/>
      <c r="S163" s="482"/>
      <c r="T163" s="482"/>
      <c r="U163" s="482"/>
      <c r="V163" s="482"/>
      <c r="W163" s="482"/>
      <c r="X163" s="482"/>
      <c r="Y163" s="482"/>
      <c r="Z163" s="482"/>
      <c r="AA163" s="482"/>
      <c r="AB163" s="482"/>
      <c r="AC163" s="482"/>
      <c r="AD163" s="482"/>
      <c r="AE163" s="482"/>
      <c r="AF163" s="482"/>
      <c r="AG163" s="482"/>
      <c r="AH163" s="482"/>
      <c r="AI163" s="483" t="s">
        <v>8</v>
      </c>
      <c r="AJ163" s="483"/>
    </row>
    <row r="164" spans="1:37" s="259" customFormat="1">
      <c r="A164" s="243"/>
      <c r="D164" s="260"/>
      <c r="E164" s="261" t="s">
        <v>9</v>
      </c>
      <c r="F164" s="508" t="s">
        <v>10</v>
      </c>
      <c r="G164" s="508" t="s">
        <v>11</v>
      </c>
      <c r="H164" s="510" t="s">
        <v>12</v>
      </c>
      <c r="I164" s="512" t="s">
        <v>13</v>
      </c>
      <c r="J164" s="514" t="s">
        <v>14</v>
      </c>
      <c r="K164" s="466" t="s">
        <v>15</v>
      </c>
      <c r="L164" s="508" t="s">
        <v>16</v>
      </c>
      <c r="M164" s="260" t="s">
        <v>17</v>
      </c>
      <c r="N164" s="262" t="s">
        <v>18</v>
      </c>
      <c r="O164" s="516" t="s">
        <v>19</v>
      </c>
      <c r="P164" s="517"/>
      <c r="Q164" s="518"/>
      <c r="R164" s="508" t="s">
        <v>92</v>
      </c>
      <c r="S164" s="508" t="s">
        <v>93</v>
      </c>
      <c r="T164" s="466" t="s">
        <v>22</v>
      </c>
      <c r="U164" s="466" t="s">
        <v>23</v>
      </c>
      <c r="V164" s="529" t="s">
        <v>24</v>
      </c>
      <c r="W164" s="466" t="s">
        <v>94</v>
      </c>
      <c r="X164" s="467" t="s">
        <v>26</v>
      </c>
      <c r="Y164" s="468"/>
      <c r="Z164" s="469"/>
      <c r="AA164" s="467" t="s">
        <v>27</v>
      </c>
      <c r="AB164" s="468"/>
      <c r="AC164" s="469"/>
      <c r="AD164" s="18" t="s">
        <v>28</v>
      </c>
      <c r="AE164" s="467" t="s">
        <v>29</v>
      </c>
      <c r="AF164" s="468"/>
      <c r="AG164" s="469"/>
      <c r="AH164" s="466" t="s">
        <v>30</v>
      </c>
      <c r="AI164" s="528" t="s">
        <v>31</v>
      </c>
      <c r="AJ164" s="528" t="s">
        <v>32</v>
      </c>
      <c r="AK164" s="263" t="s">
        <v>33</v>
      </c>
    </row>
    <row r="165" spans="1:37" ht="43.15" customHeight="1">
      <c r="A165" s="243"/>
      <c r="B165" s="264" t="s">
        <v>34</v>
      </c>
      <c r="C165" s="47" t="s">
        <v>262</v>
      </c>
      <c r="D165" s="116"/>
      <c r="E165" s="265" t="s">
        <v>36</v>
      </c>
      <c r="F165" s="509"/>
      <c r="G165" s="509"/>
      <c r="H165" s="511"/>
      <c r="I165" s="513"/>
      <c r="J165" s="515"/>
      <c r="K165" s="457"/>
      <c r="L165" s="509"/>
      <c r="M165" s="266"/>
      <c r="N165" s="267"/>
      <c r="O165" s="426" t="s">
        <v>37</v>
      </c>
      <c r="P165" s="427" t="s">
        <v>38</v>
      </c>
      <c r="Q165" s="428" t="s">
        <v>17</v>
      </c>
      <c r="R165" s="528"/>
      <c r="S165" s="528"/>
      <c r="T165" s="456"/>
      <c r="U165" s="456"/>
      <c r="V165" s="530"/>
      <c r="W165" s="456"/>
      <c r="X165" s="325" t="s">
        <v>39</v>
      </c>
      <c r="Y165" s="325" t="s">
        <v>40</v>
      </c>
      <c r="Z165" s="325" t="s">
        <v>41</v>
      </c>
      <c r="AA165" s="325" t="s">
        <v>39</v>
      </c>
      <c r="AB165" s="325" t="s">
        <v>40</v>
      </c>
      <c r="AC165" s="325" t="s">
        <v>41</v>
      </c>
      <c r="AD165" s="325" t="s">
        <v>42</v>
      </c>
      <c r="AE165" s="325" t="s">
        <v>43</v>
      </c>
      <c r="AF165" s="325" t="s">
        <v>44</v>
      </c>
      <c r="AG165" s="325" t="s">
        <v>45</v>
      </c>
      <c r="AH165" s="456"/>
      <c r="AI165" s="528"/>
      <c r="AJ165" s="509"/>
      <c r="AK165" s="152" t="s">
        <v>46</v>
      </c>
    </row>
    <row r="166" spans="1:37" ht="45">
      <c r="A166" s="243"/>
      <c r="B166" s="30" t="s">
        <v>47</v>
      </c>
      <c r="C166" s="137" t="s">
        <v>263</v>
      </c>
      <c r="D166" s="116"/>
      <c r="E166" s="458" t="s">
        <v>253</v>
      </c>
      <c r="F166" s="458" t="s">
        <v>264</v>
      </c>
      <c r="G166" s="460" t="s">
        <v>265</v>
      </c>
      <c r="H166" s="278"/>
      <c r="I166" s="278"/>
      <c r="J166" s="278"/>
      <c r="K166" s="194"/>
      <c r="L166" s="302"/>
      <c r="M166" s="278"/>
      <c r="N166" s="295"/>
      <c r="O166" s="309"/>
      <c r="P166" s="282"/>
      <c r="Q166" s="283"/>
      <c r="R166" s="281"/>
      <c r="S166" s="164"/>
      <c r="T166" s="96"/>
      <c r="U166" s="96"/>
      <c r="V166" s="164"/>
      <c r="W166" s="96"/>
      <c r="X166" s="96"/>
      <c r="Y166" s="96"/>
      <c r="Z166" s="96"/>
      <c r="AA166" s="96"/>
      <c r="AB166" s="96"/>
      <c r="AC166" s="96"/>
      <c r="AD166" s="96"/>
      <c r="AE166" s="96"/>
      <c r="AF166" s="96"/>
      <c r="AG166" s="96"/>
      <c r="AH166" s="411"/>
      <c r="AI166" s="301"/>
      <c r="AJ166" s="321"/>
      <c r="AK166" s="116"/>
    </row>
    <row r="167" spans="1:37">
      <c r="A167" s="243"/>
      <c r="B167" s="264" t="s">
        <v>54</v>
      </c>
      <c r="C167" s="289" t="s">
        <v>55</v>
      </c>
      <c r="D167" s="116"/>
      <c r="E167" s="459"/>
      <c r="F167" s="459"/>
      <c r="G167" s="531"/>
      <c r="H167" s="250"/>
      <c r="I167" s="60"/>
      <c r="J167" s="60"/>
      <c r="K167" s="59"/>
      <c r="L167" s="147"/>
      <c r="M167" s="60"/>
      <c r="N167" s="295"/>
      <c r="O167" s="383"/>
      <c r="P167" s="149"/>
      <c r="Q167" s="150"/>
      <c r="R167" s="151"/>
      <c r="S167" s="66"/>
      <c r="T167" s="65"/>
      <c r="U167" s="65"/>
      <c r="V167" s="66"/>
      <c r="W167" s="65"/>
      <c r="X167" s="65"/>
      <c r="Y167" s="65"/>
      <c r="Z167" s="65"/>
      <c r="AA167" s="65"/>
      <c r="AB167" s="65"/>
      <c r="AC167" s="65"/>
      <c r="AD167" s="65"/>
      <c r="AE167" s="65"/>
      <c r="AF167" s="65"/>
      <c r="AG167" s="65"/>
      <c r="AH167" s="410"/>
      <c r="AI167" s="247"/>
      <c r="AJ167" s="202"/>
      <c r="AK167" s="273"/>
    </row>
    <row r="168" spans="1:37" ht="60">
      <c r="A168" s="243"/>
      <c r="B168" s="30" t="s">
        <v>56</v>
      </c>
      <c r="C168" s="137" t="s">
        <v>266</v>
      </c>
      <c r="D168" s="116"/>
      <c r="E168" s="459"/>
      <c r="F168" s="459"/>
      <c r="G168" s="531"/>
      <c r="H168" s="248"/>
      <c r="I168" s="188"/>
      <c r="J168" s="188"/>
      <c r="K168" s="123"/>
      <c r="L168" s="187"/>
      <c r="M168" s="188"/>
      <c r="N168" s="347"/>
      <c r="O168" s="359">
        <v>9</v>
      </c>
      <c r="P168" s="318" t="str">
        <f>C135</f>
        <v>To review aircraft history</v>
      </c>
      <c r="Q168" s="317" t="str">
        <f>H139</f>
        <v>Intermittent fault assessment</v>
      </c>
      <c r="R168" s="374" t="str">
        <f>I139</f>
        <v>Timing/duration</v>
      </c>
      <c r="S168" s="317" t="str">
        <f>J139</f>
        <v xml:space="preserve">Too early - assessment made on incomplete information </v>
      </c>
      <c r="T168" s="385" t="str">
        <f>K139</f>
        <v>High</v>
      </c>
      <c r="U168" s="386" t="str">
        <f>L139</f>
        <v>Large</v>
      </c>
      <c r="V168" s="318" t="s">
        <v>267</v>
      </c>
      <c r="W168" s="107" t="s">
        <v>60</v>
      </c>
      <c r="X168" s="107">
        <f t="shared" ref="X168" si="193">IF($T168="High",3,0)</f>
        <v>3</v>
      </c>
      <c r="Y168" s="107">
        <f t="shared" ref="Y168" si="194">IF($T168="Medium",2,0)</f>
        <v>0</v>
      </c>
      <c r="Z168" s="107">
        <f t="shared" ref="Z168" si="195">IF($T168="Low",1,0)</f>
        <v>0</v>
      </c>
      <c r="AA168" s="107">
        <f t="shared" ref="AA168" si="196">IF($U168="large",3,0)</f>
        <v>3</v>
      </c>
      <c r="AB168" s="107">
        <f t="shared" ref="AB168" si="197">IF($U168="Medium",2,0)</f>
        <v>0</v>
      </c>
      <c r="AC168" s="107">
        <f t="shared" ref="AC168" si="198">IF($U168="Low",1,0)</f>
        <v>0</v>
      </c>
      <c r="AD168" s="107">
        <f t="shared" ref="AD168" si="199">(X168+Y168+Z168)*(AA168+AB168+AC168)</f>
        <v>9</v>
      </c>
      <c r="AE168" s="376">
        <f t="shared" ref="AE168" si="200">IF($W168="INCREASE",3,0)</f>
        <v>3</v>
      </c>
      <c r="AF168" s="376">
        <f t="shared" ref="AF168" si="201">IF($W168="NO CHANGE",2,0)</f>
        <v>0</v>
      </c>
      <c r="AG168" s="376">
        <f t="shared" ref="AG168" si="202">IF($W168="DECREASE",1,0)</f>
        <v>0</v>
      </c>
      <c r="AH168" s="425">
        <f t="shared" ref="AH168" si="203">AD168*(AE168+AF168+AG168)</f>
        <v>27</v>
      </c>
      <c r="AI168" s="375" t="s">
        <v>578</v>
      </c>
      <c r="AJ168" s="253"/>
      <c r="AK168" s="301"/>
    </row>
    <row r="169" spans="1:37">
      <c r="A169" s="243"/>
      <c r="B169" s="30" t="s">
        <v>65</v>
      </c>
      <c r="C169" s="75" t="s">
        <v>90</v>
      </c>
      <c r="D169" s="116"/>
      <c r="E169" s="459"/>
      <c r="F169" s="459"/>
      <c r="G169" s="531"/>
      <c r="H169" s="248"/>
      <c r="I169" s="188"/>
      <c r="J169" s="188"/>
      <c r="K169" s="123"/>
      <c r="L169" s="187"/>
      <c r="M169" s="188"/>
      <c r="N169" s="347"/>
      <c r="O169" s="147"/>
      <c r="P169" s="296"/>
      <c r="Q169" s="146"/>
      <c r="R169" s="147"/>
      <c r="S169" s="147"/>
      <c r="T169" s="59"/>
      <c r="U169" s="59"/>
      <c r="V169" s="147"/>
      <c r="W169" s="59"/>
      <c r="X169" s="59"/>
      <c r="Y169" s="59"/>
      <c r="Z169" s="59"/>
      <c r="AA169" s="59"/>
      <c r="AB169" s="59"/>
      <c r="AC169" s="59"/>
      <c r="AD169" s="59"/>
      <c r="AE169" s="59"/>
      <c r="AF169" s="59"/>
      <c r="AG169" s="59"/>
      <c r="AH169" s="59"/>
      <c r="AI169" s="297"/>
      <c r="AJ169" s="253"/>
      <c r="AK169" s="301"/>
    </row>
    <row r="170" spans="1:37">
      <c r="A170" s="243"/>
      <c r="B170" s="30" t="s">
        <v>75</v>
      </c>
      <c r="C170" s="75" t="s">
        <v>90</v>
      </c>
      <c r="D170" s="116"/>
      <c r="E170" s="459"/>
      <c r="F170" s="459"/>
      <c r="G170" s="531"/>
      <c r="H170" s="248"/>
      <c r="I170" s="188"/>
      <c r="J170" s="188"/>
      <c r="K170" s="123"/>
      <c r="L170" s="187"/>
      <c r="M170" s="188"/>
      <c r="N170" s="347"/>
      <c r="O170" s="88"/>
      <c r="P170" s="88"/>
      <c r="Q170" s="89"/>
      <c r="R170" s="88"/>
      <c r="S170" s="88"/>
      <c r="T170" s="90"/>
      <c r="U170" s="90"/>
      <c r="V170" s="88"/>
      <c r="W170" s="90"/>
      <c r="X170" s="90"/>
      <c r="Y170" s="90"/>
      <c r="Z170" s="90"/>
      <c r="AA170" s="90"/>
      <c r="AB170" s="90"/>
      <c r="AC170" s="90"/>
      <c r="AD170" s="90"/>
      <c r="AE170" s="90"/>
      <c r="AF170" s="90"/>
      <c r="AG170" s="90"/>
      <c r="AH170" s="90"/>
      <c r="AI170" s="91"/>
      <c r="AJ170" s="253"/>
      <c r="AK170" s="301"/>
    </row>
    <row r="171" spans="1:37">
      <c r="A171" s="243"/>
      <c r="B171" s="30" t="s">
        <v>82</v>
      </c>
      <c r="C171" s="75" t="s">
        <v>90</v>
      </c>
      <c r="D171" s="116"/>
      <c r="E171" s="459"/>
      <c r="F171" s="459"/>
      <c r="G171" s="531"/>
      <c r="H171" s="248"/>
      <c r="I171" s="188"/>
      <c r="J171" s="188"/>
      <c r="K171" s="123"/>
      <c r="L171" s="187"/>
      <c r="M171" s="188"/>
      <c r="N171" s="347"/>
      <c r="O171" s="88"/>
      <c r="P171" s="88"/>
      <c r="Q171" s="89"/>
      <c r="R171" s="88"/>
      <c r="S171" s="88"/>
      <c r="T171" s="90"/>
      <c r="U171" s="90"/>
      <c r="V171" s="88"/>
      <c r="W171" s="90"/>
      <c r="X171" s="90"/>
      <c r="Y171" s="90"/>
      <c r="Z171" s="90"/>
      <c r="AA171" s="90"/>
      <c r="AB171" s="90"/>
      <c r="AC171" s="90"/>
      <c r="AD171" s="90"/>
      <c r="AE171" s="90"/>
      <c r="AF171" s="90"/>
      <c r="AG171" s="90"/>
      <c r="AH171" s="90"/>
      <c r="AI171" s="91"/>
      <c r="AJ171" s="253"/>
      <c r="AK171" s="301"/>
    </row>
    <row r="172" spans="1:37">
      <c r="A172" s="243"/>
      <c r="B172" s="30" t="s">
        <v>89</v>
      </c>
      <c r="C172" s="75" t="s">
        <v>90</v>
      </c>
      <c r="D172" s="116"/>
      <c r="E172" s="459"/>
      <c r="F172" s="459"/>
      <c r="G172" s="531"/>
      <c r="H172" s="223"/>
      <c r="I172" s="88"/>
      <c r="J172" s="88"/>
      <c r="K172" s="90"/>
      <c r="L172" s="88"/>
      <c r="M172" s="88"/>
      <c r="N172" s="347"/>
      <c r="O172" s="88"/>
      <c r="P172" s="88"/>
      <c r="Q172" s="89"/>
      <c r="R172" s="88"/>
      <c r="S172" s="88"/>
      <c r="T172" s="90"/>
      <c r="U172" s="90"/>
      <c r="V172" s="88"/>
      <c r="W172" s="90"/>
      <c r="X172" s="90"/>
      <c r="Y172" s="90"/>
      <c r="Z172" s="90"/>
      <c r="AA172" s="90"/>
      <c r="AB172" s="90"/>
      <c r="AC172" s="90"/>
      <c r="AD172" s="90"/>
      <c r="AE172" s="90"/>
      <c r="AF172" s="90"/>
      <c r="AG172" s="90"/>
      <c r="AH172" s="90"/>
      <c r="AI172" s="91"/>
      <c r="AJ172" s="253"/>
      <c r="AK172" s="301"/>
    </row>
    <row r="173" spans="1:37" ht="86.45" customHeight="1">
      <c r="A173" s="243"/>
      <c r="B173" s="277" t="s">
        <v>91</v>
      </c>
      <c r="C173" s="85" t="s">
        <v>90</v>
      </c>
      <c r="D173" s="278"/>
      <c r="E173" s="459"/>
      <c r="F173" s="459"/>
      <c r="G173" s="531"/>
      <c r="H173" s="246"/>
      <c r="I173" s="66"/>
      <c r="J173" s="66"/>
      <c r="K173" s="65"/>
      <c r="L173" s="151"/>
      <c r="M173" s="66"/>
      <c r="N173" s="347"/>
      <c r="O173" s="187"/>
      <c r="P173" s="185"/>
      <c r="Q173" s="186"/>
      <c r="R173" s="187"/>
      <c r="S173" s="188"/>
      <c r="T173" s="123"/>
      <c r="U173" s="123"/>
      <c r="V173" s="188"/>
      <c r="W173" s="123"/>
      <c r="X173" s="123"/>
      <c r="Y173" s="123"/>
      <c r="Z173" s="123"/>
      <c r="AA173" s="123"/>
      <c r="AB173" s="123"/>
      <c r="AC173" s="123"/>
      <c r="AD173" s="123"/>
      <c r="AE173" s="123"/>
      <c r="AF173" s="123"/>
      <c r="AG173" s="123"/>
      <c r="AH173" s="410"/>
      <c r="AI173" s="247"/>
      <c r="AJ173" s="303"/>
      <c r="AK173" s="321"/>
    </row>
    <row r="174" spans="1:37">
      <c r="A174" s="279"/>
      <c r="B174" s="163"/>
      <c r="C174" s="163"/>
      <c r="D174" s="163"/>
      <c r="E174" s="170"/>
      <c r="F174" s="93"/>
      <c r="G174" s="93"/>
      <c r="H174" s="163"/>
      <c r="I174" s="163"/>
      <c r="J174" s="163"/>
      <c r="K174" s="44"/>
      <c r="L174" s="170"/>
      <c r="M174" s="170"/>
      <c r="N174" s="170"/>
      <c r="O174" s="170"/>
      <c r="P174" s="168"/>
      <c r="Q174" s="169"/>
      <c r="R174" s="170"/>
      <c r="S174" s="163"/>
      <c r="T174" s="44"/>
      <c r="U174" s="44"/>
      <c r="V174" s="163"/>
      <c r="W174" s="44"/>
      <c r="X174" s="44"/>
      <c r="Y174" s="44"/>
      <c r="Z174" s="44"/>
      <c r="AA174" s="44"/>
      <c r="AB174" s="44"/>
      <c r="AC174" s="44"/>
      <c r="AD174" s="44"/>
      <c r="AE174" s="44"/>
      <c r="AF174" s="44"/>
      <c r="AG174" s="44"/>
      <c r="AH174" s="406"/>
      <c r="AI174" s="163"/>
      <c r="AJ174" s="247"/>
      <c r="AK174" s="163"/>
    </row>
    <row r="175" spans="1:37" ht="23.45" thickBot="1">
      <c r="A175" s="280"/>
      <c r="B175" s="164"/>
      <c r="C175" s="164"/>
      <c r="D175" s="164"/>
      <c r="E175" s="281"/>
      <c r="F175" s="97"/>
      <c r="G175" s="164"/>
      <c r="H175" s="164"/>
      <c r="I175" s="164"/>
      <c r="J175" s="164"/>
      <c r="K175" s="96"/>
      <c r="L175" s="281"/>
      <c r="M175" s="164"/>
      <c r="N175" s="231"/>
      <c r="O175" s="281"/>
      <c r="P175" s="282"/>
      <c r="Q175" s="283"/>
      <c r="R175" s="281"/>
      <c r="S175" s="164"/>
      <c r="T175" s="96"/>
      <c r="U175" s="96"/>
      <c r="V175" s="164"/>
      <c r="W175" s="96"/>
      <c r="X175" s="96"/>
      <c r="Y175" s="96"/>
      <c r="Z175" s="96"/>
      <c r="AA175" s="96"/>
      <c r="AB175" s="96"/>
      <c r="AC175" s="96"/>
      <c r="AD175" s="96"/>
      <c r="AE175" s="96"/>
      <c r="AF175" s="96"/>
      <c r="AG175" s="96"/>
      <c r="AH175" s="411"/>
      <c r="AI175" s="164"/>
      <c r="AJ175" s="164"/>
      <c r="AK175" s="164"/>
    </row>
    <row r="176" spans="1:37" ht="23.45" thickBot="1">
      <c r="A176" s="258">
        <v>12</v>
      </c>
      <c r="B176" s="481" t="s">
        <v>5</v>
      </c>
      <c r="C176" s="482"/>
      <c r="D176" s="482" t="s">
        <v>6</v>
      </c>
      <c r="E176" s="482"/>
      <c r="F176" s="482"/>
      <c r="G176" s="482"/>
      <c r="H176" s="482"/>
      <c r="I176" s="482"/>
      <c r="J176" s="482"/>
      <c r="K176" s="482"/>
      <c r="L176" s="501"/>
      <c r="M176" s="502" t="s">
        <v>7</v>
      </c>
      <c r="N176" s="482"/>
      <c r="O176" s="482"/>
      <c r="P176" s="482"/>
      <c r="Q176" s="482"/>
      <c r="R176" s="482"/>
      <c r="S176" s="482"/>
      <c r="T176" s="482"/>
      <c r="U176" s="482"/>
      <c r="V176" s="482"/>
      <c r="W176" s="482"/>
      <c r="X176" s="482"/>
      <c r="Y176" s="482"/>
      <c r="Z176" s="482"/>
      <c r="AA176" s="482"/>
      <c r="AB176" s="482"/>
      <c r="AC176" s="482"/>
      <c r="AD176" s="482"/>
      <c r="AE176" s="482"/>
      <c r="AF176" s="482"/>
      <c r="AG176" s="482"/>
      <c r="AH176" s="482"/>
      <c r="AI176" s="483" t="s">
        <v>8</v>
      </c>
      <c r="AJ176" s="483"/>
    </row>
    <row r="177" spans="1:37" s="259" customFormat="1">
      <c r="A177" s="243"/>
      <c r="D177" s="260"/>
      <c r="E177" s="261" t="s">
        <v>9</v>
      </c>
      <c r="F177" s="508" t="s">
        <v>10</v>
      </c>
      <c r="G177" s="508" t="s">
        <v>11</v>
      </c>
      <c r="H177" s="510" t="s">
        <v>12</v>
      </c>
      <c r="I177" s="512" t="s">
        <v>13</v>
      </c>
      <c r="J177" s="514" t="s">
        <v>14</v>
      </c>
      <c r="K177" s="466" t="s">
        <v>15</v>
      </c>
      <c r="L177" s="508" t="s">
        <v>16</v>
      </c>
      <c r="M177" s="260" t="s">
        <v>17</v>
      </c>
      <c r="N177" s="262" t="s">
        <v>18</v>
      </c>
      <c r="O177" s="516" t="s">
        <v>19</v>
      </c>
      <c r="P177" s="517"/>
      <c r="Q177" s="518"/>
      <c r="R177" s="508" t="s">
        <v>92</v>
      </c>
      <c r="S177" s="508" t="s">
        <v>93</v>
      </c>
      <c r="T177" s="466" t="s">
        <v>22</v>
      </c>
      <c r="U177" s="466" t="s">
        <v>23</v>
      </c>
      <c r="V177" s="529" t="s">
        <v>24</v>
      </c>
      <c r="W177" s="466" t="s">
        <v>94</v>
      </c>
      <c r="X177" s="467" t="s">
        <v>26</v>
      </c>
      <c r="Y177" s="468"/>
      <c r="Z177" s="469"/>
      <c r="AA177" s="467" t="s">
        <v>27</v>
      </c>
      <c r="AB177" s="468"/>
      <c r="AC177" s="469"/>
      <c r="AD177" s="18" t="s">
        <v>28</v>
      </c>
      <c r="AE177" s="467" t="s">
        <v>29</v>
      </c>
      <c r="AF177" s="468"/>
      <c r="AG177" s="469"/>
      <c r="AH177" s="466" t="s">
        <v>30</v>
      </c>
      <c r="AI177" s="528" t="s">
        <v>31</v>
      </c>
      <c r="AJ177" s="528" t="s">
        <v>32</v>
      </c>
      <c r="AK177" s="263" t="s">
        <v>33</v>
      </c>
    </row>
    <row r="178" spans="1:37" ht="49.15" customHeight="1">
      <c r="A178" s="243"/>
      <c r="B178" s="264" t="s">
        <v>34</v>
      </c>
      <c r="C178" s="106" t="s">
        <v>269</v>
      </c>
      <c r="D178" s="116"/>
      <c r="E178" s="265" t="s">
        <v>36</v>
      </c>
      <c r="F178" s="509"/>
      <c r="G178" s="509"/>
      <c r="H178" s="511"/>
      <c r="I178" s="513"/>
      <c r="J178" s="515"/>
      <c r="K178" s="457"/>
      <c r="L178" s="509"/>
      <c r="M178" s="266"/>
      <c r="N178" s="361"/>
      <c r="O178" s="426" t="s">
        <v>37</v>
      </c>
      <c r="P178" s="427" t="s">
        <v>38</v>
      </c>
      <c r="Q178" s="428" t="s">
        <v>17</v>
      </c>
      <c r="R178" s="528"/>
      <c r="S178" s="528"/>
      <c r="T178" s="456"/>
      <c r="U178" s="456"/>
      <c r="V178" s="530"/>
      <c r="W178" s="456"/>
      <c r="X178" s="325" t="s">
        <v>39</v>
      </c>
      <c r="Y178" s="325" t="s">
        <v>40</v>
      </c>
      <c r="Z178" s="325" t="s">
        <v>41</v>
      </c>
      <c r="AA178" s="325" t="s">
        <v>39</v>
      </c>
      <c r="AB178" s="325" t="s">
        <v>40</v>
      </c>
      <c r="AC178" s="325" t="s">
        <v>41</v>
      </c>
      <c r="AD178" s="325" t="s">
        <v>42</v>
      </c>
      <c r="AE178" s="325" t="s">
        <v>43</v>
      </c>
      <c r="AF178" s="325" t="s">
        <v>44</v>
      </c>
      <c r="AG178" s="325" t="s">
        <v>45</v>
      </c>
      <c r="AH178" s="456"/>
      <c r="AI178" s="528"/>
      <c r="AJ178" s="509"/>
      <c r="AK178" s="152" t="s">
        <v>46</v>
      </c>
    </row>
    <row r="179" spans="1:37" ht="30">
      <c r="A179" s="243"/>
      <c r="B179" s="30" t="s">
        <v>47</v>
      </c>
      <c r="C179" s="31" t="s">
        <v>270</v>
      </c>
      <c r="D179" s="116"/>
      <c r="E179" s="458" t="s">
        <v>271</v>
      </c>
      <c r="F179" s="458" t="s">
        <v>272</v>
      </c>
      <c r="G179" s="460" t="s">
        <v>273</v>
      </c>
      <c r="H179" s="278"/>
      <c r="I179" s="278"/>
      <c r="J179" s="278"/>
      <c r="K179" s="194"/>
      <c r="L179" s="302"/>
      <c r="M179" s="295"/>
      <c r="N179" s="295"/>
      <c r="O179" s="309"/>
      <c r="P179" s="282"/>
      <c r="Q179" s="283"/>
      <c r="R179" s="281"/>
      <c r="S179" s="164"/>
      <c r="T179" s="96"/>
      <c r="U179" s="96"/>
      <c r="V179" s="164"/>
      <c r="W179" s="96"/>
      <c r="X179" s="96"/>
      <c r="Y179" s="96"/>
      <c r="Z179" s="96"/>
      <c r="AA179" s="96"/>
      <c r="AB179" s="96"/>
      <c r="AC179" s="96"/>
      <c r="AD179" s="96"/>
      <c r="AE179" s="96"/>
      <c r="AF179" s="96"/>
      <c r="AG179" s="96"/>
      <c r="AH179" s="411"/>
      <c r="AI179" s="301"/>
      <c r="AJ179" s="321"/>
      <c r="AK179" s="116"/>
    </row>
    <row r="180" spans="1:37">
      <c r="A180" s="243"/>
      <c r="B180" s="264" t="s">
        <v>54</v>
      </c>
      <c r="C180" s="269" t="s">
        <v>55</v>
      </c>
      <c r="D180" s="116"/>
      <c r="E180" s="459"/>
      <c r="F180" s="459"/>
      <c r="G180" s="531"/>
      <c r="H180" s="250"/>
      <c r="I180" s="60"/>
      <c r="J180" s="60"/>
      <c r="K180" s="59"/>
      <c r="L180" s="147"/>
      <c r="M180" s="60"/>
      <c r="N180" s="340"/>
      <c r="O180" s="383"/>
      <c r="P180" s="149"/>
      <c r="Q180" s="150"/>
      <c r="R180" s="151"/>
      <c r="S180" s="66"/>
      <c r="T180" s="65"/>
      <c r="U180" s="65"/>
      <c r="V180" s="66"/>
      <c r="W180" s="65"/>
      <c r="X180" s="65"/>
      <c r="Y180" s="65"/>
      <c r="Z180" s="65"/>
      <c r="AA180" s="65"/>
      <c r="AB180" s="65"/>
      <c r="AC180" s="65"/>
      <c r="AD180" s="65"/>
      <c r="AE180" s="65"/>
      <c r="AF180" s="65"/>
      <c r="AG180" s="65"/>
      <c r="AH180" s="410"/>
      <c r="AI180" s="247"/>
      <c r="AJ180" s="251"/>
      <c r="AK180" s="273"/>
    </row>
    <row r="181" spans="1:37" ht="60">
      <c r="A181" s="243"/>
      <c r="B181" s="30" t="s">
        <v>56</v>
      </c>
      <c r="C181" s="31" t="s">
        <v>137</v>
      </c>
      <c r="D181" s="116"/>
      <c r="E181" s="459"/>
      <c r="F181" s="459"/>
      <c r="G181" s="531"/>
      <c r="H181" s="246"/>
      <c r="I181" s="66"/>
      <c r="J181" s="66"/>
      <c r="K181" s="65"/>
      <c r="L181" s="151"/>
      <c r="M181" s="66"/>
      <c r="N181" s="347"/>
      <c r="O181" s="356">
        <v>18</v>
      </c>
      <c r="P181" s="316" t="str">
        <f>C265</f>
        <v>To be qualified to fly the aircraft</v>
      </c>
      <c r="Q181" s="315" t="str">
        <f>H269</f>
        <v>Flight qualified aircrew</v>
      </c>
      <c r="R181" s="377" t="str">
        <f t="shared" ref="R181:U181" si="204">I269</f>
        <v>Wrong object</v>
      </c>
      <c r="S181" s="315" t="str">
        <f t="shared" si="204"/>
        <v>Incorrectly assessed as qualified</v>
      </c>
      <c r="T181" s="402" t="str">
        <f t="shared" si="204"/>
        <v>Low</v>
      </c>
      <c r="U181" s="418" t="str">
        <f t="shared" si="204"/>
        <v>Large</v>
      </c>
      <c r="V181" s="316" t="s">
        <v>274</v>
      </c>
      <c r="W181" s="378" t="s">
        <v>60</v>
      </c>
      <c r="X181" s="378">
        <f t="shared" ref="X181" si="205">IF($T181="High",3,0)</f>
        <v>0</v>
      </c>
      <c r="Y181" s="378">
        <f t="shared" ref="Y181" si="206">IF($T181="Medium",2,0)</f>
        <v>0</v>
      </c>
      <c r="Z181" s="378">
        <f t="shared" ref="Z181" si="207">IF($T181="Low",1,0)</f>
        <v>1</v>
      </c>
      <c r="AA181" s="378">
        <f t="shared" ref="AA181" si="208">IF($U181="large",3,0)</f>
        <v>3</v>
      </c>
      <c r="AB181" s="378">
        <f t="shared" ref="AB181" si="209">IF($U181="Medium",2,0)</f>
        <v>0</v>
      </c>
      <c r="AC181" s="378">
        <f t="shared" ref="AC181" si="210">IF($U181="Low",1,0)</f>
        <v>0</v>
      </c>
      <c r="AD181" s="378">
        <f t="shared" ref="AD181" si="211">(X181+Y181+Z181)*(AA181+AB181+AC181)</f>
        <v>3</v>
      </c>
      <c r="AE181" s="379">
        <f t="shared" ref="AE181" si="212">IF($W181="INCREASE",3,0)</f>
        <v>3</v>
      </c>
      <c r="AF181" s="379">
        <f t="shared" ref="AF181" si="213">IF($W181="NO CHANGE",2,0)</f>
        <v>0</v>
      </c>
      <c r="AG181" s="379">
        <f t="shared" ref="AG181" si="214">IF($W181="DECREASE",1,0)</f>
        <v>0</v>
      </c>
      <c r="AH181" s="413">
        <f t="shared" ref="AH181" si="215">AD181*(AE181+AF181+AG181)</f>
        <v>9</v>
      </c>
      <c r="AI181" s="382" t="s">
        <v>275</v>
      </c>
      <c r="AJ181" s="303"/>
      <c r="AK181" s="301"/>
    </row>
    <row r="182" spans="1:37" ht="45">
      <c r="A182" s="243"/>
      <c r="B182" s="463" t="s">
        <v>65</v>
      </c>
      <c r="C182" s="31" t="s">
        <v>276</v>
      </c>
      <c r="D182" s="116"/>
      <c r="E182" s="459"/>
      <c r="F182" s="459"/>
      <c r="G182" s="461"/>
      <c r="H182" s="226" t="str">
        <f>C182</f>
        <v>Read aircraft log book</v>
      </c>
      <c r="I182" s="320" t="s">
        <v>107</v>
      </c>
      <c r="J182" s="346" t="s">
        <v>277</v>
      </c>
      <c r="K182" s="107" t="s">
        <v>69</v>
      </c>
      <c r="L182" s="287" t="s">
        <v>58</v>
      </c>
      <c r="M182" s="288"/>
      <c r="N182" s="340"/>
      <c r="O182" s="250"/>
      <c r="P182" s="145"/>
      <c r="Q182" s="146"/>
      <c r="R182" s="147"/>
      <c r="S182" s="60"/>
      <c r="T182" s="59"/>
      <c r="U182" s="59"/>
      <c r="V182" s="145"/>
      <c r="W182" s="59"/>
      <c r="X182" s="59"/>
      <c r="Y182" s="59"/>
      <c r="Z182" s="59"/>
      <c r="AA182" s="59"/>
      <c r="AB182" s="59"/>
      <c r="AC182" s="59"/>
      <c r="AD182" s="59"/>
      <c r="AE182" s="59"/>
      <c r="AF182" s="59"/>
      <c r="AG182" s="59"/>
      <c r="AH182" s="409"/>
      <c r="AI182" s="251"/>
      <c r="AJ182" s="380" t="s">
        <v>579</v>
      </c>
      <c r="AK182" s="116"/>
    </row>
    <row r="183" spans="1:37">
      <c r="A183" s="243"/>
      <c r="B183" s="463"/>
      <c r="C183" s="31" t="s">
        <v>279</v>
      </c>
      <c r="D183" s="116"/>
      <c r="E183" s="459"/>
      <c r="F183" s="459"/>
      <c r="G183" s="461"/>
      <c r="H183" s="278" t="str">
        <f>C183</f>
        <v>Signed aircraft log book</v>
      </c>
      <c r="I183" s="322" t="s">
        <v>107</v>
      </c>
      <c r="J183" s="323" t="s">
        <v>280</v>
      </c>
      <c r="K183" s="194" t="s">
        <v>69</v>
      </c>
      <c r="L183" s="302" t="s">
        <v>58</v>
      </c>
      <c r="M183" s="295"/>
      <c r="N183" s="340"/>
      <c r="O183" s="248"/>
      <c r="P183" s="185"/>
      <c r="Q183" s="186"/>
      <c r="R183" s="187"/>
      <c r="S183" s="188"/>
      <c r="T183" s="123"/>
      <c r="U183" s="123"/>
      <c r="V183" s="185"/>
      <c r="W183" s="123"/>
      <c r="X183" s="123"/>
      <c r="Y183" s="123"/>
      <c r="Z183" s="123"/>
      <c r="AA183" s="123"/>
      <c r="AB183" s="123"/>
      <c r="AC183" s="123"/>
      <c r="AD183" s="123"/>
      <c r="AE183" s="123"/>
      <c r="AF183" s="123"/>
      <c r="AG183" s="123"/>
      <c r="AH183" s="405"/>
      <c r="AI183" s="249"/>
      <c r="AJ183" s="321" t="s">
        <v>281</v>
      </c>
      <c r="AK183" s="116"/>
    </row>
    <row r="184" spans="1:37">
      <c r="A184" s="243"/>
      <c r="B184" s="30" t="s">
        <v>75</v>
      </c>
      <c r="C184" s="75" t="s">
        <v>90</v>
      </c>
      <c r="D184" s="116"/>
      <c r="E184" s="459"/>
      <c r="F184" s="459"/>
      <c r="G184" s="531"/>
      <c r="H184" s="275"/>
      <c r="I184" s="79"/>
      <c r="J184" s="79"/>
      <c r="K184" s="81"/>
      <c r="L184" s="79"/>
      <c r="M184" s="79"/>
      <c r="N184" s="340"/>
      <c r="O184" s="223"/>
      <c r="P184" s="88"/>
      <c r="Q184" s="89"/>
      <c r="R184" s="88"/>
      <c r="S184" s="88"/>
      <c r="T184" s="90"/>
      <c r="U184" s="90"/>
      <c r="V184" s="88"/>
      <c r="W184" s="90"/>
      <c r="X184" s="90"/>
      <c r="Y184" s="90"/>
      <c r="Z184" s="90"/>
      <c r="AA184" s="90"/>
      <c r="AB184" s="90"/>
      <c r="AC184" s="90"/>
      <c r="AD184" s="90"/>
      <c r="AE184" s="90"/>
      <c r="AF184" s="90"/>
      <c r="AG184" s="90"/>
      <c r="AH184" s="90"/>
      <c r="AI184" s="91"/>
      <c r="AJ184" s="251"/>
      <c r="AK184" s="301"/>
    </row>
    <row r="185" spans="1:37">
      <c r="A185" s="243"/>
      <c r="B185" s="30" t="s">
        <v>82</v>
      </c>
      <c r="C185" s="75" t="s">
        <v>90</v>
      </c>
      <c r="D185" s="116"/>
      <c r="E185" s="459"/>
      <c r="F185" s="459"/>
      <c r="G185" s="531"/>
      <c r="H185" s="223"/>
      <c r="I185" s="88"/>
      <c r="J185" s="88"/>
      <c r="K185" s="90"/>
      <c r="L185" s="88"/>
      <c r="M185" s="88"/>
      <c r="N185" s="340"/>
      <c r="O185" s="223"/>
      <c r="P185" s="88"/>
      <c r="Q185" s="89"/>
      <c r="R185" s="88"/>
      <c r="S185" s="88"/>
      <c r="T185" s="90"/>
      <c r="U185" s="90"/>
      <c r="V185" s="88"/>
      <c r="W185" s="90"/>
      <c r="X185" s="90"/>
      <c r="Y185" s="90"/>
      <c r="Z185" s="90"/>
      <c r="AA185" s="90"/>
      <c r="AB185" s="90"/>
      <c r="AC185" s="90"/>
      <c r="AD185" s="90"/>
      <c r="AE185" s="90"/>
      <c r="AF185" s="90"/>
      <c r="AG185" s="90"/>
      <c r="AH185" s="90"/>
      <c r="AI185" s="91"/>
      <c r="AJ185" s="249"/>
      <c r="AK185" s="301"/>
    </row>
    <row r="186" spans="1:37">
      <c r="A186" s="243"/>
      <c r="B186" s="30" t="s">
        <v>89</v>
      </c>
      <c r="C186" s="75" t="s">
        <v>90</v>
      </c>
      <c r="D186" s="116"/>
      <c r="E186" s="459"/>
      <c r="F186" s="459"/>
      <c r="G186" s="531"/>
      <c r="H186" s="248"/>
      <c r="I186" s="188"/>
      <c r="J186" s="188"/>
      <c r="K186" s="123"/>
      <c r="L186" s="187"/>
      <c r="M186" s="188"/>
      <c r="N186" s="340"/>
      <c r="O186" s="246"/>
      <c r="P186" s="149"/>
      <c r="Q186" s="150"/>
      <c r="R186" s="151"/>
      <c r="S186" s="66"/>
      <c r="T186" s="65"/>
      <c r="U186" s="65"/>
      <c r="V186" s="149"/>
      <c r="W186" s="65"/>
      <c r="X186" s="65"/>
      <c r="Y186" s="133"/>
      <c r="Z186" s="133"/>
      <c r="AA186" s="133"/>
      <c r="AB186" s="133"/>
      <c r="AC186" s="133"/>
      <c r="AD186" s="133"/>
      <c r="AE186" s="133"/>
      <c r="AF186" s="133"/>
      <c r="AG186" s="133"/>
      <c r="AH186" s="133"/>
      <c r="AI186" s="189"/>
      <c r="AJ186" s="249"/>
      <c r="AK186" s="301"/>
    </row>
    <row r="187" spans="1:37" ht="75">
      <c r="A187" s="243"/>
      <c r="B187" s="277" t="s">
        <v>91</v>
      </c>
      <c r="C187" s="299" t="s">
        <v>145</v>
      </c>
      <c r="D187" s="278"/>
      <c r="E187" s="459"/>
      <c r="F187" s="459"/>
      <c r="G187" s="531"/>
      <c r="H187" s="246"/>
      <c r="I187" s="66"/>
      <c r="J187" s="66"/>
      <c r="K187" s="65"/>
      <c r="L187" s="151"/>
      <c r="M187" s="66"/>
      <c r="N187" s="226"/>
      <c r="O187" s="356">
        <v>3</v>
      </c>
      <c r="P187" s="316" t="str">
        <f>C42</f>
        <v>To understand engineering terminology</v>
      </c>
      <c r="Q187" s="315" t="str">
        <f>H49</f>
        <v>Aircrew content with engineering terminology</v>
      </c>
      <c r="R187" s="377" t="str">
        <f>I49</f>
        <v>Timing/duration</v>
      </c>
      <c r="S187" s="315" t="str">
        <f>J49</f>
        <v>Too early and wrong assessment made</v>
      </c>
      <c r="T187" s="403" t="str">
        <f>K49</f>
        <v>High</v>
      </c>
      <c r="U187" s="418" t="str">
        <f>L49</f>
        <v>Large</v>
      </c>
      <c r="V187" s="316" t="s">
        <v>580</v>
      </c>
      <c r="W187" s="107" t="s">
        <v>104</v>
      </c>
      <c r="X187" s="107">
        <f t="shared" ref="X187" si="216">IF($T187="High",3,0)</f>
        <v>3</v>
      </c>
      <c r="Y187" s="107">
        <f t="shared" ref="Y187" si="217">IF($T187="Medium",2,0)</f>
        <v>0</v>
      </c>
      <c r="Z187" s="107">
        <f t="shared" ref="Z187" si="218">IF($T187="Low",1,0)</f>
        <v>0</v>
      </c>
      <c r="AA187" s="107">
        <f t="shared" ref="AA187" si="219">IF($U187="large",3,0)</f>
        <v>3</v>
      </c>
      <c r="AB187" s="107">
        <f t="shared" ref="AB187" si="220">IF($U187="Medium",2,0)</f>
        <v>0</v>
      </c>
      <c r="AC187" s="107">
        <f t="shared" ref="AC187" si="221">IF($U187="Low",1,0)</f>
        <v>0</v>
      </c>
      <c r="AD187" s="107">
        <f t="shared" ref="AD187" si="222">(X187+Y187+Z187)*(AA187+AB187+AC187)</f>
        <v>9</v>
      </c>
      <c r="AE187" s="376">
        <f t="shared" ref="AE187" si="223">IF($W187="INCREASE",3,0)</f>
        <v>0</v>
      </c>
      <c r="AF187" s="376">
        <f t="shared" ref="AF187" si="224">IF($W187="NO CHANGE",2,0)</f>
        <v>2</v>
      </c>
      <c r="AG187" s="376">
        <f t="shared" ref="AG187" si="225">IF($W187="DECREASE",1,0)</f>
        <v>0</v>
      </c>
      <c r="AH187" s="425">
        <f t="shared" ref="AH187" si="226">AD187*(AE187+AF187+AG187)</f>
        <v>18</v>
      </c>
      <c r="AI187" s="375" t="s">
        <v>581</v>
      </c>
      <c r="AJ187" s="303"/>
      <c r="AK187" s="321"/>
    </row>
    <row r="188" spans="1:37">
      <c r="A188" s="279"/>
      <c r="B188" s="163"/>
      <c r="C188" s="163"/>
      <c r="D188" s="163"/>
      <c r="E188" s="170"/>
      <c r="F188" s="93"/>
      <c r="G188" s="93"/>
      <c r="H188" s="163"/>
      <c r="I188" s="163"/>
      <c r="J188" s="163"/>
      <c r="K188" s="44"/>
      <c r="L188" s="170"/>
      <c r="M188" s="170"/>
      <c r="N188" s="66"/>
      <c r="O188" s="170"/>
      <c r="P188" s="168"/>
      <c r="Q188" s="169"/>
      <c r="R188" s="170"/>
      <c r="S188" s="163"/>
      <c r="T188" s="44"/>
      <c r="U188" s="44"/>
      <c r="V188" s="163"/>
      <c r="W188" s="44"/>
      <c r="X188" s="44"/>
      <c r="Y188" s="44"/>
      <c r="Z188" s="44"/>
      <c r="AA188" s="44"/>
      <c r="AB188" s="44"/>
      <c r="AC188" s="44"/>
      <c r="AD188" s="44"/>
      <c r="AE188" s="44"/>
      <c r="AF188" s="44"/>
      <c r="AG188" s="44"/>
      <c r="AH188" s="406"/>
      <c r="AI188" s="163"/>
      <c r="AJ188" s="247"/>
      <c r="AK188" s="163"/>
    </row>
    <row r="189" spans="1:37" ht="23.45" thickBot="1">
      <c r="A189" s="300"/>
      <c r="B189" s="164"/>
      <c r="C189" s="164"/>
      <c r="D189" s="164"/>
      <c r="E189" s="281"/>
      <c r="F189" s="97"/>
      <c r="G189" s="164"/>
      <c r="H189" s="164"/>
      <c r="I189" s="164"/>
      <c r="J189" s="164"/>
      <c r="K189" s="96"/>
      <c r="L189" s="281"/>
      <c r="M189" s="164"/>
      <c r="N189" s="164"/>
      <c r="O189" s="281"/>
      <c r="P189" s="282"/>
      <c r="Q189" s="283"/>
      <c r="R189" s="281"/>
      <c r="S189" s="164"/>
      <c r="T189" s="96"/>
      <c r="U189" s="96"/>
      <c r="V189" s="164"/>
      <c r="W189" s="96"/>
      <c r="X189" s="96"/>
      <c r="Y189" s="96"/>
      <c r="Z189" s="96"/>
      <c r="AA189" s="96"/>
      <c r="AB189" s="96"/>
      <c r="AC189" s="96"/>
      <c r="AD189" s="96"/>
      <c r="AE189" s="96"/>
      <c r="AF189" s="96"/>
      <c r="AG189" s="96"/>
      <c r="AH189" s="411"/>
      <c r="AI189" s="164"/>
      <c r="AJ189" s="164"/>
      <c r="AK189" s="164"/>
    </row>
    <row r="190" spans="1:37" ht="23.45" thickBot="1">
      <c r="A190" s="258">
        <v>13</v>
      </c>
      <c r="B190" s="481" t="s">
        <v>5</v>
      </c>
      <c r="C190" s="482"/>
      <c r="D190" s="482" t="s">
        <v>6</v>
      </c>
      <c r="E190" s="482"/>
      <c r="F190" s="482"/>
      <c r="G190" s="482"/>
      <c r="H190" s="482"/>
      <c r="I190" s="482"/>
      <c r="J190" s="482"/>
      <c r="K190" s="482"/>
      <c r="L190" s="501"/>
      <c r="M190" s="502" t="s">
        <v>7</v>
      </c>
      <c r="N190" s="482"/>
      <c r="O190" s="482"/>
      <c r="P190" s="482"/>
      <c r="Q190" s="482"/>
      <c r="R190" s="482"/>
      <c r="S190" s="482"/>
      <c r="T190" s="482"/>
      <c r="U190" s="482"/>
      <c r="V190" s="482"/>
      <c r="W190" s="482"/>
      <c r="X190" s="482"/>
      <c r="Y190" s="482"/>
      <c r="Z190" s="482"/>
      <c r="AA190" s="482"/>
      <c r="AB190" s="482"/>
      <c r="AC190" s="482"/>
      <c r="AD190" s="482"/>
      <c r="AE190" s="482"/>
      <c r="AF190" s="482"/>
      <c r="AG190" s="482"/>
      <c r="AH190" s="482"/>
      <c r="AI190" s="483" t="s">
        <v>8</v>
      </c>
      <c r="AJ190" s="483"/>
    </row>
    <row r="191" spans="1:37" s="259" customFormat="1">
      <c r="A191" s="243"/>
      <c r="D191" s="260"/>
      <c r="E191" s="261" t="s">
        <v>9</v>
      </c>
      <c r="F191" s="508" t="s">
        <v>10</v>
      </c>
      <c r="G191" s="508" t="s">
        <v>11</v>
      </c>
      <c r="H191" s="510" t="s">
        <v>12</v>
      </c>
      <c r="I191" s="512" t="s">
        <v>13</v>
      </c>
      <c r="J191" s="514" t="s">
        <v>14</v>
      </c>
      <c r="K191" s="466" t="s">
        <v>15</v>
      </c>
      <c r="L191" s="508" t="s">
        <v>16</v>
      </c>
      <c r="M191" s="260" t="s">
        <v>17</v>
      </c>
      <c r="N191" s="262" t="s">
        <v>18</v>
      </c>
      <c r="O191" s="516" t="s">
        <v>19</v>
      </c>
      <c r="P191" s="517"/>
      <c r="Q191" s="518"/>
      <c r="R191" s="508" t="s">
        <v>92</v>
      </c>
      <c r="S191" s="508" t="s">
        <v>93</v>
      </c>
      <c r="T191" s="466" t="s">
        <v>22</v>
      </c>
      <c r="U191" s="466" t="s">
        <v>23</v>
      </c>
      <c r="V191" s="529" t="s">
        <v>24</v>
      </c>
      <c r="W191" s="466" t="s">
        <v>94</v>
      </c>
      <c r="X191" s="467" t="s">
        <v>26</v>
      </c>
      <c r="Y191" s="468"/>
      <c r="Z191" s="469"/>
      <c r="AA191" s="467" t="s">
        <v>27</v>
      </c>
      <c r="AB191" s="468"/>
      <c r="AC191" s="469"/>
      <c r="AD191" s="18" t="s">
        <v>28</v>
      </c>
      <c r="AE191" s="467" t="s">
        <v>29</v>
      </c>
      <c r="AF191" s="468"/>
      <c r="AG191" s="469"/>
      <c r="AH191" s="466" t="s">
        <v>30</v>
      </c>
      <c r="AI191" s="528" t="s">
        <v>31</v>
      </c>
      <c r="AJ191" s="528" t="s">
        <v>32</v>
      </c>
      <c r="AK191" s="263" t="s">
        <v>33</v>
      </c>
    </row>
    <row r="192" spans="1:37" ht="43.15" customHeight="1">
      <c r="A192" s="243"/>
      <c r="B192" s="264" t="s">
        <v>34</v>
      </c>
      <c r="C192" s="31" t="s">
        <v>284</v>
      </c>
      <c r="D192" s="116"/>
      <c r="E192" s="265" t="s">
        <v>36</v>
      </c>
      <c r="F192" s="509"/>
      <c r="G192" s="509"/>
      <c r="H192" s="511"/>
      <c r="I192" s="513"/>
      <c r="J192" s="515"/>
      <c r="K192" s="457"/>
      <c r="L192" s="509"/>
      <c r="M192" s="266"/>
      <c r="N192" s="361"/>
      <c r="O192" s="426" t="s">
        <v>37</v>
      </c>
      <c r="P192" s="427" t="s">
        <v>38</v>
      </c>
      <c r="Q192" s="428" t="s">
        <v>17</v>
      </c>
      <c r="R192" s="528"/>
      <c r="S192" s="528"/>
      <c r="T192" s="456"/>
      <c r="U192" s="456"/>
      <c r="V192" s="530"/>
      <c r="W192" s="456"/>
      <c r="X192" s="325" t="s">
        <v>39</v>
      </c>
      <c r="Y192" s="325" t="s">
        <v>40</v>
      </c>
      <c r="Z192" s="325" t="s">
        <v>41</v>
      </c>
      <c r="AA192" s="325" t="s">
        <v>39</v>
      </c>
      <c r="AB192" s="325" t="s">
        <v>40</v>
      </c>
      <c r="AC192" s="325" t="s">
        <v>41</v>
      </c>
      <c r="AD192" s="325" t="s">
        <v>42</v>
      </c>
      <c r="AE192" s="325" t="s">
        <v>43</v>
      </c>
      <c r="AF192" s="325" t="s">
        <v>44</v>
      </c>
      <c r="AG192" s="325" t="s">
        <v>45</v>
      </c>
      <c r="AH192" s="456"/>
      <c r="AI192" s="528"/>
      <c r="AJ192" s="509"/>
      <c r="AK192" s="152" t="s">
        <v>46</v>
      </c>
    </row>
    <row r="193" spans="1:37" ht="30">
      <c r="A193" s="243"/>
      <c r="B193" s="30" t="s">
        <v>47</v>
      </c>
      <c r="C193" s="31" t="s">
        <v>285</v>
      </c>
      <c r="D193" s="116"/>
      <c r="E193" s="458" t="s">
        <v>286</v>
      </c>
      <c r="F193" s="458" t="s">
        <v>287</v>
      </c>
      <c r="G193" s="460" t="s">
        <v>288</v>
      </c>
      <c r="H193" s="278"/>
      <c r="I193" s="278"/>
      <c r="J193" s="278"/>
      <c r="K193" s="194"/>
      <c r="L193" s="302"/>
      <c r="M193" s="295"/>
      <c r="N193" s="295"/>
      <c r="O193" s="309"/>
      <c r="P193" s="282"/>
      <c r="Q193" s="283"/>
      <c r="R193" s="281"/>
      <c r="S193" s="164"/>
      <c r="T193" s="96"/>
      <c r="U193" s="96"/>
      <c r="V193" s="164"/>
      <c r="W193" s="96"/>
      <c r="X193" s="96"/>
      <c r="Y193" s="96"/>
      <c r="Z193" s="96"/>
      <c r="AA193" s="96"/>
      <c r="AB193" s="96"/>
      <c r="AC193" s="96"/>
      <c r="AD193" s="96"/>
      <c r="AE193" s="96"/>
      <c r="AF193" s="96"/>
      <c r="AG193" s="96"/>
      <c r="AH193" s="411"/>
      <c r="AI193" s="301"/>
      <c r="AJ193" s="321"/>
      <c r="AK193" s="116"/>
    </row>
    <row r="194" spans="1:37">
      <c r="A194" s="243"/>
      <c r="B194" s="264" t="s">
        <v>54</v>
      </c>
      <c r="C194" s="269" t="s">
        <v>55</v>
      </c>
      <c r="D194" s="116"/>
      <c r="E194" s="459"/>
      <c r="F194" s="459"/>
      <c r="G194" s="531"/>
      <c r="H194" s="250"/>
      <c r="I194" s="60"/>
      <c r="J194" s="60"/>
      <c r="K194" s="59"/>
      <c r="L194" s="147"/>
      <c r="M194" s="60"/>
      <c r="N194" s="340"/>
      <c r="O194" s="383"/>
      <c r="P194" s="149"/>
      <c r="Q194" s="150"/>
      <c r="R194" s="151"/>
      <c r="S194" s="66"/>
      <c r="T194" s="65"/>
      <c r="U194" s="65"/>
      <c r="V194" s="66"/>
      <c r="W194" s="65"/>
      <c r="X194" s="65"/>
      <c r="Y194" s="65"/>
      <c r="Z194" s="65"/>
      <c r="AA194" s="65"/>
      <c r="AB194" s="65"/>
      <c r="AC194" s="65"/>
      <c r="AD194" s="65"/>
      <c r="AE194" s="65"/>
      <c r="AF194" s="65"/>
      <c r="AG194" s="65"/>
      <c r="AH194" s="410"/>
      <c r="AI194" s="247"/>
      <c r="AJ194" s="251"/>
      <c r="AK194" s="273"/>
    </row>
    <row r="195" spans="1:37" ht="45">
      <c r="A195" s="243"/>
      <c r="B195" s="30" t="s">
        <v>56</v>
      </c>
      <c r="C195" s="31" t="s">
        <v>289</v>
      </c>
      <c r="D195" s="116"/>
      <c r="E195" s="459"/>
      <c r="F195" s="459"/>
      <c r="G195" s="531"/>
      <c r="H195" s="246"/>
      <c r="I195" s="66"/>
      <c r="J195" s="66"/>
      <c r="K195" s="65"/>
      <c r="L195" s="151"/>
      <c r="M195" s="66"/>
      <c r="N195" s="347"/>
      <c r="O195" s="359">
        <v>14</v>
      </c>
      <c r="P195" s="318" t="str">
        <f>C208</f>
        <v>To fly the aircraft</v>
      </c>
      <c r="Q195" s="317" t="str">
        <f>H215</f>
        <v>Unserviceable aircraft</v>
      </c>
      <c r="R195" s="374" t="str">
        <f t="shared" ref="R195:U195" si="227">I215</f>
        <v>Wrong object</v>
      </c>
      <c r="S195" s="317" t="str">
        <f t="shared" si="227"/>
        <v>Aircraft incorrectly declared unserviceable</v>
      </c>
      <c r="T195" s="385" t="str">
        <f t="shared" si="227"/>
        <v>High</v>
      </c>
      <c r="U195" s="386" t="str">
        <f t="shared" si="227"/>
        <v>Large</v>
      </c>
      <c r="V195" s="318" t="s">
        <v>290</v>
      </c>
      <c r="W195" s="107" t="s">
        <v>244</v>
      </c>
      <c r="X195" s="107">
        <f t="shared" ref="X195" si="228">IF($T195="High",3,0)</f>
        <v>3</v>
      </c>
      <c r="Y195" s="107">
        <f t="shared" ref="Y195" si="229">IF($T195="Medium",2,0)</f>
        <v>0</v>
      </c>
      <c r="Z195" s="107">
        <f t="shared" ref="Z195" si="230">IF($T195="Low",1,0)</f>
        <v>0</v>
      </c>
      <c r="AA195" s="107">
        <f t="shared" ref="AA195" si="231">IF($U195="large",3,0)</f>
        <v>3</v>
      </c>
      <c r="AB195" s="107">
        <f t="shared" ref="AB195" si="232">IF($U195="Medium",2,0)</f>
        <v>0</v>
      </c>
      <c r="AC195" s="107">
        <f t="shared" ref="AC195" si="233">IF($U195="Low",1,0)</f>
        <v>0</v>
      </c>
      <c r="AD195" s="107">
        <f t="shared" ref="AD195" si="234">(X195+Y195+Z195)*(AA195+AB195+AC195)</f>
        <v>9</v>
      </c>
      <c r="AE195" s="376">
        <f t="shared" ref="AE195" si="235">IF($W195="INCREASE",3,0)</f>
        <v>0</v>
      </c>
      <c r="AF195" s="376">
        <f t="shared" ref="AF195" si="236">IF($W195="NO CHANGE",2,0)</f>
        <v>0</v>
      </c>
      <c r="AG195" s="376">
        <f t="shared" ref="AG195" si="237">IF($W195="DECREASE",1,0)</f>
        <v>1</v>
      </c>
      <c r="AH195" s="425">
        <f t="shared" ref="AH195" si="238">AD195*(AE195+AF195+AG195)</f>
        <v>9</v>
      </c>
      <c r="AI195" s="375" t="s">
        <v>291</v>
      </c>
      <c r="AJ195" s="303"/>
      <c r="AK195" s="301"/>
    </row>
    <row r="196" spans="1:37" ht="60">
      <c r="A196" s="243"/>
      <c r="B196" s="463" t="s">
        <v>65</v>
      </c>
      <c r="C196" s="31" t="s">
        <v>134</v>
      </c>
      <c r="D196" s="116"/>
      <c r="E196" s="459"/>
      <c r="F196" s="459"/>
      <c r="G196" s="461"/>
      <c r="H196" s="226" t="str">
        <f>C196</f>
        <v>Closed engineering workcard</v>
      </c>
      <c r="I196" s="320" t="s">
        <v>72</v>
      </c>
      <c r="J196" s="346" t="s">
        <v>292</v>
      </c>
      <c r="K196" s="107" t="s">
        <v>69</v>
      </c>
      <c r="L196" s="287" t="s">
        <v>58</v>
      </c>
      <c r="M196" s="288"/>
      <c r="N196" s="347"/>
      <c r="O196" s="60"/>
      <c r="P196" s="145"/>
      <c r="Q196" s="146"/>
      <c r="R196" s="147"/>
      <c r="S196" s="60"/>
      <c r="T196" s="59"/>
      <c r="U196" s="59"/>
      <c r="V196" s="145"/>
      <c r="W196" s="59"/>
      <c r="X196" s="59"/>
      <c r="Y196" s="59"/>
      <c r="Z196" s="59"/>
      <c r="AA196" s="59"/>
      <c r="AB196" s="59"/>
      <c r="AC196" s="59"/>
      <c r="AD196" s="59"/>
      <c r="AE196" s="59"/>
      <c r="AF196" s="59"/>
      <c r="AG196" s="59"/>
      <c r="AH196" s="409"/>
      <c r="AI196" s="251"/>
      <c r="AJ196" s="318" t="s">
        <v>293</v>
      </c>
      <c r="AK196" s="116"/>
    </row>
    <row r="197" spans="1:37" ht="105">
      <c r="A197" s="243"/>
      <c r="B197" s="463"/>
      <c r="C197" s="31" t="s">
        <v>294</v>
      </c>
      <c r="D197" s="116"/>
      <c r="E197" s="459"/>
      <c r="F197" s="459"/>
      <c r="G197" s="461"/>
      <c r="H197" s="116" t="str">
        <f>C197</f>
        <v>Serviceable aircraft</v>
      </c>
      <c r="I197" s="244" t="s">
        <v>72</v>
      </c>
      <c r="J197" s="139" t="s">
        <v>295</v>
      </c>
      <c r="K197" s="32" t="s">
        <v>69</v>
      </c>
      <c r="L197" s="49" t="s">
        <v>58</v>
      </c>
      <c r="M197" s="245"/>
      <c r="N197" s="347"/>
      <c r="O197" s="188"/>
      <c r="P197" s="185"/>
      <c r="Q197" s="186"/>
      <c r="R197" s="187"/>
      <c r="S197" s="188"/>
      <c r="T197" s="123"/>
      <c r="U197" s="123"/>
      <c r="V197" s="185"/>
      <c r="W197" s="123"/>
      <c r="X197" s="123"/>
      <c r="Y197" s="123"/>
      <c r="Z197" s="123"/>
      <c r="AA197" s="123"/>
      <c r="AB197" s="123"/>
      <c r="AC197" s="123"/>
      <c r="AD197" s="123"/>
      <c r="AE197" s="123"/>
      <c r="AF197" s="123"/>
      <c r="AG197" s="123"/>
      <c r="AH197" s="405"/>
      <c r="AI197" s="249"/>
      <c r="AJ197" s="50" t="s">
        <v>582</v>
      </c>
      <c r="AK197" s="116"/>
    </row>
    <row r="198" spans="1:37" ht="60">
      <c r="A198" s="243"/>
      <c r="B198" s="463"/>
      <c r="C198" s="31" t="s">
        <v>297</v>
      </c>
      <c r="D198" s="116"/>
      <c r="E198" s="459"/>
      <c r="F198" s="459"/>
      <c r="G198" s="461"/>
      <c r="H198" s="278" t="str">
        <f>C198</f>
        <v>Updated electronic aircraft log book</v>
      </c>
      <c r="I198" s="322" t="s">
        <v>107</v>
      </c>
      <c r="J198" s="323" t="s">
        <v>298</v>
      </c>
      <c r="K198" s="194" t="s">
        <v>69</v>
      </c>
      <c r="L198" s="302" t="s">
        <v>58</v>
      </c>
      <c r="M198" s="295"/>
      <c r="N198" s="347"/>
      <c r="O198" s="188"/>
      <c r="P198" s="185"/>
      <c r="Q198" s="186"/>
      <c r="R198" s="187"/>
      <c r="S198" s="188"/>
      <c r="T198" s="123"/>
      <c r="U198" s="123"/>
      <c r="V198" s="185"/>
      <c r="W198" s="123"/>
      <c r="X198" s="123"/>
      <c r="Y198" s="123"/>
      <c r="Z198" s="123"/>
      <c r="AA198" s="123"/>
      <c r="AB198" s="123"/>
      <c r="AC198" s="123"/>
      <c r="AD198" s="123"/>
      <c r="AE198" s="123"/>
      <c r="AF198" s="123"/>
      <c r="AG198" s="123"/>
      <c r="AH198" s="405"/>
      <c r="AI198" s="249"/>
      <c r="AJ198" s="50" t="s">
        <v>296</v>
      </c>
      <c r="AK198" s="116"/>
    </row>
    <row r="199" spans="1:37">
      <c r="A199" s="243"/>
      <c r="B199" s="30" t="s">
        <v>75</v>
      </c>
      <c r="C199" s="75" t="s">
        <v>90</v>
      </c>
      <c r="D199" s="116"/>
      <c r="E199" s="459"/>
      <c r="F199" s="459"/>
      <c r="G199" s="531"/>
      <c r="H199" s="250"/>
      <c r="I199" s="60"/>
      <c r="J199" s="60"/>
      <c r="K199" s="59"/>
      <c r="L199" s="147"/>
      <c r="M199" s="60"/>
      <c r="N199" s="347"/>
      <c r="O199" s="66"/>
      <c r="P199" s="149"/>
      <c r="Q199" s="150"/>
      <c r="R199" s="151"/>
      <c r="S199" s="66"/>
      <c r="T199" s="65"/>
      <c r="U199" s="65"/>
      <c r="V199" s="149"/>
      <c r="W199" s="65"/>
      <c r="X199" s="65"/>
      <c r="Y199" s="65"/>
      <c r="Z199" s="65"/>
      <c r="AA199" s="65"/>
      <c r="AB199" s="65"/>
      <c r="AC199" s="65"/>
      <c r="AD199" s="65"/>
      <c r="AE199" s="65"/>
      <c r="AF199" s="65"/>
      <c r="AG199" s="65"/>
      <c r="AH199" s="410"/>
      <c r="AI199" s="247"/>
      <c r="AJ199" s="202"/>
      <c r="AK199" s="116"/>
    </row>
    <row r="200" spans="1:37" ht="60.6" thickBot="1">
      <c r="A200" s="243"/>
      <c r="B200" s="463" t="s">
        <v>82</v>
      </c>
      <c r="C200" s="31" t="s">
        <v>299</v>
      </c>
      <c r="D200" s="116"/>
      <c r="E200" s="459"/>
      <c r="F200" s="459"/>
      <c r="G200" s="531"/>
      <c r="H200" s="248"/>
      <c r="I200" s="188"/>
      <c r="J200" s="188"/>
      <c r="K200" s="123"/>
      <c r="L200" s="187"/>
      <c r="M200" s="188"/>
      <c r="N200" s="347"/>
      <c r="O200" s="306">
        <v>31</v>
      </c>
      <c r="P200" s="50" t="str">
        <f>C453</f>
        <v>To be 'qualified' to work on aircraft</v>
      </c>
      <c r="Q200" s="47" t="str">
        <f>H457</f>
        <v>Engineers</v>
      </c>
      <c r="R200" s="53" t="str">
        <f t="shared" ref="R200:U200" si="239">I457</f>
        <v>Wrong object</v>
      </c>
      <c r="S200" s="47" t="str">
        <f t="shared" si="239"/>
        <v>Incorrect engineer trade or qualification assessment</v>
      </c>
      <c r="T200" s="115" t="str">
        <f t="shared" si="239"/>
        <v>Low</v>
      </c>
      <c r="U200" s="73" t="str">
        <f t="shared" si="239"/>
        <v>Large</v>
      </c>
      <c r="V200" s="50" t="s">
        <v>583</v>
      </c>
      <c r="W200" s="194" t="s">
        <v>60</v>
      </c>
      <c r="X200" s="32">
        <f t="shared" ref="X200:X201" si="240">IF($T200="High",3,0)</f>
        <v>0</v>
      </c>
      <c r="Y200" s="32">
        <f t="shared" ref="Y200:Y201" si="241">IF($T200="Medium",2,0)</f>
        <v>0</v>
      </c>
      <c r="Z200" s="32">
        <f t="shared" ref="Z200:Z201" si="242">IF($T200="Low",1,0)</f>
        <v>1</v>
      </c>
      <c r="AA200" s="32">
        <f t="shared" ref="AA200:AA201" si="243">IF($U200="large",3,0)</f>
        <v>3</v>
      </c>
      <c r="AB200" s="32">
        <f t="shared" ref="AB200:AB201" si="244">IF($U200="Medium",2,0)</f>
        <v>0</v>
      </c>
      <c r="AC200" s="32">
        <f t="shared" ref="AC200:AC201" si="245">IF($U200="Low",1,0)</f>
        <v>0</v>
      </c>
      <c r="AD200" s="32">
        <f t="shared" ref="AD200:AD201" si="246">(X200+Y200+Z200)*(AA200+AB200+AC200)</f>
        <v>3</v>
      </c>
      <c r="AE200" s="51">
        <f t="shared" ref="AE200:AE201" si="247">IF($W200="INCREASE",3,0)</f>
        <v>3</v>
      </c>
      <c r="AF200" s="51">
        <f t="shared" ref="AF200:AF201" si="248">IF($W200="NO CHANGE",2,0)</f>
        <v>0</v>
      </c>
      <c r="AG200" s="51">
        <f t="shared" ref="AG200:AG201" si="249">IF($W200="DECREASE",1,0)</f>
        <v>0</v>
      </c>
      <c r="AH200" s="48">
        <f t="shared" ref="AH200:AH201" si="250">AD200*(AE200+AF200+AG200)</f>
        <v>9</v>
      </c>
      <c r="AI200" s="50" t="s">
        <v>301</v>
      </c>
      <c r="AJ200" s="253"/>
      <c r="AK200" s="116"/>
    </row>
    <row r="201" spans="1:37" ht="46.15" thickTop="1" thickBot="1">
      <c r="A201" s="243"/>
      <c r="B201" s="463"/>
      <c r="C201" s="31" t="s">
        <v>302</v>
      </c>
      <c r="D201" s="116"/>
      <c r="E201" s="459"/>
      <c r="F201" s="459"/>
      <c r="G201" s="531"/>
      <c r="H201" s="248"/>
      <c r="I201" s="188"/>
      <c r="J201" s="188"/>
      <c r="K201" s="123"/>
      <c r="L201" s="187"/>
      <c r="M201" s="188"/>
      <c r="N201" s="347"/>
      <c r="O201" s="306">
        <v>32</v>
      </c>
      <c r="P201" s="50" t="str">
        <f>C466</f>
        <v>To provide AMM</v>
      </c>
      <c r="Q201" s="47" t="str">
        <f>H470</f>
        <v>AMM</v>
      </c>
      <c r="R201" s="53" t="str">
        <f t="shared" ref="R201:U201" si="251">I470</f>
        <v>Wrong object</v>
      </c>
      <c r="S201" s="47" t="str">
        <f t="shared" si="251"/>
        <v>Incorrect AMM or AMM amendment state in use</v>
      </c>
      <c r="T201" s="115" t="str">
        <f t="shared" si="251"/>
        <v>Low</v>
      </c>
      <c r="U201" s="73" t="str">
        <f t="shared" si="251"/>
        <v>Large</v>
      </c>
      <c r="V201" s="159" t="s">
        <v>303</v>
      </c>
      <c r="W201" s="144" t="s">
        <v>104</v>
      </c>
      <c r="X201" s="32">
        <f t="shared" si="240"/>
        <v>0</v>
      </c>
      <c r="Y201" s="32">
        <f t="shared" si="241"/>
        <v>0</v>
      </c>
      <c r="Z201" s="32">
        <f t="shared" si="242"/>
        <v>1</v>
      </c>
      <c r="AA201" s="32">
        <f t="shared" si="243"/>
        <v>3</v>
      </c>
      <c r="AB201" s="32">
        <f t="shared" si="244"/>
        <v>0</v>
      </c>
      <c r="AC201" s="32">
        <f t="shared" si="245"/>
        <v>0</v>
      </c>
      <c r="AD201" s="32">
        <f t="shared" si="246"/>
        <v>3</v>
      </c>
      <c r="AE201" s="51">
        <f t="shared" si="247"/>
        <v>0</v>
      </c>
      <c r="AF201" s="51">
        <f t="shared" si="248"/>
        <v>2</v>
      </c>
      <c r="AG201" s="51">
        <f t="shared" si="249"/>
        <v>0</v>
      </c>
      <c r="AH201" s="48">
        <f t="shared" si="250"/>
        <v>6</v>
      </c>
      <c r="AI201" s="50" t="s">
        <v>304</v>
      </c>
      <c r="AJ201" s="253"/>
      <c r="AK201" s="116"/>
    </row>
    <row r="202" spans="1:37" ht="23.45" thickTop="1">
      <c r="A202" s="243"/>
      <c r="B202" s="30" t="s">
        <v>89</v>
      </c>
      <c r="C202" s="75" t="s">
        <v>90</v>
      </c>
      <c r="D202" s="116"/>
      <c r="E202" s="459"/>
      <c r="F202" s="459"/>
      <c r="G202" s="531"/>
      <c r="H202" s="223"/>
      <c r="I202" s="88"/>
      <c r="J202" s="88"/>
      <c r="K202" s="90"/>
      <c r="L202" s="88"/>
      <c r="M202" s="88"/>
      <c r="N202" s="347"/>
      <c r="O202" s="79"/>
      <c r="P202" s="79"/>
      <c r="Q202" s="80"/>
      <c r="R202" s="79"/>
      <c r="S202" s="79"/>
      <c r="T202" s="81"/>
      <c r="U202" s="81"/>
      <c r="V202" s="79"/>
      <c r="W202" s="90"/>
      <c r="X202" s="81"/>
      <c r="Y202" s="81"/>
      <c r="Z202" s="81"/>
      <c r="AA202" s="81"/>
      <c r="AB202" s="81"/>
      <c r="AC202" s="81"/>
      <c r="AD202" s="81"/>
      <c r="AE202" s="81"/>
      <c r="AF202" s="81"/>
      <c r="AG202" s="81"/>
      <c r="AH202" s="81"/>
      <c r="AI202" s="79"/>
      <c r="AJ202" s="249"/>
      <c r="AK202" s="116"/>
    </row>
    <row r="203" spans="1:37">
      <c r="A203" s="243"/>
      <c r="B203" s="277" t="s">
        <v>91</v>
      </c>
      <c r="C203" s="85" t="s">
        <v>90</v>
      </c>
      <c r="D203" s="278"/>
      <c r="E203" s="459"/>
      <c r="F203" s="459"/>
      <c r="G203" s="531"/>
      <c r="H203" s="224"/>
      <c r="I203" s="177"/>
      <c r="J203" s="177"/>
      <c r="K203" s="133"/>
      <c r="L203" s="177"/>
      <c r="M203" s="177"/>
      <c r="N203" s="226"/>
      <c r="O203" s="88"/>
      <c r="P203" s="88"/>
      <c r="Q203" s="89"/>
      <c r="R203" s="88"/>
      <c r="S203" s="88"/>
      <c r="T203" s="90"/>
      <c r="U203" s="90"/>
      <c r="V203" s="88"/>
      <c r="W203" s="90"/>
      <c r="X203" s="90"/>
      <c r="Y203" s="90"/>
      <c r="Z203" s="90"/>
      <c r="AA203" s="90"/>
      <c r="AB203" s="90"/>
      <c r="AC203" s="90"/>
      <c r="AD203" s="90"/>
      <c r="AE203" s="90"/>
      <c r="AF203" s="90"/>
      <c r="AG203" s="90"/>
      <c r="AH203" s="133"/>
      <c r="AI203" s="177"/>
      <c r="AJ203" s="247"/>
      <c r="AK203" s="278"/>
    </row>
    <row r="204" spans="1:37">
      <c r="A204" s="279"/>
      <c r="B204" s="163"/>
      <c r="C204" s="163"/>
      <c r="D204" s="163"/>
      <c r="E204" s="170"/>
      <c r="F204" s="93"/>
      <c r="G204" s="93"/>
      <c r="H204" s="163"/>
      <c r="I204" s="163"/>
      <c r="J204" s="163"/>
      <c r="K204" s="44"/>
      <c r="L204" s="170"/>
      <c r="M204" s="170"/>
      <c r="N204" s="66"/>
      <c r="O204" s="170"/>
      <c r="P204" s="168"/>
      <c r="Q204" s="169"/>
      <c r="R204" s="170"/>
      <c r="S204" s="163"/>
      <c r="T204" s="44"/>
      <c r="U204" s="44"/>
      <c r="V204" s="163"/>
      <c r="W204" s="44"/>
      <c r="X204" s="44"/>
      <c r="Y204" s="44"/>
      <c r="Z204" s="44"/>
      <c r="AA204" s="44"/>
      <c r="AB204" s="44"/>
      <c r="AC204" s="44"/>
      <c r="AD204" s="44"/>
      <c r="AE204" s="44"/>
      <c r="AF204" s="44"/>
      <c r="AG204" s="44"/>
      <c r="AH204" s="406"/>
      <c r="AI204" s="163"/>
      <c r="AJ204" s="273"/>
      <c r="AK204" s="163"/>
    </row>
    <row r="205" spans="1:37" ht="23.45" thickBot="1">
      <c r="A205" s="280"/>
      <c r="B205" s="164"/>
      <c r="C205" s="164"/>
      <c r="D205" s="164"/>
      <c r="E205" s="281"/>
      <c r="F205" s="97"/>
      <c r="G205" s="164"/>
      <c r="H205" s="164"/>
      <c r="I205" s="164"/>
      <c r="J205" s="164"/>
      <c r="K205" s="96"/>
      <c r="L205" s="281"/>
      <c r="M205" s="164"/>
      <c r="N205" s="164"/>
      <c r="O205" s="281"/>
      <c r="P205" s="282"/>
      <c r="Q205" s="283"/>
      <c r="R205" s="281"/>
      <c r="S205" s="164"/>
      <c r="T205" s="96"/>
      <c r="U205" s="96"/>
      <c r="V205" s="164"/>
      <c r="W205" s="96"/>
      <c r="X205" s="96"/>
      <c r="Y205" s="96"/>
      <c r="Z205" s="96"/>
      <c r="AA205" s="96"/>
      <c r="AB205" s="96"/>
      <c r="AC205" s="96"/>
      <c r="AD205" s="96"/>
      <c r="AE205" s="96"/>
      <c r="AF205" s="96"/>
      <c r="AG205" s="96"/>
      <c r="AH205" s="411"/>
      <c r="AI205" s="164"/>
      <c r="AJ205" s="164"/>
      <c r="AK205" s="164"/>
    </row>
    <row r="206" spans="1:37" ht="23.45" thickBot="1">
      <c r="A206" s="258">
        <v>14</v>
      </c>
      <c r="B206" s="481" t="s">
        <v>5</v>
      </c>
      <c r="C206" s="482"/>
      <c r="D206" s="482" t="s">
        <v>6</v>
      </c>
      <c r="E206" s="482"/>
      <c r="F206" s="482"/>
      <c r="G206" s="482"/>
      <c r="H206" s="482"/>
      <c r="I206" s="482"/>
      <c r="J206" s="482"/>
      <c r="K206" s="482"/>
      <c r="L206" s="501"/>
      <c r="M206" s="502" t="s">
        <v>7</v>
      </c>
      <c r="N206" s="482"/>
      <c r="O206" s="482"/>
      <c r="P206" s="482"/>
      <c r="Q206" s="482"/>
      <c r="R206" s="482"/>
      <c r="S206" s="482"/>
      <c r="T206" s="482"/>
      <c r="U206" s="482"/>
      <c r="V206" s="482"/>
      <c r="W206" s="482"/>
      <c r="X206" s="482"/>
      <c r="Y206" s="482"/>
      <c r="Z206" s="482"/>
      <c r="AA206" s="482"/>
      <c r="AB206" s="482"/>
      <c r="AC206" s="482"/>
      <c r="AD206" s="482"/>
      <c r="AE206" s="482"/>
      <c r="AF206" s="482"/>
      <c r="AG206" s="482"/>
      <c r="AH206" s="482"/>
      <c r="AI206" s="483" t="s">
        <v>8</v>
      </c>
      <c r="AJ206" s="483"/>
    </row>
    <row r="207" spans="1:37" s="259" customFormat="1">
      <c r="A207" s="243"/>
      <c r="D207" s="260"/>
      <c r="E207" s="261" t="s">
        <v>9</v>
      </c>
      <c r="F207" s="508" t="s">
        <v>10</v>
      </c>
      <c r="G207" s="508" t="s">
        <v>11</v>
      </c>
      <c r="H207" s="510" t="s">
        <v>12</v>
      </c>
      <c r="I207" s="512" t="s">
        <v>13</v>
      </c>
      <c r="J207" s="514" t="s">
        <v>14</v>
      </c>
      <c r="K207" s="466" t="s">
        <v>15</v>
      </c>
      <c r="L207" s="508" t="s">
        <v>16</v>
      </c>
      <c r="M207" s="260" t="s">
        <v>17</v>
      </c>
      <c r="N207" s="262" t="s">
        <v>18</v>
      </c>
      <c r="O207" s="516" t="s">
        <v>19</v>
      </c>
      <c r="P207" s="517"/>
      <c r="Q207" s="518"/>
      <c r="R207" s="508" t="s">
        <v>92</v>
      </c>
      <c r="S207" s="508" t="s">
        <v>93</v>
      </c>
      <c r="T207" s="466" t="s">
        <v>22</v>
      </c>
      <c r="U207" s="466" t="s">
        <v>23</v>
      </c>
      <c r="V207" s="529" t="s">
        <v>24</v>
      </c>
      <c r="W207" s="466" t="s">
        <v>94</v>
      </c>
      <c r="X207" s="467" t="s">
        <v>26</v>
      </c>
      <c r="Y207" s="468"/>
      <c r="Z207" s="469"/>
      <c r="AA207" s="467" t="s">
        <v>27</v>
      </c>
      <c r="AB207" s="468"/>
      <c r="AC207" s="469"/>
      <c r="AD207" s="18" t="s">
        <v>28</v>
      </c>
      <c r="AE207" s="467" t="s">
        <v>29</v>
      </c>
      <c r="AF207" s="468"/>
      <c r="AG207" s="469"/>
      <c r="AH207" s="466" t="s">
        <v>30</v>
      </c>
      <c r="AI207" s="528" t="s">
        <v>31</v>
      </c>
      <c r="AJ207" s="528" t="s">
        <v>32</v>
      </c>
      <c r="AK207" s="263" t="s">
        <v>33</v>
      </c>
    </row>
    <row r="208" spans="1:37" ht="46.15" customHeight="1">
      <c r="A208" s="243"/>
      <c r="B208" s="264" t="s">
        <v>34</v>
      </c>
      <c r="C208" s="31" t="s">
        <v>305</v>
      </c>
      <c r="D208" s="116"/>
      <c r="E208" s="265" t="s">
        <v>36</v>
      </c>
      <c r="F208" s="509"/>
      <c r="G208" s="509"/>
      <c r="H208" s="511"/>
      <c r="I208" s="513"/>
      <c r="J208" s="515"/>
      <c r="K208" s="457"/>
      <c r="L208" s="509"/>
      <c r="M208" s="266"/>
      <c r="N208" s="361"/>
      <c r="O208" s="426" t="s">
        <v>37</v>
      </c>
      <c r="P208" s="427" t="s">
        <v>38</v>
      </c>
      <c r="Q208" s="428" t="s">
        <v>17</v>
      </c>
      <c r="R208" s="528"/>
      <c r="S208" s="528"/>
      <c r="T208" s="456"/>
      <c r="U208" s="456"/>
      <c r="V208" s="530"/>
      <c r="W208" s="456"/>
      <c r="X208" s="325" t="s">
        <v>39</v>
      </c>
      <c r="Y208" s="325" t="s">
        <v>40</v>
      </c>
      <c r="Z208" s="325" t="s">
        <v>41</v>
      </c>
      <c r="AA208" s="325" t="s">
        <v>39</v>
      </c>
      <c r="AB208" s="325" t="s">
        <v>40</v>
      </c>
      <c r="AC208" s="325" t="s">
        <v>41</v>
      </c>
      <c r="AD208" s="325" t="s">
        <v>42</v>
      </c>
      <c r="AE208" s="325" t="s">
        <v>43</v>
      </c>
      <c r="AF208" s="325" t="s">
        <v>44</v>
      </c>
      <c r="AG208" s="325" t="s">
        <v>45</v>
      </c>
      <c r="AH208" s="456"/>
      <c r="AI208" s="528"/>
      <c r="AJ208" s="509"/>
      <c r="AK208" s="152" t="s">
        <v>46</v>
      </c>
    </row>
    <row r="209" spans="1:37" ht="30">
      <c r="A209" s="243"/>
      <c r="B209" s="30" t="s">
        <v>47</v>
      </c>
      <c r="C209" s="31" t="s">
        <v>306</v>
      </c>
      <c r="D209" s="116"/>
      <c r="E209" s="458" t="s">
        <v>307</v>
      </c>
      <c r="F209" s="458" t="s">
        <v>308</v>
      </c>
      <c r="G209" s="460" t="s">
        <v>309</v>
      </c>
      <c r="H209" s="278"/>
      <c r="I209" s="278"/>
      <c r="J209" s="278"/>
      <c r="K209" s="194"/>
      <c r="L209" s="302"/>
      <c r="M209" s="295"/>
      <c r="N209" s="295"/>
      <c r="O209" s="309"/>
      <c r="P209" s="282"/>
      <c r="Q209" s="283"/>
      <c r="R209" s="281"/>
      <c r="S209" s="164"/>
      <c r="T209" s="96"/>
      <c r="U209" s="96"/>
      <c r="V209" s="164"/>
      <c r="W209" s="96"/>
      <c r="X209" s="96"/>
      <c r="Y209" s="96"/>
      <c r="Z209" s="96"/>
      <c r="AA209" s="96"/>
      <c r="AB209" s="96"/>
      <c r="AC209" s="96"/>
      <c r="AD209" s="96"/>
      <c r="AE209" s="96"/>
      <c r="AF209" s="96"/>
      <c r="AG209" s="96"/>
      <c r="AH209" s="411"/>
      <c r="AI209" s="301"/>
      <c r="AJ209" s="321"/>
      <c r="AK209" s="116"/>
    </row>
    <row r="210" spans="1:37">
      <c r="A210" s="243"/>
      <c r="B210" s="264" t="s">
        <v>54</v>
      </c>
      <c r="C210" s="269" t="s">
        <v>55</v>
      </c>
      <c r="D210" s="116"/>
      <c r="E210" s="459"/>
      <c r="F210" s="459"/>
      <c r="G210" s="531"/>
      <c r="H210" s="250"/>
      <c r="I210" s="60"/>
      <c r="J210" s="60"/>
      <c r="K210" s="59"/>
      <c r="L210" s="147"/>
      <c r="M210" s="60"/>
      <c r="N210" s="340"/>
      <c r="O210" s="383"/>
      <c r="P210" s="149"/>
      <c r="Q210" s="150"/>
      <c r="R210" s="151"/>
      <c r="S210" s="66"/>
      <c r="T210" s="65"/>
      <c r="U210" s="65"/>
      <c r="V210" s="66"/>
      <c r="W210" s="65"/>
      <c r="X210" s="65"/>
      <c r="Y210" s="65"/>
      <c r="Z210" s="65"/>
      <c r="AA210" s="65"/>
      <c r="AB210" s="65"/>
      <c r="AC210" s="65"/>
      <c r="AD210" s="65"/>
      <c r="AE210" s="65"/>
      <c r="AF210" s="65"/>
      <c r="AG210" s="65"/>
      <c r="AH210" s="410"/>
      <c r="AI210" s="247"/>
      <c r="AJ210" s="202"/>
      <c r="AK210" s="273"/>
    </row>
    <row r="211" spans="1:37" ht="60">
      <c r="A211" s="243"/>
      <c r="B211" s="463" t="s">
        <v>56</v>
      </c>
      <c r="C211" s="31" t="s">
        <v>310</v>
      </c>
      <c r="D211" s="116"/>
      <c r="E211" s="459"/>
      <c r="F211" s="459"/>
      <c r="G211" s="531"/>
      <c r="H211" s="248"/>
      <c r="I211" s="188"/>
      <c r="J211" s="188"/>
      <c r="K211" s="123"/>
      <c r="L211" s="187"/>
      <c r="M211" s="188"/>
      <c r="N211" s="347"/>
      <c r="O211" s="359">
        <v>3</v>
      </c>
      <c r="P211" s="318" t="str">
        <f>C42</f>
        <v>To understand engineering terminology</v>
      </c>
      <c r="Q211" s="317" t="str">
        <f>H50</f>
        <v>Aircrew content with engineering terminology</v>
      </c>
      <c r="R211" s="374" t="str">
        <f>I50</f>
        <v>Timing/duration</v>
      </c>
      <c r="S211" s="317" t="str">
        <f>J50</f>
        <v>Too early and wrong assessment made</v>
      </c>
      <c r="T211" s="385" t="str">
        <f>K50</f>
        <v>High</v>
      </c>
      <c r="U211" s="386" t="str">
        <f>L50</f>
        <v>Large</v>
      </c>
      <c r="V211" s="318" t="s">
        <v>311</v>
      </c>
      <c r="W211" s="107" t="s">
        <v>104</v>
      </c>
      <c r="X211" s="107">
        <f t="shared" ref="X211:X213" si="252">IF($T211="High",3,0)</f>
        <v>3</v>
      </c>
      <c r="Y211" s="107">
        <f t="shared" ref="Y211:Y213" si="253">IF($T211="Medium",2,0)</f>
        <v>0</v>
      </c>
      <c r="Z211" s="107">
        <f t="shared" ref="Z211:Z213" si="254">IF($T211="Low",1,0)</f>
        <v>0</v>
      </c>
      <c r="AA211" s="107">
        <f t="shared" ref="AA211:AA213" si="255">IF($U211="large",3,0)</f>
        <v>3</v>
      </c>
      <c r="AB211" s="107">
        <f t="shared" ref="AB211:AB213" si="256">IF($U211="Medium",2,0)</f>
        <v>0</v>
      </c>
      <c r="AC211" s="107">
        <f t="shared" ref="AC211:AC213" si="257">IF($U211="Low",1,0)</f>
        <v>0</v>
      </c>
      <c r="AD211" s="107">
        <f t="shared" ref="AD211:AD213" si="258">(X211+Y211+Z211)*(AA211+AB211+AC211)</f>
        <v>9</v>
      </c>
      <c r="AE211" s="376">
        <f t="shared" ref="AE211:AE213" si="259">IF($W211="INCREASE",3,0)</f>
        <v>0</v>
      </c>
      <c r="AF211" s="376">
        <f t="shared" ref="AF211:AF213" si="260">IF($W211="NO CHANGE",2,0)</f>
        <v>2</v>
      </c>
      <c r="AG211" s="376">
        <f t="shared" ref="AG211:AG213" si="261">IF($W211="DECREASE",1,0)</f>
        <v>0</v>
      </c>
      <c r="AH211" s="425">
        <f t="shared" ref="AH211:AH213" si="262">AD211*(AE211+AF211+AG211)</f>
        <v>18</v>
      </c>
      <c r="AI211" s="375" t="s">
        <v>312</v>
      </c>
      <c r="AJ211" s="253"/>
      <c r="AK211" s="301"/>
    </row>
    <row r="212" spans="1:37" ht="60">
      <c r="A212" s="243"/>
      <c r="B212" s="463"/>
      <c r="C212" s="31" t="s">
        <v>279</v>
      </c>
      <c r="D212" s="116"/>
      <c r="E212" s="459"/>
      <c r="F212" s="459"/>
      <c r="G212" s="531"/>
      <c r="H212" s="248"/>
      <c r="I212" s="188"/>
      <c r="J212" s="188"/>
      <c r="K212" s="123"/>
      <c r="L212" s="187"/>
      <c r="M212" s="188"/>
      <c r="N212" s="347"/>
      <c r="O212" s="306">
        <v>12</v>
      </c>
      <c r="P212" s="50" t="str">
        <f>C178</f>
        <v>To read aircraft log book</v>
      </c>
      <c r="Q212" s="47" t="str">
        <f>H183</f>
        <v>Signed aircraft log book</v>
      </c>
      <c r="R212" s="53" t="str">
        <f>I183</f>
        <v>Wrong object</v>
      </c>
      <c r="S212" s="47" t="str">
        <f>J183</f>
        <v>Signed the incorrect aircraft log book</v>
      </c>
      <c r="T212" s="72" t="str">
        <f>K183</f>
        <v>High</v>
      </c>
      <c r="U212" s="73" t="str">
        <f>L183</f>
        <v>Large</v>
      </c>
      <c r="V212" s="50" t="s">
        <v>313</v>
      </c>
      <c r="W212" s="32" t="s">
        <v>104</v>
      </c>
      <c r="X212" s="32">
        <f t="shared" si="252"/>
        <v>3</v>
      </c>
      <c r="Y212" s="32">
        <f t="shared" si="253"/>
        <v>0</v>
      </c>
      <c r="Z212" s="32">
        <f t="shared" si="254"/>
        <v>0</v>
      </c>
      <c r="AA212" s="32">
        <f t="shared" si="255"/>
        <v>3</v>
      </c>
      <c r="AB212" s="32">
        <f t="shared" si="256"/>
        <v>0</v>
      </c>
      <c r="AC212" s="32">
        <f t="shared" si="257"/>
        <v>0</v>
      </c>
      <c r="AD212" s="32">
        <f t="shared" si="258"/>
        <v>9</v>
      </c>
      <c r="AE212" s="51">
        <f t="shared" si="259"/>
        <v>0</v>
      </c>
      <c r="AF212" s="51">
        <f t="shared" si="260"/>
        <v>2</v>
      </c>
      <c r="AG212" s="51">
        <f t="shared" si="261"/>
        <v>0</v>
      </c>
      <c r="AH212" s="48">
        <f t="shared" si="262"/>
        <v>18</v>
      </c>
      <c r="AI212" s="152" t="s">
        <v>314</v>
      </c>
      <c r="AJ212" s="253"/>
      <c r="AK212" s="301"/>
    </row>
    <row r="213" spans="1:37" ht="60">
      <c r="A213" s="243"/>
      <c r="B213" s="463"/>
      <c r="C213" s="31" t="s">
        <v>156</v>
      </c>
      <c r="D213" s="116"/>
      <c r="E213" s="459"/>
      <c r="F213" s="459"/>
      <c r="G213" s="531"/>
      <c r="H213" s="246"/>
      <c r="I213" s="66"/>
      <c r="J213" s="66"/>
      <c r="K213" s="65"/>
      <c r="L213" s="151"/>
      <c r="M213" s="66"/>
      <c r="N213" s="347"/>
      <c r="O213" s="306">
        <v>4</v>
      </c>
      <c r="P213" s="50" t="str">
        <f>C59</f>
        <v>To explain engineer's terminology</v>
      </c>
      <c r="Q213" s="47" t="str">
        <f>H63</f>
        <v>More knowledgeable aircrew</v>
      </c>
      <c r="R213" s="53" t="str">
        <f>I63</f>
        <v>Timing/duration</v>
      </c>
      <c r="S213" s="47" t="str">
        <f>J63</f>
        <v>Too early - assessment of aircrew knowledge made too early</v>
      </c>
      <c r="T213" s="72" t="str">
        <f>K63</f>
        <v>High</v>
      </c>
      <c r="U213" s="73" t="str">
        <f>L63</f>
        <v>Large</v>
      </c>
      <c r="V213" s="50" t="s">
        <v>315</v>
      </c>
      <c r="W213" s="32" t="s">
        <v>104</v>
      </c>
      <c r="X213" s="32">
        <f t="shared" si="252"/>
        <v>3</v>
      </c>
      <c r="Y213" s="32">
        <f t="shared" si="253"/>
        <v>0</v>
      </c>
      <c r="Z213" s="32">
        <f t="shared" si="254"/>
        <v>0</v>
      </c>
      <c r="AA213" s="32">
        <f t="shared" si="255"/>
        <v>3</v>
      </c>
      <c r="AB213" s="32">
        <f t="shared" si="256"/>
        <v>0</v>
      </c>
      <c r="AC213" s="32">
        <f t="shared" si="257"/>
        <v>0</v>
      </c>
      <c r="AD213" s="32">
        <f t="shared" si="258"/>
        <v>9</v>
      </c>
      <c r="AE213" s="51">
        <f t="shared" si="259"/>
        <v>0</v>
      </c>
      <c r="AF213" s="51">
        <f t="shared" si="260"/>
        <v>2</v>
      </c>
      <c r="AG213" s="51">
        <f t="shared" si="261"/>
        <v>0</v>
      </c>
      <c r="AH213" s="48">
        <f t="shared" si="262"/>
        <v>18</v>
      </c>
      <c r="AI213" s="159" t="s">
        <v>316</v>
      </c>
      <c r="AJ213" s="303"/>
      <c r="AK213" s="301"/>
    </row>
    <row r="214" spans="1:37" ht="30">
      <c r="A214" s="243"/>
      <c r="B214" s="463" t="s">
        <v>65</v>
      </c>
      <c r="C214" s="31" t="s">
        <v>189</v>
      </c>
      <c r="D214" s="116"/>
      <c r="E214" s="459"/>
      <c r="F214" s="459"/>
      <c r="G214" s="461"/>
      <c r="H214" s="226" t="str">
        <f>C214</f>
        <v>Aircrew requiring Q&amp;E test</v>
      </c>
      <c r="I214" s="320" t="s">
        <v>67</v>
      </c>
      <c r="J214" s="346" t="s">
        <v>317</v>
      </c>
      <c r="K214" s="107" t="s">
        <v>69</v>
      </c>
      <c r="L214" s="287" t="s">
        <v>58</v>
      </c>
      <c r="M214" s="288"/>
      <c r="N214" s="347"/>
      <c r="O214" s="60"/>
      <c r="P214" s="145"/>
      <c r="Q214" s="146"/>
      <c r="R214" s="147"/>
      <c r="S214" s="60"/>
      <c r="T214" s="59"/>
      <c r="U214" s="59"/>
      <c r="V214" s="60"/>
      <c r="W214" s="59"/>
      <c r="X214" s="59"/>
      <c r="Y214" s="59"/>
      <c r="Z214" s="59"/>
      <c r="AA214" s="59"/>
      <c r="AB214" s="59"/>
      <c r="AC214" s="59"/>
      <c r="AD214" s="59"/>
      <c r="AE214" s="59"/>
      <c r="AF214" s="59"/>
      <c r="AG214" s="59"/>
      <c r="AH214" s="409"/>
      <c r="AI214" s="60"/>
      <c r="AJ214" s="318" t="s">
        <v>318</v>
      </c>
      <c r="AK214" s="116"/>
    </row>
    <row r="215" spans="1:37" ht="28.9">
      <c r="A215" s="243"/>
      <c r="B215" s="463"/>
      <c r="C215" s="31" t="s">
        <v>289</v>
      </c>
      <c r="D215" s="116"/>
      <c r="E215" s="459"/>
      <c r="F215" s="459"/>
      <c r="G215" s="461"/>
      <c r="H215" s="278" t="str">
        <f>C215</f>
        <v>Unserviceable aircraft</v>
      </c>
      <c r="I215" s="322" t="s">
        <v>107</v>
      </c>
      <c r="J215" s="323" t="s">
        <v>319</v>
      </c>
      <c r="K215" s="194" t="s">
        <v>69</v>
      </c>
      <c r="L215" s="302" t="s">
        <v>58</v>
      </c>
      <c r="M215" s="295"/>
      <c r="N215" s="347"/>
      <c r="O215" s="66"/>
      <c r="P215" s="149"/>
      <c r="Q215" s="150"/>
      <c r="R215" s="151"/>
      <c r="S215" s="66"/>
      <c r="T215" s="65"/>
      <c r="U215" s="65"/>
      <c r="V215" s="66"/>
      <c r="W215" s="65"/>
      <c r="X215" s="65"/>
      <c r="Y215" s="65"/>
      <c r="Z215" s="65"/>
      <c r="AA215" s="65"/>
      <c r="AB215" s="65"/>
      <c r="AC215" s="65"/>
      <c r="AD215" s="65"/>
      <c r="AE215" s="65"/>
      <c r="AF215" s="65"/>
      <c r="AG215" s="65"/>
      <c r="AH215" s="410"/>
      <c r="AI215" s="247"/>
      <c r="AJ215" s="116" t="s">
        <v>320</v>
      </c>
      <c r="AK215" s="116"/>
    </row>
    <row r="216" spans="1:37" ht="75">
      <c r="A216" s="243"/>
      <c r="B216" s="30" t="s">
        <v>75</v>
      </c>
      <c r="C216" s="31" t="s">
        <v>276</v>
      </c>
      <c r="D216" s="116"/>
      <c r="E216" s="459"/>
      <c r="F216" s="459"/>
      <c r="G216" s="531"/>
      <c r="H216" s="250"/>
      <c r="I216" s="60"/>
      <c r="J216" s="145"/>
      <c r="K216" s="59"/>
      <c r="L216" s="147"/>
      <c r="M216" s="60"/>
      <c r="N216" s="347"/>
      <c r="O216" s="306">
        <v>12</v>
      </c>
      <c r="P216" s="50" t="str">
        <f>C178</f>
        <v>To read aircraft log book</v>
      </c>
      <c r="Q216" s="47" t="str">
        <f>H182</f>
        <v>Read aircraft log book</v>
      </c>
      <c r="R216" s="53" t="str">
        <f>I182</f>
        <v>Wrong object</v>
      </c>
      <c r="S216" s="47" t="str">
        <f>J182</f>
        <v>Read the incorrect aircraft log book</v>
      </c>
      <c r="T216" s="72" t="str">
        <f>K182</f>
        <v>High</v>
      </c>
      <c r="U216" s="73" t="str">
        <f>L182</f>
        <v>Large</v>
      </c>
      <c r="V216" s="50" t="s">
        <v>321</v>
      </c>
      <c r="W216" s="32" t="s">
        <v>104</v>
      </c>
      <c r="X216" s="32">
        <f t="shared" ref="X216:X217" si="263">IF($T216="High",3,0)</f>
        <v>3</v>
      </c>
      <c r="Y216" s="32">
        <f t="shared" ref="Y216:Y217" si="264">IF($T216="Medium",2,0)</f>
        <v>0</v>
      </c>
      <c r="Z216" s="32">
        <f t="shared" ref="Z216:Z217" si="265">IF($T216="Low",1,0)</f>
        <v>0</v>
      </c>
      <c r="AA216" s="32">
        <f t="shared" ref="AA216:AA217" si="266">IF($U216="large",3,0)</f>
        <v>3</v>
      </c>
      <c r="AB216" s="32">
        <f t="shared" ref="AB216:AB217" si="267">IF($U216="Medium",2,0)</f>
        <v>0</v>
      </c>
      <c r="AC216" s="32">
        <f t="shared" ref="AC216:AC217" si="268">IF($U216="Low",1,0)</f>
        <v>0</v>
      </c>
      <c r="AD216" s="32">
        <f t="shared" ref="AD216:AD217" si="269">(X216+Y216+Z216)*(AA216+AB216+AC216)</f>
        <v>9</v>
      </c>
      <c r="AE216" s="51">
        <f t="shared" ref="AE216:AE217" si="270">IF($W216="INCREASE",3,0)</f>
        <v>0</v>
      </c>
      <c r="AF216" s="51">
        <f t="shared" ref="AF216:AF217" si="271">IF($W216="NO CHANGE",2,0)</f>
        <v>2</v>
      </c>
      <c r="AG216" s="51">
        <f t="shared" ref="AG216:AG217" si="272">IF($W216="DECREASE",1,0)</f>
        <v>0</v>
      </c>
      <c r="AH216" s="48">
        <f t="shared" ref="AH216:AH217" si="273">AD216*(AE216+AF216+AG216)</f>
        <v>18</v>
      </c>
      <c r="AI216" s="50" t="s">
        <v>322</v>
      </c>
      <c r="AJ216" s="202"/>
      <c r="AK216" s="116"/>
    </row>
    <row r="217" spans="1:37" ht="60">
      <c r="A217" s="243"/>
      <c r="B217" s="30" t="s">
        <v>82</v>
      </c>
      <c r="C217" s="31" t="s">
        <v>294</v>
      </c>
      <c r="D217" s="116"/>
      <c r="E217" s="459"/>
      <c r="F217" s="459"/>
      <c r="G217" s="531"/>
      <c r="H217" s="248"/>
      <c r="I217" s="188"/>
      <c r="J217" s="188"/>
      <c r="K217" s="123"/>
      <c r="L217" s="187"/>
      <c r="M217" s="188"/>
      <c r="N217" s="347"/>
      <c r="O217" s="306" t="s">
        <v>323</v>
      </c>
      <c r="P217" s="50" t="str">
        <f>C420</f>
        <v>To conduct aircraft fault diagnostics as per AMM</v>
      </c>
      <c r="Q217" s="47" t="str">
        <f>H426</f>
        <v>Serviceable aircraft</v>
      </c>
      <c r="R217" s="53" t="str">
        <f t="shared" ref="R217:U217" si="274">I426</f>
        <v>Timing/duration</v>
      </c>
      <c r="S217" s="47" t="str">
        <f t="shared" si="274"/>
        <v>Too early - aircraft declared serviceable before all maintenance complete</v>
      </c>
      <c r="T217" s="115" t="str">
        <f t="shared" si="274"/>
        <v>Low</v>
      </c>
      <c r="U217" s="73" t="str">
        <f t="shared" si="274"/>
        <v>Large</v>
      </c>
      <c r="V217" s="50" t="s">
        <v>324</v>
      </c>
      <c r="W217" s="32" t="s">
        <v>60</v>
      </c>
      <c r="X217" s="32">
        <f t="shared" si="263"/>
        <v>0</v>
      </c>
      <c r="Y217" s="32">
        <f t="shared" si="264"/>
        <v>0</v>
      </c>
      <c r="Z217" s="32">
        <f t="shared" si="265"/>
        <v>1</v>
      </c>
      <c r="AA217" s="32">
        <f t="shared" si="266"/>
        <v>3</v>
      </c>
      <c r="AB217" s="32">
        <f t="shared" si="267"/>
        <v>0</v>
      </c>
      <c r="AC217" s="32">
        <f t="shared" si="268"/>
        <v>0</v>
      </c>
      <c r="AD217" s="32">
        <f t="shared" si="269"/>
        <v>3</v>
      </c>
      <c r="AE217" s="51">
        <f t="shared" si="270"/>
        <v>3</v>
      </c>
      <c r="AF217" s="51">
        <f t="shared" si="271"/>
        <v>0</v>
      </c>
      <c r="AG217" s="51">
        <f t="shared" si="272"/>
        <v>0</v>
      </c>
      <c r="AH217" s="48">
        <f t="shared" si="273"/>
        <v>9</v>
      </c>
      <c r="AI217" s="50" t="s">
        <v>325</v>
      </c>
      <c r="AJ217" s="253"/>
      <c r="AK217" s="116"/>
    </row>
    <row r="218" spans="1:37">
      <c r="A218" s="243"/>
      <c r="B218" s="30" t="s">
        <v>89</v>
      </c>
      <c r="C218" s="75" t="s">
        <v>90</v>
      </c>
      <c r="D218" s="116"/>
      <c r="E218" s="459"/>
      <c r="F218" s="459"/>
      <c r="G218" s="531"/>
      <c r="H218" s="223"/>
      <c r="I218" s="88"/>
      <c r="J218" s="88"/>
      <c r="K218" s="90"/>
      <c r="L218" s="88"/>
      <c r="M218" s="88"/>
      <c r="N218" s="347"/>
      <c r="O218" s="79"/>
      <c r="P218" s="79"/>
      <c r="Q218" s="80"/>
      <c r="R218" s="79"/>
      <c r="S218" s="79"/>
      <c r="T218" s="81"/>
      <c r="U218" s="81"/>
      <c r="V218" s="79"/>
      <c r="W218" s="81"/>
      <c r="X218" s="81"/>
      <c r="Y218" s="81"/>
      <c r="Z218" s="81"/>
      <c r="AA218" s="81"/>
      <c r="AB218" s="81"/>
      <c r="AC218" s="81"/>
      <c r="AD218" s="81"/>
      <c r="AE218" s="81"/>
      <c r="AF218" s="81"/>
      <c r="AG218" s="81"/>
      <c r="AH218" s="81"/>
      <c r="AI218" s="79"/>
      <c r="AJ218" s="249"/>
      <c r="AK218" s="116"/>
    </row>
    <row r="219" spans="1:37">
      <c r="A219" s="243"/>
      <c r="B219" s="277" t="s">
        <v>91</v>
      </c>
      <c r="C219" s="85" t="s">
        <v>90</v>
      </c>
      <c r="D219" s="278"/>
      <c r="E219" s="459"/>
      <c r="F219" s="459"/>
      <c r="G219" s="531"/>
      <c r="H219" s="224"/>
      <c r="I219" s="177"/>
      <c r="J219" s="177"/>
      <c r="K219" s="133"/>
      <c r="L219" s="177"/>
      <c r="M219" s="177"/>
      <c r="N219" s="226"/>
      <c r="O219" s="88"/>
      <c r="P219" s="88"/>
      <c r="Q219" s="89"/>
      <c r="R219" s="88"/>
      <c r="S219" s="88"/>
      <c r="T219" s="90"/>
      <c r="U219" s="90"/>
      <c r="V219" s="88"/>
      <c r="W219" s="90"/>
      <c r="X219" s="90"/>
      <c r="Y219" s="90"/>
      <c r="Z219" s="90"/>
      <c r="AA219" s="90"/>
      <c r="AB219" s="90"/>
      <c r="AC219" s="90"/>
      <c r="AD219" s="90"/>
      <c r="AE219" s="90"/>
      <c r="AF219" s="90"/>
      <c r="AG219" s="90"/>
      <c r="AH219" s="133"/>
      <c r="AI219" s="177"/>
      <c r="AJ219" s="247"/>
      <c r="AK219" s="278"/>
    </row>
    <row r="220" spans="1:37">
      <c r="A220" s="279"/>
      <c r="B220" s="163"/>
      <c r="C220" s="163"/>
      <c r="D220" s="163"/>
      <c r="E220" s="170"/>
      <c r="F220" s="93"/>
      <c r="G220" s="93"/>
      <c r="H220" s="163"/>
      <c r="I220" s="163"/>
      <c r="J220" s="163"/>
      <c r="K220" s="44"/>
      <c r="L220" s="170"/>
      <c r="M220" s="170"/>
      <c r="N220" s="66"/>
      <c r="O220" s="170"/>
      <c r="P220" s="168"/>
      <c r="Q220" s="169"/>
      <c r="R220" s="170"/>
      <c r="S220" s="163"/>
      <c r="T220" s="44"/>
      <c r="U220" s="44"/>
      <c r="V220" s="163"/>
      <c r="W220" s="44"/>
      <c r="X220" s="44"/>
      <c r="Y220" s="44"/>
      <c r="Z220" s="44"/>
      <c r="AA220" s="44"/>
      <c r="AB220" s="44"/>
      <c r="AC220" s="44"/>
      <c r="AD220" s="44"/>
      <c r="AE220" s="44"/>
      <c r="AF220" s="44"/>
      <c r="AG220" s="44"/>
      <c r="AH220" s="406"/>
      <c r="AI220" s="163"/>
      <c r="AJ220" s="273"/>
      <c r="AK220" s="163"/>
    </row>
    <row r="221" spans="1:37" ht="23.45" thickBot="1">
      <c r="A221" s="280"/>
      <c r="B221" s="164"/>
      <c r="C221" s="164"/>
      <c r="D221" s="164"/>
      <c r="E221" s="281"/>
      <c r="F221" s="97"/>
      <c r="G221" s="97"/>
      <c r="H221" s="164"/>
      <c r="I221" s="164"/>
      <c r="J221" s="164"/>
      <c r="K221" s="96"/>
      <c r="L221" s="281"/>
      <c r="M221" s="164"/>
      <c r="N221" s="164"/>
      <c r="O221" s="281"/>
      <c r="P221" s="282"/>
      <c r="Q221" s="283"/>
      <c r="R221" s="281"/>
      <c r="S221" s="164"/>
      <c r="T221" s="96"/>
      <c r="U221" s="96"/>
      <c r="V221" s="164"/>
      <c r="W221" s="96"/>
      <c r="X221" s="96"/>
      <c r="Y221" s="96"/>
      <c r="Z221" s="96"/>
      <c r="AA221" s="96"/>
      <c r="AB221" s="96"/>
      <c r="AC221" s="96"/>
      <c r="AD221" s="96"/>
      <c r="AE221" s="96"/>
      <c r="AF221" s="96"/>
      <c r="AG221" s="96"/>
      <c r="AH221" s="411"/>
      <c r="AI221" s="164"/>
      <c r="AJ221" s="164"/>
      <c r="AK221" s="164"/>
    </row>
    <row r="222" spans="1:37" ht="23.45" thickBot="1">
      <c r="A222" s="258">
        <v>15</v>
      </c>
      <c r="B222" s="481" t="s">
        <v>5</v>
      </c>
      <c r="C222" s="482"/>
      <c r="D222" s="482" t="s">
        <v>6</v>
      </c>
      <c r="E222" s="482"/>
      <c r="F222" s="482"/>
      <c r="G222" s="482"/>
      <c r="H222" s="482"/>
      <c r="I222" s="482"/>
      <c r="J222" s="482"/>
      <c r="K222" s="482"/>
      <c r="L222" s="501"/>
      <c r="M222" s="502" t="s">
        <v>7</v>
      </c>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3" t="s">
        <v>8</v>
      </c>
      <c r="AJ222" s="483"/>
    </row>
    <row r="223" spans="1:37" s="259" customFormat="1">
      <c r="A223" s="243"/>
      <c r="D223" s="260"/>
      <c r="E223" s="261" t="s">
        <v>9</v>
      </c>
      <c r="F223" s="508" t="s">
        <v>10</v>
      </c>
      <c r="G223" s="508" t="s">
        <v>11</v>
      </c>
      <c r="H223" s="510" t="s">
        <v>12</v>
      </c>
      <c r="I223" s="512" t="s">
        <v>13</v>
      </c>
      <c r="J223" s="514" t="s">
        <v>14</v>
      </c>
      <c r="K223" s="466" t="s">
        <v>15</v>
      </c>
      <c r="L223" s="508" t="s">
        <v>16</v>
      </c>
      <c r="M223" s="260" t="s">
        <v>17</v>
      </c>
      <c r="N223" s="262" t="s">
        <v>18</v>
      </c>
      <c r="O223" s="516" t="s">
        <v>19</v>
      </c>
      <c r="P223" s="517"/>
      <c r="Q223" s="518"/>
      <c r="R223" s="508" t="s">
        <v>92</v>
      </c>
      <c r="S223" s="508" t="s">
        <v>93</v>
      </c>
      <c r="T223" s="466" t="s">
        <v>22</v>
      </c>
      <c r="U223" s="466" t="s">
        <v>23</v>
      </c>
      <c r="V223" s="529" t="s">
        <v>24</v>
      </c>
      <c r="W223" s="466" t="s">
        <v>94</v>
      </c>
      <c r="X223" s="467" t="s">
        <v>26</v>
      </c>
      <c r="Y223" s="468"/>
      <c r="Z223" s="469"/>
      <c r="AA223" s="467" t="s">
        <v>27</v>
      </c>
      <c r="AB223" s="468"/>
      <c r="AC223" s="469"/>
      <c r="AD223" s="18" t="s">
        <v>28</v>
      </c>
      <c r="AE223" s="467" t="s">
        <v>29</v>
      </c>
      <c r="AF223" s="468"/>
      <c r="AG223" s="469"/>
      <c r="AH223" s="466" t="s">
        <v>30</v>
      </c>
      <c r="AI223" s="528" t="s">
        <v>31</v>
      </c>
      <c r="AJ223" s="528" t="s">
        <v>32</v>
      </c>
      <c r="AK223" s="263" t="s">
        <v>33</v>
      </c>
    </row>
    <row r="224" spans="1:37" ht="43.15" customHeight="1">
      <c r="A224" s="243"/>
      <c r="B224" s="264" t="s">
        <v>34</v>
      </c>
      <c r="C224" s="31" t="s">
        <v>326</v>
      </c>
      <c r="D224" s="116"/>
      <c r="E224" s="265" t="s">
        <v>36</v>
      </c>
      <c r="F224" s="509"/>
      <c r="G224" s="509"/>
      <c r="H224" s="511"/>
      <c r="I224" s="513"/>
      <c r="J224" s="515"/>
      <c r="K224" s="457"/>
      <c r="L224" s="509"/>
      <c r="M224" s="266"/>
      <c r="N224" s="361"/>
      <c r="O224" s="426" t="s">
        <v>37</v>
      </c>
      <c r="P224" s="427" t="s">
        <v>38</v>
      </c>
      <c r="Q224" s="428" t="s">
        <v>17</v>
      </c>
      <c r="R224" s="528"/>
      <c r="S224" s="528"/>
      <c r="T224" s="456"/>
      <c r="U224" s="456"/>
      <c r="V224" s="530"/>
      <c r="W224" s="456"/>
      <c r="X224" s="325" t="s">
        <v>39</v>
      </c>
      <c r="Y224" s="325" t="s">
        <v>40</v>
      </c>
      <c r="Z224" s="325" t="s">
        <v>41</v>
      </c>
      <c r="AA224" s="325" t="s">
        <v>39</v>
      </c>
      <c r="AB224" s="325" t="s">
        <v>40</v>
      </c>
      <c r="AC224" s="325" t="s">
        <v>41</v>
      </c>
      <c r="AD224" s="325" t="s">
        <v>42</v>
      </c>
      <c r="AE224" s="325" t="s">
        <v>43</v>
      </c>
      <c r="AF224" s="325" t="s">
        <v>44</v>
      </c>
      <c r="AG224" s="325" t="s">
        <v>45</v>
      </c>
      <c r="AH224" s="456"/>
      <c r="AI224" s="528"/>
      <c r="AJ224" s="509"/>
      <c r="AK224" s="152" t="s">
        <v>46</v>
      </c>
    </row>
    <row r="225" spans="1:37" ht="45">
      <c r="A225" s="243"/>
      <c r="B225" s="30" t="s">
        <v>47</v>
      </c>
      <c r="C225" s="106" t="s">
        <v>327</v>
      </c>
      <c r="D225" s="116"/>
      <c r="E225" s="458" t="s">
        <v>328</v>
      </c>
      <c r="F225" s="458" t="s">
        <v>170</v>
      </c>
      <c r="G225" s="460" t="s">
        <v>329</v>
      </c>
      <c r="H225" s="278"/>
      <c r="I225" s="278"/>
      <c r="J225" s="278"/>
      <c r="K225" s="194"/>
      <c r="L225" s="302"/>
      <c r="M225" s="295"/>
      <c r="N225" s="368"/>
      <c r="O225" s="309"/>
      <c r="P225" s="282"/>
      <c r="Q225" s="283"/>
      <c r="R225" s="281"/>
      <c r="S225" s="164"/>
      <c r="T225" s="96"/>
      <c r="U225" s="96"/>
      <c r="V225" s="164"/>
      <c r="W225" s="96"/>
      <c r="X225" s="96"/>
      <c r="Y225" s="96"/>
      <c r="Z225" s="96"/>
      <c r="AA225" s="96"/>
      <c r="AB225" s="96"/>
      <c r="AC225" s="96"/>
      <c r="AD225" s="96"/>
      <c r="AE225" s="96"/>
      <c r="AF225" s="96"/>
      <c r="AG225" s="96"/>
      <c r="AH225" s="411"/>
      <c r="AI225" s="301"/>
      <c r="AJ225" s="321"/>
      <c r="AK225" s="116"/>
    </row>
    <row r="226" spans="1:37">
      <c r="A226" s="243"/>
      <c r="B226" s="264" t="s">
        <v>54</v>
      </c>
      <c r="C226" s="269" t="s">
        <v>55</v>
      </c>
      <c r="D226" s="116"/>
      <c r="E226" s="459"/>
      <c r="F226" s="459"/>
      <c r="G226" s="531"/>
      <c r="H226" s="250"/>
      <c r="I226" s="60"/>
      <c r="J226" s="60"/>
      <c r="K226" s="59"/>
      <c r="L226" s="147"/>
      <c r="M226" s="60"/>
      <c r="N226" s="382"/>
      <c r="O226" s="383"/>
      <c r="P226" s="149"/>
      <c r="Q226" s="150"/>
      <c r="R226" s="151"/>
      <c r="S226" s="66"/>
      <c r="T226" s="65"/>
      <c r="U226" s="65"/>
      <c r="V226" s="66"/>
      <c r="W226" s="65"/>
      <c r="X226" s="65"/>
      <c r="Y226" s="65"/>
      <c r="Z226" s="65"/>
      <c r="AA226" s="65"/>
      <c r="AB226" s="65"/>
      <c r="AC226" s="65"/>
      <c r="AD226" s="65"/>
      <c r="AE226" s="65"/>
      <c r="AF226" s="65"/>
      <c r="AG226" s="65"/>
      <c r="AH226" s="410"/>
      <c r="AI226" s="247"/>
      <c r="AJ226" s="202"/>
      <c r="AK226" s="273"/>
    </row>
    <row r="227" spans="1:37" ht="45">
      <c r="A227" s="243"/>
      <c r="B227" s="463" t="s">
        <v>56</v>
      </c>
      <c r="C227" s="31" t="s">
        <v>330</v>
      </c>
      <c r="D227" s="116"/>
      <c r="E227" s="459"/>
      <c r="F227" s="459"/>
      <c r="G227" s="531"/>
      <c r="H227" s="248"/>
      <c r="I227" s="188"/>
      <c r="J227" s="188"/>
      <c r="K227" s="123"/>
      <c r="L227" s="187"/>
      <c r="M227" s="188"/>
      <c r="N227" s="316"/>
      <c r="O227" s="359">
        <v>38</v>
      </c>
      <c r="P227" s="318" t="str">
        <f>C544</f>
        <v>To inform PSED team</v>
      </c>
      <c r="Q227" s="317" t="str">
        <f>H551</f>
        <v>Request for backup qualified and experienced engineers</v>
      </c>
      <c r="R227" s="374" t="str">
        <f t="shared" ref="R227:U228" si="275">I551</f>
        <v>Timing/duration</v>
      </c>
      <c r="S227" s="317" t="str">
        <f t="shared" si="275"/>
        <v>Too late - request made too late to be of benefit</v>
      </c>
      <c r="T227" s="385" t="str">
        <f t="shared" si="275"/>
        <v>High</v>
      </c>
      <c r="U227" s="386" t="str">
        <f t="shared" si="275"/>
        <v>Large</v>
      </c>
      <c r="V227" s="318" t="s">
        <v>584</v>
      </c>
      <c r="W227" s="107" t="s">
        <v>244</v>
      </c>
      <c r="X227" s="107">
        <f t="shared" ref="X227:X228" si="276">IF($T227="High",3,0)</f>
        <v>3</v>
      </c>
      <c r="Y227" s="107">
        <f t="shared" ref="Y227:Y228" si="277">IF($T227="Medium",2,0)</f>
        <v>0</v>
      </c>
      <c r="Z227" s="107">
        <f t="shared" ref="Z227:Z228" si="278">IF($T227="Low",1,0)</f>
        <v>0</v>
      </c>
      <c r="AA227" s="107">
        <f t="shared" ref="AA227:AA228" si="279">IF($U227="large",3,0)</f>
        <v>3</v>
      </c>
      <c r="AB227" s="107">
        <f t="shared" ref="AB227:AB228" si="280">IF($U227="Medium",2,0)</f>
        <v>0</v>
      </c>
      <c r="AC227" s="107">
        <f t="shared" ref="AC227:AC228" si="281">IF($U227="Low",1,0)</f>
        <v>0</v>
      </c>
      <c r="AD227" s="107">
        <f t="shared" ref="AD227:AD228" si="282">(X227+Y227+Z227)*(AA227+AB227+AC227)</f>
        <v>9</v>
      </c>
      <c r="AE227" s="376">
        <f t="shared" ref="AE227:AE228" si="283">IF($W227="INCREASE",3,0)</f>
        <v>0</v>
      </c>
      <c r="AF227" s="376">
        <f t="shared" ref="AF227:AF228" si="284">IF($W227="NO CHANGE",2,0)</f>
        <v>0</v>
      </c>
      <c r="AG227" s="376">
        <f t="shared" ref="AG227:AG228" si="285">IF($W227="DECREASE",1,0)</f>
        <v>1</v>
      </c>
      <c r="AH227" s="425">
        <f t="shared" ref="AH227:AH228" si="286">AD227*(AE227+AF227+AG227)</f>
        <v>9</v>
      </c>
      <c r="AI227" s="375" t="s">
        <v>332</v>
      </c>
      <c r="AJ227" s="253"/>
      <c r="AK227" s="301"/>
    </row>
    <row r="228" spans="1:37" ht="45">
      <c r="A228" s="243"/>
      <c r="B228" s="463"/>
      <c r="C228" s="31" t="s">
        <v>333</v>
      </c>
      <c r="D228" s="116"/>
      <c r="E228" s="459"/>
      <c r="F228" s="459"/>
      <c r="G228" s="531"/>
      <c r="H228" s="246"/>
      <c r="I228" s="66"/>
      <c r="J228" s="66"/>
      <c r="K228" s="65"/>
      <c r="L228" s="151"/>
      <c r="M228" s="66"/>
      <c r="N228" s="316"/>
      <c r="O228" s="306">
        <v>38</v>
      </c>
      <c r="P228" s="50" t="str">
        <f>C544</f>
        <v>To inform PSED team</v>
      </c>
      <c r="Q228" s="47" t="str">
        <f>H552</f>
        <v>Request for backup qualified and experienced aircrew</v>
      </c>
      <c r="R228" s="53" t="str">
        <f t="shared" si="275"/>
        <v>Timing/duration</v>
      </c>
      <c r="S228" s="47" t="str">
        <f>J552</f>
        <v>Too late - request made too late to be of benefit</v>
      </c>
      <c r="T228" s="72" t="str">
        <f t="shared" si="275"/>
        <v>High</v>
      </c>
      <c r="U228" s="73" t="str">
        <f t="shared" si="275"/>
        <v>Large</v>
      </c>
      <c r="V228" s="318" t="s">
        <v>585</v>
      </c>
      <c r="W228" s="32" t="s">
        <v>244</v>
      </c>
      <c r="X228" s="32">
        <f t="shared" si="276"/>
        <v>3</v>
      </c>
      <c r="Y228" s="32">
        <f t="shared" si="277"/>
        <v>0</v>
      </c>
      <c r="Z228" s="32">
        <f t="shared" si="278"/>
        <v>0</v>
      </c>
      <c r="AA228" s="32">
        <f t="shared" si="279"/>
        <v>3</v>
      </c>
      <c r="AB228" s="32">
        <f t="shared" si="280"/>
        <v>0</v>
      </c>
      <c r="AC228" s="32">
        <f t="shared" si="281"/>
        <v>0</v>
      </c>
      <c r="AD228" s="32">
        <f t="shared" si="282"/>
        <v>9</v>
      </c>
      <c r="AE228" s="51">
        <f t="shared" si="283"/>
        <v>0</v>
      </c>
      <c r="AF228" s="51">
        <f t="shared" si="284"/>
        <v>0</v>
      </c>
      <c r="AG228" s="51">
        <f t="shared" si="285"/>
        <v>1</v>
      </c>
      <c r="AH228" s="48">
        <f t="shared" si="286"/>
        <v>9</v>
      </c>
      <c r="AI228" s="159" t="s">
        <v>332</v>
      </c>
      <c r="AJ228" s="303"/>
      <c r="AK228" s="301"/>
    </row>
    <row r="229" spans="1:37" ht="30">
      <c r="A229" s="243"/>
      <c r="B229" s="463" t="s">
        <v>65</v>
      </c>
      <c r="C229" s="31" t="s">
        <v>57</v>
      </c>
      <c r="D229" s="116"/>
      <c r="E229" s="459"/>
      <c r="F229" s="459"/>
      <c r="G229" s="461"/>
      <c r="H229" s="226" t="str">
        <f>C229</f>
        <v>Backup qualified and experienced engineers</v>
      </c>
      <c r="I229" s="320" t="s">
        <v>107</v>
      </c>
      <c r="J229" s="353" t="s">
        <v>334</v>
      </c>
      <c r="K229" s="107" t="s">
        <v>53</v>
      </c>
      <c r="L229" s="287" t="s">
        <v>58</v>
      </c>
      <c r="M229" s="288"/>
      <c r="N229" s="316"/>
      <c r="O229" s="60"/>
      <c r="P229" s="145"/>
      <c r="Q229" s="146"/>
      <c r="R229" s="147"/>
      <c r="S229" s="60"/>
      <c r="T229" s="59"/>
      <c r="U229" s="59"/>
      <c r="V229" s="60"/>
      <c r="W229" s="59"/>
      <c r="X229" s="59"/>
      <c r="Y229" s="59"/>
      <c r="Z229" s="59"/>
      <c r="AA229" s="59"/>
      <c r="AB229" s="59"/>
      <c r="AC229" s="59"/>
      <c r="AD229" s="59"/>
      <c r="AE229" s="59"/>
      <c r="AF229" s="59"/>
      <c r="AG229" s="59"/>
      <c r="AH229" s="409"/>
      <c r="AI229" s="251"/>
      <c r="AJ229" s="318" t="s">
        <v>335</v>
      </c>
      <c r="AK229" s="116"/>
    </row>
    <row r="230" spans="1:37" ht="30">
      <c r="A230" s="243"/>
      <c r="B230" s="463"/>
      <c r="C230" s="31" t="s">
        <v>62</v>
      </c>
      <c r="D230" s="116"/>
      <c r="E230" s="459"/>
      <c r="F230" s="459"/>
      <c r="G230" s="461"/>
      <c r="H230" s="278" t="str">
        <f>C230</f>
        <v>Backup of qualified and experienced aircrew</v>
      </c>
      <c r="I230" s="322" t="s">
        <v>107</v>
      </c>
      <c r="J230" s="352" t="s">
        <v>334</v>
      </c>
      <c r="K230" s="194" t="s">
        <v>53</v>
      </c>
      <c r="L230" s="302" t="s">
        <v>58</v>
      </c>
      <c r="M230" s="295"/>
      <c r="N230" s="316"/>
      <c r="O230" s="188"/>
      <c r="P230" s="185"/>
      <c r="Q230" s="186"/>
      <c r="R230" s="187"/>
      <c r="S230" s="188"/>
      <c r="T230" s="123"/>
      <c r="U230" s="123"/>
      <c r="V230" s="188"/>
      <c r="W230" s="123"/>
      <c r="X230" s="123"/>
      <c r="Y230" s="123"/>
      <c r="Z230" s="123"/>
      <c r="AA230" s="123"/>
      <c r="AB230" s="123"/>
      <c r="AC230" s="123"/>
      <c r="AD230" s="123"/>
      <c r="AE230" s="123"/>
      <c r="AF230" s="123"/>
      <c r="AG230" s="123"/>
      <c r="AH230" s="405"/>
      <c r="AI230" s="249"/>
      <c r="AJ230" s="50" t="s">
        <v>336</v>
      </c>
      <c r="AK230" s="116"/>
    </row>
    <row r="231" spans="1:37">
      <c r="A231" s="243"/>
      <c r="B231" s="30" t="s">
        <v>75</v>
      </c>
      <c r="C231" s="75" t="s">
        <v>90</v>
      </c>
      <c r="D231" s="116"/>
      <c r="E231" s="459"/>
      <c r="F231" s="459"/>
      <c r="G231" s="531"/>
      <c r="H231" s="275"/>
      <c r="I231" s="79"/>
      <c r="J231" s="79"/>
      <c r="K231" s="81"/>
      <c r="L231" s="79"/>
      <c r="M231" s="79"/>
      <c r="N231" s="316"/>
      <c r="O231" s="88"/>
      <c r="P231" s="88"/>
      <c r="Q231" s="89"/>
      <c r="R231" s="88"/>
      <c r="S231" s="88"/>
      <c r="T231" s="90"/>
      <c r="U231" s="90"/>
      <c r="V231" s="88"/>
      <c r="W231" s="90"/>
      <c r="X231" s="90"/>
      <c r="Y231" s="90"/>
      <c r="Z231" s="90"/>
      <c r="AA231" s="90"/>
      <c r="AB231" s="90"/>
      <c r="AC231" s="90"/>
      <c r="AD231" s="90"/>
      <c r="AE231" s="90"/>
      <c r="AF231" s="90"/>
      <c r="AG231" s="90"/>
      <c r="AH231" s="90"/>
      <c r="AI231" s="88"/>
      <c r="AJ231" s="251"/>
      <c r="AK231" s="116"/>
    </row>
    <row r="232" spans="1:37">
      <c r="A232" s="243"/>
      <c r="B232" s="30" t="s">
        <v>82</v>
      </c>
      <c r="C232" s="75" t="s">
        <v>90</v>
      </c>
      <c r="D232" s="116"/>
      <c r="E232" s="459"/>
      <c r="F232" s="459"/>
      <c r="G232" s="531"/>
      <c r="H232" s="223"/>
      <c r="I232" s="88"/>
      <c r="J232" s="88"/>
      <c r="K232" s="90"/>
      <c r="L232" s="88"/>
      <c r="M232" s="88"/>
      <c r="N232" s="316"/>
      <c r="O232" s="88"/>
      <c r="P232" s="88"/>
      <c r="Q232" s="89"/>
      <c r="R232" s="88"/>
      <c r="S232" s="88"/>
      <c r="T232" s="90"/>
      <c r="U232" s="90"/>
      <c r="V232" s="88"/>
      <c r="W232" s="90"/>
      <c r="X232" s="90"/>
      <c r="Y232" s="90"/>
      <c r="Z232" s="90"/>
      <c r="AA232" s="90"/>
      <c r="AB232" s="90"/>
      <c r="AC232" s="90"/>
      <c r="AD232" s="90"/>
      <c r="AE232" s="90"/>
      <c r="AF232" s="90"/>
      <c r="AG232" s="90"/>
      <c r="AH232" s="90"/>
      <c r="AI232" s="88"/>
      <c r="AJ232" s="249"/>
      <c r="AK232" s="116"/>
    </row>
    <row r="233" spans="1:37">
      <c r="A233" s="243"/>
      <c r="B233" s="30" t="s">
        <v>89</v>
      </c>
      <c r="C233" s="75" t="s">
        <v>90</v>
      </c>
      <c r="D233" s="116"/>
      <c r="E233" s="459"/>
      <c r="F233" s="459"/>
      <c r="G233" s="531"/>
      <c r="H233" s="223"/>
      <c r="I233" s="88"/>
      <c r="J233" s="88"/>
      <c r="K233" s="90"/>
      <c r="L233" s="88"/>
      <c r="M233" s="88"/>
      <c r="N233" s="316"/>
      <c r="O233" s="88"/>
      <c r="P233" s="88"/>
      <c r="Q233" s="89"/>
      <c r="R233" s="88"/>
      <c r="S233" s="88"/>
      <c r="T233" s="90"/>
      <c r="U233" s="90"/>
      <c r="V233" s="88"/>
      <c r="W233" s="90"/>
      <c r="X233" s="90"/>
      <c r="Y233" s="90"/>
      <c r="Z233" s="90"/>
      <c r="AA233" s="90"/>
      <c r="AB233" s="90"/>
      <c r="AC233" s="90"/>
      <c r="AD233" s="90"/>
      <c r="AE233" s="90"/>
      <c r="AF233" s="90"/>
      <c r="AG233" s="90"/>
      <c r="AH233" s="90"/>
      <c r="AI233" s="88"/>
      <c r="AJ233" s="249"/>
      <c r="AK233" s="116"/>
    </row>
    <row r="234" spans="1:37" ht="37.9" customHeight="1">
      <c r="A234" s="243"/>
      <c r="B234" s="30" t="s">
        <v>91</v>
      </c>
      <c r="C234" s="75" t="s">
        <v>90</v>
      </c>
      <c r="D234" s="116"/>
      <c r="E234" s="491"/>
      <c r="F234" s="491"/>
      <c r="G234" s="532"/>
      <c r="H234" s="224"/>
      <c r="I234" s="177"/>
      <c r="J234" s="177"/>
      <c r="K234" s="133"/>
      <c r="L234" s="177"/>
      <c r="M234" s="177"/>
      <c r="N234" s="318"/>
      <c r="O234" s="177"/>
      <c r="P234" s="177"/>
      <c r="Q234" s="200"/>
      <c r="R234" s="177"/>
      <c r="S234" s="177"/>
      <c r="T234" s="133"/>
      <c r="U234" s="133"/>
      <c r="V234" s="177"/>
      <c r="W234" s="133"/>
      <c r="X234" s="133"/>
      <c r="Y234" s="133"/>
      <c r="Z234" s="133"/>
      <c r="AA234" s="133"/>
      <c r="AB234" s="133"/>
      <c r="AC234" s="133"/>
      <c r="AD234" s="133"/>
      <c r="AE234" s="133"/>
      <c r="AF234" s="133"/>
      <c r="AG234" s="133"/>
      <c r="AH234" s="133"/>
      <c r="AI234" s="177"/>
      <c r="AJ234" s="247"/>
      <c r="AK234" s="116"/>
    </row>
    <row r="235" spans="1:37">
      <c r="A235" s="279"/>
      <c r="B235" s="163"/>
      <c r="C235" s="163"/>
      <c r="D235" s="163"/>
      <c r="E235" s="170"/>
      <c r="F235" s="93"/>
      <c r="G235" s="93"/>
      <c r="H235" s="163"/>
      <c r="I235" s="163"/>
      <c r="J235" s="163"/>
      <c r="K235" s="44"/>
      <c r="L235" s="170"/>
      <c r="M235" s="170"/>
      <c r="N235" s="66"/>
      <c r="O235" s="170"/>
      <c r="P235" s="168"/>
      <c r="Q235" s="169"/>
      <c r="R235" s="170"/>
      <c r="S235" s="163"/>
      <c r="T235" s="44"/>
      <c r="U235" s="44"/>
      <c r="V235" s="163"/>
      <c r="W235" s="44"/>
      <c r="X235" s="44"/>
      <c r="Y235" s="44"/>
      <c r="Z235" s="44"/>
      <c r="AA235" s="44"/>
      <c r="AB235" s="44"/>
      <c r="AC235" s="44"/>
      <c r="AD235" s="44"/>
      <c r="AE235" s="44"/>
      <c r="AF235" s="44"/>
      <c r="AG235" s="44"/>
      <c r="AH235" s="406"/>
      <c r="AI235" s="163"/>
      <c r="AJ235" s="273"/>
      <c r="AK235" s="163"/>
    </row>
    <row r="236" spans="1:37" ht="23.45" thickBot="1">
      <c r="A236" s="280"/>
      <c r="B236" s="164"/>
      <c r="C236" s="164"/>
      <c r="D236" s="164"/>
      <c r="E236" s="164"/>
      <c r="F236" s="97"/>
      <c r="G236" s="164"/>
      <c r="H236" s="164"/>
      <c r="I236" s="164"/>
      <c r="J236" s="164"/>
      <c r="K236" s="96"/>
      <c r="L236" s="281"/>
      <c r="M236" s="164"/>
      <c r="N236" s="164"/>
      <c r="O236" s="281"/>
      <c r="P236" s="282"/>
      <c r="Q236" s="283"/>
      <c r="R236" s="281"/>
      <c r="S236" s="164"/>
      <c r="T236" s="96"/>
      <c r="U236" s="96"/>
      <c r="V236" s="164"/>
      <c r="W236" s="96"/>
      <c r="X236" s="96"/>
      <c r="Y236" s="96"/>
      <c r="Z236" s="96"/>
      <c r="AA236" s="96"/>
      <c r="AB236" s="96"/>
      <c r="AC236" s="96"/>
      <c r="AD236" s="96"/>
      <c r="AE236" s="96"/>
      <c r="AF236" s="96"/>
      <c r="AG236" s="96"/>
      <c r="AH236" s="411"/>
      <c r="AI236" s="164"/>
      <c r="AJ236" s="164"/>
      <c r="AK236" s="164"/>
    </row>
    <row r="237" spans="1:37" ht="23.45" thickBot="1">
      <c r="A237" s="258">
        <v>16</v>
      </c>
      <c r="B237" s="481" t="s">
        <v>5</v>
      </c>
      <c r="C237" s="482"/>
      <c r="D237" s="482" t="s">
        <v>6</v>
      </c>
      <c r="E237" s="482"/>
      <c r="F237" s="482"/>
      <c r="G237" s="482"/>
      <c r="H237" s="482"/>
      <c r="I237" s="482"/>
      <c r="J237" s="482"/>
      <c r="K237" s="482"/>
      <c r="L237" s="501"/>
      <c r="M237" s="502" t="s">
        <v>7</v>
      </c>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3" t="s">
        <v>8</v>
      </c>
      <c r="AJ237" s="483"/>
    </row>
    <row r="238" spans="1:37" s="259" customFormat="1">
      <c r="A238" s="243"/>
      <c r="D238" s="260"/>
      <c r="E238" s="261" t="s">
        <v>9</v>
      </c>
      <c r="F238" s="508" t="s">
        <v>10</v>
      </c>
      <c r="G238" s="508" t="s">
        <v>11</v>
      </c>
      <c r="H238" s="510" t="s">
        <v>12</v>
      </c>
      <c r="I238" s="512" t="s">
        <v>13</v>
      </c>
      <c r="J238" s="514" t="s">
        <v>14</v>
      </c>
      <c r="K238" s="466" t="s">
        <v>15</v>
      </c>
      <c r="L238" s="508" t="s">
        <v>16</v>
      </c>
      <c r="M238" s="260" t="s">
        <v>17</v>
      </c>
      <c r="N238" s="262" t="s">
        <v>18</v>
      </c>
      <c r="O238" s="516" t="s">
        <v>19</v>
      </c>
      <c r="P238" s="517"/>
      <c r="Q238" s="518"/>
      <c r="R238" s="508" t="s">
        <v>92</v>
      </c>
      <c r="S238" s="508" t="s">
        <v>93</v>
      </c>
      <c r="T238" s="466" t="s">
        <v>22</v>
      </c>
      <c r="U238" s="466" t="s">
        <v>23</v>
      </c>
      <c r="V238" s="529" t="s">
        <v>24</v>
      </c>
      <c r="W238" s="466" t="s">
        <v>94</v>
      </c>
      <c r="X238" s="467" t="s">
        <v>26</v>
      </c>
      <c r="Y238" s="468"/>
      <c r="Z238" s="469"/>
      <c r="AA238" s="467" t="s">
        <v>27</v>
      </c>
      <c r="AB238" s="468"/>
      <c r="AC238" s="469"/>
      <c r="AD238" s="18" t="s">
        <v>28</v>
      </c>
      <c r="AE238" s="467" t="s">
        <v>29</v>
      </c>
      <c r="AF238" s="468"/>
      <c r="AG238" s="469"/>
      <c r="AH238" s="466" t="s">
        <v>30</v>
      </c>
      <c r="AI238" s="528" t="s">
        <v>31</v>
      </c>
      <c r="AJ238" s="528" t="s">
        <v>32</v>
      </c>
      <c r="AK238" s="263" t="s">
        <v>33</v>
      </c>
    </row>
    <row r="239" spans="1:37" ht="45" customHeight="1">
      <c r="A239" s="243"/>
      <c r="B239" s="264" t="s">
        <v>34</v>
      </c>
      <c r="C239" s="106" t="s">
        <v>337</v>
      </c>
      <c r="D239" s="116"/>
      <c r="E239" s="338" t="s">
        <v>586</v>
      </c>
      <c r="F239" s="509"/>
      <c r="G239" s="509"/>
      <c r="H239" s="511"/>
      <c r="I239" s="513"/>
      <c r="J239" s="515"/>
      <c r="K239" s="457"/>
      <c r="L239" s="509"/>
      <c r="M239" s="266"/>
      <c r="N239" s="361"/>
      <c r="O239" s="426" t="s">
        <v>37</v>
      </c>
      <c r="P239" s="427" t="s">
        <v>38</v>
      </c>
      <c r="Q239" s="428" t="s">
        <v>17</v>
      </c>
      <c r="R239" s="528"/>
      <c r="S239" s="528"/>
      <c r="T239" s="456"/>
      <c r="U239" s="456"/>
      <c r="V239" s="530"/>
      <c r="W239" s="456"/>
      <c r="X239" s="325" t="s">
        <v>39</v>
      </c>
      <c r="Y239" s="325" t="s">
        <v>40</v>
      </c>
      <c r="Z239" s="325" t="s">
        <v>41</v>
      </c>
      <c r="AA239" s="325" t="s">
        <v>39</v>
      </c>
      <c r="AB239" s="325" t="s">
        <v>40</v>
      </c>
      <c r="AC239" s="325" t="s">
        <v>41</v>
      </c>
      <c r="AD239" s="325" t="s">
        <v>42</v>
      </c>
      <c r="AE239" s="325" t="s">
        <v>43</v>
      </c>
      <c r="AF239" s="325" t="s">
        <v>44</v>
      </c>
      <c r="AG239" s="325" t="s">
        <v>45</v>
      </c>
      <c r="AH239" s="456"/>
      <c r="AI239" s="528"/>
      <c r="AJ239" s="509"/>
      <c r="AK239" s="152" t="s">
        <v>46</v>
      </c>
    </row>
    <row r="240" spans="1:37" ht="45">
      <c r="A240" s="243"/>
      <c r="B240" s="30" t="s">
        <v>47</v>
      </c>
      <c r="C240" s="106" t="s">
        <v>587</v>
      </c>
      <c r="D240" s="245"/>
      <c r="E240" s="458" t="s">
        <v>339</v>
      </c>
      <c r="F240" s="489" t="s">
        <v>340</v>
      </c>
      <c r="G240" s="460" t="s">
        <v>341</v>
      </c>
      <c r="H240" s="278"/>
      <c r="I240" s="278"/>
      <c r="J240" s="278"/>
      <c r="K240" s="194"/>
      <c r="L240" s="302"/>
      <c r="M240" s="295"/>
      <c r="N240" s="295"/>
      <c r="O240" s="309"/>
      <c r="P240" s="282"/>
      <c r="Q240" s="283"/>
      <c r="R240" s="281"/>
      <c r="S240" s="164"/>
      <c r="T240" s="96"/>
      <c r="U240" s="96"/>
      <c r="V240" s="164"/>
      <c r="W240" s="96"/>
      <c r="X240" s="96"/>
      <c r="Y240" s="96"/>
      <c r="Z240" s="96"/>
      <c r="AA240" s="96"/>
      <c r="AB240" s="96"/>
      <c r="AC240" s="96"/>
      <c r="AD240" s="96"/>
      <c r="AE240" s="96"/>
      <c r="AF240" s="96"/>
      <c r="AG240" s="96"/>
      <c r="AH240" s="411"/>
      <c r="AI240" s="301"/>
      <c r="AJ240" s="321"/>
      <c r="AK240" s="116"/>
    </row>
    <row r="241" spans="1:37">
      <c r="A241" s="243"/>
      <c r="B241" s="264" t="s">
        <v>54</v>
      </c>
      <c r="C241" s="269" t="s">
        <v>55</v>
      </c>
      <c r="D241" s="116"/>
      <c r="E241" s="459"/>
      <c r="F241" s="490"/>
      <c r="G241" s="531"/>
      <c r="H241" s="250"/>
      <c r="I241" s="60"/>
      <c r="J241" s="60"/>
      <c r="K241" s="59"/>
      <c r="L241" s="147"/>
      <c r="M241" s="60"/>
      <c r="N241" s="340"/>
      <c r="O241" s="383"/>
      <c r="P241" s="149"/>
      <c r="Q241" s="150"/>
      <c r="R241" s="151"/>
      <c r="S241" s="66"/>
      <c r="T241" s="65"/>
      <c r="U241" s="65"/>
      <c r="V241" s="66"/>
      <c r="W241" s="65"/>
      <c r="X241" s="65"/>
      <c r="Y241" s="65"/>
      <c r="Z241" s="65"/>
      <c r="AA241" s="65"/>
      <c r="AB241" s="65"/>
      <c r="AC241" s="65"/>
      <c r="AD241" s="65"/>
      <c r="AE241" s="65"/>
      <c r="AF241" s="65"/>
      <c r="AG241" s="65"/>
      <c r="AH241" s="410"/>
      <c r="AI241" s="247"/>
      <c r="AJ241" s="202"/>
      <c r="AK241" s="273"/>
    </row>
    <row r="242" spans="1:37" ht="60">
      <c r="A242" s="243"/>
      <c r="B242" s="304" t="s">
        <v>342</v>
      </c>
      <c r="C242" s="106" t="s">
        <v>343</v>
      </c>
      <c r="D242" s="116"/>
      <c r="E242" s="459"/>
      <c r="F242" s="490"/>
      <c r="G242" s="531"/>
      <c r="H242" s="246"/>
      <c r="I242" s="66"/>
      <c r="J242" s="66"/>
      <c r="K242" s="65"/>
      <c r="L242" s="151"/>
      <c r="M242" s="66"/>
      <c r="N242" s="347"/>
      <c r="O242" s="356">
        <v>13</v>
      </c>
      <c r="P242" s="316" t="str">
        <f>C192</f>
        <v>To complete maintenance</v>
      </c>
      <c r="Q242" s="315" t="str">
        <f>H198</f>
        <v>Updated electronic aircraft log book</v>
      </c>
      <c r="R242" s="377" t="str">
        <f>I198</f>
        <v>Wrong object</v>
      </c>
      <c r="S242" s="315" t="str">
        <f>J198</f>
        <v>Wrong aircraft log book updated</v>
      </c>
      <c r="T242" s="403" t="str">
        <f>K198</f>
        <v>High</v>
      </c>
      <c r="U242" s="418" t="str">
        <f>L198</f>
        <v>Large</v>
      </c>
      <c r="V242" s="316" t="s">
        <v>344</v>
      </c>
      <c r="W242" s="378" t="s">
        <v>104</v>
      </c>
      <c r="X242" s="378">
        <f t="shared" ref="X242" si="287">IF($T242="High",3,0)</f>
        <v>3</v>
      </c>
      <c r="Y242" s="378">
        <f t="shared" ref="Y242" si="288">IF($T242="Medium",2,0)</f>
        <v>0</v>
      </c>
      <c r="Z242" s="378">
        <f t="shared" ref="Z242" si="289">IF($T242="Low",1,0)</f>
        <v>0</v>
      </c>
      <c r="AA242" s="378">
        <f t="shared" ref="AA242" si="290">IF($U242="large",3,0)</f>
        <v>3</v>
      </c>
      <c r="AB242" s="378">
        <f t="shared" ref="AB242" si="291">IF($U242="Medium",2,0)</f>
        <v>0</v>
      </c>
      <c r="AC242" s="378">
        <f t="shared" ref="AC242" si="292">IF($U242="Low",1,0)</f>
        <v>0</v>
      </c>
      <c r="AD242" s="378">
        <f t="shared" ref="AD242" si="293">(X242+Y242+Z242)*(AA242+AB242+AC242)</f>
        <v>9</v>
      </c>
      <c r="AE242" s="379">
        <f t="shared" ref="AE242" si="294">IF($W242="INCREASE",3,0)</f>
        <v>0</v>
      </c>
      <c r="AF242" s="379">
        <f t="shared" ref="AF242" si="295">IF($W242="NO CHANGE",2,0)</f>
        <v>2</v>
      </c>
      <c r="AG242" s="379">
        <f t="shared" ref="AG242" si="296">IF($W242="DECREASE",1,0)</f>
        <v>0</v>
      </c>
      <c r="AH242" s="413">
        <f t="shared" ref="AH242" si="297">AD242*(AE242+AF242+AG242)</f>
        <v>18</v>
      </c>
      <c r="AI242" s="382" t="s">
        <v>345</v>
      </c>
      <c r="AJ242" s="303"/>
      <c r="AK242" s="301"/>
    </row>
    <row r="243" spans="1:37" ht="60" customHeight="1">
      <c r="A243" s="243"/>
      <c r="B243" s="30" t="s">
        <v>65</v>
      </c>
      <c r="C243" s="106" t="s">
        <v>163</v>
      </c>
      <c r="D243" s="116"/>
      <c r="E243" s="459"/>
      <c r="F243" s="490"/>
      <c r="G243" s="461"/>
      <c r="H243" s="316" t="str">
        <f>C243</f>
        <v>Electronic link to searchable aircraft maintenance database</v>
      </c>
      <c r="I243" s="348" t="s">
        <v>67</v>
      </c>
      <c r="J243" s="165" t="s">
        <v>346</v>
      </c>
      <c r="K243" s="378" t="s">
        <v>53</v>
      </c>
      <c r="L243" s="349" t="s">
        <v>58</v>
      </c>
      <c r="M243" s="340"/>
      <c r="N243" s="340"/>
      <c r="O243" s="250"/>
      <c r="P243" s="145"/>
      <c r="Q243" s="146"/>
      <c r="R243" s="147"/>
      <c r="S243" s="60"/>
      <c r="T243" s="59"/>
      <c r="U243" s="59"/>
      <c r="V243" s="60"/>
      <c r="W243" s="59"/>
      <c r="X243" s="59"/>
      <c r="Y243" s="59"/>
      <c r="Z243" s="59"/>
      <c r="AA243" s="59"/>
      <c r="AB243" s="59"/>
      <c r="AC243" s="59"/>
      <c r="AD243" s="59"/>
      <c r="AE243" s="59"/>
      <c r="AF243" s="59"/>
      <c r="AG243" s="59"/>
      <c r="AH243" s="409"/>
      <c r="AI243" s="251"/>
      <c r="AJ243" s="380" t="s">
        <v>347</v>
      </c>
      <c r="AK243" s="116"/>
    </row>
    <row r="244" spans="1:37">
      <c r="A244" s="243"/>
      <c r="B244" s="30" t="s">
        <v>75</v>
      </c>
      <c r="C244" s="75" t="s">
        <v>90</v>
      </c>
      <c r="D244" s="116"/>
      <c r="E244" s="459"/>
      <c r="F244" s="490"/>
      <c r="G244" s="531"/>
      <c r="H244" s="275"/>
      <c r="I244" s="79"/>
      <c r="J244" s="79"/>
      <c r="K244" s="81"/>
      <c r="L244" s="79"/>
      <c r="M244" s="79"/>
      <c r="N244" s="340"/>
      <c r="O244" s="223"/>
      <c r="P244" s="88"/>
      <c r="Q244" s="89"/>
      <c r="R244" s="88"/>
      <c r="S244" s="88"/>
      <c r="T244" s="90"/>
      <c r="U244" s="90"/>
      <c r="V244" s="88"/>
      <c r="W244" s="90"/>
      <c r="X244" s="90"/>
      <c r="Y244" s="90"/>
      <c r="Z244" s="90"/>
      <c r="AA244" s="90"/>
      <c r="AB244" s="90"/>
      <c r="AC244" s="90"/>
      <c r="AD244" s="90"/>
      <c r="AE244" s="90"/>
      <c r="AF244" s="90"/>
      <c r="AG244" s="90"/>
      <c r="AH244" s="90"/>
      <c r="AI244" s="91"/>
      <c r="AJ244" s="251"/>
      <c r="AK244" s="116"/>
    </row>
    <row r="245" spans="1:37">
      <c r="A245" s="243"/>
      <c r="B245" s="30" t="s">
        <v>82</v>
      </c>
      <c r="C245" s="75" t="s">
        <v>90</v>
      </c>
      <c r="D245" s="116"/>
      <c r="E245" s="459"/>
      <c r="F245" s="490"/>
      <c r="G245" s="531"/>
      <c r="H245" s="223"/>
      <c r="I245" s="88"/>
      <c r="J245" s="88"/>
      <c r="K245" s="90"/>
      <c r="L245" s="88"/>
      <c r="M245" s="88"/>
      <c r="N245" s="340"/>
      <c r="O245" s="223"/>
      <c r="P245" s="88"/>
      <c r="Q245" s="89"/>
      <c r="R245" s="88"/>
      <c r="S245" s="88"/>
      <c r="T245" s="90"/>
      <c r="U245" s="90"/>
      <c r="V245" s="88"/>
      <c r="W245" s="90"/>
      <c r="X245" s="90"/>
      <c r="Y245" s="90"/>
      <c r="Z245" s="90"/>
      <c r="AA245" s="90"/>
      <c r="AB245" s="90"/>
      <c r="AC245" s="90"/>
      <c r="AD245" s="90"/>
      <c r="AE245" s="90"/>
      <c r="AF245" s="90"/>
      <c r="AG245" s="90"/>
      <c r="AH245" s="90"/>
      <c r="AI245" s="91"/>
      <c r="AJ245" s="249"/>
      <c r="AK245" s="116"/>
    </row>
    <row r="246" spans="1:37">
      <c r="A246" s="243"/>
      <c r="B246" s="30" t="s">
        <v>89</v>
      </c>
      <c r="C246" s="75" t="s">
        <v>90</v>
      </c>
      <c r="D246" s="116"/>
      <c r="E246" s="459"/>
      <c r="F246" s="490"/>
      <c r="G246" s="531"/>
      <c r="H246" s="223"/>
      <c r="I246" s="88"/>
      <c r="J246" s="88"/>
      <c r="K246" s="90"/>
      <c r="L246" s="88"/>
      <c r="M246" s="88"/>
      <c r="N246" s="340"/>
      <c r="O246" s="223"/>
      <c r="P246" s="88"/>
      <c r="Q246" s="89"/>
      <c r="R246" s="88"/>
      <c r="S246" s="88"/>
      <c r="T246" s="90"/>
      <c r="U246" s="90"/>
      <c r="V246" s="88"/>
      <c r="W246" s="90"/>
      <c r="X246" s="90"/>
      <c r="Y246" s="90"/>
      <c r="Z246" s="90"/>
      <c r="AA246" s="90"/>
      <c r="AB246" s="90"/>
      <c r="AC246" s="90"/>
      <c r="AD246" s="90"/>
      <c r="AE246" s="90"/>
      <c r="AF246" s="90"/>
      <c r="AG246" s="90"/>
      <c r="AH246" s="90"/>
      <c r="AI246" s="91"/>
      <c r="AJ246" s="249"/>
      <c r="AK246" s="116"/>
    </row>
    <row r="247" spans="1:37" ht="67.900000000000006" customHeight="1">
      <c r="A247" s="243"/>
      <c r="B247" s="277" t="s">
        <v>91</v>
      </c>
      <c r="C247" s="85" t="s">
        <v>90</v>
      </c>
      <c r="D247" s="278"/>
      <c r="E247" s="459"/>
      <c r="F247" s="490"/>
      <c r="G247" s="531"/>
      <c r="H247" s="224"/>
      <c r="I247" s="177"/>
      <c r="J247" s="177"/>
      <c r="K247" s="133"/>
      <c r="L247" s="177"/>
      <c r="M247" s="177"/>
      <c r="N247" s="288"/>
      <c r="O247" s="224"/>
      <c r="P247" s="177"/>
      <c r="Q247" s="200"/>
      <c r="R247" s="177"/>
      <c r="S247" s="177"/>
      <c r="T247" s="133"/>
      <c r="U247" s="133"/>
      <c r="V247" s="177"/>
      <c r="W247" s="133"/>
      <c r="X247" s="133"/>
      <c r="Y247" s="133"/>
      <c r="Z247" s="133"/>
      <c r="AA247" s="133"/>
      <c r="AB247" s="133"/>
      <c r="AC247" s="133"/>
      <c r="AD247" s="133"/>
      <c r="AE247" s="133"/>
      <c r="AF247" s="133"/>
      <c r="AG247" s="133"/>
      <c r="AH247" s="133"/>
      <c r="AI247" s="189"/>
      <c r="AJ247" s="247"/>
      <c r="AK247" s="278"/>
    </row>
    <row r="248" spans="1:37">
      <c r="A248" s="279"/>
      <c r="B248" s="163"/>
      <c r="C248" s="163"/>
      <c r="D248" s="163"/>
      <c r="E248" s="170"/>
      <c r="F248" s="93"/>
      <c r="G248" s="93"/>
      <c r="H248" s="163"/>
      <c r="I248" s="163"/>
      <c r="J248" s="163"/>
      <c r="K248" s="44"/>
      <c r="L248" s="170"/>
      <c r="M248" s="170"/>
      <c r="N248" s="66"/>
      <c r="O248" s="151"/>
      <c r="P248" s="149"/>
      <c r="Q248" s="150"/>
      <c r="R248" s="151"/>
      <c r="S248" s="66"/>
      <c r="T248" s="65"/>
      <c r="U248" s="65"/>
      <c r="V248" s="66"/>
      <c r="W248" s="65"/>
      <c r="X248" s="65"/>
      <c r="Y248" s="65"/>
      <c r="Z248" s="65"/>
      <c r="AA248" s="65"/>
      <c r="AB248" s="65"/>
      <c r="AC248" s="65"/>
      <c r="AD248" s="65"/>
      <c r="AE248" s="65"/>
      <c r="AF248" s="65"/>
      <c r="AG248" s="65"/>
      <c r="AH248" s="410"/>
      <c r="AI248" s="66"/>
      <c r="AJ248" s="273"/>
      <c r="AK248" s="163"/>
    </row>
    <row r="249" spans="1:37" ht="23.45" thickBot="1">
      <c r="A249" s="280"/>
      <c r="B249" s="164"/>
      <c r="C249" s="164"/>
      <c r="D249" s="164"/>
      <c r="E249" s="281"/>
      <c r="F249" s="97"/>
      <c r="G249" s="164"/>
      <c r="H249" s="164"/>
      <c r="I249" s="164"/>
      <c r="J249" s="164"/>
      <c r="K249" s="96"/>
      <c r="L249" s="281"/>
      <c r="M249" s="164"/>
      <c r="N249" s="164"/>
      <c r="O249" s="281"/>
      <c r="P249" s="282"/>
      <c r="Q249" s="283"/>
      <c r="R249" s="281"/>
      <c r="S249" s="164"/>
      <c r="T249" s="96"/>
      <c r="U249" s="96"/>
      <c r="V249" s="164"/>
      <c r="W249" s="96"/>
      <c r="X249" s="96"/>
      <c r="Y249" s="96"/>
      <c r="Z249" s="96"/>
      <c r="AA249" s="96"/>
      <c r="AB249" s="96"/>
      <c r="AC249" s="96"/>
      <c r="AD249" s="96"/>
      <c r="AE249" s="96"/>
      <c r="AF249" s="96"/>
      <c r="AG249" s="96"/>
      <c r="AH249" s="411"/>
      <c r="AI249" s="164"/>
      <c r="AJ249" s="164"/>
      <c r="AK249" s="164"/>
    </row>
    <row r="250" spans="1:37" ht="23.45" thickBot="1">
      <c r="A250" s="258">
        <v>17</v>
      </c>
      <c r="B250" s="481" t="s">
        <v>5</v>
      </c>
      <c r="C250" s="482"/>
      <c r="D250" s="482" t="s">
        <v>6</v>
      </c>
      <c r="E250" s="482"/>
      <c r="F250" s="482"/>
      <c r="G250" s="482"/>
      <c r="H250" s="482"/>
      <c r="I250" s="482"/>
      <c r="J250" s="482"/>
      <c r="K250" s="482"/>
      <c r="L250" s="501"/>
      <c r="M250" s="502" t="s">
        <v>7</v>
      </c>
      <c r="N250" s="482"/>
      <c r="O250" s="482"/>
      <c r="P250" s="482"/>
      <c r="Q250" s="482"/>
      <c r="R250" s="482"/>
      <c r="S250" s="482"/>
      <c r="T250" s="482"/>
      <c r="U250" s="482"/>
      <c r="V250" s="482"/>
      <c r="W250" s="482"/>
      <c r="X250" s="482"/>
      <c r="Y250" s="482"/>
      <c r="Z250" s="482"/>
      <c r="AA250" s="482"/>
      <c r="AB250" s="482"/>
      <c r="AC250" s="482"/>
      <c r="AD250" s="482"/>
      <c r="AE250" s="482"/>
      <c r="AF250" s="482"/>
      <c r="AG250" s="482"/>
      <c r="AH250" s="482"/>
      <c r="AI250" s="483" t="s">
        <v>8</v>
      </c>
      <c r="AJ250" s="483"/>
    </row>
    <row r="251" spans="1:37" s="259" customFormat="1">
      <c r="A251" s="243"/>
      <c r="D251" s="260"/>
      <c r="E251" s="261" t="s">
        <v>9</v>
      </c>
      <c r="F251" s="508" t="s">
        <v>10</v>
      </c>
      <c r="G251" s="508" t="s">
        <v>11</v>
      </c>
      <c r="H251" s="510" t="s">
        <v>12</v>
      </c>
      <c r="I251" s="512" t="s">
        <v>13</v>
      </c>
      <c r="J251" s="514" t="s">
        <v>14</v>
      </c>
      <c r="K251" s="466" t="s">
        <v>15</v>
      </c>
      <c r="L251" s="508" t="s">
        <v>16</v>
      </c>
      <c r="M251" s="260" t="s">
        <v>17</v>
      </c>
      <c r="N251" s="262" t="s">
        <v>18</v>
      </c>
      <c r="O251" s="516" t="s">
        <v>19</v>
      </c>
      <c r="P251" s="517"/>
      <c r="Q251" s="518"/>
      <c r="R251" s="508" t="s">
        <v>92</v>
      </c>
      <c r="S251" s="508" t="s">
        <v>93</v>
      </c>
      <c r="T251" s="466" t="s">
        <v>22</v>
      </c>
      <c r="U251" s="466" t="s">
        <v>23</v>
      </c>
      <c r="V251" s="529" t="s">
        <v>24</v>
      </c>
      <c r="W251" s="466" t="s">
        <v>94</v>
      </c>
      <c r="X251" s="467" t="s">
        <v>26</v>
      </c>
      <c r="Y251" s="468"/>
      <c r="Z251" s="469"/>
      <c r="AA251" s="467" t="s">
        <v>27</v>
      </c>
      <c r="AB251" s="468"/>
      <c r="AC251" s="469"/>
      <c r="AD251" s="18" t="s">
        <v>28</v>
      </c>
      <c r="AE251" s="467" t="s">
        <v>29</v>
      </c>
      <c r="AF251" s="468"/>
      <c r="AG251" s="469"/>
      <c r="AH251" s="466" t="s">
        <v>30</v>
      </c>
      <c r="AI251" s="528" t="s">
        <v>31</v>
      </c>
      <c r="AJ251" s="528" t="s">
        <v>32</v>
      </c>
      <c r="AK251" s="263" t="s">
        <v>33</v>
      </c>
    </row>
    <row r="252" spans="1:37" ht="45" customHeight="1">
      <c r="A252" s="243"/>
      <c r="B252" s="264" t="s">
        <v>34</v>
      </c>
      <c r="C252" s="31" t="s">
        <v>348</v>
      </c>
      <c r="D252" s="116"/>
      <c r="E252" s="395" t="s">
        <v>167</v>
      </c>
      <c r="F252" s="509"/>
      <c r="G252" s="509"/>
      <c r="H252" s="511"/>
      <c r="I252" s="513"/>
      <c r="J252" s="515"/>
      <c r="K252" s="457"/>
      <c r="L252" s="509"/>
      <c r="M252" s="266"/>
      <c r="N252" s="361"/>
      <c r="O252" s="285" t="s">
        <v>37</v>
      </c>
      <c r="P252" s="268" t="s">
        <v>38</v>
      </c>
      <c r="Q252" s="286" t="s">
        <v>17</v>
      </c>
      <c r="R252" s="509"/>
      <c r="S252" s="509"/>
      <c r="T252" s="457"/>
      <c r="U252" s="457"/>
      <c r="V252" s="533"/>
      <c r="W252" s="457"/>
      <c r="X252" s="29" t="s">
        <v>39</v>
      </c>
      <c r="Y252" s="29" t="s">
        <v>40</v>
      </c>
      <c r="Z252" s="29" t="s">
        <v>41</v>
      </c>
      <c r="AA252" s="29" t="s">
        <v>39</v>
      </c>
      <c r="AB252" s="29" t="s">
        <v>40</v>
      </c>
      <c r="AC252" s="29" t="s">
        <v>41</v>
      </c>
      <c r="AD252" s="29" t="s">
        <v>42</v>
      </c>
      <c r="AE252" s="29" t="s">
        <v>43</v>
      </c>
      <c r="AF252" s="29" t="s">
        <v>44</v>
      </c>
      <c r="AG252" s="29" t="s">
        <v>45</v>
      </c>
      <c r="AH252" s="457"/>
      <c r="AI252" s="509"/>
      <c r="AJ252" s="509"/>
      <c r="AK252" s="152" t="s">
        <v>46</v>
      </c>
    </row>
    <row r="253" spans="1:37" ht="45">
      <c r="A253" s="243"/>
      <c r="B253" s="30" t="s">
        <v>47</v>
      </c>
      <c r="C253" s="31" t="s">
        <v>349</v>
      </c>
      <c r="D253" s="116"/>
      <c r="E253" s="458" t="s">
        <v>350</v>
      </c>
      <c r="F253" s="489" t="s">
        <v>351</v>
      </c>
      <c r="G253" s="460" t="s">
        <v>341</v>
      </c>
      <c r="H253" s="278"/>
      <c r="I253" s="278"/>
      <c r="J253" s="278"/>
      <c r="K253" s="194"/>
      <c r="L253" s="302"/>
      <c r="M253" s="295"/>
      <c r="N253" s="278"/>
      <c r="O253" s="360"/>
      <c r="P253" s="129"/>
      <c r="Q253" s="130"/>
      <c r="R253" s="302"/>
      <c r="S253" s="278"/>
      <c r="T253" s="194"/>
      <c r="U253" s="194"/>
      <c r="V253" s="278"/>
      <c r="W253" s="194"/>
      <c r="X253" s="194"/>
      <c r="Y253" s="194"/>
      <c r="Z253" s="194"/>
      <c r="AA253" s="194"/>
      <c r="AB253" s="194"/>
      <c r="AC253" s="194"/>
      <c r="AD253" s="194"/>
      <c r="AJ253" s="116"/>
      <c r="AK253" s="116"/>
    </row>
    <row r="254" spans="1:37">
      <c r="A254" s="243"/>
      <c r="B254" s="264" t="s">
        <v>54</v>
      </c>
      <c r="C254" s="269" t="s">
        <v>55</v>
      </c>
      <c r="D254" s="116"/>
      <c r="E254" s="459"/>
      <c r="F254" s="490"/>
      <c r="G254" s="531"/>
      <c r="H254" s="250"/>
      <c r="I254" s="60"/>
      <c r="J254" s="60"/>
      <c r="K254" s="59"/>
      <c r="L254" s="147"/>
      <c r="M254" s="60"/>
      <c r="N254" s="340"/>
      <c r="O254" s="274"/>
      <c r="P254" s="147"/>
      <c r="Q254" s="147"/>
      <c r="R254" s="147"/>
      <c r="S254" s="147"/>
      <c r="T254" s="59"/>
      <c r="U254" s="59"/>
      <c r="V254" s="60"/>
      <c r="W254" s="59"/>
      <c r="X254" s="147"/>
      <c r="Y254" s="147"/>
      <c r="Z254" s="147"/>
      <c r="AA254" s="147"/>
      <c r="AB254" s="147"/>
      <c r="AC254" s="147"/>
      <c r="AD254" s="147"/>
      <c r="AE254" s="147"/>
      <c r="AF254" s="147"/>
      <c r="AG254" s="147"/>
      <c r="AH254" s="59"/>
      <c r="AI254" s="297"/>
      <c r="AJ254" s="251"/>
      <c r="AK254" s="270"/>
    </row>
    <row r="255" spans="1:37">
      <c r="A255" s="243"/>
      <c r="B255" s="304" t="s">
        <v>342</v>
      </c>
      <c r="C255" s="75" t="s">
        <v>90</v>
      </c>
      <c r="D255" s="116"/>
      <c r="E255" s="459"/>
      <c r="F255" s="490"/>
      <c r="G255" s="531"/>
      <c r="H255" s="246"/>
      <c r="I255" s="66"/>
      <c r="J255" s="66"/>
      <c r="K255" s="65"/>
      <c r="L255" s="151"/>
      <c r="M255" s="66"/>
      <c r="N255" s="340"/>
      <c r="O255" s="298"/>
      <c r="P255" s="187"/>
      <c r="Q255" s="187"/>
      <c r="R255" s="187"/>
      <c r="S255" s="187"/>
      <c r="T255" s="123"/>
      <c r="U255" s="123"/>
      <c r="V255" s="187"/>
      <c r="W255" s="123"/>
      <c r="X255" s="187"/>
      <c r="Y255" s="187"/>
      <c r="Z255" s="187"/>
      <c r="AA255" s="187"/>
      <c r="AB255" s="187"/>
      <c r="AC255" s="187"/>
      <c r="AD255" s="187"/>
      <c r="AE255" s="187"/>
      <c r="AF255" s="187"/>
      <c r="AG255" s="187"/>
      <c r="AH255" s="123"/>
      <c r="AI255" s="252"/>
      <c r="AJ255" s="247"/>
      <c r="AK255" s="116"/>
    </row>
    <row r="256" spans="1:37" ht="60">
      <c r="A256" s="243"/>
      <c r="B256" s="30" t="s">
        <v>65</v>
      </c>
      <c r="C256" s="31" t="s">
        <v>200</v>
      </c>
      <c r="D256" s="116"/>
      <c r="E256" s="459"/>
      <c r="F256" s="490"/>
      <c r="G256" s="461"/>
      <c r="H256" s="347" t="str">
        <f>C256</f>
        <v>Functioning SQEP test tool</v>
      </c>
      <c r="I256" s="348" t="s">
        <v>72</v>
      </c>
      <c r="J256" s="316" t="s">
        <v>588</v>
      </c>
      <c r="K256" s="378" t="s">
        <v>53</v>
      </c>
      <c r="L256" s="349" t="s">
        <v>58</v>
      </c>
      <c r="M256" s="340"/>
      <c r="N256" s="340"/>
      <c r="O256" s="298"/>
      <c r="P256" s="187"/>
      <c r="Q256" s="187"/>
      <c r="R256" s="187"/>
      <c r="S256" s="187"/>
      <c r="T256" s="123"/>
      <c r="U256" s="123"/>
      <c r="V256" s="188"/>
      <c r="W256" s="123"/>
      <c r="X256" s="187"/>
      <c r="Y256" s="187"/>
      <c r="Z256" s="187"/>
      <c r="AA256" s="187"/>
      <c r="AB256" s="187"/>
      <c r="AC256" s="187"/>
      <c r="AD256" s="187"/>
      <c r="AE256" s="187"/>
      <c r="AF256" s="187"/>
      <c r="AG256" s="187"/>
      <c r="AH256" s="123"/>
      <c r="AI256" s="252"/>
      <c r="AJ256" s="319" t="s">
        <v>353</v>
      </c>
      <c r="AK256" s="116"/>
    </row>
    <row r="257" spans="1:37">
      <c r="A257" s="243"/>
      <c r="B257" s="30" t="s">
        <v>75</v>
      </c>
      <c r="C257" s="75" t="s">
        <v>90</v>
      </c>
      <c r="D257" s="116"/>
      <c r="E257" s="459"/>
      <c r="F257" s="490"/>
      <c r="G257" s="531"/>
      <c r="H257" s="250"/>
      <c r="I257" s="60"/>
      <c r="J257" s="60"/>
      <c r="K257" s="59"/>
      <c r="L257" s="147"/>
      <c r="M257" s="60"/>
      <c r="N257" s="340"/>
      <c r="O257" s="298"/>
      <c r="P257" s="187"/>
      <c r="Q257" s="187"/>
      <c r="R257" s="187"/>
      <c r="S257" s="187"/>
      <c r="T257" s="123"/>
      <c r="U257" s="123"/>
      <c r="V257" s="187"/>
      <c r="W257" s="123"/>
      <c r="X257" s="187"/>
      <c r="Y257" s="187"/>
      <c r="Z257" s="187"/>
      <c r="AA257" s="187"/>
      <c r="AB257" s="187"/>
      <c r="AC257" s="187"/>
      <c r="AD257" s="187"/>
      <c r="AE257" s="187"/>
      <c r="AF257" s="187"/>
      <c r="AG257" s="187"/>
      <c r="AH257" s="123"/>
      <c r="AI257" s="252"/>
      <c r="AJ257" s="251"/>
      <c r="AK257" s="116"/>
    </row>
    <row r="258" spans="1:37">
      <c r="A258" s="243"/>
      <c r="B258" s="30" t="s">
        <v>82</v>
      </c>
      <c r="C258" s="75" t="s">
        <v>90</v>
      </c>
      <c r="D258" s="116"/>
      <c r="E258" s="459"/>
      <c r="F258" s="490"/>
      <c r="G258" s="531"/>
      <c r="H258" s="223"/>
      <c r="I258" s="88"/>
      <c r="J258" s="88"/>
      <c r="K258" s="90"/>
      <c r="L258" s="88"/>
      <c r="M258" s="88"/>
      <c r="N258" s="340"/>
      <c r="O258" s="298"/>
      <c r="P258" s="187"/>
      <c r="Q258" s="187"/>
      <c r="R258" s="187"/>
      <c r="S258" s="187"/>
      <c r="T258" s="123"/>
      <c r="U258" s="90"/>
      <c r="V258" s="88"/>
      <c r="W258" s="90"/>
      <c r="X258" s="88"/>
      <c r="Y258" s="88"/>
      <c r="Z258" s="88"/>
      <c r="AA258" s="88"/>
      <c r="AB258" s="88"/>
      <c r="AC258" s="88"/>
      <c r="AD258" s="88"/>
      <c r="AE258" s="88"/>
      <c r="AF258" s="88"/>
      <c r="AG258" s="88"/>
      <c r="AH258" s="90"/>
      <c r="AI258" s="91"/>
      <c r="AJ258" s="249"/>
      <c r="AK258" s="116"/>
    </row>
    <row r="259" spans="1:37">
      <c r="A259" s="243"/>
      <c r="B259" s="30" t="s">
        <v>89</v>
      </c>
      <c r="C259" s="75" t="s">
        <v>90</v>
      </c>
      <c r="D259" s="116"/>
      <c r="E259" s="459"/>
      <c r="F259" s="490"/>
      <c r="G259" s="531"/>
      <c r="H259" s="223"/>
      <c r="I259" s="88"/>
      <c r="J259" s="88"/>
      <c r="K259" s="90"/>
      <c r="L259" s="88"/>
      <c r="M259" s="88"/>
      <c r="N259" s="340"/>
      <c r="O259" s="298"/>
      <c r="P259" s="187"/>
      <c r="Q259" s="187"/>
      <c r="R259" s="187"/>
      <c r="S259" s="187"/>
      <c r="T259" s="123"/>
      <c r="U259" s="90"/>
      <c r="V259" s="88"/>
      <c r="W259" s="90"/>
      <c r="X259" s="88"/>
      <c r="Y259" s="88"/>
      <c r="Z259" s="88"/>
      <c r="AA259" s="88"/>
      <c r="AB259" s="88"/>
      <c r="AC259" s="88"/>
      <c r="AD259" s="88"/>
      <c r="AE259" s="88"/>
      <c r="AF259" s="88"/>
      <c r="AG259" s="88"/>
      <c r="AH259" s="90"/>
      <c r="AI259" s="91"/>
      <c r="AJ259" s="249"/>
      <c r="AK259" s="116"/>
    </row>
    <row r="260" spans="1:37">
      <c r="A260" s="243"/>
      <c r="B260" s="277" t="s">
        <v>91</v>
      </c>
      <c r="C260" s="85" t="s">
        <v>90</v>
      </c>
      <c r="D260" s="278"/>
      <c r="E260" s="459"/>
      <c r="F260" s="490"/>
      <c r="G260" s="531"/>
      <c r="H260" s="246"/>
      <c r="I260" s="66"/>
      <c r="J260" s="66"/>
      <c r="K260" s="65"/>
      <c r="L260" s="151"/>
      <c r="M260" s="66"/>
      <c r="N260" s="288"/>
      <c r="O260" s="383"/>
      <c r="P260" s="151"/>
      <c r="Q260" s="151"/>
      <c r="R260" s="151"/>
      <c r="S260" s="151"/>
      <c r="T260" s="65"/>
      <c r="U260" s="65"/>
      <c r="V260" s="151"/>
      <c r="W260" s="65"/>
      <c r="X260" s="151"/>
      <c r="Y260" s="151"/>
      <c r="Z260" s="151"/>
      <c r="AA260" s="151"/>
      <c r="AB260" s="151"/>
      <c r="AC260" s="151"/>
      <c r="AD260" s="151"/>
      <c r="AE260" s="151"/>
      <c r="AF260" s="151"/>
      <c r="AG260" s="151"/>
      <c r="AH260" s="65"/>
      <c r="AI260" s="307"/>
      <c r="AJ260" s="247"/>
      <c r="AK260" s="278"/>
    </row>
    <row r="261" spans="1:37">
      <c r="A261" s="279"/>
      <c r="B261" s="163"/>
      <c r="C261" s="163"/>
      <c r="D261" s="163"/>
      <c r="E261" s="170"/>
      <c r="F261" s="93"/>
      <c r="G261" s="93"/>
      <c r="H261" s="163"/>
      <c r="I261" s="163"/>
      <c r="J261" s="163"/>
      <c r="K261" s="44"/>
      <c r="L261" s="170"/>
      <c r="M261" s="170"/>
      <c r="N261" s="66"/>
      <c r="O261" s="151"/>
      <c r="P261" s="149"/>
      <c r="Q261" s="150"/>
      <c r="R261" s="151"/>
      <c r="S261" s="66"/>
      <c r="T261" s="65"/>
      <c r="U261" s="65"/>
      <c r="V261" s="66"/>
      <c r="W261" s="65"/>
      <c r="X261" s="65"/>
      <c r="Y261" s="65"/>
      <c r="Z261" s="65"/>
      <c r="AA261" s="65"/>
      <c r="AB261" s="65"/>
      <c r="AC261" s="65"/>
      <c r="AD261" s="65"/>
      <c r="AE261" s="65"/>
      <c r="AF261" s="65"/>
      <c r="AG261" s="65"/>
      <c r="AH261" s="410"/>
      <c r="AI261" s="66"/>
      <c r="AJ261" s="273"/>
      <c r="AK261" s="163"/>
    </row>
    <row r="262" spans="1:37" ht="23.45" thickBot="1">
      <c r="A262" s="280"/>
      <c r="B262" s="164"/>
      <c r="C262" s="164"/>
      <c r="D262" s="164"/>
      <c r="E262" s="281"/>
      <c r="F262" s="97"/>
      <c r="G262" s="164"/>
      <c r="H262" s="164"/>
      <c r="I262" s="164"/>
      <c r="J262" s="164"/>
      <c r="K262" s="96"/>
      <c r="L262" s="281"/>
      <c r="M262" s="164"/>
      <c r="N262" s="164"/>
      <c r="O262" s="281"/>
      <c r="P262" s="282"/>
      <c r="Q262" s="283"/>
      <c r="R262" s="281"/>
      <c r="S262" s="164"/>
      <c r="T262" s="96"/>
      <c r="U262" s="96"/>
      <c r="V262" s="164"/>
      <c r="W262" s="96"/>
      <c r="X262" s="96"/>
      <c r="Y262" s="96"/>
      <c r="Z262" s="96"/>
      <c r="AA262" s="96"/>
      <c r="AB262" s="96"/>
      <c r="AC262" s="96"/>
      <c r="AD262" s="96"/>
      <c r="AE262" s="96"/>
      <c r="AF262" s="96"/>
      <c r="AG262" s="96"/>
      <c r="AH262" s="411"/>
      <c r="AI262" s="164"/>
      <c r="AJ262" s="164"/>
      <c r="AK262" s="164"/>
    </row>
    <row r="263" spans="1:37" ht="23.45" thickBot="1">
      <c r="A263" s="258">
        <v>18</v>
      </c>
      <c r="B263" s="481" t="s">
        <v>5</v>
      </c>
      <c r="C263" s="482"/>
      <c r="D263" s="482" t="s">
        <v>6</v>
      </c>
      <c r="E263" s="482"/>
      <c r="F263" s="482"/>
      <c r="G263" s="482"/>
      <c r="H263" s="482"/>
      <c r="I263" s="482"/>
      <c r="J263" s="482"/>
      <c r="K263" s="482"/>
      <c r="L263" s="501"/>
      <c r="M263" s="502" t="s">
        <v>7</v>
      </c>
      <c r="N263" s="482"/>
      <c r="O263" s="482"/>
      <c r="P263" s="482"/>
      <c r="Q263" s="482"/>
      <c r="R263" s="482"/>
      <c r="S263" s="482"/>
      <c r="T263" s="482"/>
      <c r="U263" s="482"/>
      <c r="V263" s="482"/>
      <c r="W263" s="482"/>
      <c r="X263" s="482"/>
      <c r="Y263" s="482"/>
      <c r="Z263" s="482"/>
      <c r="AA263" s="482"/>
      <c r="AB263" s="482"/>
      <c r="AC263" s="482"/>
      <c r="AD263" s="482"/>
      <c r="AE263" s="482"/>
      <c r="AF263" s="482"/>
      <c r="AG263" s="482"/>
      <c r="AH263" s="482"/>
      <c r="AI263" s="483" t="s">
        <v>8</v>
      </c>
      <c r="AJ263" s="483"/>
    </row>
    <row r="264" spans="1:37" s="259" customFormat="1">
      <c r="A264" s="243"/>
      <c r="D264" s="260"/>
      <c r="E264" s="261" t="s">
        <v>9</v>
      </c>
      <c r="F264" s="508" t="s">
        <v>10</v>
      </c>
      <c r="G264" s="508" t="s">
        <v>11</v>
      </c>
      <c r="H264" s="510" t="s">
        <v>12</v>
      </c>
      <c r="I264" s="512" t="s">
        <v>13</v>
      </c>
      <c r="J264" s="514" t="s">
        <v>14</v>
      </c>
      <c r="K264" s="466" t="s">
        <v>15</v>
      </c>
      <c r="L264" s="508" t="s">
        <v>16</v>
      </c>
      <c r="M264" s="260" t="s">
        <v>17</v>
      </c>
      <c r="N264" s="262" t="s">
        <v>18</v>
      </c>
      <c r="O264" s="516" t="s">
        <v>19</v>
      </c>
      <c r="P264" s="517"/>
      <c r="Q264" s="518"/>
      <c r="R264" s="508" t="s">
        <v>92</v>
      </c>
      <c r="S264" s="508" t="s">
        <v>93</v>
      </c>
      <c r="T264" s="466" t="s">
        <v>22</v>
      </c>
      <c r="U264" s="466" t="s">
        <v>23</v>
      </c>
      <c r="V264" s="529" t="s">
        <v>24</v>
      </c>
      <c r="W264" s="466" t="s">
        <v>94</v>
      </c>
      <c r="X264" s="467" t="s">
        <v>26</v>
      </c>
      <c r="Y264" s="468"/>
      <c r="Z264" s="469"/>
      <c r="AA264" s="467" t="s">
        <v>27</v>
      </c>
      <c r="AB264" s="468"/>
      <c r="AC264" s="469"/>
      <c r="AD264" s="18" t="s">
        <v>28</v>
      </c>
      <c r="AE264" s="467" t="s">
        <v>29</v>
      </c>
      <c r="AF264" s="468"/>
      <c r="AG264" s="469"/>
      <c r="AH264" s="466" t="s">
        <v>30</v>
      </c>
      <c r="AI264" s="528" t="s">
        <v>31</v>
      </c>
      <c r="AJ264" s="528" t="s">
        <v>32</v>
      </c>
      <c r="AK264" s="263" t="s">
        <v>33</v>
      </c>
    </row>
    <row r="265" spans="1:37" ht="45" customHeight="1">
      <c r="A265" s="243"/>
      <c r="B265" s="264" t="s">
        <v>34</v>
      </c>
      <c r="C265" s="31" t="s">
        <v>354</v>
      </c>
      <c r="D265" s="116"/>
      <c r="E265" s="395" t="s">
        <v>167</v>
      </c>
      <c r="F265" s="509"/>
      <c r="G265" s="509"/>
      <c r="H265" s="511"/>
      <c r="I265" s="513"/>
      <c r="J265" s="515"/>
      <c r="K265" s="457"/>
      <c r="L265" s="509"/>
      <c r="M265" s="266"/>
      <c r="N265" s="361"/>
      <c r="O265" s="426" t="s">
        <v>37</v>
      </c>
      <c r="P265" s="427" t="s">
        <v>38</v>
      </c>
      <c r="Q265" s="428" t="s">
        <v>17</v>
      </c>
      <c r="R265" s="528"/>
      <c r="S265" s="528"/>
      <c r="T265" s="456"/>
      <c r="U265" s="456"/>
      <c r="V265" s="530"/>
      <c r="W265" s="456"/>
      <c r="X265" s="325" t="s">
        <v>39</v>
      </c>
      <c r="Y265" s="325" t="s">
        <v>40</v>
      </c>
      <c r="Z265" s="325" t="s">
        <v>41</v>
      </c>
      <c r="AA265" s="325" t="s">
        <v>39</v>
      </c>
      <c r="AB265" s="325" t="s">
        <v>40</v>
      </c>
      <c r="AC265" s="325" t="s">
        <v>41</v>
      </c>
      <c r="AD265" s="325" t="s">
        <v>42</v>
      </c>
      <c r="AE265" s="325" t="s">
        <v>43</v>
      </c>
      <c r="AF265" s="325" t="s">
        <v>44</v>
      </c>
      <c r="AG265" s="325" t="s">
        <v>45</v>
      </c>
      <c r="AH265" s="456"/>
      <c r="AI265" s="528"/>
      <c r="AJ265" s="509"/>
      <c r="AK265" s="152" t="s">
        <v>46</v>
      </c>
    </row>
    <row r="266" spans="1:37">
      <c r="A266" s="243"/>
      <c r="B266" s="30" t="s">
        <v>47</v>
      </c>
      <c r="C266" s="31" t="s">
        <v>355</v>
      </c>
      <c r="D266" s="116"/>
      <c r="E266" s="458" t="s">
        <v>356</v>
      </c>
      <c r="F266" s="489" t="s">
        <v>357</v>
      </c>
      <c r="G266" s="460" t="s">
        <v>358</v>
      </c>
      <c r="H266" s="278"/>
      <c r="I266" s="278"/>
      <c r="J266" s="278"/>
      <c r="K266" s="194"/>
      <c r="L266" s="302"/>
      <c r="M266" s="295"/>
      <c r="N266" s="295"/>
      <c r="O266" s="309"/>
      <c r="P266" s="282"/>
      <c r="Q266" s="283"/>
      <c r="R266" s="281"/>
      <c r="S266" s="164"/>
      <c r="T266" s="96"/>
      <c r="U266" s="96"/>
      <c r="V266" s="164"/>
      <c r="W266" s="96"/>
      <c r="X266" s="96"/>
      <c r="Y266" s="96"/>
      <c r="Z266" s="96"/>
      <c r="AA266" s="96"/>
      <c r="AB266" s="96"/>
      <c r="AC266" s="96"/>
      <c r="AD266" s="96"/>
      <c r="AE266" s="96"/>
      <c r="AF266" s="96"/>
      <c r="AG266" s="96"/>
      <c r="AH266" s="411"/>
      <c r="AI266" s="301"/>
      <c r="AJ266" s="301"/>
      <c r="AK266" s="116"/>
    </row>
    <row r="267" spans="1:37">
      <c r="A267" s="243"/>
      <c r="B267" s="264" t="s">
        <v>54</v>
      </c>
      <c r="C267" s="269" t="s">
        <v>55</v>
      </c>
      <c r="D267" s="116"/>
      <c r="E267" s="459"/>
      <c r="F267" s="490"/>
      <c r="G267" s="531"/>
      <c r="H267" s="250"/>
      <c r="I267" s="60"/>
      <c r="J267" s="60"/>
      <c r="K267" s="59"/>
      <c r="L267" s="147"/>
      <c r="M267" s="60"/>
      <c r="N267" s="340"/>
      <c r="O267" s="298"/>
      <c r="P267" s="185"/>
      <c r="Q267" s="186"/>
      <c r="R267" s="187"/>
      <c r="S267" s="188"/>
      <c r="T267" s="123"/>
      <c r="U267" s="123"/>
      <c r="V267" s="188"/>
      <c r="W267" s="123"/>
      <c r="X267" s="123"/>
      <c r="Y267" s="123"/>
      <c r="Z267" s="123"/>
      <c r="AA267" s="123"/>
      <c r="AB267" s="123"/>
      <c r="AC267" s="123"/>
      <c r="AD267" s="123"/>
      <c r="AE267" s="123"/>
      <c r="AF267" s="123"/>
      <c r="AG267" s="123"/>
      <c r="AH267" s="405"/>
      <c r="AI267" s="249"/>
      <c r="AJ267" s="251"/>
      <c r="AK267" s="116"/>
    </row>
    <row r="268" spans="1:37">
      <c r="A268" s="243"/>
      <c r="B268" s="30" t="s">
        <v>56</v>
      </c>
      <c r="C268" s="75" t="s">
        <v>90</v>
      </c>
      <c r="D268" s="116"/>
      <c r="E268" s="459"/>
      <c r="F268" s="490"/>
      <c r="G268" s="531"/>
      <c r="H268" s="246"/>
      <c r="I268" s="66"/>
      <c r="J268" s="66"/>
      <c r="K268" s="65"/>
      <c r="L268" s="151"/>
      <c r="M268" s="66"/>
      <c r="N268" s="340"/>
      <c r="O268" s="248"/>
      <c r="P268" s="185"/>
      <c r="Q268" s="186"/>
      <c r="R268" s="187"/>
      <c r="S268" s="188"/>
      <c r="T268" s="123"/>
      <c r="U268" s="123"/>
      <c r="V268" s="188"/>
      <c r="W268" s="123"/>
      <c r="X268" s="123"/>
      <c r="Y268" s="123"/>
      <c r="Z268" s="123"/>
      <c r="AA268" s="123"/>
      <c r="AB268" s="123"/>
      <c r="AC268" s="123"/>
      <c r="AD268" s="123"/>
      <c r="AE268" s="123"/>
      <c r="AF268" s="123"/>
      <c r="AG268" s="123"/>
      <c r="AH268" s="405"/>
      <c r="AI268" s="249"/>
      <c r="AJ268" s="247"/>
      <c r="AK268" s="116"/>
    </row>
    <row r="269" spans="1:37" ht="75">
      <c r="A269" s="243"/>
      <c r="B269" s="30" t="s">
        <v>65</v>
      </c>
      <c r="C269" s="31" t="s">
        <v>137</v>
      </c>
      <c r="D269" s="116"/>
      <c r="E269" s="459"/>
      <c r="F269" s="490"/>
      <c r="G269" s="461"/>
      <c r="H269" s="347" t="str">
        <f>C269</f>
        <v>Flight qualified aircrew</v>
      </c>
      <c r="I269" s="348" t="s">
        <v>107</v>
      </c>
      <c r="J269" s="165" t="s">
        <v>359</v>
      </c>
      <c r="K269" s="378" t="s">
        <v>53</v>
      </c>
      <c r="L269" s="349" t="s">
        <v>58</v>
      </c>
      <c r="M269" s="340"/>
      <c r="N269" s="340"/>
      <c r="O269" s="248"/>
      <c r="P269" s="185"/>
      <c r="Q269" s="186"/>
      <c r="R269" s="187"/>
      <c r="S269" s="188"/>
      <c r="T269" s="123"/>
      <c r="U269" s="123"/>
      <c r="V269" s="188"/>
      <c r="W269" s="123"/>
      <c r="X269" s="123"/>
      <c r="Y269" s="123"/>
      <c r="Z269" s="123"/>
      <c r="AA269" s="123"/>
      <c r="AB269" s="123"/>
      <c r="AC269" s="123"/>
      <c r="AD269" s="123"/>
      <c r="AE269" s="123"/>
      <c r="AF269" s="123"/>
      <c r="AG269" s="123"/>
      <c r="AH269" s="405"/>
      <c r="AI269" s="249"/>
      <c r="AJ269" s="319" t="s">
        <v>589</v>
      </c>
      <c r="AK269" s="116"/>
    </row>
    <row r="270" spans="1:37">
      <c r="A270" s="243"/>
      <c r="B270" s="30" t="s">
        <v>75</v>
      </c>
      <c r="C270" s="75" t="s">
        <v>90</v>
      </c>
      <c r="D270" s="116"/>
      <c r="E270" s="459"/>
      <c r="F270" s="490"/>
      <c r="G270" s="531"/>
      <c r="H270" s="275"/>
      <c r="I270" s="79"/>
      <c r="J270" s="351"/>
      <c r="K270" s="81"/>
      <c r="L270" s="79"/>
      <c r="M270" s="79"/>
      <c r="N270" s="340"/>
      <c r="O270" s="223"/>
      <c r="P270" s="88"/>
      <c r="Q270" s="89"/>
      <c r="R270" s="88"/>
      <c r="S270" s="88"/>
      <c r="T270" s="90"/>
      <c r="U270" s="90"/>
      <c r="V270" s="88"/>
      <c r="W270" s="90"/>
      <c r="X270" s="90"/>
      <c r="Y270" s="90"/>
      <c r="Z270" s="90"/>
      <c r="AA270" s="90"/>
      <c r="AB270" s="90"/>
      <c r="AC270" s="90"/>
      <c r="AD270" s="90"/>
      <c r="AE270" s="90"/>
      <c r="AF270" s="90"/>
      <c r="AG270" s="90"/>
      <c r="AH270" s="90"/>
      <c r="AI270" s="91"/>
      <c r="AJ270" s="251"/>
      <c r="AK270" s="116"/>
    </row>
    <row r="271" spans="1:37">
      <c r="A271" s="243"/>
      <c r="B271" s="30" t="s">
        <v>82</v>
      </c>
      <c r="C271" s="75" t="s">
        <v>90</v>
      </c>
      <c r="D271" s="116"/>
      <c r="E271" s="459"/>
      <c r="F271" s="490"/>
      <c r="G271" s="531"/>
      <c r="H271" s="223"/>
      <c r="I271" s="88"/>
      <c r="J271" s="88"/>
      <c r="K271" s="90"/>
      <c r="L271" s="88"/>
      <c r="M271" s="88"/>
      <c r="N271" s="340"/>
      <c r="O271" s="223"/>
      <c r="P271" s="88"/>
      <c r="Q271" s="89"/>
      <c r="R271" s="88"/>
      <c r="S271" s="88"/>
      <c r="T271" s="90"/>
      <c r="U271" s="90"/>
      <c r="V271" s="88"/>
      <c r="W271" s="90"/>
      <c r="X271" s="90"/>
      <c r="Y271" s="90"/>
      <c r="Z271" s="90"/>
      <c r="AA271" s="90"/>
      <c r="AB271" s="90"/>
      <c r="AC271" s="90"/>
      <c r="AD271" s="90"/>
      <c r="AE271" s="90"/>
      <c r="AF271" s="90"/>
      <c r="AG271" s="90"/>
      <c r="AH271" s="90"/>
      <c r="AI271" s="91"/>
      <c r="AJ271" s="249"/>
      <c r="AK271" s="116"/>
    </row>
    <row r="272" spans="1:37">
      <c r="A272" s="243"/>
      <c r="B272" s="30" t="s">
        <v>89</v>
      </c>
      <c r="C272" s="75" t="s">
        <v>90</v>
      </c>
      <c r="D272" s="116"/>
      <c r="E272" s="459"/>
      <c r="F272" s="490"/>
      <c r="G272" s="531"/>
      <c r="H272" s="223"/>
      <c r="I272" s="88"/>
      <c r="J272" s="88"/>
      <c r="K272" s="90"/>
      <c r="L272" s="88"/>
      <c r="M272" s="88"/>
      <c r="N272" s="340"/>
      <c r="O272" s="223"/>
      <c r="P272" s="88"/>
      <c r="Q272" s="89"/>
      <c r="R272" s="88"/>
      <c r="S272" s="88"/>
      <c r="T272" s="90"/>
      <c r="U272" s="90"/>
      <c r="V272" s="88"/>
      <c r="W272" s="90"/>
      <c r="X272" s="90"/>
      <c r="Y272" s="90"/>
      <c r="Z272" s="90"/>
      <c r="AA272" s="90"/>
      <c r="AB272" s="90"/>
      <c r="AC272" s="90"/>
      <c r="AD272" s="90"/>
      <c r="AE272" s="90"/>
      <c r="AF272" s="90"/>
      <c r="AG272" s="90"/>
      <c r="AH272" s="90"/>
      <c r="AI272" s="91"/>
      <c r="AJ272" s="249"/>
      <c r="AK272" s="116"/>
    </row>
    <row r="273" spans="1:37" ht="31.9" customHeight="1">
      <c r="A273" s="243"/>
      <c r="B273" s="277" t="s">
        <v>91</v>
      </c>
      <c r="C273" s="85" t="s">
        <v>90</v>
      </c>
      <c r="D273" s="278"/>
      <c r="E273" s="459"/>
      <c r="F273" s="490"/>
      <c r="G273" s="531"/>
      <c r="H273" s="224"/>
      <c r="I273" s="177"/>
      <c r="J273" s="177"/>
      <c r="K273" s="133"/>
      <c r="L273" s="177"/>
      <c r="M273" s="177"/>
      <c r="N273" s="288"/>
      <c r="O273" s="224"/>
      <c r="P273" s="177"/>
      <c r="Q273" s="200"/>
      <c r="R273" s="177"/>
      <c r="S273" s="177"/>
      <c r="T273" s="133"/>
      <c r="U273" s="133"/>
      <c r="V273" s="177"/>
      <c r="W273" s="133"/>
      <c r="X273" s="133"/>
      <c r="Y273" s="133"/>
      <c r="Z273" s="133"/>
      <c r="AA273" s="133"/>
      <c r="AB273" s="133"/>
      <c r="AC273" s="133"/>
      <c r="AD273" s="133"/>
      <c r="AE273" s="133"/>
      <c r="AF273" s="133"/>
      <c r="AG273" s="133"/>
      <c r="AH273" s="133"/>
      <c r="AI273" s="189"/>
      <c r="AJ273" s="247"/>
      <c r="AK273" s="278"/>
    </row>
    <row r="274" spans="1:37">
      <c r="A274" s="279"/>
      <c r="B274" s="163"/>
      <c r="C274" s="163"/>
      <c r="D274" s="163"/>
      <c r="E274" s="170"/>
      <c r="F274" s="93"/>
      <c r="G274" s="93"/>
      <c r="H274" s="163"/>
      <c r="I274" s="163"/>
      <c r="J274" s="163"/>
      <c r="K274" s="44"/>
      <c r="L274" s="170"/>
      <c r="M274" s="170"/>
      <c r="N274" s="66"/>
      <c r="O274" s="151"/>
      <c r="P274" s="149"/>
      <c r="Q274" s="150"/>
      <c r="R274" s="151"/>
      <c r="S274" s="66"/>
      <c r="T274" s="65"/>
      <c r="U274" s="65"/>
      <c r="V274" s="66"/>
      <c r="W274" s="65"/>
      <c r="X274" s="65"/>
      <c r="Y274" s="65"/>
      <c r="Z274" s="65"/>
      <c r="AA274" s="65"/>
      <c r="AB274" s="65"/>
      <c r="AC274" s="65"/>
      <c r="AD274" s="65"/>
      <c r="AE274" s="65"/>
      <c r="AF274" s="65"/>
      <c r="AG274" s="65"/>
      <c r="AH274" s="410"/>
      <c r="AI274" s="66"/>
      <c r="AJ274" s="273"/>
      <c r="AK274" s="163"/>
    </row>
    <row r="275" spans="1:37" ht="23.45" thickBot="1">
      <c r="A275" s="280"/>
      <c r="B275" s="164"/>
      <c r="C275" s="164"/>
      <c r="D275" s="164"/>
      <c r="E275" s="281"/>
      <c r="F275" s="97"/>
      <c r="G275" s="164"/>
      <c r="H275" s="164"/>
      <c r="I275" s="164"/>
      <c r="J275" s="164"/>
      <c r="K275" s="96"/>
      <c r="L275" s="281"/>
      <c r="M275" s="164"/>
      <c r="N275" s="164"/>
      <c r="O275" s="281"/>
      <c r="P275" s="282"/>
      <c r="Q275" s="283"/>
      <c r="R275" s="281"/>
      <c r="S275" s="164"/>
      <c r="T275" s="96"/>
      <c r="U275" s="96"/>
      <c r="V275" s="164"/>
      <c r="W275" s="96"/>
      <c r="X275" s="96"/>
      <c r="Y275" s="96"/>
      <c r="Z275" s="96"/>
      <c r="AA275" s="96"/>
      <c r="AB275" s="96"/>
      <c r="AC275" s="96"/>
      <c r="AD275" s="96"/>
      <c r="AE275" s="96"/>
      <c r="AF275" s="96"/>
      <c r="AG275" s="96"/>
      <c r="AH275" s="411"/>
      <c r="AI275" s="164"/>
      <c r="AJ275" s="164"/>
      <c r="AK275" s="164"/>
    </row>
    <row r="276" spans="1:37" ht="23.45" thickBot="1">
      <c r="A276" s="258">
        <v>19</v>
      </c>
      <c r="B276" s="481" t="s">
        <v>5</v>
      </c>
      <c r="C276" s="482"/>
      <c r="D276" s="482" t="s">
        <v>6</v>
      </c>
      <c r="E276" s="482"/>
      <c r="F276" s="482"/>
      <c r="G276" s="482"/>
      <c r="H276" s="482"/>
      <c r="I276" s="482"/>
      <c r="J276" s="482"/>
      <c r="K276" s="482"/>
      <c r="L276" s="501"/>
      <c r="M276" s="502" t="s">
        <v>7</v>
      </c>
      <c r="N276" s="482"/>
      <c r="O276" s="482"/>
      <c r="P276" s="482"/>
      <c r="Q276" s="482"/>
      <c r="R276" s="482"/>
      <c r="S276" s="482"/>
      <c r="T276" s="482"/>
      <c r="U276" s="482"/>
      <c r="V276" s="482"/>
      <c r="W276" s="482"/>
      <c r="X276" s="482"/>
      <c r="Y276" s="482"/>
      <c r="Z276" s="482"/>
      <c r="AA276" s="482"/>
      <c r="AB276" s="482"/>
      <c r="AC276" s="482"/>
      <c r="AD276" s="482"/>
      <c r="AE276" s="482"/>
      <c r="AF276" s="482"/>
      <c r="AG276" s="482"/>
      <c r="AH276" s="482"/>
      <c r="AI276" s="483" t="s">
        <v>8</v>
      </c>
      <c r="AJ276" s="483"/>
    </row>
    <row r="277" spans="1:37" s="259" customFormat="1">
      <c r="A277" s="243"/>
      <c r="D277" s="260"/>
      <c r="E277" s="261" t="s">
        <v>9</v>
      </c>
      <c r="F277" s="508" t="s">
        <v>10</v>
      </c>
      <c r="G277" s="508" t="s">
        <v>11</v>
      </c>
      <c r="H277" s="510" t="s">
        <v>12</v>
      </c>
      <c r="I277" s="512" t="s">
        <v>13</v>
      </c>
      <c r="J277" s="514" t="s">
        <v>14</v>
      </c>
      <c r="K277" s="466" t="s">
        <v>15</v>
      </c>
      <c r="L277" s="508" t="s">
        <v>16</v>
      </c>
      <c r="M277" s="260" t="s">
        <v>17</v>
      </c>
      <c r="N277" s="262" t="s">
        <v>18</v>
      </c>
      <c r="O277" s="516" t="s">
        <v>19</v>
      </c>
      <c r="P277" s="517"/>
      <c r="Q277" s="518"/>
      <c r="R277" s="508" t="s">
        <v>92</v>
      </c>
      <c r="S277" s="508" t="s">
        <v>93</v>
      </c>
      <c r="T277" s="466" t="s">
        <v>22</v>
      </c>
      <c r="U277" s="466" t="s">
        <v>23</v>
      </c>
      <c r="V277" s="529" t="s">
        <v>24</v>
      </c>
      <c r="W277" s="466" t="s">
        <v>94</v>
      </c>
      <c r="X277" s="467" t="s">
        <v>26</v>
      </c>
      <c r="Y277" s="468"/>
      <c r="Z277" s="469"/>
      <c r="AA277" s="467" t="s">
        <v>27</v>
      </c>
      <c r="AB277" s="468"/>
      <c r="AC277" s="469"/>
      <c r="AD277" s="18" t="s">
        <v>28</v>
      </c>
      <c r="AE277" s="467" t="s">
        <v>29</v>
      </c>
      <c r="AF277" s="468"/>
      <c r="AG277" s="469"/>
      <c r="AH277" s="466" t="s">
        <v>30</v>
      </c>
      <c r="AI277" s="528" t="s">
        <v>31</v>
      </c>
      <c r="AJ277" s="528" t="s">
        <v>32</v>
      </c>
      <c r="AK277" s="263" t="s">
        <v>33</v>
      </c>
    </row>
    <row r="278" spans="1:37" ht="49.15" customHeight="1">
      <c r="A278" s="243"/>
      <c r="B278" s="264" t="s">
        <v>34</v>
      </c>
      <c r="C278" s="31" t="s">
        <v>361</v>
      </c>
      <c r="D278" s="116"/>
      <c r="E278" s="395" t="s">
        <v>167</v>
      </c>
      <c r="F278" s="509"/>
      <c r="G278" s="509"/>
      <c r="H278" s="511"/>
      <c r="I278" s="513"/>
      <c r="J278" s="515"/>
      <c r="K278" s="457"/>
      <c r="L278" s="509"/>
      <c r="M278" s="266"/>
      <c r="N278" s="267"/>
      <c r="O278" s="426" t="s">
        <v>37</v>
      </c>
      <c r="P278" s="427" t="s">
        <v>38</v>
      </c>
      <c r="Q278" s="428" t="s">
        <v>17</v>
      </c>
      <c r="R278" s="528"/>
      <c r="S278" s="528"/>
      <c r="T278" s="456"/>
      <c r="U278" s="456"/>
      <c r="V278" s="530"/>
      <c r="W278" s="456"/>
      <c r="X278" s="325" t="s">
        <v>39</v>
      </c>
      <c r="Y278" s="325" t="s">
        <v>40</v>
      </c>
      <c r="Z278" s="325" t="s">
        <v>41</v>
      </c>
      <c r="AA278" s="325" t="s">
        <v>39</v>
      </c>
      <c r="AB278" s="325" t="s">
        <v>40</v>
      </c>
      <c r="AC278" s="325" t="s">
        <v>41</v>
      </c>
      <c r="AD278" s="325" t="s">
        <v>42</v>
      </c>
      <c r="AE278" s="325" t="s">
        <v>43</v>
      </c>
      <c r="AF278" s="325" t="s">
        <v>44</v>
      </c>
      <c r="AG278" s="325" t="s">
        <v>45</v>
      </c>
      <c r="AH278" s="456"/>
      <c r="AI278" s="528"/>
      <c r="AJ278" s="509"/>
      <c r="AK278" s="152" t="s">
        <v>46</v>
      </c>
    </row>
    <row r="279" spans="1:37" ht="30">
      <c r="A279" s="243"/>
      <c r="B279" s="30" t="s">
        <v>47</v>
      </c>
      <c r="C279" s="106" t="s">
        <v>362</v>
      </c>
      <c r="D279" s="116"/>
      <c r="E279" s="458" t="s">
        <v>363</v>
      </c>
      <c r="F279" s="458" t="s">
        <v>364</v>
      </c>
      <c r="G279" s="460" t="s">
        <v>365</v>
      </c>
      <c r="H279" s="278"/>
      <c r="I279" s="278"/>
      <c r="J279" s="278"/>
      <c r="K279" s="194"/>
      <c r="L279" s="302"/>
      <c r="M279" s="278"/>
      <c r="N279" s="295"/>
      <c r="O279" s="309"/>
      <c r="P279" s="282"/>
      <c r="Q279" s="283"/>
      <c r="R279" s="281"/>
      <c r="S279" s="164"/>
      <c r="T279" s="96"/>
      <c r="U279" s="96"/>
      <c r="V279" s="164"/>
      <c r="W279" s="96"/>
      <c r="X279" s="96"/>
      <c r="Y279" s="96"/>
      <c r="Z279" s="96"/>
      <c r="AA279" s="96"/>
      <c r="AB279" s="96"/>
      <c r="AC279" s="96"/>
      <c r="AD279" s="96"/>
      <c r="AE279" s="96"/>
      <c r="AF279" s="96"/>
      <c r="AG279" s="96"/>
      <c r="AH279" s="411"/>
      <c r="AI279" s="301"/>
      <c r="AJ279" s="321"/>
      <c r="AK279" s="116"/>
    </row>
    <row r="280" spans="1:37">
      <c r="A280" s="243"/>
      <c r="B280" s="264" t="s">
        <v>54</v>
      </c>
      <c r="C280" s="269" t="s">
        <v>55</v>
      </c>
      <c r="D280" s="116"/>
      <c r="E280" s="459"/>
      <c r="F280" s="459"/>
      <c r="G280" s="531"/>
      <c r="H280" s="250"/>
      <c r="I280" s="60"/>
      <c r="J280" s="60"/>
      <c r="K280" s="59"/>
      <c r="L280" s="147"/>
      <c r="M280" s="60"/>
      <c r="N280" s="295"/>
      <c r="O280" s="298"/>
      <c r="P280" s="185"/>
      <c r="Q280" s="186"/>
      <c r="R280" s="187"/>
      <c r="S280" s="188"/>
      <c r="T280" s="123"/>
      <c r="U280" s="123"/>
      <c r="V280" s="188"/>
      <c r="W280" s="123"/>
      <c r="X280" s="123"/>
      <c r="Y280" s="123"/>
      <c r="Z280" s="123"/>
      <c r="AA280" s="123"/>
      <c r="AB280" s="123"/>
      <c r="AC280" s="123"/>
      <c r="AD280" s="123"/>
      <c r="AE280" s="123"/>
      <c r="AF280" s="123"/>
      <c r="AG280" s="123"/>
      <c r="AH280" s="405"/>
      <c r="AI280" s="249"/>
      <c r="AJ280" s="202"/>
      <c r="AK280" s="273"/>
    </row>
    <row r="281" spans="1:37">
      <c r="A281" s="243"/>
      <c r="B281" s="30" t="s">
        <v>56</v>
      </c>
      <c r="C281" s="75" t="s">
        <v>90</v>
      </c>
      <c r="D281" s="116"/>
      <c r="E281" s="459"/>
      <c r="F281" s="459"/>
      <c r="G281" s="531"/>
      <c r="H281" s="246"/>
      <c r="I281" s="66"/>
      <c r="J281" s="66"/>
      <c r="K281" s="65"/>
      <c r="L281" s="151"/>
      <c r="M281" s="66"/>
      <c r="N281" s="340"/>
      <c r="O281" s="248"/>
      <c r="P281" s="185"/>
      <c r="Q281" s="186"/>
      <c r="R281" s="187"/>
      <c r="S281" s="188"/>
      <c r="T281" s="123"/>
      <c r="U281" s="123"/>
      <c r="V281" s="188"/>
      <c r="W281" s="123"/>
      <c r="X281" s="123"/>
      <c r="Y281" s="123"/>
      <c r="Z281" s="123"/>
      <c r="AA281" s="123"/>
      <c r="AB281" s="123"/>
      <c r="AC281" s="123"/>
      <c r="AD281" s="123"/>
      <c r="AE281" s="123"/>
      <c r="AF281" s="123"/>
      <c r="AG281" s="123"/>
      <c r="AH281" s="405"/>
      <c r="AI281" s="249"/>
      <c r="AJ281" s="303"/>
      <c r="AK281" s="301"/>
    </row>
    <row r="282" spans="1:37" ht="60">
      <c r="A282" s="243"/>
      <c r="B282" s="30" t="s">
        <v>65</v>
      </c>
      <c r="C282" s="31" t="s">
        <v>117</v>
      </c>
      <c r="D282" s="116"/>
      <c r="E282" s="459"/>
      <c r="F282" s="459"/>
      <c r="G282" s="461"/>
      <c r="H282" s="347" t="str">
        <f>C282</f>
        <v>Trainers</v>
      </c>
      <c r="I282" s="348" t="s">
        <v>107</v>
      </c>
      <c r="J282" s="165" t="s">
        <v>366</v>
      </c>
      <c r="K282" s="378" t="s">
        <v>53</v>
      </c>
      <c r="L282" s="349" t="s">
        <v>58</v>
      </c>
      <c r="M282" s="340"/>
      <c r="N282" s="340"/>
      <c r="O282" s="248"/>
      <c r="P282" s="185"/>
      <c r="Q282" s="186"/>
      <c r="R282" s="187"/>
      <c r="S282" s="188"/>
      <c r="T282" s="123"/>
      <c r="U282" s="123"/>
      <c r="V282" s="188"/>
      <c r="W282" s="123"/>
      <c r="X282" s="123"/>
      <c r="Y282" s="123"/>
      <c r="Z282" s="123"/>
      <c r="AA282" s="123"/>
      <c r="AB282" s="123"/>
      <c r="AC282" s="123"/>
      <c r="AD282" s="123"/>
      <c r="AE282" s="123"/>
      <c r="AF282" s="123"/>
      <c r="AG282" s="123"/>
      <c r="AH282" s="405"/>
      <c r="AI282" s="249"/>
      <c r="AJ282" s="380" t="s">
        <v>590</v>
      </c>
      <c r="AK282" s="116"/>
    </row>
    <row r="283" spans="1:37">
      <c r="A283" s="243"/>
      <c r="B283" s="30" t="s">
        <v>75</v>
      </c>
      <c r="C283" s="75" t="s">
        <v>90</v>
      </c>
      <c r="D283" s="116"/>
      <c r="E283" s="459"/>
      <c r="F283" s="459"/>
      <c r="G283" s="531"/>
      <c r="H283" s="250"/>
      <c r="I283" s="60"/>
      <c r="J283" s="60"/>
      <c r="K283" s="59"/>
      <c r="L283" s="147"/>
      <c r="M283" s="60"/>
      <c r="N283" s="340"/>
      <c r="O283" s="246"/>
      <c r="P283" s="149"/>
      <c r="Q283" s="150"/>
      <c r="R283" s="151"/>
      <c r="S283" s="66"/>
      <c r="T283" s="65"/>
      <c r="U283" s="65"/>
      <c r="V283" s="66"/>
      <c r="W283" s="65"/>
      <c r="X283" s="65"/>
      <c r="Y283" s="65"/>
      <c r="Z283" s="65"/>
      <c r="AA283" s="65"/>
      <c r="AB283" s="65"/>
      <c r="AC283" s="65"/>
      <c r="AD283" s="65"/>
      <c r="AE283" s="65"/>
      <c r="AF283" s="65"/>
      <c r="AG283" s="65"/>
      <c r="AH283" s="410"/>
      <c r="AI283" s="247"/>
      <c r="AJ283" s="251"/>
      <c r="AK283" s="116"/>
    </row>
    <row r="284" spans="1:37" ht="60">
      <c r="A284" s="243"/>
      <c r="B284" s="463" t="s">
        <v>82</v>
      </c>
      <c r="C284" s="31" t="s">
        <v>123</v>
      </c>
      <c r="D284" s="116"/>
      <c r="E284" s="459"/>
      <c r="F284" s="459"/>
      <c r="G284" s="531"/>
      <c r="H284" s="248"/>
      <c r="I284" s="188"/>
      <c r="J284" s="188"/>
      <c r="K284" s="123"/>
      <c r="L284" s="187"/>
      <c r="M284" s="188"/>
      <c r="O284" s="310">
        <v>23</v>
      </c>
      <c r="P284" s="311" t="str">
        <f>C332</f>
        <v>To be a functioning NFF/Airworthiness group</v>
      </c>
      <c r="Q284" s="312" t="str">
        <f>H341</f>
        <v>Training documents</v>
      </c>
      <c r="R284" s="447" t="str">
        <f t="shared" ref="R284:U285" si="298">I341</f>
        <v>Wrong object</v>
      </c>
      <c r="S284" s="312" t="str">
        <f t="shared" si="298"/>
        <v>Incorrect training documents issued</v>
      </c>
      <c r="T284" s="448" t="str">
        <f t="shared" si="298"/>
        <v>Low</v>
      </c>
      <c r="U284" s="449" t="str">
        <f t="shared" si="298"/>
        <v>Large</v>
      </c>
      <c r="V284" s="311" t="s">
        <v>368</v>
      </c>
      <c r="W284" s="229" t="s">
        <v>104</v>
      </c>
      <c r="X284" s="229">
        <f t="shared" ref="X284:X285" si="299">IF($T284="High",3,0)</f>
        <v>0</v>
      </c>
      <c r="Y284" s="229">
        <f t="shared" ref="Y284:Y285" si="300">IF($T284="Medium",2,0)</f>
        <v>0</v>
      </c>
      <c r="Z284" s="229">
        <f t="shared" ref="Z284:Z285" si="301">IF($T284="Low",1,0)</f>
        <v>1</v>
      </c>
      <c r="AA284" s="229">
        <f t="shared" ref="AA284:AA285" si="302">IF($U284="large",3,0)</f>
        <v>3</v>
      </c>
      <c r="AB284" s="229">
        <f t="shared" ref="AB284:AB285" si="303">IF($U284="Medium",2,0)</f>
        <v>0</v>
      </c>
      <c r="AC284" s="229">
        <f t="shared" ref="AC284:AC285" si="304">IF($U284="Low",1,0)</f>
        <v>0</v>
      </c>
      <c r="AD284" s="229">
        <f t="shared" ref="AD284:AD285" si="305">(X284+Y284+Z284)*(AA284+AB284+AC284)</f>
        <v>3</v>
      </c>
      <c r="AE284" s="450">
        <f t="shared" ref="AE284:AE285" si="306">IF($W284="INCREASE",3,0)</f>
        <v>0</v>
      </c>
      <c r="AF284" s="450">
        <f t="shared" ref="AF284:AF285" si="307">IF($W284="NO CHANGE",2,0)</f>
        <v>2</v>
      </c>
      <c r="AG284" s="450">
        <f t="shared" ref="AG284:AG285" si="308">IF($W284="DECREASE",1,0)</f>
        <v>0</v>
      </c>
      <c r="AH284" s="451">
        <f t="shared" ref="AH284:AH285" si="309">AD284*(AE284+AF284+AG284)</f>
        <v>6</v>
      </c>
      <c r="AI284" s="311" t="s">
        <v>125</v>
      </c>
      <c r="AJ284" s="249"/>
      <c r="AK284" s="116"/>
    </row>
    <row r="285" spans="1:37" ht="75">
      <c r="A285" s="243"/>
      <c r="B285" s="463"/>
      <c r="C285" s="31" t="s">
        <v>369</v>
      </c>
      <c r="D285" s="116"/>
      <c r="E285" s="459"/>
      <c r="F285" s="459"/>
      <c r="G285" s="531"/>
      <c r="H285" s="248"/>
      <c r="I285" s="188"/>
      <c r="J285" s="188"/>
      <c r="K285" s="123"/>
      <c r="L285" s="187"/>
      <c r="M285" s="188"/>
      <c r="O285" s="343">
        <v>23</v>
      </c>
      <c r="P285" s="341" t="str">
        <f>C332</f>
        <v>To be a functioning NFF/Airworthiness group</v>
      </c>
      <c r="Q285" s="342" t="str">
        <f>H342</f>
        <v>Training update specification</v>
      </c>
      <c r="R285" s="452" t="str">
        <f t="shared" si="298"/>
        <v>Timing/duration</v>
      </c>
      <c r="S285" s="342" t="str">
        <f t="shared" si="298"/>
        <v>Too late - issued too late in the process to be implemented</v>
      </c>
      <c r="T285" s="453" t="str">
        <f t="shared" si="298"/>
        <v>Low</v>
      </c>
      <c r="U285" s="454" t="str">
        <f t="shared" si="298"/>
        <v>Large</v>
      </c>
      <c r="V285" s="341" t="s">
        <v>370</v>
      </c>
      <c r="W285" s="429" t="s">
        <v>60</v>
      </c>
      <c r="X285" s="429">
        <f t="shared" si="299"/>
        <v>0</v>
      </c>
      <c r="Y285" s="429">
        <f t="shared" si="300"/>
        <v>0</v>
      </c>
      <c r="Z285" s="429">
        <f t="shared" si="301"/>
        <v>1</v>
      </c>
      <c r="AA285" s="429">
        <f t="shared" si="302"/>
        <v>3</v>
      </c>
      <c r="AB285" s="429">
        <f t="shared" si="303"/>
        <v>0</v>
      </c>
      <c r="AC285" s="429">
        <f t="shared" si="304"/>
        <v>0</v>
      </c>
      <c r="AD285" s="429">
        <f t="shared" si="305"/>
        <v>3</v>
      </c>
      <c r="AE285" s="455">
        <f t="shared" si="306"/>
        <v>3</v>
      </c>
      <c r="AF285" s="455">
        <f t="shared" si="307"/>
        <v>0</v>
      </c>
      <c r="AG285" s="455">
        <f t="shared" si="308"/>
        <v>0</v>
      </c>
      <c r="AH285" s="388">
        <f t="shared" si="309"/>
        <v>9</v>
      </c>
      <c r="AI285" s="341" t="s">
        <v>371</v>
      </c>
      <c r="AJ285" s="249"/>
      <c r="AK285" s="116"/>
    </row>
    <row r="286" spans="1:37">
      <c r="A286" s="243"/>
      <c r="B286" s="30" t="s">
        <v>89</v>
      </c>
      <c r="C286" s="75" t="s">
        <v>90</v>
      </c>
      <c r="D286" s="116"/>
      <c r="E286" s="459"/>
      <c r="F286" s="459"/>
      <c r="G286" s="531"/>
      <c r="H286" s="223"/>
      <c r="I286" s="88"/>
      <c r="J286" s="88"/>
      <c r="K286" s="90"/>
      <c r="L286" s="88"/>
      <c r="M286" s="88"/>
      <c r="N286" s="340"/>
      <c r="O286" s="275"/>
      <c r="P286" s="79"/>
      <c r="Q286" s="80"/>
      <c r="R286" s="79"/>
      <c r="S286" s="79"/>
      <c r="T286" s="81"/>
      <c r="U286" s="81"/>
      <c r="V286" s="79"/>
      <c r="W286" s="81"/>
      <c r="X286" s="81"/>
      <c r="Y286" s="81"/>
      <c r="Z286" s="81"/>
      <c r="AA286" s="81"/>
      <c r="AB286" s="81"/>
      <c r="AC286" s="81"/>
      <c r="AD286" s="81"/>
      <c r="AE286" s="81"/>
      <c r="AF286" s="81"/>
      <c r="AG286" s="81"/>
      <c r="AH286" s="81"/>
      <c r="AI286" s="82"/>
      <c r="AJ286" s="249"/>
      <c r="AK286" s="116"/>
    </row>
    <row r="287" spans="1:37">
      <c r="A287" s="243"/>
      <c r="B287" s="277" t="s">
        <v>91</v>
      </c>
      <c r="C287" s="85" t="s">
        <v>90</v>
      </c>
      <c r="D287" s="278"/>
      <c r="E287" s="459"/>
      <c r="F287" s="459"/>
      <c r="G287" s="531"/>
      <c r="H287" s="224"/>
      <c r="I287" s="177"/>
      <c r="J287" s="177"/>
      <c r="K287" s="133"/>
      <c r="L287" s="177"/>
      <c r="M287" s="177"/>
      <c r="N287" s="288"/>
      <c r="O287" s="224"/>
      <c r="P287" s="177"/>
      <c r="Q287" s="200"/>
      <c r="R287" s="177"/>
      <c r="S287" s="177"/>
      <c r="T287" s="133"/>
      <c r="U287" s="133"/>
      <c r="V287" s="177"/>
      <c r="W287" s="133"/>
      <c r="X287" s="133"/>
      <c r="Y287" s="133"/>
      <c r="Z287" s="133"/>
      <c r="AA287" s="133"/>
      <c r="AB287" s="133"/>
      <c r="AC287" s="133"/>
      <c r="AD287" s="133"/>
      <c r="AE287" s="133"/>
      <c r="AF287" s="133"/>
      <c r="AG287" s="133"/>
      <c r="AH287" s="133"/>
      <c r="AI287" s="189"/>
      <c r="AJ287" s="247"/>
      <c r="AK287" s="278"/>
    </row>
    <row r="288" spans="1:37">
      <c r="A288" s="279"/>
      <c r="B288" s="163"/>
      <c r="C288" s="163"/>
      <c r="D288" s="163"/>
      <c r="E288" s="170"/>
      <c r="F288" s="93"/>
      <c r="G288" s="93"/>
      <c r="H288" s="163"/>
      <c r="I288" s="163"/>
      <c r="J288" s="163"/>
      <c r="K288" s="44"/>
      <c r="L288" s="170"/>
      <c r="M288" s="170"/>
      <c r="N288" s="66"/>
      <c r="O288" s="151"/>
      <c r="P288" s="149"/>
      <c r="Q288" s="150"/>
      <c r="R288" s="151"/>
      <c r="S288" s="66"/>
      <c r="T288" s="65"/>
      <c r="U288" s="65"/>
      <c r="V288" s="66"/>
      <c r="W288" s="65"/>
      <c r="X288" s="65"/>
      <c r="Y288" s="65"/>
      <c r="Z288" s="65"/>
      <c r="AA288" s="65"/>
      <c r="AB288" s="65"/>
      <c r="AC288" s="65"/>
      <c r="AD288" s="65"/>
      <c r="AE288" s="65"/>
      <c r="AF288" s="65"/>
      <c r="AG288" s="65"/>
      <c r="AH288" s="410"/>
      <c r="AI288" s="66"/>
      <c r="AJ288" s="273"/>
      <c r="AK288" s="163"/>
    </row>
    <row r="289" spans="1:37" ht="23.45" thickBot="1">
      <c r="A289" s="280"/>
      <c r="B289" s="164"/>
      <c r="C289" s="164"/>
      <c r="D289" s="164"/>
      <c r="E289" s="281"/>
      <c r="F289" s="97"/>
      <c r="G289" s="164"/>
      <c r="H289" s="164"/>
      <c r="I289" s="164"/>
      <c r="J289" s="164"/>
      <c r="K289" s="96"/>
      <c r="L289" s="281"/>
      <c r="M289" s="164"/>
      <c r="N289" s="164"/>
      <c r="O289" s="281"/>
      <c r="P289" s="282"/>
      <c r="Q289" s="283"/>
      <c r="R289" s="281"/>
      <c r="S289" s="164"/>
      <c r="T289" s="96"/>
      <c r="U289" s="96"/>
      <c r="V289" s="164"/>
      <c r="W289" s="96"/>
      <c r="X289" s="96"/>
      <c r="Y289" s="96"/>
      <c r="Z289" s="96"/>
      <c r="AA289" s="96"/>
      <c r="AB289" s="96"/>
      <c r="AC289" s="96"/>
      <c r="AD289" s="96"/>
      <c r="AE289" s="96"/>
      <c r="AF289" s="96"/>
      <c r="AG289" s="96"/>
      <c r="AH289" s="411"/>
      <c r="AI289" s="164"/>
      <c r="AJ289" s="164"/>
      <c r="AK289" s="164"/>
    </row>
    <row r="290" spans="1:37" ht="23.45" thickBot="1">
      <c r="A290" s="258">
        <v>20</v>
      </c>
      <c r="B290" s="481" t="s">
        <v>5</v>
      </c>
      <c r="C290" s="482"/>
      <c r="D290" s="482" t="s">
        <v>6</v>
      </c>
      <c r="E290" s="482"/>
      <c r="F290" s="482"/>
      <c r="G290" s="482"/>
      <c r="H290" s="482"/>
      <c r="I290" s="482"/>
      <c r="J290" s="482"/>
      <c r="K290" s="482"/>
      <c r="L290" s="501"/>
      <c r="M290" s="502" t="s">
        <v>7</v>
      </c>
      <c r="N290" s="482"/>
      <c r="O290" s="482"/>
      <c r="P290" s="482"/>
      <c r="Q290" s="482"/>
      <c r="R290" s="482"/>
      <c r="S290" s="482"/>
      <c r="T290" s="482"/>
      <c r="U290" s="482"/>
      <c r="V290" s="482"/>
      <c r="W290" s="482"/>
      <c r="X290" s="482"/>
      <c r="Y290" s="482"/>
      <c r="Z290" s="482"/>
      <c r="AA290" s="482"/>
      <c r="AB290" s="482"/>
      <c r="AC290" s="482"/>
      <c r="AD290" s="482"/>
      <c r="AE290" s="482"/>
      <c r="AF290" s="482"/>
      <c r="AG290" s="482"/>
      <c r="AH290" s="482"/>
      <c r="AI290" s="483" t="s">
        <v>8</v>
      </c>
      <c r="AJ290" s="483"/>
    </row>
    <row r="291" spans="1:37" s="259" customFormat="1">
      <c r="A291" s="243"/>
      <c r="D291" s="260"/>
      <c r="E291" s="261" t="s">
        <v>9</v>
      </c>
      <c r="F291" s="508" t="s">
        <v>10</v>
      </c>
      <c r="G291" s="508" t="s">
        <v>11</v>
      </c>
      <c r="H291" s="510" t="s">
        <v>12</v>
      </c>
      <c r="I291" s="512" t="s">
        <v>13</v>
      </c>
      <c r="J291" s="514" t="s">
        <v>14</v>
      </c>
      <c r="K291" s="466" t="s">
        <v>15</v>
      </c>
      <c r="L291" s="508" t="s">
        <v>16</v>
      </c>
      <c r="M291" s="260" t="s">
        <v>17</v>
      </c>
      <c r="N291" s="262" t="s">
        <v>18</v>
      </c>
      <c r="O291" s="516" t="s">
        <v>19</v>
      </c>
      <c r="P291" s="517"/>
      <c r="Q291" s="518"/>
      <c r="R291" s="508" t="s">
        <v>92</v>
      </c>
      <c r="S291" s="508" t="s">
        <v>93</v>
      </c>
      <c r="T291" s="466" t="s">
        <v>22</v>
      </c>
      <c r="U291" s="466" t="s">
        <v>23</v>
      </c>
      <c r="V291" s="529" t="s">
        <v>24</v>
      </c>
      <c r="W291" s="466" t="s">
        <v>94</v>
      </c>
      <c r="X291" s="467" t="s">
        <v>26</v>
      </c>
      <c r="Y291" s="468"/>
      <c r="Z291" s="469"/>
      <c r="AA291" s="467" t="s">
        <v>27</v>
      </c>
      <c r="AB291" s="468"/>
      <c r="AC291" s="469"/>
      <c r="AD291" s="18" t="s">
        <v>28</v>
      </c>
      <c r="AE291" s="467" t="s">
        <v>29</v>
      </c>
      <c r="AF291" s="468"/>
      <c r="AG291" s="469"/>
      <c r="AH291" s="466" t="s">
        <v>30</v>
      </c>
      <c r="AI291" s="528" t="s">
        <v>31</v>
      </c>
      <c r="AJ291" s="528" t="s">
        <v>32</v>
      </c>
      <c r="AK291" s="263" t="s">
        <v>33</v>
      </c>
    </row>
    <row r="292" spans="1:37" ht="40.15" customHeight="1">
      <c r="A292" s="243"/>
      <c r="B292" s="264" t="s">
        <v>34</v>
      </c>
      <c r="C292" s="31" t="s">
        <v>372</v>
      </c>
      <c r="D292" s="116"/>
      <c r="E292" s="395" t="s">
        <v>167</v>
      </c>
      <c r="F292" s="509"/>
      <c r="G292" s="509"/>
      <c r="H292" s="511"/>
      <c r="I292" s="513"/>
      <c r="J292" s="515"/>
      <c r="K292" s="457"/>
      <c r="L292" s="509"/>
      <c r="M292" s="266"/>
      <c r="N292" s="361"/>
      <c r="O292" s="426" t="s">
        <v>37</v>
      </c>
      <c r="P292" s="427" t="s">
        <v>38</v>
      </c>
      <c r="Q292" s="428" t="s">
        <v>17</v>
      </c>
      <c r="R292" s="528"/>
      <c r="S292" s="528"/>
      <c r="T292" s="456"/>
      <c r="U292" s="456"/>
      <c r="V292" s="530"/>
      <c r="W292" s="456"/>
      <c r="X292" s="325" t="s">
        <v>39</v>
      </c>
      <c r="Y292" s="325" t="s">
        <v>40</v>
      </c>
      <c r="Z292" s="325" t="s">
        <v>41</v>
      </c>
      <c r="AA292" s="325" t="s">
        <v>39</v>
      </c>
      <c r="AB292" s="325" t="s">
        <v>40</v>
      </c>
      <c r="AC292" s="325" t="s">
        <v>41</v>
      </c>
      <c r="AD292" s="325" t="s">
        <v>42</v>
      </c>
      <c r="AE292" s="325" t="s">
        <v>43</v>
      </c>
      <c r="AF292" s="325" t="s">
        <v>44</v>
      </c>
      <c r="AG292" s="325" t="s">
        <v>45</v>
      </c>
      <c r="AH292" s="456"/>
      <c r="AI292" s="528"/>
      <c r="AJ292" s="509"/>
      <c r="AK292" s="152" t="s">
        <v>46</v>
      </c>
    </row>
    <row r="293" spans="1:37" ht="30">
      <c r="A293" s="243"/>
      <c r="B293" s="30" t="s">
        <v>47</v>
      </c>
      <c r="C293" s="31" t="s">
        <v>373</v>
      </c>
      <c r="D293" s="116"/>
      <c r="E293" s="458" t="s">
        <v>374</v>
      </c>
      <c r="F293" s="458" t="s">
        <v>375</v>
      </c>
      <c r="G293" s="460" t="s">
        <v>376</v>
      </c>
      <c r="H293" s="278"/>
      <c r="I293" s="278"/>
      <c r="J293" s="278"/>
      <c r="K293" s="194"/>
      <c r="L293" s="302"/>
      <c r="M293" s="295"/>
      <c r="N293" s="295"/>
      <c r="O293" s="309"/>
      <c r="P293" s="282"/>
      <c r="Q293" s="283"/>
      <c r="R293" s="281"/>
      <c r="S293" s="164"/>
      <c r="T293" s="96"/>
      <c r="U293" s="96"/>
      <c r="V293" s="164"/>
      <c r="W293" s="96"/>
      <c r="X293" s="96"/>
      <c r="Y293" s="96"/>
      <c r="Z293" s="96"/>
      <c r="AA293" s="96"/>
      <c r="AB293" s="96"/>
      <c r="AC293" s="96"/>
      <c r="AD293" s="96"/>
      <c r="AE293" s="96"/>
      <c r="AF293" s="96"/>
      <c r="AG293" s="96"/>
      <c r="AH293" s="411"/>
      <c r="AI293" s="301"/>
      <c r="AJ293" s="301"/>
      <c r="AK293" s="116"/>
    </row>
    <row r="294" spans="1:37">
      <c r="A294" s="243"/>
      <c r="B294" s="264" t="s">
        <v>54</v>
      </c>
      <c r="C294" s="269" t="s">
        <v>55</v>
      </c>
      <c r="D294" s="116"/>
      <c r="E294" s="459"/>
      <c r="F294" s="459"/>
      <c r="G294" s="531"/>
      <c r="H294" s="250"/>
      <c r="I294" s="60"/>
      <c r="J294" s="60"/>
      <c r="K294" s="59"/>
      <c r="L294" s="147"/>
      <c r="M294" s="60"/>
      <c r="N294" s="340"/>
      <c r="O294" s="298"/>
      <c r="P294" s="185"/>
      <c r="Q294" s="186"/>
      <c r="R294" s="187"/>
      <c r="S294" s="188"/>
      <c r="T294" s="123"/>
      <c r="U294" s="123"/>
      <c r="V294" s="188"/>
      <c r="W294" s="123"/>
      <c r="X294" s="123"/>
      <c r="Y294" s="123"/>
      <c r="Z294" s="123"/>
      <c r="AA294" s="123"/>
      <c r="AB294" s="123"/>
      <c r="AC294" s="123"/>
      <c r="AD294" s="123"/>
      <c r="AE294" s="123"/>
      <c r="AF294" s="123"/>
      <c r="AG294" s="123"/>
      <c r="AH294" s="405"/>
      <c r="AI294" s="249"/>
      <c r="AJ294" s="251"/>
      <c r="AK294" s="251"/>
    </row>
    <row r="295" spans="1:37">
      <c r="A295" s="243"/>
      <c r="B295" s="30" t="s">
        <v>56</v>
      </c>
      <c r="C295" s="75" t="s">
        <v>90</v>
      </c>
      <c r="D295" s="116"/>
      <c r="E295" s="459"/>
      <c r="F295" s="459"/>
      <c r="G295" s="531"/>
      <c r="H295" s="246"/>
      <c r="I295" s="66"/>
      <c r="J295" s="66"/>
      <c r="K295" s="65"/>
      <c r="L295" s="151"/>
      <c r="M295" s="66"/>
      <c r="N295" s="295"/>
      <c r="O295" s="248"/>
      <c r="P295" s="185"/>
      <c r="Q295" s="186"/>
      <c r="R295" s="187"/>
      <c r="S295" s="188"/>
      <c r="T295" s="123"/>
      <c r="U295" s="123"/>
      <c r="V295" s="188"/>
      <c r="W295" s="123"/>
      <c r="X295" s="123"/>
      <c r="Y295" s="123"/>
      <c r="Z295" s="123"/>
      <c r="AA295" s="123"/>
      <c r="AB295" s="123"/>
      <c r="AC295" s="123"/>
      <c r="AD295" s="123"/>
      <c r="AE295" s="123"/>
      <c r="AF295" s="123"/>
      <c r="AG295" s="123"/>
      <c r="AH295" s="405"/>
      <c r="AI295" s="249"/>
      <c r="AJ295" s="247"/>
      <c r="AK295" s="116"/>
    </row>
    <row r="296" spans="1:37" ht="60">
      <c r="A296" s="243"/>
      <c r="B296" s="30" t="s">
        <v>65</v>
      </c>
      <c r="C296" s="31" t="s">
        <v>120</v>
      </c>
      <c r="D296" s="116"/>
      <c r="E296" s="459"/>
      <c r="F296" s="459"/>
      <c r="G296" s="461"/>
      <c r="H296" s="347" t="str">
        <f>C296</f>
        <v>Training equipment</v>
      </c>
      <c r="I296" s="348" t="s">
        <v>107</v>
      </c>
      <c r="J296" s="165" t="s">
        <v>377</v>
      </c>
      <c r="K296" s="378" t="s">
        <v>53</v>
      </c>
      <c r="L296" s="349" t="s">
        <v>58</v>
      </c>
      <c r="M296" s="340"/>
      <c r="N296" s="340"/>
      <c r="O296" s="248"/>
      <c r="P296" s="185"/>
      <c r="Q296" s="186"/>
      <c r="R296" s="187"/>
      <c r="S296" s="188"/>
      <c r="T296" s="123"/>
      <c r="U296" s="123"/>
      <c r="V296" s="188"/>
      <c r="W296" s="123"/>
      <c r="X296" s="123"/>
      <c r="Y296" s="123"/>
      <c r="Z296" s="123"/>
      <c r="AA296" s="123"/>
      <c r="AB296" s="123"/>
      <c r="AC296" s="123"/>
      <c r="AD296" s="123"/>
      <c r="AE296" s="123"/>
      <c r="AF296" s="123"/>
      <c r="AG296" s="123"/>
      <c r="AH296" s="405"/>
      <c r="AI296" s="249"/>
      <c r="AJ296" s="319" t="s">
        <v>591</v>
      </c>
      <c r="AK296" s="116"/>
    </row>
    <row r="297" spans="1:37">
      <c r="A297" s="243"/>
      <c r="B297" s="30" t="s">
        <v>75</v>
      </c>
      <c r="C297" s="75" t="s">
        <v>90</v>
      </c>
      <c r="D297" s="116"/>
      <c r="E297" s="459"/>
      <c r="F297" s="459"/>
      <c r="G297" s="531"/>
      <c r="H297" s="275"/>
      <c r="I297" s="79"/>
      <c r="J297" s="79"/>
      <c r="K297" s="81"/>
      <c r="L297" s="79"/>
      <c r="M297" s="79"/>
      <c r="N297" s="340"/>
      <c r="O297" s="223"/>
      <c r="P297" s="88"/>
      <c r="Q297" s="89"/>
      <c r="R297" s="88"/>
      <c r="S297" s="88"/>
      <c r="T297" s="90"/>
      <c r="U297" s="90"/>
      <c r="V297" s="88"/>
      <c r="W297" s="90"/>
      <c r="X297" s="90"/>
      <c r="Y297" s="90"/>
      <c r="Z297" s="90"/>
      <c r="AA297" s="90"/>
      <c r="AB297" s="90"/>
      <c r="AC297" s="90"/>
      <c r="AD297" s="90"/>
      <c r="AE297" s="90"/>
      <c r="AF297" s="90"/>
      <c r="AG297" s="90"/>
      <c r="AH297" s="90"/>
      <c r="AI297" s="91"/>
      <c r="AJ297" s="251"/>
      <c r="AK297" s="116"/>
    </row>
    <row r="298" spans="1:37">
      <c r="A298" s="243"/>
      <c r="B298" s="30" t="s">
        <v>82</v>
      </c>
      <c r="C298" s="75" t="s">
        <v>90</v>
      </c>
      <c r="D298" s="116"/>
      <c r="E298" s="459"/>
      <c r="F298" s="459"/>
      <c r="G298" s="531"/>
      <c r="H298" s="223"/>
      <c r="I298" s="88"/>
      <c r="J298" s="88"/>
      <c r="K298" s="90"/>
      <c r="L298" s="88"/>
      <c r="M298" s="88"/>
      <c r="N298" s="340"/>
      <c r="O298" s="223"/>
      <c r="P298" s="88"/>
      <c r="Q298" s="89"/>
      <c r="R298" s="88"/>
      <c r="S298" s="88"/>
      <c r="T298" s="90"/>
      <c r="U298" s="90"/>
      <c r="V298" s="88"/>
      <c r="W298" s="90"/>
      <c r="X298" s="90"/>
      <c r="Y298" s="90"/>
      <c r="Z298" s="90"/>
      <c r="AA298" s="90"/>
      <c r="AB298" s="90"/>
      <c r="AC298" s="90"/>
      <c r="AD298" s="90"/>
      <c r="AE298" s="90"/>
      <c r="AF298" s="90"/>
      <c r="AG298" s="90"/>
      <c r="AH298" s="90"/>
      <c r="AI298" s="91"/>
      <c r="AJ298" s="249"/>
      <c r="AK298" s="116"/>
    </row>
    <row r="299" spans="1:37">
      <c r="A299" s="243"/>
      <c r="B299" s="30" t="s">
        <v>89</v>
      </c>
      <c r="C299" s="75" t="s">
        <v>90</v>
      </c>
      <c r="D299" s="116"/>
      <c r="E299" s="459"/>
      <c r="F299" s="459"/>
      <c r="G299" s="531"/>
      <c r="H299" s="223"/>
      <c r="I299" s="88"/>
      <c r="J299" s="88"/>
      <c r="K299" s="90"/>
      <c r="L299" s="88"/>
      <c r="M299" s="88"/>
      <c r="N299" s="340"/>
      <c r="O299" s="223"/>
      <c r="P299" s="88"/>
      <c r="Q299" s="89"/>
      <c r="R299" s="88"/>
      <c r="S299" s="88"/>
      <c r="T299" s="90"/>
      <c r="U299" s="90"/>
      <c r="V299" s="88"/>
      <c r="W299" s="90"/>
      <c r="X299" s="90"/>
      <c r="Y299" s="90"/>
      <c r="Z299" s="90"/>
      <c r="AA299" s="90"/>
      <c r="AB299" s="90"/>
      <c r="AC299" s="90"/>
      <c r="AD299" s="90"/>
      <c r="AE299" s="90"/>
      <c r="AF299" s="90"/>
      <c r="AG299" s="90"/>
      <c r="AH299" s="90"/>
      <c r="AI299" s="91"/>
      <c r="AJ299" s="249"/>
      <c r="AK299" s="116"/>
    </row>
    <row r="300" spans="1:37">
      <c r="A300" s="243"/>
      <c r="B300" s="277" t="s">
        <v>91</v>
      </c>
      <c r="C300" s="85" t="s">
        <v>90</v>
      </c>
      <c r="D300" s="278"/>
      <c r="E300" s="459"/>
      <c r="F300" s="459"/>
      <c r="G300" s="531"/>
      <c r="H300" s="224"/>
      <c r="I300" s="177"/>
      <c r="J300" s="177"/>
      <c r="K300" s="133"/>
      <c r="L300" s="177"/>
      <c r="M300" s="177"/>
      <c r="N300" s="288"/>
      <c r="O300" s="224"/>
      <c r="P300" s="177"/>
      <c r="Q300" s="200"/>
      <c r="R300" s="177"/>
      <c r="S300" s="177"/>
      <c r="T300" s="133"/>
      <c r="U300" s="133"/>
      <c r="V300" s="177"/>
      <c r="W300" s="133"/>
      <c r="X300" s="133"/>
      <c r="Y300" s="133"/>
      <c r="Z300" s="133"/>
      <c r="AA300" s="133"/>
      <c r="AB300" s="133"/>
      <c r="AC300" s="133"/>
      <c r="AD300" s="133"/>
      <c r="AE300" s="133"/>
      <c r="AF300" s="133"/>
      <c r="AG300" s="133"/>
      <c r="AH300" s="133"/>
      <c r="AI300" s="189"/>
      <c r="AJ300" s="247"/>
      <c r="AK300" s="278"/>
    </row>
    <row r="301" spans="1:37">
      <c r="A301" s="279"/>
      <c r="B301" s="163"/>
      <c r="C301" s="163"/>
      <c r="D301" s="163"/>
      <c r="E301" s="170"/>
      <c r="F301" s="93"/>
      <c r="G301" s="93"/>
      <c r="H301" s="163"/>
      <c r="I301" s="163"/>
      <c r="J301" s="163"/>
      <c r="K301" s="44"/>
      <c r="L301" s="170"/>
      <c r="M301" s="170"/>
      <c r="N301" s="66"/>
      <c r="O301" s="151"/>
      <c r="P301" s="149"/>
      <c r="Q301" s="150"/>
      <c r="R301" s="151"/>
      <c r="S301" s="66"/>
      <c r="T301" s="65"/>
      <c r="U301" s="65"/>
      <c r="V301" s="66"/>
      <c r="W301" s="65"/>
      <c r="X301" s="65"/>
      <c r="Y301" s="65"/>
      <c r="Z301" s="65"/>
      <c r="AA301" s="65"/>
      <c r="AB301" s="65"/>
      <c r="AC301" s="65"/>
      <c r="AD301" s="65"/>
      <c r="AE301" s="65"/>
      <c r="AF301" s="65"/>
      <c r="AG301" s="65"/>
      <c r="AH301" s="410"/>
      <c r="AI301" s="66"/>
      <c r="AJ301" s="273"/>
      <c r="AK301" s="163"/>
    </row>
    <row r="302" spans="1:37" ht="23.45" thickBot="1">
      <c r="A302" s="280"/>
      <c r="B302" s="164"/>
      <c r="C302" s="164"/>
      <c r="D302" s="164"/>
      <c r="E302" s="281"/>
      <c r="F302" s="97"/>
      <c r="G302" s="164"/>
      <c r="H302" s="164"/>
      <c r="I302" s="164"/>
      <c r="J302" s="164"/>
      <c r="K302" s="96"/>
      <c r="L302" s="281"/>
      <c r="M302" s="164"/>
      <c r="N302" s="164"/>
      <c r="O302" s="281"/>
      <c r="P302" s="282"/>
      <c r="Q302" s="283"/>
      <c r="R302" s="281"/>
      <c r="S302" s="164"/>
      <c r="T302" s="96"/>
      <c r="U302" s="96"/>
      <c r="V302" s="164"/>
      <c r="W302" s="96"/>
      <c r="X302" s="96"/>
      <c r="Y302" s="96"/>
      <c r="Z302" s="96"/>
      <c r="AA302" s="96"/>
      <c r="AB302" s="96"/>
      <c r="AC302" s="96"/>
      <c r="AD302" s="96"/>
      <c r="AE302" s="96"/>
      <c r="AF302" s="96"/>
      <c r="AG302" s="96"/>
      <c r="AH302" s="411"/>
      <c r="AI302" s="164"/>
      <c r="AJ302" s="164"/>
      <c r="AK302" s="164"/>
    </row>
    <row r="303" spans="1:37" ht="23.45" thickBot="1">
      <c r="A303" s="258">
        <v>21</v>
      </c>
      <c r="B303" s="481" t="s">
        <v>5</v>
      </c>
      <c r="C303" s="482"/>
      <c r="D303" s="482" t="s">
        <v>6</v>
      </c>
      <c r="E303" s="482"/>
      <c r="F303" s="482"/>
      <c r="G303" s="482"/>
      <c r="H303" s="482"/>
      <c r="I303" s="482"/>
      <c r="J303" s="482"/>
      <c r="K303" s="482"/>
      <c r="L303" s="501"/>
      <c r="M303" s="502" t="s">
        <v>7</v>
      </c>
      <c r="N303" s="482"/>
      <c r="O303" s="482"/>
      <c r="P303" s="482"/>
      <c r="Q303" s="482"/>
      <c r="R303" s="482"/>
      <c r="S303" s="482"/>
      <c r="T303" s="482"/>
      <c r="U303" s="482"/>
      <c r="V303" s="482"/>
      <c r="W303" s="482"/>
      <c r="X303" s="482"/>
      <c r="Y303" s="482"/>
      <c r="Z303" s="482"/>
      <c r="AA303" s="482"/>
      <c r="AB303" s="482"/>
      <c r="AC303" s="482"/>
      <c r="AD303" s="482"/>
      <c r="AE303" s="482"/>
      <c r="AF303" s="482"/>
      <c r="AG303" s="482"/>
      <c r="AH303" s="482"/>
      <c r="AI303" s="483" t="s">
        <v>8</v>
      </c>
      <c r="AJ303" s="483"/>
    </row>
    <row r="304" spans="1:37" s="259" customFormat="1">
      <c r="A304" s="243"/>
      <c r="D304" s="260"/>
      <c r="E304" s="261" t="s">
        <v>9</v>
      </c>
      <c r="F304" s="508" t="s">
        <v>10</v>
      </c>
      <c r="G304" s="508" t="s">
        <v>11</v>
      </c>
      <c r="H304" s="510" t="s">
        <v>12</v>
      </c>
      <c r="I304" s="512" t="s">
        <v>13</v>
      </c>
      <c r="J304" s="514" t="s">
        <v>14</v>
      </c>
      <c r="K304" s="466" t="s">
        <v>15</v>
      </c>
      <c r="L304" s="508" t="s">
        <v>16</v>
      </c>
      <c r="M304" s="260" t="s">
        <v>17</v>
      </c>
      <c r="N304" s="262" t="s">
        <v>18</v>
      </c>
      <c r="O304" s="516" t="s">
        <v>19</v>
      </c>
      <c r="P304" s="517"/>
      <c r="Q304" s="518"/>
      <c r="R304" s="508" t="s">
        <v>92</v>
      </c>
      <c r="S304" s="508" t="s">
        <v>93</v>
      </c>
      <c r="T304" s="466" t="s">
        <v>22</v>
      </c>
      <c r="U304" s="466" t="s">
        <v>23</v>
      </c>
      <c r="V304" s="529" t="s">
        <v>24</v>
      </c>
      <c r="W304" s="466" t="s">
        <v>94</v>
      </c>
      <c r="X304" s="467" t="s">
        <v>26</v>
      </c>
      <c r="Y304" s="468"/>
      <c r="Z304" s="469"/>
      <c r="AA304" s="467" t="s">
        <v>27</v>
      </c>
      <c r="AB304" s="468"/>
      <c r="AC304" s="469"/>
      <c r="AD304" s="18" t="s">
        <v>28</v>
      </c>
      <c r="AE304" s="467" t="s">
        <v>29</v>
      </c>
      <c r="AF304" s="468"/>
      <c r="AG304" s="469"/>
      <c r="AH304" s="466" t="s">
        <v>30</v>
      </c>
      <c r="AI304" s="528" t="s">
        <v>31</v>
      </c>
      <c r="AJ304" s="528" t="s">
        <v>32</v>
      </c>
      <c r="AK304" s="263" t="s">
        <v>33</v>
      </c>
    </row>
    <row r="305" spans="1:37" ht="40.15" customHeight="1">
      <c r="A305" s="243"/>
      <c r="B305" s="264" t="s">
        <v>34</v>
      </c>
      <c r="C305" s="308" t="s">
        <v>379</v>
      </c>
      <c r="D305" s="226"/>
      <c r="E305" s="394" t="s">
        <v>167</v>
      </c>
      <c r="F305" s="509"/>
      <c r="G305" s="509"/>
      <c r="H305" s="511"/>
      <c r="I305" s="513"/>
      <c r="J305" s="515"/>
      <c r="K305" s="457"/>
      <c r="L305" s="509"/>
      <c r="M305" s="266"/>
      <c r="N305" s="361"/>
      <c r="O305" s="285" t="s">
        <v>37</v>
      </c>
      <c r="P305" s="268" t="s">
        <v>38</v>
      </c>
      <c r="Q305" s="286" t="s">
        <v>17</v>
      </c>
      <c r="R305" s="509"/>
      <c r="S305" s="509"/>
      <c r="T305" s="457"/>
      <c r="U305" s="457"/>
      <c r="V305" s="533"/>
      <c r="W305" s="457"/>
      <c r="X305" s="29" t="s">
        <v>39</v>
      </c>
      <c r="Y305" s="29" t="s">
        <v>40</v>
      </c>
      <c r="Z305" s="29" t="s">
        <v>41</v>
      </c>
      <c r="AA305" s="29" t="s">
        <v>39</v>
      </c>
      <c r="AB305" s="29" t="s">
        <v>40</v>
      </c>
      <c r="AC305" s="29" t="s">
        <v>41</v>
      </c>
      <c r="AD305" s="29" t="s">
        <v>42</v>
      </c>
      <c r="AE305" s="29" t="s">
        <v>43</v>
      </c>
      <c r="AF305" s="29" t="s">
        <v>44</v>
      </c>
      <c r="AG305" s="29" t="s">
        <v>45</v>
      </c>
      <c r="AH305" s="457"/>
      <c r="AI305" s="509"/>
      <c r="AJ305" s="509"/>
      <c r="AK305" s="152" t="s">
        <v>46</v>
      </c>
    </row>
    <row r="306" spans="1:37" ht="30">
      <c r="A306" s="243"/>
      <c r="B306" s="30" t="s">
        <v>47</v>
      </c>
      <c r="C306" s="31" t="s">
        <v>380</v>
      </c>
      <c r="D306" s="116"/>
      <c r="E306" s="458" t="s">
        <v>381</v>
      </c>
      <c r="F306" s="458" t="s">
        <v>382</v>
      </c>
      <c r="G306" s="460" t="s">
        <v>383</v>
      </c>
      <c r="H306" s="278"/>
      <c r="I306" s="278"/>
      <c r="J306" s="278"/>
      <c r="K306" s="194"/>
      <c r="L306" s="302"/>
      <c r="M306" s="295"/>
      <c r="N306" s="278"/>
      <c r="O306" s="360"/>
      <c r="P306" s="129"/>
      <c r="Q306" s="130"/>
      <c r="R306" s="302"/>
      <c r="S306" s="278"/>
      <c r="T306" s="194"/>
      <c r="U306" s="194"/>
      <c r="V306" s="278"/>
      <c r="W306" s="194"/>
      <c r="X306" s="194"/>
      <c r="Y306" s="194"/>
      <c r="Z306" s="194"/>
      <c r="AA306" s="194"/>
      <c r="AB306" s="194"/>
      <c r="AC306" s="194"/>
      <c r="AD306" s="194"/>
      <c r="AE306" s="194"/>
      <c r="AF306" s="194"/>
      <c r="AG306" s="194"/>
      <c r="AH306" s="412"/>
      <c r="AI306" s="278"/>
      <c r="AJ306" s="278"/>
      <c r="AK306" s="116"/>
    </row>
    <row r="307" spans="1:37">
      <c r="A307" s="243"/>
      <c r="B307" s="264" t="s">
        <v>54</v>
      </c>
      <c r="C307" s="269" t="s">
        <v>55</v>
      </c>
      <c r="D307" s="116"/>
      <c r="E307" s="459"/>
      <c r="F307" s="459"/>
      <c r="G307" s="531"/>
      <c r="H307" s="250"/>
      <c r="I307" s="60"/>
      <c r="J307" s="60"/>
      <c r="K307" s="59"/>
      <c r="L307" s="147"/>
      <c r="M307" s="60"/>
      <c r="N307" s="340"/>
      <c r="O307" s="274"/>
      <c r="P307" s="145"/>
      <c r="Q307" s="146"/>
      <c r="R307" s="147"/>
      <c r="S307" s="60"/>
      <c r="T307" s="59"/>
      <c r="U307" s="59"/>
      <c r="V307" s="60"/>
      <c r="W307" s="59"/>
      <c r="X307" s="59"/>
      <c r="Y307" s="59"/>
      <c r="Z307" s="59"/>
      <c r="AA307" s="59"/>
      <c r="AB307" s="59"/>
      <c r="AC307" s="59"/>
      <c r="AD307" s="59"/>
      <c r="AE307" s="59"/>
      <c r="AF307" s="59"/>
      <c r="AG307" s="59"/>
      <c r="AH307" s="409"/>
      <c r="AI307" s="251"/>
      <c r="AJ307" s="202"/>
      <c r="AK307" s="273"/>
    </row>
    <row r="308" spans="1:37">
      <c r="A308" s="243"/>
      <c r="B308" s="30" t="s">
        <v>56</v>
      </c>
      <c r="C308" s="75" t="s">
        <v>90</v>
      </c>
      <c r="D308" s="116"/>
      <c r="E308" s="459"/>
      <c r="F308" s="459"/>
      <c r="G308" s="531"/>
      <c r="H308" s="246"/>
      <c r="I308" s="66"/>
      <c r="J308" s="66"/>
      <c r="K308" s="65"/>
      <c r="L308" s="151"/>
      <c r="M308" s="66"/>
      <c r="N308" s="340"/>
      <c r="O308" s="248"/>
      <c r="P308" s="185"/>
      <c r="Q308" s="186"/>
      <c r="R308" s="187"/>
      <c r="S308" s="188"/>
      <c r="T308" s="123"/>
      <c r="U308" s="123"/>
      <c r="V308" s="188"/>
      <c r="W308" s="123"/>
      <c r="X308" s="123"/>
      <c r="Y308" s="123"/>
      <c r="Z308" s="123"/>
      <c r="AA308" s="123"/>
      <c r="AB308" s="123"/>
      <c r="AC308" s="123"/>
      <c r="AD308" s="123"/>
      <c r="AE308" s="123"/>
      <c r="AF308" s="123"/>
      <c r="AG308" s="123"/>
      <c r="AH308" s="405"/>
      <c r="AI308" s="249"/>
      <c r="AJ308" s="303"/>
      <c r="AK308" s="301"/>
    </row>
    <row r="309" spans="1:37" ht="30">
      <c r="A309" s="243"/>
      <c r="B309" s="30" t="s">
        <v>65</v>
      </c>
      <c r="C309" s="31" t="s">
        <v>384</v>
      </c>
      <c r="D309" s="116"/>
      <c r="E309" s="459"/>
      <c r="F309" s="459"/>
      <c r="G309" s="461"/>
      <c r="H309" s="347" t="str">
        <f>C309</f>
        <v>Created PSED proforma</v>
      </c>
      <c r="I309" s="348" t="s">
        <v>107</v>
      </c>
      <c r="J309" s="165" t="s">
        <v>385</v>
      </c>
      <c r="K309" s="378" t="s">
        <v>53</v>
      </c>
      <c r="L309" s="349" t="s">
        <v>58</v>
      </c>
      <c r="M309" s="340"/>
      <c r="N309" s="340"/>
      <c r="O309" s="248"/>
      <c r="P309" s="185"/>
      <c r="Q309" s="186"/>
      <c r="R309" s="187"/>
      <c r="S309" s="188"/>
      <c r="T309" s="123"/>
      <c r="U309" s="123"/>
      <c r="V309" s="188"/>
      <c r="W309" s="123"/>
      <c r="X309" s="123"/>
      <c r="Y309" s="123"/>
      <c r="Z309" s="123"/>
      <c r="AA309" s="123"/>
      <c r="AB309" s="123"/>
      <c r="AC309" s="123"/>
      <c r="AD309" s="123"/>
      <c r="AE309" s="123"/>
      <c r="AF309" s="123"/>
      <c r="AG309" s="123"/>
      <c r="AH309" s="405"/>
      <c r="AI309" s="249"/>
      <c r="AJ309" s="373" t="s">
        <v>386</v>
      </c>
      <c r="AK309" s="116"/>
    </row>
    <row r="310" spans="1:37">
      <c r="A310" s="243"/>
      <c r="B310" s="30" t="s">
        <v>75</v>
      </c>
      <c r="C310" s="75" t="s">
        <v>90</v>
      </c>
      <c r="D310" s="116"/>
      <c r="E310" s="459"/>
      <c r="F310" s="459"/>
      <c r="G310" s="531"/>
      <c r="H310" s="275"/>
      <c r="I310" s="79"/>
      <c r="J310" s="79"/>
      <c r="K310" s="81"/>
      <c r="L310" s="79"/>
      <c r="M310" s="79"/>
      <c r="N310" s="340"/>
      <c r="O310" s="223"/>
      <c r="P310" s="88"/>
      <c r="Q310" s="89"/>
      <c r="R310" s="88"/>
      <c r="S310" s="88"/>
      <c r="T310" s="90"/>
      <c r="U310" s="90"/>
      <c r="V310" s="88"/>
      <c r="W310" s="90"/>
      <c r="X310" s="90"/>
      <c r="Y310" s="90"/>
      <c r="Z310" s="90"/>
      <c r="AA310" s="90"/>
      <c r="AB310" s="90"/>
      <c r="AC310" s="90"/>
      <c r="AD310" s="90"/>
      <c r="AE310" s="90"/>
      <c r="AF310" s="90"/>
      <c r="AG310" s="90"/>
      <c r="AH310" s="90"/>
      <c r="AI310" s="91"/>
      <c r="AJ310" s="202"/>
      <c r="AK310" s="301"/>
    </row>
    <row r="311" spans="1:37">
      <c r="A311" s="243"/>
      <c r="B311" s="30" t="s">
        <v>82</v>
      </c>
      <c r="C311" s="75" t="s">
        <v>90</v>
      </c>
      <c r="D311" s="116"/>
      <c r="E311" s="459"/>
      <c r="F311" s="459"/>
      <c r="G311" s="531"/>
      <c r="H311" s="223"/>
      <c r="I311" s="88"/>
      <c r="J311" s="88"/>
      <c r="K311" s="90"/>
      <c r="L311" s="88"/>
      <c r="M311" s="88"/>
      <c r="N311" s="340"/>
      <c r="O311" s="223"/>
      <c r="P311" s="88"/>
      <c r="Q311" s="89"/>
      <c r="R311" s="88"/>
      <c r="S311" s="88"/>
      <c r="T311" s="90"/>
      <c r="U311" s="90"/>
      <c r="V311" s="88"/>
      <c r="W311" s="90"/>
      <c r="X311" s="90"/>
      <c r="Y311" s="90"/>
      <c r="Z311" s="90"/>
      <c r="AA311" s="90"/>
      <c r="AB311" s="90"/>
      <c r="AC311" s="90"/>
      <c r="AD311" s="90"/>
      <c r="AE311" s="90"/>
      <c r="AF311" s="90"/>
      <c r="AG311" s="90"/>
      <c r="AH311" s="90"/>
      <c r="AI311" s="91"/>
      <c r="AJ311" s="253"/>
      <c r="AK311" s="301"/>
    </row>
    <row r="312" spans="1:37">
      <c r="A312" s="243"/>
      <c r="B312" s="30" t="s">
        <v>89</v>
      </c>
      <c r="C312" s="75" t="s">
        <v>90</v>
      </c>
      <c r="D312" s="116"/>
      <c r="E312" s="459"/>
      <c r="F312" s="459"/>
      <c r="G312" s="531"/>
      <c r="H312" s="223"/>
      <c r="I312" s="88"/>
      <c r="J312" s="88"/>
      <c r="K312" s="90"/>
      <c r="L312" s="88"/>
      <c r="M312" s="88"/>
      <c r="N312" s="340"/>
      <c r="O312" s="223"/>
      <c r="P312" s="88"/>
      <c r="Q312" s="89"/>
      <c r="R312" s="88"/>
      <c r="S312" s="88"/>
      <c r="T312" s="90"/>
      <c r="U312" s="90"/>
      <c r="V312" s="88"/>
      <c r="W312" s="90"/>
      <c r="X312" s="90"/>
      <c r="Y312" s="90"/>
      <c r="Z312" s="90"/>
      <c r="AA312" s="90"/>
      <c r="AB312" s="90"/>
      <c r="AC312" s="90"/>
      <c r="AD312" s="90"/>
      <c r="AE312" s="90"/>
      <c r="AF312" s="90"/>
      <c r="AG312" s="90"/>
      <c r="AH312" s="90"/>
      <c r="AI312" s="91"/>
      <c r="AJ312" s="253"/>
      <c r="AK312" s="301"/>
    </row>
    <row r="313" spans="1:37" ht="156" customHeight="1">
      <c r="A313" s="243"/>
      <c r="B313" s="277" t="s">
        <v>91</v>
      </c>
      <c r="C313" s="85" t="s">
        <v>90</v>
      </c>
      <c r="D313" s="278"/>
      <c r="E313" s="459"/>
      <c r="F313" s="459"/>
      <c r="G313" s="531"/>
      <c r="H313" s="224"/>
      <c r="I313" s="177"/>
      <c r="J313" s="177"/>
      <c r="K313" s="133"/>
      <c r="L313" s="177"/>
      <c r="M313" s="177"/>
      <c r="N313" s="288"/>
      <c r="O313" s="224"/>
      <c r="P313" s="177"/>
      <c r="Q313" s="200"/>
      <c r="R313" s="177"/>
      <c r="S313" s="177"/>
      <c r="T313" s="133"/>
      <c r="U313" s="133"/>
      <c r="V313" s="177"/>
      <c r="W313" s="133"/>
      <c r="X313" s="133"/>
      <c r="Y313" s="133"/>
      <c r="Z313" s="133"/>
      <c r="AA313" s="133"/>
      <c r="AB313" s="133"/>
      <c r="AC313" s="133"/>
      <c r="AD313" s="133"/>
      <c r="AE313" s="133"/>
      <c r="AF313" s="133"/>
      <c r="AG313" s="133"/>
      <c r="AH313" s="133"/>
      <c r="AI313" s="189"/>
      <c r="AJ313" s="303"/>
      <c r="AK313" s="321"/>
    </row>
    <row r="314" spans="1:37">
      <c r="A314" s="279"/>
      <c r="B314" s="163"/>
      <c r="C314" s="163"/>
      <c r="D314" s="163"/>
      <c r="E314" s="170"/>
      <c r="F314" s="93"/>
      <c r="G314" s="93"/>
      <c r="H314" s="163"/>
      <c r="I314" s="163"/>
      <c r="J314" s="163"/>
      <c r="K314" s="44"/>
      <c r="L314" s="170"/>
      <c r="M314" s="170"/>
      <c r="N314" s="66"/>
      <c r="O314" s="151"/>
      <c r="P314" s="149"/>
      <c r="Q314" s="150"/>
      <c r="R314" s="151"/>
      <c r="S314" s="66"/>
      <c r="T314" s="65"/>
      <c r="U314" s="65"/>
      <c r="V314" s="66"/>
      <c r="W314" s="65"/>
      <c r="X314" s="65"/>
      <c r="Y314" s="65"/>
      <c r="Z314" s="65"/>
      <c r="AA314" s="65"/>
      <c r="AB314" s="65"/>
      <c r="AC314" s="65"/>
      <c r="AD314" s="65"/>
      <c r="AE314" s="65"/>
      <c r="AF314" s="65"/>
      <c r="AG314" s="65"/>
      <c r="AH314" s="410"/>
      <c r="AI314" s="66"/>
      <c r="AJ314" s="247"/>
      <c r="AK314" s="163"/>
    </row>
    <row r="315" spans="1:37" ht="23.45" thickBot="1">
      <c r="A315" s="280"/>
      <c r="B315" s="164"/>
      <c r="C315" s="164"/>
      <c r="D315" s="164"/>
      <c r="E315" s="281"/>
      <c r="F315" s="97"/>
      <c r="G315" s="164"/>
      <c r="H315" s="164"/>
      <c r="I315" s="164"/>
      <c r="J315" s="164"/>
      <c r="K315" s="96"/>
      <c r="L315" s="281"/>
      <c r="M315" s="164"/>
      <c r="N315" s="164"/>
      <c r="O315" s="281"/>
      <c r="P315" s="282"/>
      <c r="Q315" s="283"/>
      <c r="R315" s="281"/>
      <c r="S315" s="164"/>
      <c r="T315" s="96"/>
      <c r="U315" s="96"/>
      <c r="V315" s="164"/>
      <c r="W315" s="96"/>
      <c r="X315" s="96"/>
      <c r="Y315" s="96"/>
      <c r="Z315" s="96"/>
      <c r="AA315" s="96"/>
      <c r="AB315" s="96"/>
      <c r="AC315" s="96"/>
      <c r="AD315" s="96"/>
      <c r="AE315" s="96"/>
      <c r="AF315" s="96"/>
      <c r="AG315" s="96"/>
      <c r="AH315" s="411"/>
      <c r="AI315" s="164"/>
      <c r="AJ315" s="164"/>
      <c r="AK315" s="164"/>
    </row>
    <row r="316" spans="1:37" ht="23.45" thickBot="1">
      <c r="A316" s="258">
        <v>22</v>
      </c>
      <c r="B316" s="481" t="s">
        <v>5</v>
      </c>
      <c r="C316" s="482"/>
      <c r="D316" s="482" t="s">
        <v>6</v>
      </c>
      <c r="E316" s="482"/>
      <c r="F316" s="482"/>
      <c r="G316" s="482"/>
      <c r="H316" s="482"/>
      <c r="I316" s="482"/>
      <c r="J316" s="482"/>
      <c r="K316" s="482"/>
      <c r="L316" s="501"/>
      <c r="M316" s="502" t="s">
        <v>7</v>
      </c>
      <c r="N316" s="482"/>
      <c r="O316" s="482"/>
      <c r="P316" s="482"/>
      <c r="Q316" s="482"/>
      <c r="R316" s="482"/>
      <c r="S316" s="482"/>
      <c r="T316" s="482"/>
      <c r="U316" s="482"/>
      <c r="V316" s="482"/>
      <c r="W316" s="482"/>
      <c r="X316" s="482"/>
      <c r="Y316" s="482"/>
      <c r="Z316" s="482"/>
      <c r="AA316" s="482"/>
      <c r="AB316" s="482"/>
      <c r="AC316" s="482"/>
      <c r="AD316" s="482"/>
      <c r="AE316" s="482"/>
      <c r="AF316" s="482"/>
      <c r="AG316" s="482"/>
      <c r="AH316" s="482"/>
      <c r="AI316" s="483" t="s">
        <v>8</v>
      </c>
      <c r="AJ316" s="483"/>
    </row>
    <row r="317" spans="1:37" s="259" customFormat="1">
      <c r="A317" s="243"/>
      <c r="D317" s="260"/>
      <c r="E317" s="261" t="s">
        <v>9</v>
      </c>
      <c r="F317" s="508" t="s">
        <v>10</v>
      </c>
      <c r="G317" s="508" t="s">
        <v>11</v>
      </c>
      <c r="H317" s="510" t="s">
        <v>12</v>
      </c>
      <c r="I317" s="512" t="s">
        <v>13</v>
      </c>
      <c r="J317" s="514" t="s">
        <v>14</v>
      </c>
      <c r="K317" s="466" t="s">
        <v>15</v>
      </c>
      <c r="L317" s="508" t="s">
        <v>16</v>
      </c>
      <c r="M317" s="260" t="s">
        <v>17</v>
      </c>
      <c r="N317" s="262" t="s">
        <v>18</v>
      </c>
      <c r="O317" s="516" t="s">
        <v>19</v>
      </c>
      <c r="P317" s="517"/>
      <c r="Q317" s="518"/>
      <c r="R317" s="508" t="s">
        <v>92</v>
      </c>
      <c r="S317" s="508" t="s">
        <v>93</v>
      </c>
      <c r="T317" s="466" t="s">
        <v>22</v>
      </c>
      <c r="U317" s="466" t="s">
        <v>23</v>
      </c>
      <c r="V317" s="529" t="s">
        <v>24</v>
      </c>
      <c r="W317" s="466" t="s">
        <v>94</v>
      </c>
      <c r="X317" s="467" t="s">
        <v>26</v>
      </c>
      <c r="Y317" s="468"/>
      <c r="Z317" s="469"/>
      <c r="AA317" s="467" t="s">
        <v>27</v>
      </c>
      <c r="AB317" s="468"/>
      <c r="AC317" s="469"/>
      <c r="AD317" s="18" t="s">
        <v>28</v>
      </c>
      <c r="AE317" s="467" t="s">
        <v>29</v>
      </c>
      <c r="AF317" s="468"/>
      <c r="AG317" s="469"/>
      <c r="AH317" s="466" t="s">
        <v>30</v>
      </c>
      <c r="AI317" s="528" t="s">
        <v>31</v>
      </c>
      <c r="AJ317" s="528" t="s">
        <v>32</v>
      </c>
      <c r="AK317" s="263" t="s">
        <v>33</v>
      </c>
    </row>
    <row r="318" spans="1:37" ht="48" customHeight="1">
      <c r="A318" s="243"/>
      <c r="B318" s="264" t="s">
        <v>34</v>
      </c>
      <c r="C318" s="31" t="s">
        <v>387</v>
      </c>
      <c r="D318" s="116"/>
      <c r="E318" s="395" t="s">
        <v>167</v>
      </c>
      <c r="F318" s="509"/>
      <c r="G318" s="509"/>
      <c r="H318" s="511"/>
      <c r="I318" s="513"/>
      <c r="J318" s="515"/>
      <c r="K318" s="457"/>
      <c r="L318" s="509"/>
      <c r="M318" s="266"/>
      <c r="N318" s="361"/>
      <c r="O318" s="426" t="s">
        <v>37</v>
      </c>
      <c r="P318" s="427" t="s">
        <v>38</v>
      </c>
      <c r="Q318" s="428" t="s">
        <v>17</v>
      </c>
      <c r="R318" s="528"/>
      <c r="S318" s="528"/>
      <c r="T318" s="456"/>
      <c r="U318" s="456"/>
      <c r="V318" s="530"/>
      <c r="W318" s="456"/>
      <c r="X318" s="325" t="s">
        <v>39</v>
      </c>
      <c r="Y318" s="325" t="s">
        <v>40</v>
      </c>
      <c r="Z318" s="325" t="s">
        <v>41</v>
      </c>
      <c r="AA318" s="325" t="s">
        <v>39</v>
      </c>
      <c r="AB318" s="325" t="s">
        <v>40</v>
      </c>
      <c r="AC318" s="325" t="s">
        <v>41</v>
      </c>
      <c r="AD318" s="325" t="s">
        <v>42</v>
      </c>
      <c r="AE318" s="325" t="s">
        <v>43</v>
      </c>
      <c r="AF318" s="325" t="s">
        <v>44</v>
      </c>
      <c r="AG318" s="325" t="s">
        <v>45</v>
      </c>
      <c r="AH318" s="456"/>
      <c r="AI318" s="528"/>
      <c r="AJ318" s="509"/>
      <c r="AK318" s="152" t="s">
        <v>46</v>
      </c>
    </row>
    <row r="319" spans="1:37" ht="30">
      <c r="A319" s="243"/>
      <c r="B319" s="30" t="s">
        <v>47</v>
      </c>
      <c r="C319" s="184" t="s">
        <v>592</v>
      </c>
      <c r="D319" s="116"/>
      <c r="E319" s="458" t="s">
        <v>389</v>
      </c>
      <c r="F319" s="458" t="s">
        <v>390</v>
      </c>
      <c r="G319" s="460" t="s">
        <v>391</v>
      </c>
      <c r="H319" s="278"/>
      <c r="I319" s="278"/>
      <c r="J319" s="278"/>
      <c r="K319" s="194"/>
      <c r="L319" s="302"/>
      <c r="M319" s="295"/>
      <c r="N319" s="295"/>
      <c r="O319" s="309"/>
      <c r="P319" s="282"/>
      <c r="Q319" s="283"/>
      <c r="R319" s="281"/>
      <c r="S319" s="164"/>
      <c r="T319" s="96"/>
      <c r="U319" s="96"/>
      <c r="V319" s="164"/>
      <c r="W319" s="96"/>
      <c r="X319" s="96"/>
      <c r="Y319" s="96"/>
      <c r="Z319" s="96"/>
      <c r="AA319" s="96"/>
      <c r="AB319" s="96"/>
      <c r="AC319" s="96"/>
      <c r="AD319" s="96"/>
      <c r="AE319" s="96"/>
      <c r="AF319" s="96"/>
      <c r="AG319" s="96"/>
      <c r="AH319" s="411"/>
      <c r="AI319" s="301"/>
      <c r="AJ319" s="321"/>
      <c r="AK319" s="116"/>
    </row>
    <row r="320" spans="1:37">
      <c r="A320" s="243"/>
      <c r="B320" s="264" t="s">
        <v>54</v>
      </c>
      <c r="C320" s="269" t="s">
        <v>55</v>
      </c>
      <c r="D320" s="116"/>
      <c r="E320" s="459"/>
      <c r="F320" s="459"/>
      <c r="G320" s="531"/>
      <c r="H320" s="250"/>
      <c r="I320" s="60"/>
      <c r="J320" s="60"/>
      <c r="K320" s="59"/>
      <c r="L320" s="147"/>
      <c r="M320" s="60"/>
      <c r="N320" s="340"/>
      <c r="O320" s="383"/>
      <c r="P320" s="149"/>
      <c r="Q320" s="150"/>
      <c r="R320" s="151"/>
      <c r="S320" s="66"/>
      <c r="T320" s="65"/>
      <c r="U320" s="65"/>
      <c r="V320" s="66"/>
      <c r="W320" s="65"/>
      <c r="X320" s="65"/>
      <c r="Y320" s="65"/>
      <c r="Z320" s="65"/>
      <c r="AA320" s="65"/>
      <c r="AB320" s="65"/>
      <c r="AC320" s="65"/>
      <c r="AD320" s="65"/>
      <c r="AE320" s="65"/>
      <c r="AF320" s="65"/>
      <c r="AG320" s="65"/>
      <c r="AH320" s="410"/>
      <c r="AI320" s="247"/>
      <c r="AJ320" s="202"/>
      <c r="AK320" s="273"/>
    </row>
    <row r="321" spans="1:37" ht="105">
      <c r="A321" s="243"/>
      <c r="B321" s="30" t="s">
        <v>56</v>
      </c>
      <c r="C321" s="31" t="s">
        <v>384</v>
      </c>
      <c r="D321" s="116"/>
      <c r="E321" s="459"/>
      <c r="F321" s="459"/>
      <c r="G321" s="531"/>
      <c r="H321" s="246"/>
      <c r="I321" s="66"/>
      <c r="J321" s="66"/>
      <c r="K321" s="65"/>
      <c r="L321" s="151"/>
      <c r="M321" s="66"/>
      <c r="N321" s="347"/>
      <c r="O321" s="359">
        <v>21</v>
      </c>
      <c r="P321" s="318" t="str">
        <f>C332</f>
        <v>To be a functioning NFF/Airworthiness group</v>
      </c>
      <c r="Q321" s="317" t="str">
        <f>H309</f>
        <v>Created PSED proforma</v>
      </c>
      <c r="R321" s="374" t="str">
        <f>I309</f>
        <v>Wrong object</v>
      </c>
      <c r="S321" s="317" t="str">
        <f>J309</f>
        <v>Incorrect/incomplete PSED proforma created</v>
      </c>
      <c r="T321" s="390" t="str">
        <f>K309</f>
        <v>Low</v>
      </c>
      <c r="U321" s="386" t="str">
        <f>L309</f>
        <v>Large</v>
      </c>
      <c r="V321" s="318" t="s">
        <v>392</v>
      </c>
      <c r="W321" s="107" t="s">
        <v>104</v>
      </c>
      <c r="X321" s="107">
        <f t="shared" ref="X321" si="310">IF($T321="High",3,0)</f>
        <v>0</v>
      </c>
      <c r="Y321" s="107">
        <f t="shared" ref="Y321" si="311">IF($T321="Medium",2,0)</f>
        <v>0</v>
      </c>
      <c r="Z321" s="107">
        <f t="shared" ref="Z321" si="312">IF($T321="Low",1,0)</f>
        <v>1</v>
      </c>
      <c r="AA321" s="107">
        <f t="shared" ref="AA321" si="313">IF($U321="large",3,0)</f>
        <v>3</v>
      </c>
      <c r="AB321" s="107">
        <f t="shared" ref="AB321" si="314">IF($U321="Medium",2,0)</f>
        <v>0</v>
      </c>
      <c r="AC321" s="107">
        <f t="shared" ref="AC321" si="315">IF($U321="Low",1,0)</f>
        <v>0</v>
      </c>
      <c r="AD321" s="107">
        <f t="shared" ref="AD321" si="316">(X321+Y321+Z321)*(AA321+AB321+AC321)</f>
        <v>3</v>
      </c>
      <c r="AE321" s="376">
        <f t="shared" ref="AE321" si="317">IF($W321="INCREASE",3,0)</f>
        <v>0</v>
      </c>
      <c r="AF321" s="376">
        <f t="shared" ref="AF321" si="318">IF($W321="NO CHANGE",2,0)</f>
        <v>2</v>
      </c>
      <c r="AG321" s="376">
        <f t="shared" ref="AG321" si="319">IF($W321="DECREASE",1,0)</f>
        <v>0</v>
      </c>
      <c r="AH321" s="425">
        <f t="shared" ref="AH321" si="320">AD321*(AE321+AF321+AG321)</f>
        <v>6</v>
      </c>
      <c r="AI321" s="152" t="s">
        <v>393</v>
      </c>
      <c r="AJ321" s="303"/>
      <c r="AK321" s="301"/>
    </row>
    <row r="322" spans="1:37" ht="75">
      <c r="A322" s="243"/>
      <c r="B322" s="463" t="s">
        <v>65</v>
      </c>
      <c r="C322" s="31" t="s">
        <v>394</v>
      </c>
      <c r="D322" s="116"/>
      <c r="E322" s="459"/>
      <c r="F322" s="459"/>
      <c r="G322" s="461"/>
      <c r="H322" s="226" t="str">
        <f>C322</f>
        <v>Provided PSED proforma</v>
      </c>
      <c r="I322" s="320" t="s">
        <v>107</v>
      </c>
      <c r="J322" s="346" t="s">
        <v>395</v>
      </c>
      <c r="K322" s="107" t="s">
        <v>53</v>
      </c>
      <c r="L322" s="287" t="s">
        <v>58</v>
      </c>
      <c r="M322" s="288"/>
      <c r="N322" s="347"/>
      <c r="O322" s="60"/>
      <c r="P322" s="145"/>
      <c r="Q322" s="146"/>
      <c r="R322" s="147"/>
      <c r="S322" s="60"/>
      <c r="T322" s="59"/>
      <c r="U322" s="59"/>
      <c r="V322" s="60"/>
      <c r="W322" s="59"/>
      <c r="X322" s="59"/>
      <c r="Y322" s="59"/>
      <c r="Z322" s="59"/>
      <c r="AA322" s="59"/>
      <c r="AB322" s="59"/>
      <c r="AC322" s="59"/>
      <c r="AD322" s="59"/>
      <c r="AE322" s="59"/>
      <c r="AF322" s="59"/>
      <c r="AG322" s="59"/>
      <c r="AH322" s="421"/>
      <c r="AI322" s="251"/>
      <c r="AJ322" s="316" t="s">
        <v>593</v>
      </c>
      <c r="AK322" s="116"/>
    </row>
    <row r="323" spans="1:37" ht="30">
      <c r="A323" s="243"/>
      <c r="B323" s="463"/>
      <c r="C323" s="31" t="s">
        <v>86</v>
      </c>
      <c r="D323" s="116"/>
      <c r="E323" s="459"/>
      <c r="F323" s="459"/>
      <c r="G323" s="461"/>
      <c r="H323" s="278" t="str">
        <f>C323</f>
        <v>PSED proforma</v>
      </c>
      <c r="I323" s="322" t="s">
        <v>72</v>
      </c>
      <c r="J323" s="323" t="s">
        <v>397</v>
      </c>
      <c r="K323" s="194" t="s">
        <v>53</v>
      </c>
      <c r="L323" s="302" t="s">
        <v>58</v>
      </c>
      <c r="M323" s="295"/>
      <c r="N323" s="226"/>
      <c r="O323" s="188"/>
      <c r="P323" s="185"/>
      <c r="Q323" s="186"/>
      <c r="R323" s="187"/>
      <c r="S323" s="188"/>
      <c r="T323" s="123"/>
      <c r="U323" s="123"/>
      <c r="V323" s="188"/>
      <c r="W323" s="123"/>
      <c r="X323" s="123"/>
      <c r="Y323" s="123"/>
      <c r="Z323" s="123"/>
      <c r="AA323" s="123"/>
      <c r="AB323" s="123"/>
      <c r="AC323" s="123"/>
      <c r="AD323" s="123"/>
      <c r="AE323" s="123"/>
      <c r="AF323" s="123"/>
      <c r="AG323" s="123"/>
      <c r="AH323" s="422"/>
      <c r="AI323" s="188"/>
      <c r="AJ323" s="50" t="s">
        <v>398</v>
      </c>
      <c r="AK323" s="301"/>
    </row>
    <row r="324" spans="1:37">
      <c r="A324" s="243"/>
      <c r="B324" s="30" t="s">
        <v>75</v>
      </c>
      <c r="C324" s="75" t="s">
        <v>90</v>
      </c>
      <c r="D324" s="116"/>
      <c r="E324" s="459"/>
      <c r="F324" s="459"/>
      <c r="G324" s="531"/>
      <c r="H324" s="275"/>
      <c r="I324" s="79"/>
      <c r="J324" s="79"/>
      <c r="K324" s="81"/>
      <c r="L324" s="79"/>
      <c r="M324" s="79"/>
      <c r="N324" s="91"/>
      <c r="O324" s="88"/>
      <c r="P324" s="88"/>
      <c r="Q324" s="89"/>
      <c r="R324" s="88"/>
      <c r="S324" s="88"/>
      <c r="T324" s="90"/>
      <c r="U324" s="90"/>
      <c r="V324" s="88"/>
      <c r="W324" s="90"/>
      <c r="X324" s="90"/>
      <c r="Y324" s="90"/>
      <c r="Z324" s="90"/>
      <c r="AA324" s="90"/>
      <c r="AB324" s="90"/>
      <c r="AC324" s="90"/>
      <c r="AD324" s="90"/>
      <c r="AE324" s="90"/>
      <c r="AF324" s="90"/>
      <c r="AG324" s="90"/>
      <c r="AH324" s="214"/>
      <c r="AI324" s="88"/>
      <c r="AJ324" s="202"/>
      <c r="AK324" s="301"/>
    </row>
    <row r="325" spans="1:37">
      <c r="A325" s="243"/>
      <c r="B325" s="30" t="s">
        <v>82</v>
      </c>
      <c r="C325" s="75" t="s">
        <v>90</v>
      </c>
      <c r="D325" s="116"/>
      <c r="E325" s="459"/>
      <c r="F325" s="459"/>
      <c r="G325" s="531"/>
      <c r="H325" s="223"/>
      <c r="I325" s="88"/>
      <c r="J325" s="88"/>
      <c r="K325" s="90"/>
      <c r="L325" s="88"/>
      <c r="M325" s="88"/>
      <c r="N325" s="91"/>
      <c r="O325" s="88"/>
      <c r="P325" s="88"/>
      <c r="Q325" s="89"/>
      <c r="R325" s="88"/>
      <c r="S325" s="88"/>
      <c r="T325" s="90"/>
      <c r="U325" s="90"/>
      <c r="V325" s="88"/>
      <c r="W325" s="90"/>
      <c r="X325" s="90"/>
      <c r="Y325" s="90"/>
      <c r="Z325" s="90"/>
      <c r="AA325" s="90"/>
      <c r="AB325" s="90"/>
      <c r="AC325" s="90"/>
      <c r="AD325" s="90"/>
      <c r="AE325" s="90"/>
      <c r="AF325" s="90"/>
      <c r="AG325" s="90"/>
      <c r="AH325" s="214"/>
      <c r="AI325" s="88"/>
      <c r="AJ325" s="253"/>
      <c r="AK325" s="301"/>
    </row>
    <row r="326" spans="1:37">
      <c r="A326" s="243"/>
      <c r="B326" s="30" t="s">
        <v>89</v>
      </c>
      <c r="C326" s="75" t="s">
        <v>90</v>
      </c>
      <c r="D326" s="116"/>
      <c r="E326" s="459"/>
      <c r="F326" s="459"/>
      <c r="G326" s="531"/>
      <c r="H326" s="223"/>
      <c r="I326" s="88"/>
      <c r="J326" s="88"/>
      <c r="K326" s="90"/>
      <c r="L326" s="88"/>
      <c r="M326" s="88"/>
      <c r="N326" s="91"/>
      <c r="O326" s="88"/>
      <c r="P326" s="88"/>
      <c r="Q326" s="89"/>
      <c r="R326" s="88"/>
      <c r="S326" s="88"/>
      <c r="T326" s="90"/>
      <c r="U326" s="90"/>
      <c r="V326" s="88"/>
      <c r="W326" s="90"/>
      <c r="X326" s="90"/>
      <c r="Y326" s="90"/>
      <c r="Z326" s="90"/>
      <c r="AA326" s="90"/>
      <c r="AB326" s="90"/>
      <c r="AC326" s="90"/>
      <c r="AD326" s="90"/>
      <c r="AE326" s="90"/>
      <c r="AF326" s="90"/>
      <c r="AG326" s="90"/>
      <c r="AH326" s="214"/>
      <c r="AI326" s="88"/>
      <c r="AJ326" s="253"/>
      <c r="AK326" s="301"/>
    </row>
    <row r="327" spans="1:37">
      <c r="A327" s="243"/>
      <c r="B327" s="277" t="s">
        <v>91</v>
      </c>
      <c r="C327" s="85" t="s">
        <v>90</v>
      </c>
      <c r="D327" s="278"/>
      <c r="E327" s="459"/>
      <c r="F327" s="459"/>
      <c r="G327" s="531"/>
      <c r="H327" s="224"/>
      <c r="I327" s="177"/>
      <c r="J327" s="177"/>
      <c r="K327" s="133"/>
      <c r="L327" s="177"/>
      <c r="M327" s="177"/>
      <c r="N327" s="189"/>
      <c r="O327" s="88"/>
      <c r="P327" s="88"/>
      <c r="Q327" s="89"/>
      <c r="R327" s="88"/>
      <c r="S327" s="88"/>
      <c r="T327" s="90"/>
      <c r="U327" s="90"/>
      <c r="V327" s="88"/>
      <c r="W327" s="90"/>
      <c r="X327" s="90"/>
      <c r="Y327" s="90"/>
      <c r="Z327" s="90"/>
      <c r="AA327" s="90"/>
      <c r="AB327" s="90"/>
      <c r="AC327" s="90"/>
      <c r="AD327" s="90"/>
      <c r="AE327" s="90"/>
      <c r="AF327" s="90"/>
      <c r="AG327" s="90"/>
      <c r="AH327" s="214"/>
      <c r="AI327" s="88"/>
      <c r="AJ327" s="303"/>
      <c r="AK327" s="321"/>
    </row>
    <row r="328" spans="1:37">
      <c r="A328" s="279"/>
      <c r="B328" s="163"/>
      <c r="C328" s="163"/>
      <c r="D328" s="163"/>
      <c r="E328" s="170"/>
      <c r="F328" s="93"/>
      <c r="G328" s="93"/>
      <c r="H328" s="163"/>
      <c r="I328" s="163"/>
      <c r="J328" s="163"/>
      <c r="K328" s="44"/>
      <c r="L328" s="170"/>
      <c r="M328" s="170"/>
      <c r="N328" s="163"/>
      <c r="O328" s="170"/>
      <c r="P328" s="168"/>
      <c r="Q328" s="169"/>
      <c r="R328" s="170"/>
      <c r="S328" s="163"/>
      <c r="T328" s="44"/>
      <c r="U328" s="44"/>
      <c r="V328" s="163"/>
      <c r="W328" s="44"/>
      <c r="X328" s="44"/>
      <c r="Y328" s="44"/>
      <c r="Z328" s="44"/>
      <c r="AA328" s="44"/>
      <c r="AB328" s="44"/>
      <c r="AC328" s="44"/>
      <c r="AD328" s="44"/>
      <c r="AE328" s="44"/>
      <c r="AF328" s="44"/>
      <c r="AG328" s="44"/>
      <c r="AH328" s="406"/>
      <c r="AI328" s="163"/>
      <c r="AJ328" s="247"/>
      <c r="AK328" s="163"/>
    </row>
    <row r="329" spans="1:37" ht="23.45" thickBot="1">
      <c r="B329" s="164"/>
      <c r="C329" s="164"/>
      <c r="D329" s="164"/>
      <c r="E329" s="281"/>
      <c r="F329" s="97"/>
      <c r="G329" s="164"/>
      <c r="H329" s="164"/>
      <c r="I329" s="164"/>
      <c r="J329" s="164"/>
      <c r="K329" s="96"/>
      <c r="L329" s="281"/>
      <c r="M329" s="164"/>
      <c r="N329" s="164"/>
      <c r="O329" s="281"/>
      <c r="P329" s="282"/>
      <c r="Q329" s="283"/>
      <c r="R329" s="281"/>
      <c r="S329" s="164"/>
      <c r="T329" s="96"/>
      <c r="U329" s="96"/>
      <c r="V329" s="164"/>
      <c r="W329" s="96"/>
      <c r="X329" s="96"/>
      <c r="Y329" s="96"/>
      <c r="Z329" s="96"/>
      <c r="AA329" s="96"/>
      <c r="AB329" s="96"/>
      <c r="AC329" s="96"/>
      <c r="AD329" s="96"/>
      <c r="AE329" s="96"/>
      <c r="AF329" s="96"/>
      <c r="AG329" s="96"/>
      <c r="AH329" s="411"/>
      <c r="AI329" s="164"/>
      <c r="AJ329" s="164"/>
      <c r="AK329" s="164"/>
    </row>
    <row r="330" spans="1:37" s="3" customFormat="1" ht="23.45" thickBot="1">
      <c r="A330" s="12">
        <v>23</v>
      </c>
      <c r="B330" s="481" t="s">
        <v>5</v>
      </c>
      <c r="C330" s="482"/>
      <c r="D330" s="482" t="s">
        <v>6</v>
      </c>
      <c r="E330" s="482"/>
      <c r="F330" s="482"/>
      <c r="G330" s="482"/>
      <c r="H330" s="482"/>
      <c r="I330" s="482"/>
      <c r="J330" s="482"/>
      <c r="K330" s="482"/>
      <c r="L330" s="501"/>
      <c r="M330" s="502" t="s">
        <v>7</v>
      </c>
      <c r="N330" s="482"/>
      <c r="O330" s="482"/>
      <c r="P330" s="482"/>
      <c r="Q330" s="482"/>
      <c r="R330" s="482"/>
      <c r="S330" s="482"/>
      <c r="T330" s="482"/>
      <c r="U330" s="482"/>
      <c r="V330" s="482"/>
      <c r="W330" s="482"/>
      <c r="X330" s="482"/>
      <c r="Y330" s="482"/>
      <c r="Z330" s="482"/>
      <c r="AA330" s="482"/>
      <c r="AB330" s="482"/>
      <c r="AC330" s="482"/>
      <c r="AD330" s="482"/>
      <c r="AE330" s="482"/>
      <c r="AF330" s="482"/>
      <c r="AG330" s="482"/>
      <c r="AH330" s="482"/>
      <c r="AI330" s="483" t="s">
        <v>8</v>
      </c>
      <c r="AJ330" s="483"/>
      <c r="AK330" s="242"/>
    </row>
    <row r="331" spans="1:37" s="14" customFormat="1">
      <c r="A331" s="13"/>
      <c r="D331" s="15"/>
      <c r="E331" s="16" t="s">
        <v>9</v>
      </c>
      <c r="F331" s="466" t="s">
        <v>10</v>
      </c>
      <c r="G331" s="466" t="s">
        <v>11</v>
      </c>
      <c r="H331" s="475" t="s">
        <v>12</v>
      </c>
      <c r="I331" s="477" t="s">
        <v>13</v>
      </c>
      <c r="J331" s="479" t="s">
        <v>14</v>
      </c>
      <c r="K331" s="466" t="s">
        <v>15</v>
      </c>
      <c r="L331" s="466" t="s">
        <v>16</v>
      </c>
      <c r="M331" s="15" t="s">
        <v>17</v>
      </c>
      <c r="N331" s="17" t="s">
        <v>18</v>
      </c>
      <c r="O331" s="472" t="s">
        <v>19</v>
      </c>
      <c r="P331" s="473"/>
      <c r="Q331" s="474"/>
      <c r="R331" s="466" t="s">
        <v>92</v>
      </c>
      <c r="S331" s="466" t="s">
        <v>93</v>
      </c>
      <c r="T331" s="466" t="s">
        <v>22</v>
      </c>
      <c r="U331" s="466" t="s">
        <v>23</v>
      </c>
      <c r="V331" s="464" t="s">
        <v>24</v>
      </c>
      <c r="W331" s="466" t="s">
        <v>94</v>
      </c>
      <c r="X331" s="467" t="s">
        <v>26</v>
      </c>
      <c r="Y331" s="468"/>
      <c r="Z331" s="469"/>
      <c r="AA331" s="467" t="s">
        <v>27</v>
      </c>
      <c r="AB331" s="468"/>
      <c r="AC331" s="469"/>
      <c r="AD331" s="18" t="s">
        <v>28</v>
      </c>
      <c r="AE331" s="467" t="s">
        <v>29</v>
      </c>
      <c r="AF331" s="468"/>
      <c r="AG331" s="469"/>
      <c r="AH331" s="466" t="s">
        <v>30</v>
      </c>
      <c r="AI331" s="456" t="s">
        <v>31</v>
      </c>
      <c r="AJ331" s="456" t="s">
        <v>32</v>
      </c>
      <c r="AK331" s="19" t="s">
        <v>33</v>
      </c>
    </row>
    <row r="332" spans="1:37" s="3" customFormat="1" ht="46.15" customHeight="1">
      <c r="A332" s="13"/>
      <c r="B332" s="20" t="s">
        <v>34</v>
      </c>
      <c r="C332" s="21" t="s">
        <v>399</v>
      </c>
      <c r="D332" s="22"/>
      <c r="E332" s="396" t="s">
        <v>167</v>
      </c>
      <c r="F332" s="457"/>
      <c r="G332" s="457"/>
      <c r="H332" s="476"/>
      <c r="I332" s="478"/>
      <c r="J332" s="480"/>
      <c r="K332" s="457"/>
      <c r="L332" s="457"/>
      <c r="M332" s="24"/>
      <c r="N332" s="365"/>
      <c r="O332" s="433" t="s">
        <v>37</v>
      </c>
      <c r="P332" s="325" t="s">
        <v>38</v>
      </c>
      <c r="Q332" s="434" t="s">
        <v>17</v>
      </c>
      <c r="R332" s="456"/>
      <c r="S332" s="456"/>
      <c r="T332" s="456"/>
      <c r="U332" s="456"/>
      <c r="V332" s="523"/>
      <c r="W332" s="456"/>
      <c r="X332" s="325" t="s">
        <v>39</v>
      </c>
      <c r="Y332" s="325" t="s">
        <v>40</v>
      </c>
      <c r="Z332" s="325" t="s">
        <v>41</v>
      </c>
      <c r="AA332" s="325" t="s">
        <v>39</v>
      </c>
      <c r="AB332" s="325" t="s">
        <v>40</v>
      </c>
      <c r="AC332" s="325" t="s">
        <v>41</v>
      </c>
      <c r="AD332" s="325" t="s">
        <v>42</v>
      </c>
      <c r="AE332" s="325" t="s">
        <v>43</v>
      </c>
      <c r="AF332" s="325" t="s">
        <v>44</v>
      </c>
      <c r="AG332" s="325" t="s">
        <v>45</v>
      </c>
      <c r="AH332" s="456"/>
      <c r="AI332" s="456"/>
      <c r="AJ332" s="457"/>
      <c r="AK332" s="7" t="s">
        <v>46</v>
      </c>
    </row>
    <row r="333" spans="1:37" s="3" customFormat="1" ht="45">
      <c r="A333" s="13"/>
      <c r="B333" s="30" t="s">
        <v>47</v>
      </c>
      <c r="C333" s="31" t="s">
        <v>400</v>
      </c>
      <c r="D333" s="22"/>
      <c r="E333" s="458" t="s">
        <v>401</v>
      </c>
      <c r="F333" s="458" t="s">
        <v>402</v>
      </c>
      <c r="G333" s="460" t="s">
        <v>403</v>
      </c>
      <c r="H333" s="86"/>
      <c r="I333" s="86"/>
      <c r="J333" s="86"/>
      <c r="K333" s="194"/>
      <c r="L333" s="194"/>
      <c r="M333" s="172"/>
      <c r="N333" s="172"/>
      <c r="O333" s="227"/>
      <c r="P333" s="98"/>
      <c r="Q333" s="99"/>
      <c r="R333" s="96"/>
      <c r="S333" s="94"/>
      <c r="T333" s="96"/>
      <c r="U333" s="96"/>
      <c r="V333" s="94"/>
      <c r="W333" s="96"/>
      <c r="X333" s="96"/>
      <c r="Y333" s="96"/>
      <c r="Z333" s="96"/>
      <c r="AA333" s="96"/>
      <c r="AB333" s="96"/>
      <c r="AC333" s="96"/>
      <c r="AD333" s="96"/>
      <c r="AE333" s="96"/>
      <c r="AF333" s="96"/>
      <c r="AG333" s="96"/>
      <c r="AH333" s="411"/>
      <c r="AI333" s="193"/>
      <c r="AJ333" s="389"/>
      <c r="AK333" s="22"/>
    </row>
    <row r="334" spans="1:37" s="3" customFormat="1">
      <c r="A334" s="13"/>
      <c r="B334" s="20" t="s">
        <v>54</v>
      </c>
      <c r="C334" s="37" t="s">
        <v>55</v>
      </c>
      <c r="D334" s="22"/>
      <c r="E334" s="459"/>
      <c r="F334" s="459"/>
      <c r="G334" s="531"/>
      <c r="H334" s="118"/>
      <c r="I334" s="119"/>
      <c r="J334" s="119"/>
      <c r="K334" s="59"/>
      <c r="L334" s="59"/>
      <c r="M334" s="119"/>
      <c r="N334" s="345"/>
      <c r="O334" s="62"/>
      <c r="P334" s="63"/>
      <c r="Q334" s="64"/>
      <c r="R334" s="65"/>
      <c r="S334" s="127"/>
      <c r="T334" s="65"/>
      <c r="U334" s="65"/>
      <c r="V334" s="127"/>
      <c r="W334" s="65"/>
      <c r="X334" s="65"/>
      <c r="Y334" s="65"/>
      <c r="Z334" s="65"/>
      <c r="AA334" s="65"/>
      <c r="AB334" s="65"/>
      <c r="AC334" s="65"/>
      <c r="AD334" s="65"/>
      <c r="AE334" s="65"/>
      <c r="AF334" s="65"/>
      <c r="AG334" s="65"/>
      <c r="AH334" s="410"/>
      <c r="AI334" s="54"/>
      <c r="AJ334" s="131"/>
      <c r="AK334" s="46"/>
    </row>
    <row r="335" spans="1:37" s="3" customFormat="1" ht="60">
      <c r="A335" s="13"/>
      <c r="B335" s="463" t="s">
        <v>56</v>
      </c>
      <c r="C335" s="184" t="s">
        <v>404</v>
      </c>
      <c r="D335" s="22"/>
      <c r="E335" s="459"/>
      <c r="F335" s="459"/>
      <c r="G335" s="531"/>
      <c r="H335" s="120"/>
      <c r="I335" s="124"/>
      <c r="J335" s="124"/>
      <c r="K335" s="123"/>
      <c r="L335" s="123"/>
      <c r="M335" s="124"/>
      <c r="N335" s="366"/>
      <c r="O335" s="384">
        <v>10</v>
      </c>
      <c r="P335" s="318" t="str">
        <f>C152</f>
        <v>To analyse NFF assessment</v>
      </c>
      <c r="Q335" s="317" t="str">
        <f>H156</f>
        <v>Report for NFF/A working group</v>
      </c>
      <c r="R335" s="374" t="str">
        <f>I156</f>
        <v>Wrong object</v>
      </c>
      <c r="S335" s="317" t="str">
        <f>J156</f>
        <v>Incomplete/incorrect report produced</v>
      </c>
      <c r="T335" s="385" t="str">
        <f>K156</f>
        <v>High</v>
      </c>
      <c r="U335" s="386" t="str">
        <f>L156</f>
        <v>Large</v>
      </c>
      <c r="V335" s="318" t="s">
        <v>405</v>
      </c>
      <c r="W335" s="107" t="s">
        <v>104</v>
      </c>
      <c r="X335" s="107">
        <f t="shared" ref="X335:X340" si="321">IF($T335="High",3,0)</f>
        <v>3</v>
      </c>
      <c r="Y335" s="107">
        <f t="shared" ref="Y335:Y340" si="322">IF($T335="Medium",2,0)</f>
        <v>0</v>
      </c>
      <c r="Z335" s="107">
        <f t="shared" ref="Z335:Z340" si="323">IF($T335="Low",1,0)</f>
        <v>0</v>
      </c>
      <c r="AA335" s="107">
        <f t="shared" ref="AA335:AA340" si="324">IF($U335="large",3,0)</f>
        <v>3</v>
      </c>
      <c r="AB335" s="107">
        <f t="shared" ref="AB335:AB340" si="325">IF($U335="Medium",2,0)</f>
        <v>0</v>
      </c>
      <c r="AC335" s="107">
        <f t="shared" ref="AC335:AC340" si="326">IF($U335="Low",1,0)</f>
        <v>0</v>
      </c>
      <c r="AD335" s="107">
        <f t="shared" ref="AD335:AD340" si="327">(X335+Y335+Z335)*(AA335+AB335+AC335)</f>
        <v>9</v>
      </c>
      <c r="AE335" s="376">
        <f t="shared" ref="AE335:AE340" si="328">IF($W335="INCREASE",3,0)</f>
        <v>0</v>
      </c>
      <c r="AF335" s="376">
        <f t="shared" ref="AF335:AF340" si="329">IF($W335="NO CHANGE",2,0)</f>
        <v>2</v>
      </c>
      <c r="AG335" s="376">
        <f t="shared" ref="AG335:AG340" si="330">IF($W335="DECREASE",1,0)</f>
        <v>0</v>
      </c>
      <c r="AH335" s="425">
        <f t="shared" ref="AH335:AH340" si="331">AD335*(AE335+AF335+AG335)</f>
        <v>18</v>
      </c>
      <c r="AI335" s="375" t="s">
        <v>406</v>
      </c>
      <c r="AJ335" s="195"/>
      <c r="AK335" s="193"/>
    </row>
    <row r="336" spans="1:37" s="3" customFormat="1" ht="60">
      <c r="A336" s="13"/>
      <c r="B336" s="463"/>
      <c r="C336" s="21" t="s">
        <v>71</v>
      </c>
      <c r="D336" s="22"/>
      <c r="E336" s="459"/>
      <c r="F336" s="459"/>
      <c r="G336" s="531"/>
      <c r="H336" s="120"/>
      <c r="I336" s="124"/>
      <c r="J336" s="124"/>
      <c r="K336" s="123"/>
      <c r="L336" s="123"/>
      <c r="M336" s="124"/>
      <c r="N336" s="366"/>
      <c r="O336" s="364" t="s">
        <v>407</v>
      </c>
      <c r="P336" s="50" t="str">
        <f>C5</f>
        <v>To conduct PSED</v>
      </c>
      <c r="Q336" s="47" t="str">
        <f>H11</f>
        <v>NFF/Airworthiness assessment</v>
      </c>
      <c r="R336" s="53" t="str">
        <f>I11</f>
        <v>Timing/duration</v>
      </c>
      <c r="S336" s="47" t="str">
        <f>J11</f>
        <v>Too early - output incomplete or inaccurate.</v>
      </c>
      <c r="T336" s="72" t="str">
        <f>K11</f>
        <v>High</v>
      </c>
      <c r="U336" s="73" t="str">
        <f>L11</f>
        <v>Large</v>
      </c>
      <c r="V336" s="50" t="s">
        <v>408</v>
      </c>
      <c r="W336" s="32" t="s">
        <v>104</v>
      </c>
      <c r="X336" s="32">
        <f t="shared" si="321"/>
        <v>3</v>
      </c>
      <c r="Y336" s="32">
        <f t="shared" si="322"/>
        <v>0</v>
      </c>
      <c r="Z336" s="32">
        <f t="shared" si="323"/>
        <v>0</v>
      </c>
      <c r="AA336" s="32">
        <f t="shared" si="324"/>
        <v>3</v>
      </c>
      <c r="AB336" s="32">
        <f t="shared" si="325"/>
        <v>0</v>
      </c>
      <c r="AC336" s="32">
        <f t="shared" si="326"/>
        <v>0</v>
      </c>
      <c r="AD336" s="32">
        <f t="shared" si="327"/>
        <v>9</v>
      </c>
      <c r="AE336" s="51">
        <f t="shared" si="328"/>
        <v>0</v>
      </c>
      <c r="AF336" s="51">
        <f t="shared" si="329"/>
        <v>2</v>
      </c>
      <c r="AG336" s="51">
        <f t="shared" si="330"/>
        <v>0</v>
      </c>
      <c r="AH336" s="48">
        <f t="shared" si="331"/>
        <v>18</v>
      </c>
      <c r="AI336" s="159" t="s">
        <v>409</v>
      </c>
      <c r="AJ336" s="195"/>
      <c r="AK336" s="193"/>
    </row>
    <row r="337" spans="1:37" s="3" customFormat="1" ht="105">
      <c r="A337" s="13"/>
      <c r="B337" s="463"/>
      <c r="C337" s="21" t="s">
        <v>115</v>
      </c>
      <c r="D337" s="22"/>
      <c r="E337" s="459"/>
      <c r="F337" s="459"/>
      <c r="G337" s="531"/>
      <c r="H337" s="120"/>
      <c r="I337" s="124"/>
      <c r="J337" s="124"/>
      <c r="K337" s="123"/>
      <c r="L337" s="123"/>
      <c r="M337" s="124"/>
      <c r="N337" s="366"/>
      <c r="O337" s="213">
        <v>2</v>
      </c>
      <c r="P337" s="50" t="str">
        <f>C24</f>
        <v>To complete training</v>
      </c>
      <c r="Q337" s="47" t="str">
        <f>H31</f>
        <v>Report of trained aircrew</v>
      </c>
      <c r="R337" s="53" t="str">
        <f>I31</f>
        <v>Wrong object</v>
      </c>
      <c r="S337" s="47" t="str">
        <f>J31</f>
        <v>Incorrect report published</v>
      </c>
      <c r="T337" s="115" t="str">
        <f>K31</f>
        <v>Low</v>
      </c>
      <c r="U337" s="73" t="str">
        <f>L31</f>
        <v>Large</v>
      </c>
      <c r="V337" s="50" t="s">
        <v>410</v>
      </c>
      <c r="W337" s="32" t="s">
        <v>104</v>
      </c>
      <c r="X337" s="32">
        <f t="shared" si="321"/>
        <v>0</v>
      </c>
      <c r="Y337" s="32">
        <f t="shared" si="322"/>
        <v>0</v>
      </c>
      <c r="Z337" s="32">
        <f t="shared" si="323"/>
        <v>1</v>
      </c>
      <c r="AA337" s="32">
        <f t="shared" si="324"/>
        <v>3</v>
      </c>
      <c r="AB337" s="32">
        <f t="shared" si="325"/>
        <v>0</v>
      </c>
      <c r="AC337" s="32">
        <f t="shared" si="326"/>
        <v>0</v>
      </c>
      <c r="AD337" s="32">
        <f t="shared" si="327"/>
        <v>3</v>
      </c>
      <c r="AE337" s="51">
        <f t="shared" si="328"/>
        <v>0</v>
      </c>
      <c r="AF337" s="51">
        <f t="shared" si="329"/>
        <v>2</v>
      </c>
      <c r="AG337" s="51">
        <f t="shared" si="330"/>
        <v>0</v>
      </c>
      <c r="AH337" s="48">
        <f t="shared" si="331"/>
        <v>6</v>
      </c>
      <c r="AI337" s="152" t="s">
        <v>411</v>
      </c>
      <c r="AJ337" s="195"/>
      <c r="AK337" s="193"/>
    </row>
    <row r="338" spans="1:37" s="3" customFormat="1" ht="105">
      <c r="A338" s="13"/>
      <c r="B338" s="463"/>
      <c r="C338" s="21" t="s">
        <v>112</v>
      </c>
      <c r="D338" s="22"/>
      <c r="E338" s="459"/>
      <c r="F338" s="459"/>
      <c r="G338" s="531"/>
      <c r="H338" s="120"/>
      <c r="I338" s="124"/>
      <c r="J338" s="124"/>
      <c r="K338" s="123"/>
      <c r="L338" s="123"/>
      <c r="M338" s="124"/>
      <c r="N338" s="366"/>
      <c r="O338" s="213">
        <v>2</v>
      </c>
      <c r="P338" s="50" t="str">
        <f>C24</f>
        <v>To complete training</v>
      </c>
      <c r="Q338" s="47" t="str">
        <f>H30</f>
        <v>Report of trained engineers</v>
      </c>
      <c r="R338" s="53" t="str">
        <f>I30</f>
        <v>Wrong object</v>
      </c>
      <c r="S338" s="47" t="str">
        <f>J30</f>
        <v>Incorrect report published</v>
      </c>
      <c r="T338" s="115" t="str">
        <f>K30</f>
        <v>Low</v>
      </c>
      <c r="U338" s="73" t="str">
        <f>L30</f>
        <v>Large</v>
      </c>
      <c r="V338" s="50" t="s">
        <v>412</v>
      </c>
      <c r="W338" s="32" t="s">
        <v>104</v>
      </c>
      <c r="X338" s="32">
        <f t="shared" si="321"/>
        <v>0</v>
      </c>
      <c r="Y338" s="32">
        <f t="shared" si="322"/>
        <v>0</v>
      </c>
      <c r="Z338" s="32">
        <f t="shared" si="323"/>
        <v>1</v>
      </c>
      <c r="AA338" s="32">
        <f t="shared" si="324"/>
        <v>3</v>
      </c>
      <c r="AB338" s="32">
        <f t="shared" si="325"/>
        <v>0</v>
      </c>
      <c r="AC338" s="32">
        <f t="shared" si="326"/>
        <v>0</v>
      </c>
      <c r="AD338" s="32">
        <f t="shared" si="327"/>
        <v>3</v>
      </c>
      <c r="AE338" s="51">
        <f t="shared" si="328"/>
        <v>0</v>
      </c>
      <c r="AF338" s="51">
        <f t="shared" si="329"/>
        <v>2</v>
      </c>
      <c r="AG338" s="51">
        <f t="shared" si="330"/>
        <v>0</v>
      </c>
      <c r="AH338" s="48">
        <f t="shared" si="331"/>
        <v>6</v>
      </c>
      <c r="AI338" s="159" t="s">
        <v>411</v>
      </c>
      <c r="AJ338" s="195"/>
      <c r="AK338" s="193"/>
    </row>
    <row r="339" spans="1:37" s="3" customFormat="1" ht="75">
      <c r="A339" s="13"/>
      <c r="B339" s="463"/>
      <c r="C339" s="21" t="s">
        <v>236</v>
      </c>
      <c r="D339" s="22"/>
      <c r="E339" s="459"/>
      <c r="F339" s="459"/>
      <c r="G339" s="531"/>
      <c r="H339" s="120"/>
      <c r="I339" s="124"/>
      <c r="J339" s="124"/>
      <c r="K339" s="123"/>
      <c r="L339" s="123"/>
      <c r="M339" s="124"/>
      <c r="N339" s="366"/>
      <c r="O339" s="364" t="s">
        <v>413</v>
      </c>
      <c r="P339" s="50" t="str">
        <f>C135</f>
        <v>To review aircraft history</v>
      </c>
      <c r="Q339" s="47" t="str">
        <f>H140</f>
        <v>NFF fault assessment</v>
      </c>
      <c r="R339" s="53" t="str">
        <f>I140</f>
        <v>Timing/duration</v>
      </c>
      <c r="S339" s="47" t="str">
        <f>J140</f>
        <v xml:space="preserve">Too early - assessment made on incomplete information </v>
      </c>
      <c r="T339" s="72" t="str">
        <f>K140</f>
        <v>High</v>
      </c>
      <c r="U339" s="73" t="str">
        <f>L140</f>
        <v>Large</v>
      </c>
      <c r="V339" s="50" t="s">
        <v>414</v>
      </c>
      <c r="W339" s="32" t="s">
        <v>104</v>
      </c>
      <c r="X339" s="32">
        <f t="shared" si="321"/>
        <v>3</v>
      </c>
      <c r="Y339" s="32">
        <f t="shared" si="322"/>
        <v>0</v>
      </c>
      <c r="Z339" s="32">
        <f t="shared" si="323"/>
        <v>0</v>
      </c>
      <c r="AA339" s="32">
        <f t="shared" si="324"/>
        <v>3</v>
      </c>
      <c r="AB339" s="32">
        <f t="shared" si="325"/>
        <v>0</v>
      </c>
      <c r="AC339" s="32">
        <f t="shared" si="326"/>
        <v>0</v>
      </c>
      <c r="AD339" s="32">
        <f t="shared" si="327"/>
        <v>9</v>
      </c>
      <c r="AE339" s="51">
        <f t="shared" si="328"/>
        <v>0</v>
      </c>
      <c r="AF339" s="51">
        <f t="shared" si="329"/>
        <v>2</v>
      </c>
      <c r="AG339" s="51">
        <f t="shared" si="330"/>
        <v>0</v>
      </c>
      <c r="AH339" s="48">
        <f t="shared" si="331"/>
        <v>18</v>
      </c>
      <c r="AI339" s="159" t="s">
        <v>409</v>
      </c>
      <c r="AJ339" s="195"/>
      <c r="AK339" s="193"/>
    </row>
    <row r="340" spans="1:37" s="3" customFormat="1" ht="75">
      <c r="A340" s="13"/>
      <c r="B340" s="463"/>
      <c r="C340" s="21" t="s">
        <v>415</v>
      </c>
      <c r="D340" s="22"/>
      <c r="E340" s="459"/>
      <c r="F340" s="459"/>
      <c r="G340" s="531"/>
      <c r="H340" s="126"/>
      <c r="I340" s="127"/>
      <c r="J340" s="127"/>
      <c r="K340" s="65"/>
      <c r="L340" s="65"/>
      <c r="M340" s="127"/>
      <c r="N340" s="366"/>
      <c r="O340" s="213">
        <v>29</v>
      </c>
      <c r="P340" s="50" t="str">
        <f>C420</f>
        <v>To conduct aircraft fault diagnostics as per AMM</v>
      </c>
      <c r="Q340" s="47" t="str">
        <f>H426</f>
        <v>Serviceable aircraft</v>
      </c>
      <c r="R340" s="53" t="str">
        <f t="shared" ref="R340:U340" si="332">I426</f>
        <v>Timing/duration</v>
      </c>
      <c r="S340" s="47" t="str">
        <f t="shared" si="332"/>
        <v>Too early - aircraft declared serviceable before all maintenance complete</v>
      </c>
      <c r="T340" s="115" t="str">
        <f t="shared" si="332"/>
        <v>Low</v>
      </c>
      <c r="U340" s="73" t="str">
        <f t="shared" si="332"/>
        <v>Large</v>
      </c>
      <c r="V340" s="50" t="s">
        <v>416</v>
      </c>
      <c r="W340" s="32" t="s">
        <v>104</v>
      </c>
      <c r="X340" s="32">
        <f t="shared" si="321"/>
        <v>0</v>
      </c>
      <c r="Y340" s="32">
        <f t="shared" si="322"/>
        <v>0</v>
      </c>
      <c r="Z340" s="32">
        <f t="shared" si="323"/>
        <v>1</v>
      </c>
      <c r="AA340" s="32">
        <f t="shared" si="324"/>
        <v>3</v>
      </c>
      <c r="AB340" s="32">
        <f t="shared" si="325"/>
        <v>0</v>
      </c>
      <c r="AC340" s="32">
        <f t="shared" si="326"/>
        <v>0</v>
      </c>
      <c r="AD340" s="32">
        <f t="shared" si="327"/>
        <v>3</v>
      </c>
      <c r="AE340" s="51">
        <f t="shared" si="328"/>
        <v>0</v>
      </c>
      <c r="AF340" s="51">
        <f t="shared" si="329"/>
        <v>2</v>
      </c>
      <c r="AG340" s="51">
        <f t="shared" si="330"/>
        <v>0</v>
      </c>
      <c r="AH340" s="48">
        <f t="shared" si="331"/>
        <v>6</v>
      </c>
      <c r="AI340" s="159" t="s">
        <v>417</v>
      </c>
      <c r="AJ340" s="199"/>
      <c r="AK340" s="193"/>
    </row>
    <row r="341" spans="1:37" ht="45">
      <c r="A341" s="243"/>
      <c r="B341" s="463" t="s">
        <v>65</v>
      </c>
      <c r="C341" s="31" t="s">
        <v>123</v>
      </c>
      <c r="D341" s="116"/>
      <c r="E341" s="459"/>
      <c r="F341" s="459"/>
      <c r="G341" s="461"/>
      <c r="H341" s="226" t="str">
        <f>C341</f>
        <v>Training documents</v>
      </c>
      <c r="I341" s="320" t="s">
        <v>107</v>
      </c>
      <c r="J341" s="346" t="s">
        <v>418</v>
      </c>
      <c r="K341" s="107" t="s">
        <v>53</v>
      </c>
      <c r="L341" s="287" t="s">
        <v>58</v>
      </c>
      <c r="M341" s="288"/>
      <c r="N341" s="347"/>
      <c r="O341" s="60"/>
      <c r="P341" s="145"/>
      <c r="Q341" s="146"/>
      <c r="R341" s="147"/>
      <c r="S341" s="60"/>
      <c r="T341" s="59"/>
      <c r="U341" s="59"/>
      <c r="V341" s="60"/>
      <c r="W341" s="59"/>
      <c r="X341" s="59"/>
      <c r="Y341" s="59"/>
      <c r="Z341" s="59"/>
      <c r="AA341" s="59"/>
      <c r="AB341" s="59"/>
      <c r="AC341" s="59"/>
      <c r="AD341" s="59"/>
      <c r="AE341" s="59"/>
      <c r="AF341" s="59"/>
      <c r="AG341" s="59"/>
      <c r="AH341" s="409"/>
      <c r="AI341" s="251"/>
      <c r="AJ341" s="318" t="s">
        <v>419</v>
      </c>
      <c r="AK341" s="116"/>
    </row>
    <row r="342" spans="1:37" ht="45">
      <c r="A342" s="243"/>
      <c r="B342" s="463"/>
      <c r="C342" s="31" t="s">
        <v>369</v>
      </c>
      <c r="D342" s="116"/>
      <c r="E342" s="459"/>
      <c r="F342" s="459"/>
      <c r="G342" s="461"/>
      <c r="H342" s="116" t="str">
        <f>C342</f>
        <v>Training update specification</v>
      </c>
      <c r="I342" s="244" t="s">
        <v>72</v>
      </c>
      <c r="J342" s="139" t="s">
        <v>420</v>
      </c>
      <c r="K342" s="32" t="s">
        <v>53</v>
      </c>
      <c r="L342" s="49" t="s">
        <v>58</v>
      </c>
      <c r="M342" s="245"/>
      <c r="N342" s="347"/>
      <c r="O342" s="188"/>
      <c r="P342" s="185"/>
      <c r="Q342" s="186"/>
      <c r="R342" s="187"/>
      <c r="S342" s="188"/>
      <c r="T342" s="123"/>
      <c r="U342" s="123"/>
      <c r="V342" s="188"/>
      <c r="W342" s="123"/>
      <c r="X342" s="123"/>
      <c r="Y342" s="123"/>
      <c r="Z342" s="123"/>
      <c r="AA342" s="123"/>
      <c r="AB342" s="123"/>
      <c r="AC342" s="123"/>
      <c r="AD342" s="123"/>
      <c r="AE342" s="123"/>
      <c r="AF342" s="123"/>
      <c r="AG342" s="123"/>
      <c r="AH342" s="405"/>
      <c r="AI342" s="249"/>
      <c r="AJ342" s="50" t="s">
        <v>419</v>
      </c>
      <c r="AK342" s="116"/>
    </row>
    <row r="343" spans="1:37" ht="45">
      <c r="A343" s="243"/>
      <c r="B343" s="463"/>
      <c r="C343" s="106" t="s">
        <v>594</v>
      </c>
      <c r="D343" s="116"/>
      <c r="E343" s="459"/>
      <c r="F343" s="459"/>
      <c r="G343" s="461"/>
      <c r="H343" s="116" t="str">
        <f>C343</f>
        <v>Published limits for acceptable NFF rates</v>
      </c>
      <c r="I343" s="244" t="s">
        <v>72</v>
      </c>
      <c r="J343" s="139" t="s">
        <v>422</v>
      </c>
      <c r="K343" s="32" t="s">
        <v>53</v>
      </c>
      <c r="L343" s="49" t="s">
        <v>58</v>
      </c>
      <c r="M343" s="245"/>
      <c r="N343" s="347"/>
      <c r="O343" s="188"/>
      <c r="P343" s="185"/>
      <c r="Q343" s="186"/>
      <c r="R343" s="187"/>
      <c r="S343" s="188"/>
      <c r="T343" s="123"/>
      <c r="U343" s="123"/>
      <c r="V343" s="188"/>
      <c r="W343" s="123"/>
      <c r="X343" s="123"/>
      <c r="Y343" s="123"/>
      <c r="Z343" s="123"/>
      <c r="AA343" s="123"/>
      <c r="AB343" s="123"/>
      <c r="AC343" s="123"/>
      <c r="AD343" s="123"/>
      <c r="AE343" s="123"/>
      <c r="AF343" s="123"/>
      <c r="AG343" s="123"/>
      <c r="AH343" s="405"/>
      <c r="AI343" s="249"/>
      <c r="AJ343" s="50" t="s">
        <v>595</v>
      </c>
      <c r="AK343" s="116"/>
    </row>
    <row r="344" spans="1:37" ht="30">
      <c r="A344" s="243"/>
      <c r="B344" s="30"/>
      <c r="C344" s="106" t="s">
        <v>596</v>
      </c>
      <c r="D344" s="116"/>
      <c r="E344" s="459"/>
      <c r="F344" s="459"/>
      <c r="G344" s="461"/>
      <c r="H344" s="116" t="str">
        <f t="shared" ref="H344:H345" si="333">C344</f>
        <v>Proposed updates to ADS (AMM)</v>
      </c>
      <c r="I344" s="244" t="s">
        <v>107</v>
      </c>
      <c r="J344" s="339" t="s">
        <v>597</v>
      </c>
      <c r="K344" s="32" t="s">
        <v>53</v>
      </c>
      <c r="L344" s="49" t="s">
        <v>58</v>
      </c>
      <c r="M344" s="164"/>
      <c r="N344" s="347"/>
      <c r="O344" s="188"/>
      <c r="P344" s="185"/>
      <c r="Q344" s="186"/>
      <c r="R344" s="187"/>
      <c r="S344" s="188"/>
      <c r="T344" s="123"/>
      <c r="U344" s="123"/>
      <c r="V344" s="188"/>
      <c r="W344" s="123"/>
      <c r="X344" s="123"/>
      <c r="Y344" s="123"/>
      <c r="Z344" s="123"/>
      <c r="AA344" s="123"/>
      <c r="AB344" s="123"/>
      <c r="AC344" s="123"/>
      <c r="AD344" s="123"/>
      <c r="AE344" s="123"/>
      <c r="AF344" s="123"/>
      <c r="AG344" s="123"/>
      <c r="AH344" s="123"/>
      <c r="AI344" s="249"/>
      <c r="AJ344" s="159" t="s">
        <v>598</v>
      </c>
      <c r="AK344" s="301"/>
    </row>
    <row r="345" spans="1:37" ht="45">
      <c r="A345" s="243"/>
      <c r="B345" s="30"/>
      <c r="C345" s="106" t="s">
        <v>599</v>
      </c>
      <c r="D345" s="116"/>
      <c r="E345" s="459"/>
      <c r="F345" s="459"/>
      <c r="G345" s="461"/>
      <c r="H345" s="278" t="str">
        <f t="shared" si="333"/>
        <v>More effective fault diagnosis equipment.</v>
      </c>
      <c r="I345" s="322" t="s">
        <v>600</v>
      </c>
      <c r="J345" s="350" t="s">
        <v>601</v>
      </c>
      <c r="K345" s="194" t="s">
        <v>53</v>
      </c>
      <c r="L345" s="302" t="s">
        <v>58</v>
      </c>
      <c r="M345" s="293"/>
      <c r="N345" s="226"/>
      <c r="O345" s="188"/>
      <c r="P345" s="185"/>
      <c r="Q345" s="186"/>
      <c r="R345" s="187"/>
      <c r="S345" s="188"/>
      <c r="T345" s="123"/>
      <c r="U345" s="123"/>
      <c r="V345" s="188"/>
      <c r="W345" s="123"/>
      <c r="X345" s="123"/>
      <c r="Y345" s="123"/>
      <c r="Z345" s="123"/>
      <c r="AA345" s="123"/>
      <c r="AB345" s="123"/>
      <c r="AC345" s="123"/>
      <c r="AD345" s="123"/>
      <c r="AE345" s="123"/>
      <c r="AF345" s="123"/>
      <c r="AG345" s="123"/>
      <c r="AH345" s="405"/>
      <c r="AI345" s="249"/>
      <c r="AJ345" s="50" t="s">
        <v>602</v>
      </c>
      <c r="AK345" s="301"/>
    </row>
    <row r="346" spans="1:37" s="3" customFormat="1">
      <c r="A346" s="243"/>
      <c r="B346" s="74" t="s">
        <v>75</v>
      </c>
      <c r="C346" s="161" t="s">
        <v>90</v>
      </c>
      <c r="D346" s="22"/>
      <c r="E346" s="459"/>
      <c r="F346" s="459"/>
      <c r="G346" s="531"/>
      <c r="H346" s="275"/>
      <c r="I346" s="79"/>
      <c r="J346" s="79"/>
      <c r="K346" s="81"/>
      <c r="L346" s="81"/>
      <c r="M346" s="82"/>
      <c r="N346" s="82"/>
      <c r="O346" s="188"/>
      <c r="P346" s="185"/>
      <c r="Q346" s="186"/>
      <c r="R346" s="187"/>
      <c r="S346" s="188"/>
      <c r="T346" s="123"/>
      <c r="U346" s="123"/>
      <c r="V346" s="188"/>
      <c r="W346" s="123"/>
      <c r="X346" s="123"/>
      <c r="Y346" s="123"/>
      <c r="Z346" s="123"/>
      <c r="AA346" s="123"/>
      <c r="AB346" s="123"/>
      <c r="AC346" s="123"/>
      <c r="AD346" s="123"/>
      <c r="AE346" s="123"/>
      <c r="AF346" s="123"/>
      <c r="AG346" s="123"/>
      <c r="AH346" s="405"/>
      <c r="AI346" s="91"/>
      <c r="AJ346" s="195"/>
      <c r="AK346" s="193"/>
    </row>
    <row r="347" spans="1:37" s="3" customFormat="1">
      <c r="A347" s="13"/>
      <c r="B347" s="74" t="s">
        <v>82</v>
      </c>
      <c r="C347" s="161" t="s">
        <v>90</v>
      </c>
      <c r="D347" s="22"/>
      <c r="E347" s="459"/>
      <c r="F347" s="459"/>
      <c r="G347" s="531"/>
      <c r="H347" s="223"/>
      <c r="I347" s="88"/>
      <c r="J347" s="88"/>
      <c r="K347" s="90"/>
      <c r="L347" s="90"/>
      <c r="M347" s="91"/>
      <c r="N347" s="91"/>
      <c r="O347" s="188"/>
      <c r="P347" s="185"/>
      <c r="Q347" s="186"/>
      <c r="R347" s="187"/>
      <c r="S347" s="188"/>
      <c r="T347" s="123"/>
      <c r="U347" s="123"/>
      <c r="V347" s="188"/>
      <c r="W347" s="123"/>
      <c r="X347" s="123"/>
      <c r="Y347" s="123"/>
      <c r="Z347" s="123"/>
      <c r="AA347" s="123"/>
      <c r="AB347" s="123"/>
      <c r="AC347" s="123"/>
      <c r="AD347" s="123"/>
      <c r="AE347" s="123"/>
      <c r="AF347" s="123"/>
      <c r="AG347" s="123"/>
      <c r="AH347" s="405"/>
      <c r="AI347" s="91"/>
      <c r="AJ347" s="195"/>
      <c r="AK347" s="193"/>
    </row>
    <row r="348" spans="1:37" s="3" customFormat="1">
      <c r="A348" s="13"/>
      <c r="B348" s="74" t="s">
        <v>89</v>
      </c>
      <c r="C348" s="161" t="s">
        <v>90</v>
      </c>
      <c r="D348" s="22"/>
      <c r="E348" s="459"/>
      <c r="F348" s="459"/>
      <c r="G348" s="531"/>
      <c r="H348" s="223"/>
      <c r="I348" s="88"/>
      <c r="J348" s="88"/>
      <c r="K348" s="90"/>
      <c r="L348" s="90"/>
      <c r="M348" s="91"/>
      <c r="N348" s="91"/>
      <c r="O348" s="188"/>
      <c r="P348" s="185"/>
      <c r="Q348" s="186"/>
      <c r="R348" s="187"/>
      <c r="S348" s="188"/>
      <c r="T348" s="123"/>
      <c r="U348" s="123"/>
      <c r="V348" s="188"/>
      <c r="W348" s="123"/>
      <c r="X348" s="123"/>
      <c r="Y348" s="123"/>
      <c r="Z348" s="123"/>
      <c r="AA348" s="123"/>
      <c r="AB348" s="123"/>
      <c r="AC348" s="123"/>
      <c r="AD348" s="123"/>
      <c r="AE348" s="123"/>
      <c r="AF348" s="123"/>
      <c r="AG348" s="123"/>
      <c r="AH348" s="405"/>
      <c r="AI348" s="91"/>
      <c r="AJ348" s="195"/>
      <c r="AK348" s="193"/>
    </row>
    <row r="349" spans="1:37" s="3" customFormat="1">
      <c r="A349" s="13"/>
      <c r="B349" s="84" t="s">
        <v>91</v>
      </c>
      <c r="C349" s="162" t="s">
        <v>90</v>
      </c>
      <c r="D349" s="86"/>
      <c r="E349" s="459"/>
      <c r="F349" s="459"/>
      <c r="G349" s="531"/>
      <c r="H349" s="224"/>
      <c r="I349" s="177"/>
      <c r="J349" s="177"/>
      <c r="K349" s="133"/>
      <c r="L349" s="133"/>
      <c r="M349" s="189"/>
      <c r="N349" s="189"/>
      <c r="O349" s="188"/>
      <c r="P349" s="88"/>
      <c r="Q349" s="89"/>
      <c r="R349" s="90"/>
      <c r="S349" s="88"/>
      <c r="T349" s="90"/>
      <c r="U349" s="90"/>
      <c r="V349" s="88"/>
      <c r="W349" s="90"/>
      <c r="X349" s="90"/>
      <c r="Y349" s="90"/>
      <c r="Z349" s="90"/>
      <c r="AA349" s="90"/>
      <c r="AB349" s="90"/>
      <c r="AC349" s="90"/>
      <c r="AD349" s="90"/>
      <c r="AE349" s="90"/>
      <c r="AF349" s="90"/>
      <c r="AG349" s="90"/>
      <c r="AH349" s="90"/>
      <c r="AI349" s="91"/>
      <c r="AJ349" s="199"/>
      <c r="AK349" s="193"/>
    </row>
    <row r="350" spans="1:37">
      <c r="A350" s="279"/>
      <c r="B350" s="163"/>
      <c r="C350" s="163"/>
      <c r="D350" s="163"/>
      <c r="E350" s="170"/>
      <c r="F350" s="93"/>
      <c r="G350" s="93"/>
      <c r="H350" s="163"/>
      <c r="I350" s="163"/>
      <c r="J350" s="163"/>
      <c r="K350" s="44"/>
      <c r="L350" s="170"/>
      <c r="M350" s="170"/>
      <c r="N350" s="163"/>
      <c r="O350" s="170"/>
      <c r="P350" s="168"/>
      <c r="Q350" s="169"/>
      <c r="R350" s="170"/>
      <c r="S350" s="163"/>
      <c r="T350" s="44"/>
      <c r="U350" s="44"/>
      <c r="V350" s="163"/>
      <c r="W350" s="44"/>
      <c r="X350" s="44"/>
      <c r="Y350" s="44"/>
      <c r="Z350" s="44"/>
      <c r="AA350" s="44"/>
      <c r="AB350" s="44"/>
      <c r="AC350" s="44"/>
      <c r="AD350" s="44"/>
      <c r="AE350" s="44"/>
      <c r="AF350" s="44"/>
      <c r="AG350" s="44"/>
      <c r="AH350" s="406"/>
      <c r="AI350" s="163"/>
      <c r="AJ350" s="247"/>
      <c r="AK350" s="163"/>
    </row>
    <row r="351" spans="1:37" ht="23.45" thickBot="1">
      <c r="A351" s="280"/>
      <c r="B351" s="164"/>
      <c r="C351" s="164"/>
      <c r="D351" s="164"/>
      <c r="E351" s="281"/>
      <c r="F351" s="97"/>
      <c r="G351" s="164"/>
      <c r="H351" s="164"/>
      <c r="I351" s="164"/>
      <c r="J351" s="164"/>
      <c r="K351" s="96"/>
      <c r="L351" s="281"/>
      <c r="M351" s="164"/>
      <c r="N351" s="164"/>
      <c r="O351" s="281"/>
      <c r="P351" s="282"/>
      <c r="Q351" s="283"/>
      <c r="R351" s="281"/>
      <c r="S351" s="164"/>
      <c r="T351" s="96"/>
      <c r="U351" s="96"/>
      <c r="V351" s="164"/>
      <c r="W351" s="96"/>
      <c r="X351" s="96"/>
      <c r="Y351" s="96"/>
      <c r="Z351" s="96"/>
      <c r="AA351" s="96"/>
      <c r="AB351" s="96"/>
      <c r="AC351" s="96"/>
      <c r="AD351" s="96"/>
      <c r="AE351" s="96"/>
      <c r="AF351" s="96"/>
      <c r="AG351" s="96"/>
      <c r="AH351" s="411"/>
      <c r="AI351" s="164"/>
      <c r="AJ351" s="164"/>
      <c r="AK351" s="164"/>
    </row>
    <row r="352" spans="1:37" ht="23.45" thickBot="1">
      <c r="A352" s="258">
        <v>24</v>
      </c>
      <c r="B352" s="481" t="s">
        <v>5</v>
      </c>
      <c r="C352" s="482"/>
      <c r="D352" s="482" t="s">
        <v>6</v>
      </c>
      <c r="E352" s="482"/>
      <c r="F352" s="482"/>
      <c r="G352" s="482"/>
      <c r="H352" s="482"/>
      <c r="I352" s="482"/>
      <c r="J352" s="482"/>
      <c r="K352" s="482"/>
      <c r="L352" s="501"/>
      <c r="M352" s="502" t="s">
        <v>7</v>
      </c>
      <c r="N352" s="482"/>
      <c r="O352" s="482"/>
      <c r="P352" s="482"/>
      <c r="Q352" s="482"/>
      <c r="R352" s="482"/>
      <c r="S352" s="482"/>
      <c r="T352" s="482"/>
      <c r="U352" s="482"/>
      <c r="V352" s="482"/>
      <c r="W352" s="482"/>
      <c r="X352" s="482"/>
      <c r="Y352" s="482"/>
      <c r="Z352" s="482"/>
      <c r="AA352" s="482"/>
      <c r="AB352" s="482"/>
      <c r="AC352" s="482"/>
      <c r="AD352" s="482"/>
      <c r="AE352" s="482"/>
      <c r="AF352" s="482"/>
      <c r="AG352" s="482"/>
      <c r="AH352" s="482"/>
      <c r="AI352" s="483" t="s">
        <v>8</v>
      </c>
      <c r="AJ352" s="483"/>
    </row>
    <row r="353" spans="1:37" s="259" customFormat="1">
      <c r="A353" s="243"/>
      <c r="D353" s="260"/>
      <c r="E353" s="261" t="s">
        <v>9</v>
      </c>
      <c r="F353" s="508" t="s">
        <v>10</v>
      </c>
      <c r="G353" s="508" t="s">
        <v>11</v>
      </c>
      <c r="H353" s="510" t="s">
        <v>12</v>
      </c>
      <c r="I353" s="512" t="s">
        <v>13</v>
      </c>
      <c r="J353" s="514" t="s">
        <v>14</v>
      </c>
      <c r="K353" s="466" t="s">
        <v>15</v>
      </c>
      <c r="L353" s="508" t="s">
        <v>16</v>
      </c>
      <c r="M353" s="260" t="s">
        <v>17</v>
      </c>
      <c r="N353" s="262" t="s">
        <v>18</v>
      </c>
      <c r="O353" s="516" t="s">
        <v>19</v>
      </c>
      <c r="P353" s="517"/>
      <c r="Q353" s="518"/>
      <c r="R353" s="508" t="s">
        <v>92</v>
      </c>
      <c r="S353" s="508" t="s">
        <v>93</v>
      </c>
      <c r="T353" s="466" t="s">
        <v>22</v>
      </c>
      <c r="U353" s="466" t="s">
        <v>23</v>
      </c>
      <c r="V353" s="529" t="s">
        <v>24</v>
      </c>
      <c r="W353" s="466" t="s">
        <v>94</v>
      </c>
      <c r="X353" s="467" t="s">
        <v>26</v>
      </c>
      <c r="Y353" s="468"/>
      <c r="Z353" s="469"/>
      <c r="AA353" s="467" t="s">
        <v>27</v>
      </c>
      <c r="AB353" s="468"/>
      <c r="AC353" s="469"/>
      <c r="AD353" s="18" t="s">
        <v>28</v>
      </c>
      <c r="AE353" s="467" t="s">
        <v>29</v>
      </c>
      <c r="AF353" s="468"/>
      <c r="AG353" s="469"/>
      <c r="AH353" s="466" t="s">
        <v>30</v>
      </c>
      <c r="AI353" s="528" t="s">
        <v>31</v>
      </c>
      <c r="AJ353" s="528" t="s">
        <v>32</v>
      </c>
      <c r="AK353" s="263" t="s">
        <v>33</v>
      </c>
    </row>
    <row r="354" spans="1:37" ht="39" customHeight="1">
      <c r="A354" s="243"/>
      <c r="B354" s="264" t="s">
        <v>34</v>
      </c>
      <c r="C354" s="308" t="s">
        <v>424</v>
      </c>
      <c r="D354" s="116"/>
      <c r="E354" s="265" t="s">
        <v>36</v>
      </c>
      <c r="F354" s="509"/>
      <c r="G354" s="509"/>
      <c r="H354" s="511"/>
      <c r="I354" s="513"/>
      <c r="J354" s="515"/>
      <c r="K354" s="457"/>
      <c r="L354" s="509"/>
      <c r="M354" s="266"/>
      <c r="N354" s="361"/>
      <c r="O354" s="426" t="s">
        <v>37</v>
      </c>
      <c r="P354" s="427" t="s">
        <v>38</v>
      </c>
      <c r="Q354" s="428" t="s">
        <v>17</v>
      </c>
      <c r="R354" s="528"/>
      <c r="S354" s="528"/>
      <c r="T354" s="456"/>
      <c r="U354" s="456"/>
      <c r="V354" s="530"/>
      <c r="W354" s="456"/>
      <c r="X354" s="325" t="s">
        <v>39</v>
      </c>
      <c r="Y354" s="325" t="s">
        <v>40</v>
      </c>
      <c r="Z354" s="325" t="s">
        <v>41</v>
      </c>
      <c r="AA354" s="325" t="s">
        <v>39</v>
      </c>
      <c r="AB354" s="325" t="s">
        <v>40</v>
      </c>
      <c r="AC354" s="325" t="s">
        <v>41</v>
      </c>
      <c r="AD354" s="325" t="s">
        <v>42</v>
      </c>
      <c r="AE354" s="325" t="s">
        <v>43</v>
      </c>
      <c r="AF354" s="325" t="s">
        <v>44</v>
      </c>
      <c r="AG354" s="325" t="s">
        <v>45</v>
      </c>
      <c r="AH354" s="456"/>
      <c r="AI354" s="528"/>
      <c r="AJ354" s="509"/>
      <c r="AK354" s="152" t="s">
        <v>46</v>
      </c>
    </row>
    <row r="355" spans="1:37" ht="30">
      <c r="A355" s="243"/>
      <c r="B355" s="30" t="s">
        <v>47</v>
      </c>
      <c r="C355" s="31" t="s">
        <v>425</v>
      </c>
      <c r="D355" s="116"/>
      <c r="E355" s="458" t="s">
        <v>253</v>
      </c>
      <c r="F355" s="458" t="s">
        <v>308</v>
      </c>
      <c r="G355" s="460" t="s">
        <v>426</v>
      </c>
      <c r="H355" s="278"/>
      <c r="I355" s="278"/>
      <c r="J355" s="278"/>
      <c r="K355" s="194"/>
      <c r="L355" s="302"/>
      <c r="M355" s="295"/>
      <c r="N355" s="295"/>
      <c r="O355" s="309"/>
      <c r="P355" s="282"/>
      <c r="Q355" s="283"/>
      <c r="R355" s="281"/>
      <c r="S355" s="164"/>
      <c r="T355" s="96"/>
      <c r="U355" s="96"/>
      <c r="V355" s="164"/>
      <c r="W355" s="96"/>
      <c r="X355" s="96"/>
      <c r="Y355" s="96"/>
      <c r="Z355" s="96"/>
      <c r="AA355" s="96"/>
      <c r="AB355" s="96"/>
      <c r="AC355" s="96"/>
      <c r="AD355" s="435"/>
      <c r="AE355" s="96"/>
      <c r="AF355" s="96"/>
      <c r="AG355" s="96"/>
      <c r="AH355" s="411"/>
      <c r="AI355" s="301"/>
      <c r="AJ355" s="321"/>
      <c r="AK355" s="116"/>
    </row>
    <row r="356" spans="1:37">
      <c r="A356" s="243"/>
      <c r="B356" s="264" t="s">
        <v>54</v>
      </c>
      <c r="C356" s="269" t="s">
        <v>55</v>
      </c>
      <c r="D356" s="116"/>
      <c r="E356" s="459"/>
      <c r="F356" s="459"/>
      <c r="G356" s="531"/>
      <c r="H356" s="250"/>
      <c r="I356" s="60"/>
      <c r="J356" s="60"/>
      <c r="K356" s="59"/>
      <c r="L356" s="147"/>
      <c r="M356" s="60"/>
      <c r="N356" s="340"/>
      <c r="O356" s="383"/>
      <c r="P356" s="149"/>
      <c r="Q356" s="150"/>
      <c r="R356" s="151"/>
      <c r="S356" s="66"/>
      <c r="T356" s="65"/>
      <c r="U356" s="65"/>
      <c r="V356" s="66"/>
      <c r="W356" s="65"/>
      <c r="X356" s="65"/>
      <c r="Y356" s="65"/>
      <c r="Z356" s="65"/>
      <c r="AA356" s="65"/>
      <c r="AB356" s="65"/>
      <c r="AC356" s="65"/>
      <c r="AD356" s="65"/>
      <c r="AE356" s="65"/>
      <c r="AF356" s="65"/>
      <c r="AG356" s="65"/>
      <c r="AH356" s="410"/>
      <c r="AI356" s="247"/>
      <c r="AJ356" s="202"/>
      <c r="AK356" s="273"/>
    </row>
    <row r="357" spans="1:37" ht="90">
      <c r="A357" s="243"/>
      <c r="B357" s="30" t="s">
        <v>56</v>
      </c>
      <c r="C357" s="31" t="s">
        <v>238</v>
      </c>
      <c r="D357" s="116"/>
      <c r="E357" s="459"/>
      <c r="F357" s="459"/>
      <c r="G357" s="531"/>
      <c r="H357" s="246"/>
      <c r="I357" s="66"/>
      <c r="J357" s="66"/>
      <c r="K357" s="65"/>
      <c r="L357" s="151"/>
      <c r="M357" s="66"/>
      <c r="N357" s="347"/>
      <c r="O357" s="356">
        <v>9</v>
      </c>
      <c r="P357" s="316" t="str">
        <f>C135</f>
        <v>To review aircraft history</v>
      </c>
      <c r="Q357" s="315" t="str">
        <f>H141</f>
        <v>History of fault description/equipment serial No</v>
      </c>
      <c r="R357" s="377" t="str">
        <f>I141</f>
        <v>Wrong object</v>
      </c>
      <c r="S357" s="315" t="str">
        <f>J141</f>
        <v>History of wrong component or serial No conducted</v>
      </c>
      <c r="T357" s="403" t="str">
        <f>K141</f>
        <v>High</v>
      </c>
      <c r="U357" s="418" t="str">
        <f>L141</f>
        <v>Large</v>
      </c>
      <c r="V357" s="316" t="s">
        <v>427</v>
      </c>
      <c r="W357" s="378" t="s">
        <v>104</v>
      </c>
      <c r="X357" s="378">
        <f t="shared" ref="X357" si="334">IF($T357="High",3,0)</f>
        <v>3</v>
      </c>
      <c r="Y357" s="378">
        <f t="shared" ref="Y357" si="335">IF($T357="Medium",2,0)</f>
        <v>0</v>
      </c>
      <c r="Z357" s="378">
        <f t="shared" ref="Z357" si="336">IF($T357="Low",1,0)</f>
        <v>0</v>
      </c>
      <c r="AA357" s="378">
        <f t="shared" ref="AA357" si="337">IF($U357="large",3,0)</f>
        <v>3</v>
      </c>
      <c r="AB357" s="378">
        <f t="shared" ref="AB357" si="338">IF($U357="Medium",2,0)</f>
        <v>0</v>
      </c>
      <c r="AC357" s="378">
        <f t="shared" ref="AC357" si="339">IF($U357="Low",1,0)</f>
        <v>0</v>
      </c>
      <c r="AD357" s="378">
        <f t="shared" ref="AD357" si="340">(X357+Y357+Z357)*(AA357+AB357+AC357)</f>
        <v>9</v>
      </c>
      <c r="AE357" s="379">
        <f t="shared" ref="AE357" si="341">IF($W357="INCREASE",3,0)</f>
        <v>0</v>
      </c>
      <c r="AF357" s="379">
        <f t="shared" ref="AF357" si="342">IF($W357="NO CHANGE",2,0)</f>
        <v>2</v>
      </c>
      <c r="AG357" s="379">
        <f t="shared" ref="AG357" si="343">IF($W357="DECREASE",1,0)</f>
        <v>0</v>
      </c>
      <c r="AH357" s="48">
        <f t="shared" ref="AH357" si="344">AD357*(AE357+AF357+AG357)</f>
        <v>18</v>
      </c>
      <c r="AI357" s="382" t="s">
        <v>428</v>
      </c>
      <c r="AJ357" s="303"/>
      <c r="AK357" s="301"/>
    </row>
    <row r="358" spans="1:37" ht="30">
      <c r="A358" s="243"/>
      <c r="B358" s="30" t="s">
        <v>65</v>
      </c>
      <c r="C358" s="106" t="s">
        <v>242</v>
      </c>
      <c r="D358" s="116"/>
      <c r="E358" s="459"/>
      <c r="F358" s="459"/>
      <c r="G358" s="461"/>
      <c r="H358" s="347" t="str">
        <f>C358</f>
        <v>Statement determining if fault has intermittent history</v>
      </c>
      <c r="I358" s="348" t="s">
        <v>72</v>
      </c>
      <c r="J358" s="165" t="s">
        <v>429</v>
      </c>
      <c r="K358" s="378" t="s">
        <v>69</v>
      </c>
      <c r="L358" s="349" t="s">
        <v>58</v>
      </c>
      <c r="M358" s="340"/>
      <c r="N358" s="340"/>
      <c r="O358" s="250"/>
      <c r="P358" s="145"/>
      <c r="Q358" s="146"/>
      <c r="R358" s="147"/>
      <c r="S358" s="60"/>
      <c r="T358" s="59"/>
      <c r="U358" s="59"/>
      <c r="V358" s="145"/>
      <c r="W358" s="59"/>
      <c r="X358" s="59"/>
      <c r="Y358" s="59"/>
      <c r="Z358" s="59"/>
      <c r="AA358" s="59"/>
      <c r="AB358" s="59"/>
      <c r="AC358" s="59"/>
      <c r="AD358" s="59"/>
      <c r="AE358" s="59"/>
      <c r="AF358" s="59"/>
      <c r="AG358" s="59"/>
      <c r="AH358" s="409"/>
      <c r="AI358" s="251"/>
      <c r="AJ358" s="380" t="s">
        <v>430</v>
      </c>
      <c r="AK358" s="116"/>
    </row>
    <row r="359" spans="1:37">
      <c r="A359" s="243"/>
      <c r="B359" s="30" t="s">
        <v>75</v>
      </c>
      <c r="C359" s="75" t="s">
        <v>90</v>
      </c>
      <c r="D359" s="116"/>
      <c r="E359" s="459"/>
      <c r="F359" s="459"/>
      <c r="G359" s="531"/>
      <c r="H359" s="250"/>
      <c r="I359" s="60"/>
      <c r="J359" s="60"/>
      <c r="K359" s="59"/>
      <c r="L359" s="147"/>
      <c r="M359" s="60"/>
      <c r="N359" s="340"/>
      <c r="O359" s="246"/>
      <c r="P359" s="149"/>
      <c r="Q359" s="150"/>
      <c r="R359" s="151"/>
      <c r="S359" s="66"/>
      <c r="T359" s="65"/>
      <c r="U359" s="65"/>
      <c r="V359" s="149"/>
      <c r="W359" s="65"/>
      <c r="X359" s="65"/>
      <c r="Y359" s="65"/>
      <c r="Z359" s="65"/>
      <c r="AA359" s="65"/>
      <c r="AB359" s="65"/>
      <c r="AC359" s="65"/>
      <c r="AD359" s="65"/>
      <c r="AE359" s="65"/>
      <c r="AF359" s="65"/>
      <c r="AG359" s="65"/>
      <c r="AH359" s="410"/>
      <c r="AI359" s="247"/>
      <c r="AJ359" s="251"/>
      <c r="AK359" s="116"/>
    </row>
    <row r="360" spans="1:37" ht="90">
      <c r="A360" s="243"/>
      <c r="B360" s="30" t="s">
        <v>82</v>
      </c>
      <c r="C360" s="31" t="s">
        <v>260</v>
      </c>
      <c r="D360" s="116"/>
      <c r="E360" s="459"/>
      <c r="F360" s="459"/>
      <c r="G360" s="531"/>
      <c r="H360" s="248"/>
      <c r="I360" s="188"/>
      <c r="J360" s="188"/>
      <c r="K360" s="123"/>
      <c r="L360" s="187"/>
      <c r="M360" s="188"/>
      <c r="N360" s="347"/>
      <c r="O360" s="356">
        <v>16</v>
      </c>
      <c r="P360" s="316" t="str">
        <f>C239</f>
        <v>To provide electronic searchable aircraft maintenance database</v>
      </c>
      <c r="Q360" s="315" t="str">
        <f>H243</f>
        <v>Electronic link to searchable aircraft maintenance database</v>
      </c>
      <c r="R360" s="377" t="str">
        <f>I243</f>
        <v>Sequence</v>
      </c>
      <c r="S360" s="315" t="str">
        <f>J243</f>
        <v>Omission or jumping - link not available</v>
      </c>
      <c r="T360" s="402" t="str">
        <f>K243</f>
        <v>Low</v>
      </c>
      <c r="U360" s="418" t="str">
        <f>L243</f>
        <v>Large</v>
      </c>
      <c r="V360" s="316" t="s">
        <v>431</v>
      </c>
      <c r="W360" s="378" t="s">
        <v>104</v>
      </c>
      <c r="X360" s="378">
        <f t="shared" ref="X360" si="345">IF($T360="High",3,0)</f>
        <v>0</v>
      </c>
      <c r="Y360" s="378">
        <f t="shared" ref="Y360" si="346">IF($T360="Medium",2,0)</f>
        <v>0</v>
      </c>
      <c r="Z360" s="378">
        <f t="shared" ref="Z360" si="347">IF($T360="Low",1,0)</f>
        <v>1</v>
      </c>
      <c r="AA360" s="378">
        <f t="shared" ref="AA360" si="348">IF($U360="large",3,0)</f>
        <v>3</v>
      </c>
      <c r="AB360" s="378">
        <f t="shared" ref="AB360" si="349">IF($U360="Medium",2,0)</f>
        <v>0</v>
      </c>
      <c r="AC360" s="378">
        <f t="shared" ref="AC360" si="350">IF($U360="Low",1,0)</f>
        <v>0</v>
      </c>
      <c r="AD360" s="378">
        <f t="shared" ref="AD360" si="351">(X360+Y360+Z360)*(AA360+AB360+AC360)</f>
        <v>3</v>
      </c>
      <c r="AE360" s="379">
        <f t="shared" ref="AE360" si="352">IF($W360="INCREASE",3,0)</f>
        <v>0</v>
      </c>
      <c r="AF360" s="379">
        <f t="shared" ref="AF360" si="353">IF($W360="NO CHANGE",2,0)</f>
        <v>2</v>
      </c>
      <c r="AG360" s="379">
        <f t="shared" ref="AG360" si="354">IF($W360="DECREASE",1,0)</f>
        <v>0</v>
      </c>
      <c r="AH360" s="48">
        <f t="shared" ref="AH360" si="355">AD360*(AE360+AF360+AG360)</f>
        <v>6</v>
      </c>
      <c r="AI360" s="382" t="s">
        <v>165</v>
      </c>
      <c r="AJ360" s="202"/>
      <c r="AK360" s="301"/>
    </row>
    <row r="361" spans="1:37">
      <c r="A361" s="243"/>
      <c r="B361" s="30" t="s">
        <v>89</v>
      </c>
      <c r="C361" s="75" t="s">
        <v>90</v>
      </c>
      <c r="D361" s="116"/>
      <c r="E361" s="459"/>
      <c r="F361" s="459"/>
      <c r="G361" s="531"/>
      <c r="H361" s="223"/>
      <c r="I361" s="88"/>
      <c r="J361" s="88"/>
      <c r="K361" s="90"/>
      <c r="L361" s="88"/>
      <c r="M361" s="88"/>
      <c r="N361" s="340"/>
      <c r="O361" s="275"/>
      <c r="P361" s="79"/>
      <c r="Q361" s="80"/>
      <c r="R361" s="79"/>
      <c r="S361" s="79"/>
      <c r="T361" s="81"/>
      <c r="U361" s="81"/>
      <c r="V361" s="79"/>
      <c r="W361" s="81"/>
      <c r="X361" s="81"/>
      <c r="Y361" s="81"/>
      <c r="Z361" s="81"/>
      <c r="AA361" s="81"/>
      <c r="AB361" s="81"/>
      <c r="AC361" s="81"/>
      <c r="AD361" s="81"/>
      <c r="AE361" s="81"/>
      <c r="AF361" s="81"/>
      <c r="AG361" s="81"/>
      <c r="AH361" s="81"/>
      <c r="AI361" s="82"/>
      <c r="AJ361" s="253"/>
      <c r="AK361" s="301"/>
    </row>
    <row r="362" spans="1:37">
      <c r="A362" s="243"/>
      <c r="B362" s="277" t="s">
        <v>91</v>
      </c>
      <c r="C362" s="85" t="s">
        <v>90</v>
      </c>
      <c r="D362" s="278"/>
      <c r="E362" s="459"/>
      <c r="F362" s="459"/>
      <c r="G362" s="531"/>
      <c r="H362" s="224"/>
      <c r="I362" s="177"/>
      <c r="J362" s="177"/>
      <c r="K362" s="133"/>
      <c r="L362" s="177"/>
      <c r="M362" s="177"/>
      <c r="N362" s="288"/>
      <c r="O362" s="224"/>
      <c r="P362" s="177"/>
      <c r="Q362" s="200"/>
      <c r="R362" s="177"/>
      <c r="S362" s="177"/>
      <c r="T362" s="133"/>
      <c r="U362" s="133"/>
      <c r="V362" s="177"/>
      <c r="W362" s="133"/>
      <c r="X362" s="133"/>
      <c r="Y362" s="133"/>
      <c r="Z362" s="133"/>
      <c r="AA362" s="133"/>
      <c r="AB362" s="133"/>
      <c r="AC362" s="133"/>
      <c r="AD362" s="133"/>
      <c r="AE362" s="133"/>
      <c r="AF362" s="133"/>
      <c r="AG362" s="133"/>
      <c r="AH362" s="133"/>
      <c r="AI362" s="189"/>
      <c r="AJ362" s="303"/>
      <c r="AK362" s="301"/>
    </row>
    <row r="363" spans="1:37">
      <c r="A363" s="279"/>
      <c r="B363" s="163"/>
      <c r="C363" s="163"/>
      <c r="D363" s="163"/>
      <c r="E363" s="170"/>
      <c r="F363" s="93"/>
      <c r="G363" s="93"/>
      <c r="H363" s="163"/>
      <c r="I363" s="163"/>
      <c r="J363" s="163"/>
      <c r="K363" s="44"/>
      <c r="L363" s="170"/>
      <c r="M363" s="170"/>
      <c r="N363" s="66"/>
      <c r="O363" s="151"/>
      <c r="P363" s="149"/>
      <c r="Q363" s="150"/>
      <c r="R363" s="151"/>
      <c r="S363" s="66"/>
      <c r="T363" s="65"/>
      <c r="U363" s="65"/>
      <c r="V363" s="66"/>
      <c r="W363" s="65"/>
      <c r="X363" s="65"/>
      <c r="Y363" s="65"/>
      <c r="Z363" s="65"/>
      <c r="AA363" s="65"/>
      <c r="AB363" s="65"/>
      <c r="AC363" s="65"/>
      <c r="AD363" s="65"/>
      <c r="AE363" s="65"/>
      <c r="AF363" s="65"/>
      <c r="AG363" s="65"/>
      <c r="AH363" s="410"/>
      <c r="AI363" s="66"/>
      <c r="AJ363" s="247"/>
      <c r="AK363" s="163"/>
    </row>
    <row r="364" spans="1:37" ht="23.45" thickBot="1">
      <c r="A364" s="280"/>
      <c r="B364" s="164"/>
      <c r="C364" s="164"/>
      <c r="D364" s="164"/>
      <c r="E364" s="281"/>
      <c r="F364" s="97"/>
      <c r="G364" s="164"/>
      <c r="H364" s="164"/>
      <c r="I364" s="164"/>
      <c r="J364" s="164"/>
      <c r="K364" s="96"/>
      <c r="L364" s="281"/>
      <c r="M364" s="164"/>
      <c r="N364" s="164"/>
      <c r="O364" s="281"/>
      <c r="P364" s="282"/>
      <c r="Q364" s="283"/>
      <c r="R364" s="281"/>
      <c r="S364" s="164"/>
      <c r="T364" s="96"/>
      <c r="U364" s="96"/>
      <c r="V364" s="164"/>
      <c r="W364" s="96"/>
      <c r="X364" s="96"/>
      <c r="Y364" s="96"/>
      <c r="Z364" s="96"/>
      <c r="AA364" s="96"/>
      <c r="AB364" s="96"/>
      <c r="AC364" s="96"/>
      <c r="AD364" s="96"/>
      <c r="AE364" s="96"/>
      <c r="AF364" s="96"/>
      <c r="AG364" s="96"/>
      <c r="AH364" s="411"/>
      <c r="AI364" s="164"/>
      <c r="AJ364" s="164"/>
      <c r="AK364" s="164"/>
    </row>
    <row r="365" spans="1:37" ht="23.45" thickBot="1">
      <c r="A365" s="258">
        <v>25</v>
      </c>
      <c r="B365" s="481" t="s">
        <v>5</v>
      </c>
      <c r="C365" s="482"/>
      <c r="D365" s="482" t="s">
        <v>6</v>
      </c>
      <c r="E365" s="482"/>
      <c r="F365" s="482"/>
      <c r="G365" s="482"/>
      <c r="H365" s="482"/>
      <c r="I365" s="482"/>
      <c r="J365" s="482"/>
      <c r="K365" s="482"/>
      <c r="L365" s="501"/>
      <c r="M365" s="502" t="s">
        <v>7</v>
      </c>
      <c r="N365" s="482"/>
      <c r="O365" s="482"/>
      <c r="P365" s="482"/>
      <c r="Q365" s="482"/>
      <c r="R365" s="482"/>
      <c r="S365" s="482"/>
      <c r="T365" s="482"/>
      <c r="U365" s="482"/>
      <c r="V365" s="482"/>
      <c r="W365" s="482"/>
      <c r="X365" s="482"/>
      <c r="Y365" s="482"/>
      <c r="Z365" s="482"/>
      <c r="AA365" s="482"/>
      <c r="AB365" s="482"/>
      <c r="AC365" s="482"/>
      <c r="AD365" s="482"/>
      <c r="AE365" s="482"/>
      <c r="AF365" s="482"/>
      <c r="AG365" s="482"/>
      <c r="AH365" s="482"/>
      <c r="AI365" s="483" t="s">
        <v>8</v>
      </c>
      <c r="AJ365" s="483"/>
    </row>
    <row r="366" spans="1:37" s="259" customFormat="1">
      <c r="A366" s="243"/>
      <c r="D366" s="260"/>
      <c r="E366" s="261" t="s">
        <v>9</v>
      </c>
      <c r="F366" s="508" t="s">
        <v>10</v>
      </c>
      <c r="G366" s="508" t="s">
        <v>11</v>
      </c>
      <c r="H366" s="510" t="s">
        <v>12</v>
      </c>
      <c r="I366" s="512" t="s">
        <v>13</v>
      </c>
      <c r="J366" s="514" t="s">
        <v>14</v>
      </c>
      <c r="K366" s="466" t="s">
        <v>15</v>
      </c>
      <c r="L366" s="508" t="s">
        <v>16</v>
      </c>
      <c r="M366" s="260" t="s">
        <v>17</v>
      </c>
      <c r="N366" s="262" t="s">
        <v>18</v>
      </c>
      <c r="O366" s="516" t="s">
        <v>19</v>
      </c>
      <c r="P366" s="517"/>
      <c r="Q366" s="518"/>
      <c r="R366" s="508" t="s">
        <v>92</v>
      </c>
      <c r="S366" s="508" t="s">
        <v>93</v>
      </c>
      <c r="T366" s="466" t="s">
        <v>22</v>
      </c>
      <c r="U366" s="466" t="s">
        <v>23</v>
      </c>
      <c r="V366" s="529" t="s">
        <v>24</v>
      </c>
      <c r="W366" s="466" t="s">
        <v>94</v>
      </c>
      <c r="X366" s="467" t="s">
        <v>26</v>
      </c>
      <c r="Y366" s="468"/>
      <c r="Z366" s="469"/>
      <c r="AA366" s="467" t="s">
        <v>27</v>
      </c>
      <c r="AB366" s="468"/>
      <c r="AC366" s="469"/>
      <c r="AD366" s="18" t="s">
        <v>28</v>
      </c>
      <c r="AE366" s="467" t="s">
        <v>29</v>
      </c>
      <c r="AF366" s="468"/>
      <c r="AG366" s="469"/>
      <c r="AH366" s="466" t="s">
        <v>30</v>
      </c>
      <c r="AI366" s="528" t="s">
        <v>31</v>
      </c>
      <c r="AJ366" s="528" t="s">
        <v>32</v>
      </c>
      <c r="AK366" s="263" t="s">
        <v>33</v>
      </c>
    </row>
    <row r="367" spans="1:37" ht="45" customHeight="1">
      <c r="A367" s="243"/>
      <c r="B367" s="264" t="s">
        <v>34</v>
      </c>
      <c r="C367" s="106" t="s">
        <v>432</v>
      </c>
      <c r="D367" s="116"/>
      <c r="E367" s="265" t="s">
        <v>36</v>
      </c>
      <c r="F367" s="509"/>
      <c r="G367" s="509"/>
      <c r="H367" s="511"/>
      <c r="I367" s="513"/>
      <c r="J367" s="515"/>
      <c r="K367" s="457"/>
      <c r="L367" s="509"/>
      <c r="M367" s="266"/>
      <c r="N367" s="361"/>
      <c r="O367" s="426" t="s">
        <v>37</v>
      </c>
      <c r="P367" s="427" t="s">
        <v>38</v>
      </c>
      <c r="Q367" s="428" t="s">
        <v>17</v>
      </c>
      <c r="R367" s="528"/>
      <c r="S367" s="528"/>
      <c r="T367" s="456"/>
      <c r="U367" s="456"/>
      <c r="V367" s="530"/>
      <c r="W367" s="456"/>
      <c r="X367" s="325" t="s">
        <v>39</v>
      </c>
      <c r="Y367" s="325" t="s">
        <v>40</v>
      </c>
      <c r="Z367" s="325" t="s">
        <v>41</v>
      </c>
      <c r="AA367" s="325" t="s">
        <v>39</v>
      </c>
      <c r="AB367" s="325" t="s">
        <v>40</v>
      </c>
      <c r="AC367" s="325" t="s">
        <v>41</v>
      </c>
      <c r="AD367" s="325" t="s">
        <v>42</v>
      </c>
      <c r="AE367" s="325" t="s">
        <v>43</v>
      </c>
      <c r="AF367" s="325" t="s">
        <v>44</v>
      </c>
      <c r="AG367" s="325" t="s">
        <v>45</v>
      </c>
      <c r="AH367" s="456"/>
      <c r="AI367" s="528"/>
      <c r="AJ367" s="509"/>
      <c r="AK367" s="152" t="s">
        <v>46</v>
      </c>
    </row>
    <row r="368" spans="1:37" ht="30">
      <c r="A368" s="243"/>
      <c r="B368" s="30" t="s">
        <v>47</v>
      </c>
      <c r="C368" s="222" t="s">
        <v>433</v>
      </c>
      <c r="D368" s="116"/>
      <c r="E368" s="458" t="s">
        <v>253</v>
      </c>
      <c r="F368" s="458" t="s">
        <v>308</v>
      </c>
      <c r="G368" s="460" t="s">
        <v>426</v>
      </c>
      <c r="H368" s="278"/>
      <c r="I368" s="278"/>
      <c r="J368" s="278"/>
      <c r="K368" s="194"/>
      <c r="L368" s="302"/>
      <c r="M368" s="295"/>
      <c r="N368" s="295"/>
      <c r="O368" s="309"/>
      <c r="P368" s="282"/>
      <c r="Q368" s="283"/>
      <c r="R368" s="281"/>
      <c r="S368" s="164"/>
      <c r="T368" s="96"/>
      <c r="U368" s="96"/>
      <c r="V368" s="164"/>
      <c r="W368" s="96"/>
      <c r="X368" s="96"/>
      <c r="Y368" s="96"/>
      <c r="Z368" s="96"/>
      <c r="AA368" s="96"/>
      <c r="AB368" s="96"/>
      <c r="AC368" s="96"/>
      <c r="AD368" s="435"/>
      <c r="AE368" s="96"/>
      <c r="AF368" s="96"/>
      <c r="AG368" s="96"/>
      <c r="AH368" s="411"/>
      <c r="AI368" s="301"/>
      <c r="AJ368" s="321"/>
      <c r="AK368" s="116"/>
    </row>
    <row r="369" spans="1:37">
      <c r="A369" s="243"/>
      <c r="B369" s="264" t="s">
        <v>54</v>
      </c>
      <c r="C369" s="269" t="s">
        <v>55</v>
      </c>
      <c r="D369" s="116"/>
      <c r="E369" s="459"/>
      <c r="F369" s="459"/>
      <c r="G369" s="531"/>
      <c r="H369" s="250"/>
      <c r="I369" s="60"/>
      <c r="J369" s="60"/>
      <c r="K369" s="59"/>
      <c r="L369" s="147"/>
      <c r="M369" s="60"/>
      <c r="N369" s="340"/>
      <c r="O369" s="383"/>
      <c r="P369" s="149"/>
      <c r="Q369" s="150"/>
      <c r="R369" s="151"/>
      <c r="S369" s="66"/>
      <c r="T369" s="65"/>
      <c r="U369" s="65"/>
      <c r="V369" s="66"/>
      <c r="W369" s="65"/>
      <c r="X369" s="65"/>
      <c r="Y369" s="65"/>
      <c r="Z369" s="65"/>
      <c r="AA369" s="65"/>
      <c r="AB369" s="65"/>
      <c r="AC369" s="65"/>
      <c r="AD369" s="65"/>
      <c r="AE369" s="65"/>
      <c r="AF369" s="65"/>
      <c r="AG369" s="65"/>
      <c r="AH369" s="410"/>
      <c r="AI369" s="247"/>
      <c r="AJ369" s="202"/>
      <c r="AK369" s="273"/>
    </row>
    <row r="370" spans="1:37" ht="150">
      <c r="A370" s="243"/>
      <c r="B370" s="30" t="s">
        <v>56</v>
      </c>
      <c r="C370" s="31" t="s">
        <v>238</v>
      </c>
      <c r="D370" s="116"/>
      <c r="E370" s="459"/>
      <c r="F370" s="459"/>
      <c r="G370" s="531"/>
      <c r="H370" s="246"/>
      <c r="I370" s="66"/>
      <c r="J370" s="66"/>
      <c r="K370" s="65"/>
      <c r="L370" s="151"/>
      <c r="M370" s="66"/>
      <c r="N370" s="347"/>
      <c r="O370" s="356">
        <v>9</v>
      </c>
      <c r="P370" s="316" t="str">
        <f>C135</f>
        <v>To review aircraft history</v>
      </c>
      <c r="Q370" s="315" t="str">
        <f>H141</f>
        <v>History of fault description/equipment serial No</v>
      </c>
      <c r="R370" s="377" t="str">
        <f>I141</f>
        <v>Wrong object</v>
      </c>
      <c r="S370" s="315" t="str">
        <f>J141</f>
        <v>History of wrong component or serial No conducted</v>
      </c>
      <c r="T370" s="403" t="str">
        <f>K141</f>
        <v>High</v>
      </c>
      <c r="U370" s="418" t="str">
        <f>L141</f>
        <v>Large</v>
      </c>
      <c r="V370" s="316" t="s">
        <v>434</v>
      </c>
      <c r="W370" s="378" t="s">
        <v>104</v>
      </c>
      <c r="X370" s="378">
        <f t="shared" ref="X370" si="356">IF($T370="High",3,0)</f>
        <v>3</v>
      </c>
      <c r="Y370" s="378">
        <f t="shared" ref="Y370" si="357">IF($T370="Medium",2,0)</f>
        <v>0</v>
      </c>
      <c r="Z370" s="378">
        <f t="shared" ref="Z370" si="358">IF($T370="Low",1,0)</f>
        <v>0</v>
      </c>
      <c r="AA370" s="378">
        <f t="shared" ref="AA370" si="359">IF($U370="large",3,0)</f>
        <v>3</v>
      </c>
      <c r="AB370" s="378">
        <f t="shared" ref="AB370" si="360">IF($U370="Medium",2,0)</f>
        <v>0</v>
      </c>
      <c r="AC370" s="378">
        <f t="shared" ref="AC370" si="361">IF($U370="Low",1,0)</f>
        <v>0</v>
      </c>
      <c r="AD370" s="378">
        <f t="shared" ref="AD370" si="362">(X370+Y370+Z370)*(AA370+AB370+AC370)</f>
        <v>9</v>
      </c>
      <c r="AE370" s="379">
        <f t="shared" ref="AE370" si="363">IF($W370="INCREASE",3,0)</f>
        <v>0</v>
      </c>
      <c r="AF370" s="379">
        <f t="shared" ref="AF370" si="364">IF($W370="NO CHANGE",2,0)</f>
        <v>2</v>
      </c>
      <c r="AG370" s="379">
        <f t="shared" ref="AG370" si="365">IF($W370="DECREASE",1,0)</f>
        <v>0</v>
      </c>
      <c r="AH370" s="48">
        <f t="shared" ref="AH370" si="366">AD370*(AE370+AF370+AG370)</f>
        <v>18</v>
      </c>
      <c r="AI370" s="382" t="s">
        <v>603</v>
      </c>
      <c r="AJ370" s="303"/>
      <c r="AK370" s="301"/>
    </row>
    <row r="371" spans="1:37" ht="45">
      <c r="A371" s="243"/>
      <c r="B371" s="30" t="s">
        <v>65</v>
      </c>
      <c r="C371" s="106" t="s">
        <v>246</v>
      </c>
      <c r="D371" s="116"/>
      <c r="E371" s="459"/>
      <c r="F371" s="459"/>
      <c r="G371" s="461"/>
      <c r="H371" s="347" t="str">
        <f>C371</f>
        <v>Statement determining if fault occurred before</v>
      </c>
      <c r="I371" s="348" t="s">
        <v>72</v>
      </c>
      <c r="J371" s="165" t="s">
        <v>429</v>
      </c>
      <c r="K371" s="378" t="s">
        <v>69</v>
      </c>
      <c r="L371" s="349" t="s">
        <v>58</v>
      </c>
      <c r="M371" s="340"/>
      <c r="N371" s="288"/>
      <c r="O371" s="250"/>
      <c r="P371" s="145"/>
      <c r="Q371" s="146"/>
      <c r="R371" s="147"/>
      <c r="S371" s="60"/>
      <c r="T371" s="59"/>
      <c r="U371" s="59"/>
      <c r="V371" s="60"/>
      <c r="W371" s="59"/>
      <c r="X371" s="59"/>
      <c r="Y371" s="59"/>
      <c r="Z371" s="59"/>
      <c r="AA371" s="59"/>
      <c r="AB371" s="59"/>
      <c r="AC371" s="59"/>
      <c r="AD371" s="59"/>
      <c r="AE371" s="59"/>
      <c r="AF371" s="59"/>
      <c r="AG371" s="59"/>
      <c r="AH371" s="409"/>
      <c r="AI371" s="251"/>
      <c r="AJ371" s="373" t="s">
        <v>604</v>
      </c>
      <c r="AK371" s="116"/>
    </row>
    <row r="372" spans="1:37">
      <c r="A372" s="243"/>
      <c r="B372" s="30" t="s">
        <v>75</v>
      </c>
      <c r="C372" s="75" t="s">
        <v>90</v>
      </c>
      <c r="D372" s="116"/>
      <c r="E372" s="459"/>
      <c r="F372" s="459"/>
      <c r="G372" s="531"/>
      <c r="H372" s="275"/>
      <c r="I372" s="79"/>
      <c r="J372" s="79"/>
      <c r="K372" s="81"/>
      <c r="L372" s="79"/>
      <c r="M372" s="82"/>
      <c r="N372" s="79"/>
      <c r="O372" s="248"/>
      <c r="P372" s="88"/>
      <c r="Q372" s="89"/>
      <c r="R372" s="88"/>
      <c r="S372" s="88"/>
      <c r="T372" s="90"/>
      <c r="U372" s="90"/>
      <c r="V372" s="88"/>
      <c r="W372" s="90"/>
      <c r="X372" s="90"/>
      <c r="Y372" s="90"/>
      <c r="Z372" s="90"/>
      <c r="AA372" s="90"/>
      <c r="AB372" s="90"/>
      <c r="AC372" s="90"/>
      <c r="AD372" s="90"/>
      <c r="AE372" s="90"/>
      <c r="AF372" s="90"/>
      <c r="AG372" s="90"/>
      <c r="AH372" s="90"/>
      <c r="AI372" s="91"/>
      <c r="AJ372" s="202"/>
      <c r="AK372" s="301"/>
    </row>
    <row r="373" spans="1:37">
      <c r="A373" s="243"/>
      <c r="B373" s="30" t="s">
        <v>82</v>
      </c>
      <c r="C373" s="75" t="s">
        <v>90</v>
      </c>
      <c r="D373" s="116"/>
      <c r="E373" s="459"/>
      <c r="F373" s="459"/>
      <c r="G373" s="531"/>
      <c r="H373" s="223"/>
      <c r="I373" s="88"/>
      <c r="J373" s="88"/>
      <c r="K373" s="90"/>
      <c r="L373" s="88"/>
      <c r="M373" s="91"/>
      <c r="N373" s="88"/>
      <c r="O373" s="248"/>
      <c r="P373" s="88"/>
      <c r="Q373" s="89"/>
      <c r="R373" s="88"/>
      <c r="S373" s="88"/>
      <c r="T373" s="90"/>
      <c r="U373" s="90"/>
      <c r="V373" s="88"/>
      <c r="W373" s="90"/>
      <c r="X373" s="90"/>
      <c r="Y373" s="90"/>
      <c r="Z373" s="90"/>
      <c r="AA373" s="90"/>
      <c r="AB373" s="90"/>
      <c r="AC373" s="90"/>
      <c r="AD373" s="90"/>
      <c r="AE373" s="90"/>
      <c r="AF373" s="90"/>
      <c r="AG373" s="90"/>
      <c r="AH373" s="90"/>
      <c r="AI373" s="91"/>
      <c r="AJ373" s="253"/>
      <c r="AK373" s="301"/>
    </row>
    <row r="374" spans="1:37">
      <c r="A374" s="243"/>
      <c r="B374" s="30" t="s">
        <v>89</v>
      </c>
      <c r="C374" s="75" t="s">
        <v>90</v>
      </c>
      <c r="D374" s="116"/>
      <c r="E374" s="459"/>
      <c r="F374" s="459"/>
      <c r="G374" s="531"/>
      <c r="H374" s="223"/>
      <c r="I374" s="88"/>
      <c r="J374" s="88"/>
      <c r="K374" s="90"/>
      <c r="L374" s="88"/>
      <c r="M374" s="91"/>
      <c r="N374" s="88"/>
      <c r="O374" s="248"/>
      <c r="P374" s="88"/>
      <c r="Q374" s="89"/>
      <c r="R374" s="88"/>
      <c r="S374" s="88"/>
      <c r="T374" s="90"/>
      <c r="U374" s="90"/>
      <c r="V374" s="88"/>
      <c r="W374" s="90"/>
      <c r="X374" s="90"/>
      <c r="Y374" s="90"/>
      <c r="Z374" s="90"/>
      <c r="AA374" s="90"/>
      <c r="AB374" s="90"/>
      <c r="AC374" s="90"/>
      <c r="AD374" s="90"/>
      <c r="AE374" s="90"/>
      <c r="AF374" s="90"/>
      <c r="AG374" s="90"/>
      <c r="AH374" s="90"/>
      <c r="AI374" s="91"/>
      <c r="AJ374" s="253"/>
      <c r="AK374" s="301"/>
    </row>
    <row r="375" spans="1:37">
      <c r="A375" s="243"/>
      <c r="B375" s="277" t="s">
        <v>91</v>
      </c>
      <c r="C375" s="85" t="s">
        <v>90</v>
      </c>
      <c r="D375" s="278"/>
      <c r="E375" s="459"/>
      <c r="F375" s="459"/>
      <c r="G375" s="531"/>
      <c r="H375" s="224"/>
      <c r="I375" s="177"/>
      <c r="J375" s="177"/>
      <c r="K375" s="133"/>
      <c r="L375" s="177"/>
      <c r="M375" s="189"/>
      <c r="N375" s="177"/>
      <c r="O375" s="246"/>
      <c r="P375" s="177"/>
      <c r="Q375" s="200"/>
      <c r="R375" s="177"/>
      <c r="S375" s="177"/>
      <c r="T375" s="133"/>
      <c r="U375" s="133"/>
      <c r="V375" s="177"/>
      <c r="W375" s="133"/>
      <c r="X375" s="133"/>
      <c r="Y375" s="133"/>
      <c r="Z375" s="133"/>
      <c r="AA375" s="133"/>
      <c r="AB375" s="133"/>
      <c r="AC375" s="133"/>
      <c r="AD375" s="133"/>
      <c r="AE375" s="133"/>
      <c r="AF375" s="133"/>
      <c r="AG375" s="133"/>
      <c r="AH375" s="133"/>
      <c r="AI375" s="189"/>
      <c r="AJ375" s="303"/>
      <c r="AK375" s="301"/>
    </row>
    <row r="376" spans="1:37">
      <c r="A376" s="279"/>
      <c r="B376" s="163"/>
      <c r="C376" s="163"/>
      <c r="D376" s="163"/>
      <c r="E376" s="170"/>
      <c r="F376" s="93"/>
      <c r="G376" s="93"/>
      <c r="H376" s="163"/>
      <c r="I376" s="163"/>
      <c r="J376" s="163"/>
      <c r="K376" s="44"/>
      <c r="L376" s="170"/>
      <c r="M376" s="170"/>
      <c r="N376" s="163"/>
      <c r="O376" s="151"/>
      <c r="P376" s="149"/>
      <c r="Q376" s="150"/>
      <c r="R376" s="151"/>
      <c r="S376" s="66"/>
      <c r="T376" s="65"/>
      <c r="U376" s="65"/>
      <c r="V376" s="66"/>
      <c r="W376" s="65"/>
      <c r="X376" s="65"/>
      <c r="Y376" s="65"/>
      <c r="Z376" s="65"/>
      <c r="AA376" s="65"/>
      <c r="AB376" s="65"/>
      <c r="AC376" s="65"/>
      <c r="AD376" s="65"/>
      <c r="AE376" s="65"/>
      <c r="AF376" s="65"/>
      <c r="AG376" s="65"/>
      <c r="AH376" s="410"/>
      <c r="AI376" s="66"/>
      <c r="AJ376" s="247"/>
      <c r="AK376" s="163"/>
    </row>
    <row r="377" spans="1:37" ht="23.45" thickBot="1">
      <c r="A377" s="280"/>
      <c r="B377" s="164"/>
      <c r="C377" s="164"/>
      <c r="D377" s="164"/>
      <c r="E377" s="281"/>
      <c r="F377" s="97"/>
      <c r="G377" s="164"/>
      <c r="H377" s="164"/>
      <c r="I377" s="164"/>
      <c r="J377" s="164"/>
      <c r="K377" s="96"/>
      <c r="L377" s="281"/>
      <c r="M377" s="164"/>
      <c r="N377" s="164"/>
      <c r="O377" s="281"/>
      <c r="P377" s="282"/>
      <c r="Q377" s="283"/>
      <c r="R377" s="281"/>
      <c r="S377" s="164"/>
      <c r="T377" s="96"/>
      <c r="U377" s="96"/>
      <c r="V377" s="164"/>
      <c r="W377" s="96"/>
      <c r="X377" s="96"/>
      <c r="Y377" s="96"/>
      <c r="Z377" s="96"/>
      <c r="AA377" s="96"/>
      <c r="AB377" s="96"/>
      <c r="AC377" s="96"/>
      <c r="AD377" s="96"/>
      <c r="AE377" s="96"/>
      <c r="AF377" s="96"/>
      <c r="AG377" s="96"/>
      <c r="AH377" s="411"/>
      <c r="AI377" s="164"/>
      <c r="AJ377" s="164"/>
      <c r="AK377" s="164"/>
    </row>
    <row r="378" spans="1:37" ht="23.45" thickBot="1">
      <c r="A378" s="258">
        <v>26</v>
      </c>
      <c r="B378" s="481" t="s">
        <v>5</v>
      </c>
      <c r="C378" s="482"/>
      <c r="D378" s="482" t="s">
        <v>6</v>
      </c>
      <c r="E378" s="482"/>
      <c r="F378" s="482"/>
      <c r="G378" s="482"/>
      <c r="H378" s="482"/>
      <c r="I378" s="482"/>
      <c r="J378" s="482"/>
      <c r="K378" s="482"/>
      <c r="L378" s="501"/>
      <c r="M378" s="502" t="s">
        <v>7</v>
      </c>
      <c r="N378" s="482"/>
      <c r="O378" s="482"/>
      <c r="P378" s="482"/>
      <c r="Q378" s="482"/>
      <c r="R378" s="482"/>
      <c r="S378" s="482"/>
      <c r="T378" s="482"/>
      <c r="U378" s="482"/>
      <c r="V378" s="482"/>
      <c r="W378" s="482"/>
      <c r="X378" s="482"/>
      <c r="Y378" s="482"/>
      <c r="Z378" s="482"/>
      <c r="AA378" s="482"/>
      <c r="AB378" s="482"/>
      <c r="AC378" s="482"/>
      <c r="AD378" s="482"/>
      <c r="AE378" s="482"/>
      <c r="AF378" s="482"/>
      <c r="AG378" s="482"/>
      <c r="AH378" s="482"/>
      <c r="AI378" s="483" t="s">
        <v>8</v>
      </c>
      <c r="AJ378" s="483"/>
    </row>
    <row r="379" spans="1:37" s="259" customFormat="1">
      <c r="A379" s="243"/>
      <c r="D379" s="260"/>
      <c r="E379" s="261" t="s">
        <v>9</v>
      </c>
      <c r="F379" s="508" t="s">
        <v>10</v>
      </c>
      <c r="G379" s="508" t="s">
        <v>11</v>
      </c>
      <c r="H379" s="510" t="s">
        <v>12</v>
      </c>
      <c r="I379" s="512" t="s">
        <v>13</v>
      </c>
      <c r="J379" s="514" t="s">
        <v>14</v>
      </c>
      <c r="K379" s="466" t="s">
        <v>15</v>
      </c>
      <c r="L379" s="508" t="s">
        <v>16</v>
      </c>
      <c r="M379" s="260" t="s">
        <v>17</v>
      </c>
      <c r="N379" s="262" t="s">
        <v>18</v>
      </c>
      <c r="O379" s="516" t="s">
        <v>19</v>
      </c>
      <c r="P379" s="517"/>
      <c r="Q379" s="518"/>
      <c r="R379" s="508" t="s">
        <v>92</v>
      </c>
      <c r="S379" s="508" t="s">
        <v>93</v>
      </c>
      <c r="T379" s="466" t="s">
        <v>22</v>
      </c>
      <c r="U379" s="466" t="s">
        <v>23</v>
      </c>
      <c r="V379" s="529" t="s">
        <v>24</v>
      </c>
      <c r="W379" s="466" t="s">
        <v>94</v>
      </c>
      <c r="X379" s="467" t="s">
        <v>26</v>
      </c>
      <c r="Y379" s="468"/>
      <c r="Z379" s="469"/>
      <c r="AA379" s="467" t="s">
        <v>27</v>
      </c>
      <c r="AB379" s="468"/>
      <c r="AC379" s="469"/>
      <c r="AD379" s="18" t="s">
        <v>28</v>
      </c>
      <c r="AE379" s="467" t="s">
        <v>29</v>
      </c>
      <c r="AF379" s="468"/>
      <c r="AG379" s="469"/>
      <c r="AH379" s="466" t="s">
        <v>30</v>
      </c>
      <c r="AI379" s="528" t="s">
        <v>31</v>
      </c>
      <c r="AJ379" s="528" t="s">
        <v>32</v>
      </c>
      <c r="AK379" s="263" t="s">
        <v>33</v>
      </c>
    </row>
    <row r="380" spans="1:37" ht="54" customHeight="1">
      <c r="A380" s="243"/>
      <c r="B380" s="264" t="s">
        <v>34</v>
      </c>
      <c r="C380" s="31" t="s">
        <v>436</v>
      </c>
      <c r="D380" s="116"/>
      <c r="E380" s="395" t="s">
        <v>167</v>
      </c>
      <c r="F380" s="509"/>
      <c r="G380" s="509"/>
      <c r="H380" s="511"/>
      <c r="I380" s="513"/>
      <c r="J380" s="515"/>
      <c r="K380" s="457"/>
      <c r="L380" s="509"/>
      <c r="M380" s="266"/>
      <c r="N380" s="361"/>
      <c r="O380" s="426" t="s">
        <v>37</v>
      </c>
      <c r="P380" s="427" t="s">
        <v>38</v>
      </c>
      <c r="Q380" s="428" t="s">
        <v>17</v>
      </c>
      <c r="R380" s="528"/>
      <c r="S380" s="528"/>
      <c r="T380" s="456"/>
      <c r="U380" s="456"/>
      <c r="V380" s="530"/>
      <c r="W380" s="456"/>
      <c r="X380" s="325" t="s">
        <v>39</v>
      </c>
      <c r="Y380" s="325" t="s">
        <v>40</v>
      </c>
      <c r="Z380" s="325" t="s">
        <v>41</v>
      </c>
      <c r="AA380" s="325" t="s">
        <v>39</v>
      </c>
      <c r="AB380" s="325" t="s">
        <v>40</v>
      </c>
      <c r="AC380" s="325" t="s">
        <v>41</v>
      </c>
      <c r="AD380" s="325" t="s">
        <v>42</v>
      </c>
      <c r="AE380" s="325" t="s">
        <v>43</v>
      </c>
      <c r="AF380" s="325" t="s">
        <v>44</v>
      </c>
      <c r="AG380" s="325" t="s">
        <v>45</v>
      </c>
      <c r="AH380" s="456"/>
      <c r="AI380" s="528"/>
      <c r="AJ380" s="509"/>
      <c r="AK380" s="152" t="s">
        <v>46</v>
      </c>
    </row>
    <row r="381" spans="1:37" ht="45">
      <c r="A381" s="243"/>
      <c r="B381" s="30" t="s">
        <v>47</v>
      </c>
      <c r="C381" s="31" t="s">
        <v>437</v>
      </c>
      <c r="D381" s="116"/>
      <c r="E381" s="458" t="s">
        <v>438</v>
      </c>
      <c r="F381" s="458" t="s">
        <v>439</v>
      </c>
      <c r="G381" s="460" t="s">
        <v>440</v>
      </c>
      <c r="H381" s="278"/>
      <c r="I381" s="278"/>
      <c r="J381" s="278"/>
      <c r="K381" s="194"/>
      <c r="L381" s="302"/>
      <c r="M381" s="295"/>
      <c r="N381" s="295"/>
      <c r="O381" s="309"/>
      <c r="P381" s="282"/>
      <c r="Q381" s="283"/>
      <c r="R381" s="281"/>
      <c r="S381" s="164"/>
      <c r="T381" s="96"/>
      <c r="U381" s="96"/>
      <c r="V381" s="164"/>
      <c r="W381" s="96"/>
      <c r="X381" s="96"/>
      <c r="Y381" s="96"/>
      <c r="Z381" s="96"/>
      <c r="AA381" s="96"/>
      <c r="AB381" s="96"/>
      <c r="AC381" s="96"/>
      <c r="AD381" s="435"/>
      <c r="AE381" s="96"/>
      <c r="AF381" s="96"/>
      <c r="AG381" s="96"/>
      <c r="AH381" s="411"/>
      <c r="AI381" s="301"/>
      <c r="AJ381" s="321"/>
      <c r="AK381" s="116"/>
    </row>
    <row r="382" spans="1:37">
      <c r="A382" s="243"/>
      <c r="B382" s="264" t="s">
        <v>54</v>
      </c>
      <c r="C382" s="269" t="s">
        <v>55</v>
      </c>
      <c r="D382" s="116"/>
      <c r="E382" s="459"/>
      <c r="F382" s="459"/>
      <c r="G382" s="531"/>
      <c r="H382" s="250"/>
      <c r="I382" s="60"/>
      <c r="J382" s="60"/>
      <c r="K382" s="59"/>
      <c r="L382" s="147"/>
      <c r="M382" s="60"/>
      <c r="N382" s="340"/>
      <c r="O382" s="383"/>
      <c r="P382" s="149"/>
      <c r="Q382" s="150"/>
      <c r="R382" s="151"/>
      <c r="S382" s="66"/>
      <c r="T382" s="65"/>
      <c r="U382" s="65"/>
      <c r="V382" s="66"/>
      <c r="W382" s="65"/>
      <c r="X382" s="65"/>
      <c r="Y382" s="65"/>
      <c r="Z382" s="65"/>
      <c r="AA382" s="65"/>
      <c r="AB382" s="65"/>
      <c r="AC382" s="65"/>
      <c r="AD382" s="65"/>
      <c r="AE382" s="65"/>
      <c r="AF382" s="65"/>
      <c r="AG382" s="65"/>
      <c r="AH382" s="410"/>
      <c r="AI382" s="247"/>
      <c r="AJ382" s="202"/>
      <c r="AK382" s="273"/>
    </row>
    <row r="383" spans="1:37" ht="75">
      <c r="A383" s="243"/>
      <c r="B383" s="463" t="s">
        <v>56</v>
      </c>
      <c r="C383" s="31" t="s">
        <v>112</v>
      </c>
      <c r="D383" s="116"/>
      <c r="E383" s="459"/>
      <c r="F383" s="459"/>
      <c r="G383" s="531"/>
      <c r="H383" s="248"/>
      <c r="I383" s="188"/>
      <c r="J383" s="188"/>
      <c r="K383" s="123"/>
      <c r="L383" s="187"/>
      <c r="M383" s="188"/>
      <c r="N383" s="347"/>
      <c r="O383" s="359">
        <v>2</v>
      </c>
      <c r="P383" s="318" t="str">
        <f>C24</f>
        <v>To complete training</v>
      </c>
      <c r="Q383" s="317" t="str">
        <f t="shared" ref="Q383:U384" si="367">H30</f>
        <v>Report of trained engineers</v>
      </c>
      <c r="R383" s="374" t="str">
        <f t="shared" si="367"/>
        <v>Wrong object</v>
      </c>
      <c r="S383" s="317" t="str">
        <f t="shared" si="367"/>
        <v>Incorrect report published</v>
      </c>
      <c r="T383" s="390" t="str">
        <f t="shared" si="367"/>
        <v>Low</v>
      </c>
      <c r="U383" s="386" t="str">
        <f t="shared" si="367"/>
        <v>Large</v>
      </c>
      <c r="V383" s="317" t="s">
        <v>441</v>
      </c>
      <c r="W383" s="107" t="s">
        <v>104</v>
      </c>
      <c r="X383" s="107">
        <f t="shared" ref="X383:X384" si="368">IF($T383="High",3,0)</f>
        <v>0</v>
      </c>
      <c r="Y383" s="107">
        <f t="shared" ref="Y383:Y384" si="369">IF($T383="Medium",2,0)</f>
        <v>0</v>
      </c>
      <c r="Z383" s="107">
        <f t="shared" ref="Z383:Z384" si="370">IF($T383="Low",1,0)</f>
        <v>1</v>
      </c>
      <c r="AA383" s="107">
        <f t="shared" ref="AA383:AA384" si="371">IF($U383="large",3,0)</f>
        <v>3</v>
      </c>
      <c r="AB383" s="107">
        <f t="shared" ref="AB383:AB384" si="372">IF($U383="Medium",2,0)</f>
        <v>0</v>
      </c>
      <c r="AC383" s="107">
        <f t="shared" ref="AC383:AC384" si="373">IF($U383="Low",1,0)</f>
        <v>0</v>
      </c>
      <c r="AD383" s="107">
        <f t="shared" ref="AD383:AD384" si="374">(X383+Y383+Z383)*(AA383+AB383+AC383)</f>
        <v>3</v>
      </c>
      <c r="AE383" s="376">
        <f t="shared" ref="AE383:AE384" si="375">IF($W383="INCREASE",3,0)</f>
        <v>0</v>
      </c>
      <c r="AF383" s="376">
        <f t="shared" ref="AF383:AF384" si="376">IF($W383="NO CHANGE",2,0)</f>
        <v>2</v>
      </c>
      <c r="AG383" s="376">
        <f t="shared" ref="AG383:AG384" si="377">IF($W383="DECREASE",1,0)</f>
        <v>0</v>
      </c>
      <c r="AH383" s="48">
        <f t="shared" ref="AH383:AH384" si="378">AD383*(AE383+AF383+AG383)</f>
        <v>6</v>
      </c>
      <c r="AI383" s="375" t="s">
        <v>605</v>
      </c>
      <c r="AJ383" s="253"/>
      <c r="AK383" s="301"/>
    </row>
    <row r="384" spans="1:37" ht="75">
      <c r="A384" s="243"/>
      <c r="B384" s="463"/>
      <c r="C384" s="31" t="s">
        <v>115</v>
      </c>
      <c r="D384" s="116"/>
      <c r="E384" s="459"/>
      <c r="F384" s="459"/>
      <c r="G384" s="531"/>
      <c r="H384" s="248"/>
      <c r="I384" s="188"/>
      <c r="J384" s="188"/>
      <c r="K384" s="123"/>
      <c r="L384" s="187"/>
      <c r="M384" s="188"/>
      <c r="N384" s="347"/>
      <c r="O384" s="360">
        <v>2</v>
      </c>
      <c r="P384" s="129" t="str">
        <f>C24</f>
        <v>To complete training</v>
      </c>
      <c r="Q384" s="130" t="str">
        <f t="shared" si="367"/>
        <v>Report of trained aircrew</v>
      </c>
      <c r="R384" s="173" t="str">
        <f t="shared" si="367"/>
        <v>Wrong object</v>
      </c>
      <c r="S384" s="130" t="str">
        <f t="shared" si="367"/>
        <v>Incorrect report published</v>
      </c>
      <c r="T384" s="401" t="str">
        <f t="shared" si="367"/>
        <v>Low</v>
      </c>
      <c r="U384" s="175" t="str">
        <f t="shared" si="367"/>
        <v>Large</v>
      </c>
      <c r="V384" s="130" t="s">
        <v>443</v>
      </c>
      <c r="W384" s="194" t="s">
        <v>104</v>
      </c>
      <c r="X384" s="194">
        <f t="shared" si="368"/>
        <v>0</v>
      </c>
      <c r="Y384" s="194">
        <f t="shared" si="369"/>
        <v>0</v>
      </c>
      <c r="Z384" s="194">
        <f t="shared" si="370"/>
        <v>1</v>
      </c>
      <c r="AA384" s="194">
        <f t="shared" si="371"/>
        <v>3</v>
      </c>
      <c r="AB384" s="194">
        <f t="shared" si="372"/>
        <v>0</v>
      </c>
      <c r="AC384" s="194">
        <f t="shared" si="373"/>
        <v>0</v>
      </c>
      <c r="AD384" s="194">
        <f t="shared" si="374"/>
        <v>3</v>
      </c>
      <c r="AE384" s="367">
        <f t="shared" si="375"/>
        <v>0</v>
      </c>
      <c r="AF384" s="367">
        <f t="shared" si="376"/>
        <v>2</v>
      </c>
      <c r="AG384" s="367">
        <f t="shared" si="377"/>
        <v>0</v>
      </c>
      <c r="AH384" s="48">
        <f t="shared" si="378"/>
        <v>6</v>
      </c>
      <c r="AI384" s="368" t="s">
        <v>606</v>
      </c>
      <c r="AJ384" s="253"/>
      <c r="AK384" s="301"/>
    </row>
    <row r="385" spans="1:37">
      <c r="A385" s="243"/>
      <c r="B385" s="30" t="s">
        <v>65</v>
      </c>
      <c r="C385" s="75" t="s">
        <v>90</v>
      </c>
      <c r="D385" s="116"/>
      <c r="E385" s="459"/>
      <c r="F385" s="459"/>
      <c r="G385" s="531"/>
      <c r="H385" s="248"/>
      <c r="I385" s="88"/>
      <c r="J385" s="88"/>
      <c r="K385" s="90"/>
      <c r="L385" s="88"/>
      <c r="M385" s="88"/>
      <c r="N385" s="340"/>
      <c r="O385" s="274"/>
      <c r="P385" s="296"/>
      <c r="Q385" s="146"/>
      <c r="R385" s="147"/>
      <c r="S385" s="147"/>
      <c r="T385" s="59"/>
      <c r="U385" s="59"/>
      <c r="V385" s="147"/>
      <c r="W385" s="59"/>
      <c r="X385" s="59"/>
      <c r="Y385" s="59"/>
      <c r="Z385" s="59"/>
      <c r="AA385" s="59"/>
      <c r="AB385" s="59"/>
      <c r="AC385" s="59"/>
      <c r="AD385" s="59"/>
      <c r="AE385" s="59"/>
      <c r="AF385" s="59"/>
      <c r="AG385" s="59"/>
      <c r="AH385" s="59"/>
      <c r="AI385" s="297"/>
      <c r="AJ385" s="253"/>
      <c r="AK385" s="301"/>
    </row>
    <row r="386" spans="1:37">
      <c r="A386" s="243"/>
      <c r="B386" s="30" t="s">
        <v>75</v>
      </c>
      <c r="C386" s="75" t="s">
        <v>90</v>
      </c>
      <c r="D386" s="116"/>
      <c r="E386" s="459"/>
      <c r="F386" s="459"/>
      <c r="G386" s="531"/>
      <c r="H386" s="248"/>
      <c r="I386" s="88"/>
      <c r="J386" s="88"/>
      <c r="K386" s="90"/>
      <c r="L386" s="88"/>
      <c r="M386" s="88"/>
      <c r="N386" s="340"/>
      <c r="O386" s="223"/>
      <c r="P386" s="88"/>
      <c r="Q386" s="89"/>
      <c r="R386" s="88"/>
      <c r="S386" s="88"/>
      <c r="T386" s="90"/>
      <c r="U386" s="90"/>
      <c r="V386" s="88"/>
      <c r="W386" s="90"/>
      <c r="X386" s="90"/>
      <c r="Y386" s="90"/>
      <c r="Z386" s="90"/>
      <c r="AA386" s="90"/>
      <c r="AB386" s="90"/>
      <c r="AC386" s="90"/>
      <c r="AD386" s="90"/>
      <c r="AE386" s="90"/>
      <c r="AF386" s="90"/>
      <c r="AG386" s="90"/>
      <c r="AH386" s="90"/>
      <c r="AI386" s="91"/>
      <c r="AJ386" s="253"/>
      <c r="AK386" s="301"/>
    </row>
    <row r="387" spans="1:37">
      <c r="A387" s="243"/>
      <c r="B387" s="30" t="s">
        <v>82</v>
      </c>
      <c r="C387" s="75" t="s">
        <v>90</v>
      </c>
      <c r="D387" s="116"/>
      <c r="E387" s="459"/>
      <c r="F387" s="459"/>
      <c r="G387" s="531"/>
      <c r="H387" s="248"/>
      <c r="I387" s="88"/>
      <c r="J387" s="88"/>
      <c r="K387" s="90"/>
      <c r="L387" s="88"/>
      <c r="M387" s="88"/>
      <c r="N387" s="340"/>
      <c r="O387" s="223"/>
      <c r="P387" s="88"/>
      <c r="Q387" s="89"/>
      <c r="R387" s="88"/>
      <c r="S387" s="88"/>
      <c r="T387" s="90"/>
      <c r="U387" s="90"/>
      <c r="V387" s="88"/>
      <c r="W387" s="90"/>
      <c r="X387" s="90"/>
      <c r="Y387" s="90"/>
      <c r="Z387" s="90"/>
      <c r="AA387" s="90"/>
      <c r="AB387" s="90"/>
      <c r="AC387" s="90"/>
      <c r="AD387" s="90"/>
      <c r="AE387" s="90"/>
      <c r="AF387" s="90"/>
      <c r="AG387" s="90"/>
      <c r="AH387" s="90"/>
      <c r="AI387" s="91"/>
      <c r="AJ387" s="253"/>
      <c r="AK387" s="301"/>
    </row>
    <row r="388" spans="1:37">
      <c r="A388" s="243"/>
      <c r="B388" s="30" t="s">
        <v>89</v>
      </c>
      <c r="C388" s="75" t="s">
        <v>90</v>
      </c>
      <c r="D388" s="116"/>
      <c r="E388" s="459"/>
      <c r="F388" s="459"/>
      <c r="G388" s="531"/>
      <c r="H388" s="223"/>
      <c r="I388" s="88"/>
      <c r="J388" s="88"/>
      <c r="K388" s="90"/>
      <c r="L388" s="88"/>
      <c r="M388" s="88"/>
      <c r="N388" s="340"/>
      <c r="O388" s="223"/>
      <c r="P388" s="88"/>
      <c r="Q388" s="89"/>
      <c r="R388" s="88"/>
      <c r="S388" s="88"/>
      <c r="T388" s="90"/>
      <c r="U388" s="90"/>
      <c r="V388" s="88"/>
      <c r="W388" s="90"/>
      <c r="X388" s="90"/>
      <c r="Y388" s="90"/>
      <c r="Z388" s="90"/>
      <c r="AA388" s="90"/>
      <c r="AB388" s="90"/>
      <c r="AC388" s="90"/>
      <c r="AD388" s="90"/>
      <c r="AE388" s="90"/>
      <c r="AF388" s="90"/>
      <c r="AG388" s="90"/>
      <c r="AH388" s="90"/>
      <c r="AI388" s="91"/>
      <c r="AJ388" s="253"/>
      <c r="AK388" s="301"/>
    </row>
    <row r="389" spans="1:37">
      <c r="A389" s="243"/>
      <c r="B389" s="277" t="s">
        <v>91</v>
      </c>
      <c r="C389" s="85" t="s">
        <v>90</v>
      </c>
      <c r="D389" s="278"/>
      <c r="E389" s="459"/>
      <c r="F389" s="459"/>
      <c r="G389" s="531"/>
      <c r="H389" s="246"/>
      <c r="I389" s="66"/>
      <c r="J389" s="66"/>
      <c r="K389" s="65"/>
      <c r="L389" s="151"/>
      <c r="M389" s="66"/>
      <c r="N389" s="288"/>
      <c r="O389" s="224"/>
      <c r="P389" s="177"/>
      <c r="Q389" s="200"/>
      <c r="R389" s="177"/>
      <c r="S389" s="177"/>
      <c r="T389" s="133"/>
      <c r="U389" s="133"/>
      <c r="V389" s="177"/>
      <c r="W389" s="133"/>
      <c r="X389" s="133"/>
      <c r="Y389" s="133"/>
      <c r="Z389" s="133"/>
      <c r="AA389" s="133"/>
      <c r="AB389" s="133"/>
      <c r="AC389" s="133"/>
      <c r="AD389" s="133"/>
      <c r="AE389" s="133"/>
      <c r="AF389" s="133"/>
      <c r="AG389" s="133"/>
      <c r="AH389" s="133"/>
      <c r="AI389" s="189"/>
      <c r="AJ389" s="303"/>
      <c r="AK389" s="301"/>
    </row>
    <row r="390" spans="1:37">
      <c r="A390" s="279"/>
      <c r="B390" s="163"/>
      <c r="C390" s="163"/>
      <c r="D390" s="163"/>
      <c r="E390" s="170"/>
      <c r="F390" s="93"/>
      <c r="G390" s="93"/>
      <c r="H390" s="163"/>
      <c r="I390" s="163"/>
      <c r="J390" s="163"/>
      <c r="K390" s="44"/>
      <c r="L390" s="170"/>
      <c r="M390" s="170"/>
      <c r="N390" s="66"/>
      <c r="O390" s="151"/>
      <c r="P390" s="149"/>
      <c r="Q390" s="150"/>
      <c r="R390" s="151"/>
      <c r="S390" s="66"/>
      <c r="T390" s="65"/>
      <c r="U390" s="65"/>
      <c r="V390" s="66"/>
      <c r="W390" s="65"/>
      <c r="X390" s="65"/>
      <c r="Y390" s="65"/>
      <c r="Z390" s="65"/>
      <c r="AA390" s="65"/>
      <c r="AB390" s="65"/>
      <c r="AC390" s="65"/>
      <c r="AD390" s="65"/>
      <c r="AE390" s="65"/>
      <c r="AF390" s="65"/>
      <c r="AG390" s="65"/>
      <c r="AH390" s="410"/>
      <c r="AI390" s="66"/>
      <c r="AJ390" s="247"/>
      <c r="AK390" s="163"/>
    </row>
    <row r="391" spans="1:37" ht="23.45" thickBot="1">
      <c r="D391" s="226"/>
      <c r="E391" s="287"/>
      <c r="F391" s="225"/>
      <c r="G391" s="226"/>
      <c r="H391" s="226"/>
      <c r="I391" s="226"/>
      <c r="J391" s="226"/>
      <c r="K391" s="107"/>
      <c r="L391" s="287"/>
      <c r="M391" s="226"/>
      <c r="N391" s="288"/>
      <c r="O391" s="309"/>
      <c r="P391" s="282"/>
      <c r="Q391" s="283"/>
      <c r="R391" s="281"/>
      <c r="S391" s="164"/>
      <c r="T391" s="96"/>
      <c r="U391" s="96"/>
      <c r="V391" s="164"/>
      <c r="W391" s="96"/>
      <c r="X391" s="96"/>
      <c r="Y391" s="96"/>
      <c r="Z391" s="96"/>
      <c r="AA391" s="96"/>
      <c r="AB391" s="96"/>
      <c r="AC391" s="96"/>
      <c r="AD391" s="96"/>
      <c r="AE391" s="96"/>
      <c r="AF391" s="96"/>
      <c r="AG391" s="96"/>
      <c r="AH391" s="411"/>
      <c r="AI391" s="164"/>
      <c r="AJ391" s="164"/>
      <c r="AK391" s="164"/>
    </row>
    <row r="392" spans="1:37" ht="23.45" thickBot="1">
      <c r="A392" s="258">
        <v>27</v>
      </c>
      <c r="B392" s="481" t="s">
        <v>5</v>
      </c>
      <c r="C392" s="482"/>
      <c r="D392" s="482" t="s">
        <v>6</v>
      </c>
      <c r="E392" s="482"/>
      <c r="F392" s="482"/>
      <c r="G392" s="482"/>
      <c r="H392" s="482"/>
      <c r="I392" s="482"/>
      <c r="J392" s="482"/>
      <c r="K392" s="482"/>
      <c r="L392" s="501"/>
      <c r="M392" s="502" t="s">
        <v>7</v>
      </c>
      <c r="N392" s="482"/>
      <c r="O392" s="482"/>
      <c r="P392" s="482"/>
      <c r="Q392" s="482"/>
      <c r="R392" s="482"/>
      <c r="S392" s="482"/>
      <c r="T392" s="482"/>
      <c r="U392" s="482"/>
      <c r="V392" s="482"/>
      <c r="W392" s="482"/>
      <c r="X392" s="482"/>
      <c r="Y392" s="482"/>
      <c r="Z392" s="482"/>
      <c r="AA392" s="482"/>
      <c r="AB392" s="482"/>
      <c r="AC392" s="482"/>
      <c r="AD392" s="482"/>
      <c r="AE392" s="482"/>
      <c r="AF392" s="482"/>
      <c r="AG392" s="482"/>
      <c r="AH392" s="482"/>
      <c r="AI392" s="483" t="s">
        <v>8</v>
      </c>
      <c r="AJ392" s="483"/>
    </row>
    <row r="393" spans="1:37" s="259" customFormat="1">
      <c r="A393" s="243"/>
      <c r="D393" s="260"/>
      <c r="E393" s="261" t="s">
        <v>9</v>
      </c>
      <c r="F393" s="508" t="s">
        <v>10</v>
      </c>
      <c r="G393" s="508" t="s">
        <v>11</v>
      </c>
      <c r="H393" s="510" t="s">
        <v>12</v>
      </c>
      <c r="I393" s="512" t="s">
        <v>13</v>
      </c>
      <c r="J393" s="514" t="s">
        <v>14</v>
      </c>
      <c r="K393" s="466" t="s">
        <v>15</v>
      </c>
      <c r="L393" s="508" t="s">
        <v>16</v>
      </c>
      <c r="M393" s="260" t="s">
        <v>17</v>
      </c>
      <c r="N393" s="262" t="s">
        <v>18</v>
      </c>
      <c r="O393" s="516" t="s">
        <v>19</v>
      </c>
      <c r="P393" s="517"/>
      <c r="Q393" s="518"/>
      <c r="R393" s="508" t="s">
        <v>92</v>
      </c>
      <c r="S393" s="508" t="s">
        <v>93</v>
      </c>
      <c r="T393" s="466" t="s">
        <v>22</v>
      </c>
      <c r="U393" s="466" t="s">
        <v>23</v>
      </c>
      <c r="V393" s="529" t="s">
        <v>24</v>
      </c>
      <c r="W393" s="466" t="s">
        <v>94</v>
      </c>
      <c r="X393" s="467" t="s">
        <v>26</v>
      </c>
      <c r="Y393" s="468"/>
      <c r="Z393" s="469"/>
      <c r="AA393" s="467" t="s">
        <v>27</v>
      </c>
      <c r="AB393" s="468"/>
      <c r="AC393" s="469"/>
      <c r="AD393" s="18" t="s">
        <v>28</v>
      </c>
      <c r="AE393" s="467" t="s">
        <v>29</v>
      </c>
      <c r="AF393" s="468"/>
      <c r="AG393" s="469"/>
      <c r="AH393" s="466" t="s">
        <v>30</v>
      </c>
      <c r="AI393" s="528" t="s">
        <v>31</v>
      </c>
      <c r="AJ393" s="528" t="s">
        <v>32</v>
      </c>
      <c r="AK393" s="263" t="s">
        <v>33</v>
      </c>
    </row>
    <row r="394" spans="1:37" ht="43.15" customHeight="1">
      <c r="A394" s="243"/>
      <c r="B394" s="264" t="s">
        <v>34</v>
      </c>
      <c r="C394" s="106" t="s">
        <v>607</v>
      </c>
      <c r="D394" s="116"/>
      <c r="E394" s="395" t="s">
        <v>167</v>
      </c>
      <c r="F394" s="509"/>
      <c r="G394" s="509"/>
      <c r="H394" s="511"/>
      <c r="I394" s="513"/>
      <c r="J394" s="515"/>
      <c r="K394" s="457"/>
      <c r="L394" s="509"/>
      <c r="M394" s="266"/>
      <c r="N394" s="361"/>
      <c r="O394" s="426" t="s">
        <v>37</v>
      </c>
      <c r="P394" s="427" t="s">
        <v>38</v>
      </c>
      <c r="Q394" s="428" t="s">
        <v>17</v>
      </c>
      <c r="R394" s="528"/>
      <c r="S394" s="528"/>
      <c r="T394" s="456"/>
      <c r="U394" s="456"/>
      <c r="V394" s="530"/>
      <c r="W394" s="456"/>
      <c r="X394" s="325" t="s">
        <v>39</v>
      </c>
      <c r="Y394" s="325" t="s">
        <v>40</v>
      </c>
      <c r="Z394" s="325" t="s">
        <v>41</v>
      </c>
      <c r="AA394" s="325" t="s">
        <v>39</v>
      </c>
      <c r="AB394" s="325" t="s">
        <v>40</v>
      </c>
      <c r="AC394" s="325" t="s">
        <v>41</v>
      </c>
      <c r="AD394" s="325" t="s">
        <v>42</v>
      </c>
      <c r="AE394" s="325" t="s">
        <v>43</v>
      </c>
      <c r="AF394" s="325" t="s">
        <v>44</v>
      </c>
      <c r="AG394" s="325" t="s">
        <v>45</v>
      </c>
      <c r="AH394" s="456"/>
      <c r="AI394" s="528"/>
      <c r="AJ394" s="509"/>
      <c r="AK394" s="152" t="s">
        <v>46</v>
      </c>
    </row>
    <row r="395" spans="1:37" ht="30">
      <c r="A395" s="243"/>
      <c r="B395" s="30" t="s">
        <v>47</v>
      </c>
      <c r="C395" s="31" t="s">
        <v>446</v>
      </c>
      <c r="D395" s="116"/>
      <c r="E395" s="458" t="s">
        <v>447</v>
      </c>
      <c r="F395" s="458" t="s">
        <v>448</v>
      </c>
      <c r="G395" s="460" t="s">
        <v>449</v>
      </c>
      <c r="H395" s="278"/>
      <c r="I395" s="278"/>
      <c r="J395" s="278"/>
      <c r="K395" s="194"/>
      <c r="L395" s="302"/>
      <c r="M395" s="295"/>
      <c r="N395" s="295"/>
      <c r="O395" s="309"/>
      <c r="P395" s="282"/>
      <c r="Q395" s="283"/>
      <c r="R395" s="281"/>
      <c r="S395" s="164"/>
      <c r="T395" s="96"/>
      <c r="U395" s="96"/>
      <c r="V395" s="164"/>
      <c r="W395" s="96"/>
      <c r="X395" s="96"/>
      <c r="Y395" s="96"/>
      <c r="Z395" s="96"/>
      <c r="AA395" s="96"/>
      <c r="AB395" s="96"/>
      <c r="AC395" s="96"/>
      <c r="AD395" s="435"/>
      <c r="AE395" s="96"/>
      <c r="AF395" s="96"/>
      <c r="AG395" s="96"/>
      <c r="AH395" s="411"/>
      <c r="AI395" s="301"/>
      <c r="AJ395" s="321"/>
      <c r="AK395" s="278"/>
    </row>
    <row r="396" spans="1:37">
      <c r="A396" s="243"/>
      <c r="B396" s="264" t="s">
        <v>54</v>
      </c>
      <c r="C396" s="269" t="s">
        <v>55</v>
      </c>
      <c r="D396" s="116"/>
      <c r="E396" s="459"/>
      <c r="F396" s="459"/>
      <c r="G396" s="531"/>
      <c r="H396" s="250"/>
      <c r="I396" s="60"/>
      <c r="J396" s="60"/>
      <c r="K396" s="59"/>
      <c r="L396" s="147"/>
      <c r="M396" s="60"/>
      <c r="N396" s="340"/>
      <c r="O396" s="383"/>
      <c r="P396" s="149"/>
      <c r="Q396" s="150"/>
      <c r="R396" s="151"/>
      <c r="S396" s="66"/>
      <c r="T396" s="65"/>
      <c r="U396" s="65"/>
      <c r="V396" s="66"/>
      <c r="W396" s="65"/>
      <c r="X396" s="65"/>
      <c r="Y396" s="65"/>
      <c r="Z396" s="65"/>
      <c r="AA396" s="65"/>
      <c r="AB396" s="65"/>
      <c r="AC396" s="65"/>
      <c r="AD396" s="65"/>
      <c r="AE396" s="65"/>
      <c r="AF396" s="65"/>
      <c r="AG396" s="65"/>
      <c r="AH396" s="410"/>
      <c r="AI396" s="247"/>
      <c r="AJ396" s="202"/>
      <c r="AK396" s="347"/>
    </row>
    <row r="397" spans="1:37" ht="90">
      <c r="A397" s="243"/>
      <c r="B397" s="30" t="s">
        <v>56</v>
      </c>
      <c r="C397" s="31" t="s">
        <v>369</v>
      </c>
      <c r="D397" s="116"/>
      <c r="E397" s="459"/>
      <c r="F397" s="459"/>
      <c r="G397" s="531"/>
      <c r="H397" s="246"/>
      <c r="I397" s="66"/>
      <c r="J397" s="66"/>
      <c r="K397" s="65"/>
      <c r="L397" s="151"/>
      <c r="M397" s="66"/>
      <c r="N397" s="347"/>
      <c r="O397" s="356">
        <v>23</v>
      </c>
      <c r="P397" s="316" t="str">
        <f>C332</f>
        <v>To be a functioning NFF/Airworthiness group</v>
      </c>
      <c r="Q397" s="315" t="str">
        <f>H342</f>
        <v>Training update specification</v>
      </c>
      <c r="R397" s="377" t="str">
        <f>I342</f>
        <v>Timing/duration</v>
      </c>
      <c r="S397" s="315" t="str">
        <f>J342</f>
        <v>Too late - issued too late in the process to be implemented</v>
      </c>
      <c r="T397" s="402" t="str">
        <f>K342</f>
        <v>Low</v>
      </c>
      <c r="U397" s="418" t="str">
        <f>L342</f>
        <v>Large</v>
      </c>
      <c r="V397" s="316" t="s">
        <v>450</v>
      </c>
      <c r="W397" s="378" t="s">
        <v>104</v>
      </c>
      <c r="X397" s="378">
        <f t="shared" ref="X397" si="379">IF($T397="High",3,0)</f>
        <v>0</v>
      </c>
      <c r="Y397" s="378">
        <f t="shared" ref="Y397" si="380">IF($T397="Medium",2,0)</f>
        <v>0</v>
      </c>
      <c r="Z397" s="378">
        <f t="shared" ref="Z397" si="381">IF($T397="Low",1,0)</f>
        <v>1</v>
      </c>
      <c r="AA397" s="378">
        <f t="shared" ref="AA397" si="382">IF($U397="large",3,0)</f>
        <v>3</v>
      </c>
      <c r="AB397" s="378">
        <f t="shared" ref="AB397" si="383">IF($U397="Medium",2,0)</f>
        <v>0</v>
      </c>
      <c r="AC397" s="378">
        <f t="shared" ref="AC397" si="384">IF($U397="Low",1,0)</f>
        <v>0</v>
      </c>
      <c r="AD397" s="378">
        <f t="shared" ref="AD397" si="385">(X397+Y397+Z397)*(AA397+AB397+AC397)</f>
        <v>3</v>
      </c>
      <c r="AE397" s="379">
        <f t="shared" ref="AE397" si="386">IF($W397="INCREASE",3,0)</f>
        <v>0</v>
      </c>
      <c r="AF397" s="379">
        <f t="shared" ref="AF397" si="387">IF($W397="NO CHANGE",2,0)</f>
        <v>2</v>
      </c>
      <c r="AG397" s="379">
        <f t="shared" ref="AG397" si="388">IF($W397="DECREASE",1,0)</f>
        <v>0</v>
      </c>
      <c r="AH397" s="48">
        <f t="shared" ref="AH397" si="389">AD397*(AE397+AF397+AG397)</f>
        <v>6</v>
      </c>
      <c r="AI397" s="152" t="s">
        <v>451</v>
      </c>
      <c r="AJ397" s="303"/>
      <c r="AK397" s="347"/>
    </row>
    <row r="398" spans="1:37" ht="60">
      <c r="A398" s="243"/>
      <c r="B398" s="30" t="s">
        <v>65</v>
      </c>
      <c r="C398" s="31" t="s">
        <v>126</v>
      </c>
      <c r="D398" s="116"/>
      <c r="E398" s="459"/>
      <c r="F398" s="459"/>
      <c r="G398" s="461"/>
      <c r="H398" s="347" t="str">
        <f>C398</f>
        <v>Updated training documents</v>
      </c>
      <c r="I398" s="348" t="s">
        <v>107</v>
      </c>
      <c r="J398" s="165" t="s">
        <v>452</v>
      </c>
      <c r="K398" s="378" t="s">
        <v>53</v>
      </c>
      <c r="L398" s="349" t="s">
        <v>58</v>
      </c>
      <c r="M398" s="340"/>
      <c r="N398" s="340"/>
      <c r="O398" s="250"/>
      <c r="P398" s="145"/>
      <c r="Q398" s="146"/>
      <c r="R398" s="147"/>
      <c r="S398" s="60"/>
      <c r="T398" s="59"/>
      <c r="U398" s="59"/>
      <c r="V398" s="60"/>
      <c r="W398" s="59"/>
      <c r="X398" s="59"/>
      <c r="Y398" s="59"/>
      <c r="Z398" s="59"/>
      <c r="AA398" s="59"/>
      <c r="AB398" s="59"/>
      <c r="AC398" s="59"/>
      <c r="AD398" s="59"/>
      <c r="AE398" s="59"/>
      <c r="AF398" s="59"/>
      <c r="AG398" s="59"/>
      <c r="AH398" s="409"/>
      <c r="AI398" s="251"/>
      <c r="AJ398" s="311" t="s">
        <v>608</v>
      </c>
      <c r="AK398" s="347"/>
    </row>
    <row r="399" spans="1:37">
      <c r="A399" s="243"/>
      <c r="B399" s="30" t="s">
        <v>75</v>
      </c>
      <c r="C399" s="75" t="s">
        <v>90</v>
      </c>
      <c r="D399" s="116"/>
      <c r="E399" s="459"/>
      <c r="F399" s="459"/>
      <c r="G399" s="531"/>
      <c r="H399" s="275"/>
      <c r="I399" s="79"/>
      <c r="J399" s="79"/>
      <c r="K399" s="81"/>
      <c r="L399" s="79"/>
      <c r="M399" s="79"/>
      <c r="N399" s="340"/>
      <c r="O399" s="248"/>
      <c r="P399" s="185"/>
      <c r="Q399" s="89"/>
      <c r="R399" s="88"/>
      <c r="S399" s="88"/>
      <c r="T399" s="90"/>
      <c r="U399" s="90"/>
      <c r="V399" s="88"/>
      <c r="W399" s="90"/>
      <c r="X399" s="90"/>
      <c r="Y399" s="90"/>
      <c r="Z399" s="90"/>
      <c r="AA399" s="90"/>
      <c r="AB399" s="90"/>
      <c r="AC399" s="90"/>
      <c r="AD399" s="90"/>
      <c r="AE399" s="90"/>
      <c r="AF399" s="90"/>
      <c r="AG399" s="90"/>
      <c r="AH399" s="90"/>
      <c r="AI399" s="91"/>
      <c r="AJ399" s="88"/>
      <c r="AK399" s="347"/>
    </row>
    <row r="400" spans="1:37">
      <c r="A400" s="243"/>
      <c r="B400" s="30" t="s">
        <v>82</v>
      </c>
      <c r="C400" s="75" t="s">
        <v>90</v>
      </c>
      <c r="D400" s="116"/>
      <c r="E400" s="459"/>
      <c r="F400" s="459"/>
      <c r="G400" s="531"/>
      <c r="H400" s="223"/>
      <c r="I400" s="88"/>
      <c r="J400" s="88"/>
      <c r="K400" s="90"/>
      <c r="L400" s="88"/>
      <c r="M400" s="88"/>
      <c r="N400" s="340"/>
      <c r="O400" s="248"/>
      <c r="P400" s="185"/>
      <c r="Q400" s="89"/>
      <c r="R400" s="88"/>
      <c r="S400" s="88"/>
      <c r="T400" s="90"/>
      <c r="U400" s="90"/>
      <c r="V400" s="88"/>
      <c r="W400" s="90"/>
      <c r="X400" s="90"/>
      <c r="Y400" s="90"/>
      <c r="Z400" s="90"/>
      <c r="AA400" s="90"/>
      <c r="AB400" s="90"/>
      <c r="AC400" s="90"/>
      <c r="AD400" s="90"/>
      <c r="AE400" s="90"/>
      <c r="AF400" s="90"/>
      <c r="AG400" s="90"/>
      <c r="AH400" s="90"/>
      <c r="AI400" s="91"/>
      <c r="AJ400" s="88"/>
      <c r="AK400" s="347"/>
    </row>
    <row r="401" spans="1:37">
      <c r="A401" s="243"/>
      <c r="B401" s="30" t="s">
        <v>89</v>
      </c>
      <c r="C401" s="75" t="s">
        <v>90</v>
      </c>
      <c r="D401" s="116"/>
      <c r="E401" s="459"/>
      <c r="F401" s="459"/>
      <c r="G401" s="531"/>
      <c r="H401" s="223"/>
      <c r="I401" s="88"/>
      <c r="J401" s="88"/>
      <c r="K401" s="90"/>
      <c r="L401" s="88"/>
      <c r="M401" s="88"/>
      <c r="N401" s="340"/>
      <c r="O401" s="248"/>
      <c r="P401" s="185"/>
      <c r="Q401" s="89"/>
      <c r="R401" s="88"/>
      <c r="S401" s="88"/>
      <c r="T401" s="90"/>
      <c r="U401" s="90"/>
      <c r="V401" s="88"/>
      <c r="W401" s="90"/>
      <c r="X401" s="90"/>
      <c r="Y401" s="90"/>
      <c r="Z401" s="90"/>
      <c r="AA401" s="90"/>
      <c r="AB401" s="90"/>
      <c r="AC401" s="90"/>
      <c r="AD401" s="90"/>
      <c r="AE401" s="90"/>
      <c r="AF401" s="90"/>
      <c r="AG401" s="90"/>
      <c r="AH401" s="90"/>
      <c r="AI401" s="91"/>
      <c r="AJ401" s="88"/>
      <c r="AK401" s="347"/>
    </row>
    <row r="402" spans="1:37">
      <c r="A402" s="243"/>
      <c r="B402" s="277" t="s">
        <v>91</v>
      </c>
      <c r="C402" s="85" t="s">
        <v>90</v>
      </c>
      <c r="D402" s="278"/>
      <c r="E402" s="459"/>
      <c r="F402" s="459"/>
      <c r="G402" s="531"/>
      <c r="H402" s="224"/>
      <c r="I402" s="177"/>
      <c r="J402" s="177"/>
      <c r="K402" s="133"/>
      <c r="L402" s="177"/>
      <c r="M402" s="177"/>
      <c r="N402" s="288"/>
      <c r="O402" s="246"/>
      <c r="P402" s="149"/>
      <c r="Q402" s="200"/>
      <c r="R402" s="177"/>
      <c r="S402" s="177"/>
      <c r="T402" s="133"/>
      <c r="U402" s="133"/>
      <c r="V402" s="177"/>
      <c r="W402" s="133"/>
      <c r="X402" s="133"/>
      <c r="Y402" s="133"/>
      <c r="Z402" s="133"/>
      <c r="AA402" s="133"/>
      <c r="AB402" s="133"/>
      <c r="AC402" s="133"/>
      <c r="AD402" s="133"/>
      <c r="AE402" s="133"/>
      <c r="AF402" s="133"/>
      <c r="AG402" s="133"/>
      <c r="AH402" s="133"/>
      <c r="AI402" s="189"/>
      <c r="AJ402" s="88"/>
      <c r="AK402" s="226"/>
    </row>
    <row r="403" spans="1:37">
      <c r="A403" s="279"/>
      <c r="B403" s="163"/>
      <c r="C403" s="163"/>
      <c r="D403" s="163"/>
      <c r="E403" s="170"/>
      <c r="F403" s="93"/>
      <c r="G403" s="163"/>
      <c r="H403" s="66"/>
      <c r="I403" s="66"/>
      <c r="J403" s="66"/>
      <c r="K403" s="65"/>
      <c r="L403" s="151"/>
      <c r="M403" s="66"/>
      <c r="N403" s="66"/>
      <c r="O403" s="151"/>
      <c r="P403" s="149"/>
      <c r="Q403" s="150"/>
      <c r="R403" s="151"/>
      <c r="S403" s="66"/>
      <c r="T403" s="65"/>
      <c r="U403" s="65"/>
      <c r="V403" s="66"/>
      <c r="W403" s="65"/>
      <c r="X403" s="65"/>
      <c r="Y403" s="65"/>
      <c r="Z403" s="65"/>
      <c r="AA403" s="65"/>
      <c r="AB403" s="65"/>
      <c r="AC403" s="65"/>
      <c r="AD403" s="65"/>
      <c r="AE403" s="65"/>
      <c r="AF403" s="65"/>
      <c r="AG403" s="65"/>
      <c r="AH403" s="410"/>
      <c r="AI403" s="66"/>
      <c r="AJ403" s="163"/>
      <c r="AK403" s="66"/>
    </row>
    <row r="404" spans="1:37" ht="23.45" thickBot="1">
      <c r="B404" s="164"/>
      <c r="C404" s="164"/>
      <c r="D404" s="164"/>
      <c r="E404" s="281"/>
      <c r="F404" s="97"/>
      <c r="G404" s="164"/>
      <c r="H404" s="164"/>
      <c r="I404" s="164"/>
      <c r="J404" s="164"/>
      <c r="K404" s="96"/>
      <c r="L404" s="281"/>
      <c r="M404" s="164"/>
      <c r="N404" s="164"/>
      <c r="O404" s="281"/>
      <c r="P404" s="282"/>
      <c r="Q404" s="283"/>
      <c r="R404" s="281"/>
      <c r="S404" s="164"/>
      <c r="T404" s="96"/>
      <c r="U404" s="96"/>
      <c r="V404" s="164"/>
      <c r="W404" s="96"/>
      <c r="X404" s="96"/>
      <c r="Y404" s="96"/>
      <c r="Z404" s="96"/>
      <c r="AA404" s="96"/>
      <c r="AB404" s="96"/>
      <c r="AC404" s="96"/>
      <c r="AD404" s="96"/>
      <c r="AE404" s="96"/>
      <c r="AF404" s="96"/>
      <c r="AG404" s="96"/>
      <c r="AH404" s="411"/>
      <c r="AI404" s="164"/>
      <c r="AJ404" s="164"/>
      <c r="AK404" s="164"/>
    </row>
    <row r="405" spans="1:37" ht="23.45" thickBot="1">
      <c r="A405" s="258">
        <v>28</v>
      </c>
      <c r="B405" s="481" t="s">
        <v>5</v>
      </c>
      <c r="C405" s="482"/>
      <c r="D405" s="482" t="s">
        <v>6</v>
      </c>
      <c r="E405" s="482"/>
      <c r="F405" s="482"/>
      <c r="G405" s="482"/>
      <c r="H405" s="482"/>
      <c r="I405" s="482"/>
      <c r="J405" s="482"/>
      <c r="K405" s="482"/>
      <c r="L405" s="501"/>
      <c r="M405" s="502" t="s">
        <v>7</v>
      </c>
      <c r="N405" s="482"/>
      <c r="O405" s="482"/>
      <c r="P405" s="482"/>
      <c r="Q405" s="482"/>
      <c r="R405" s="482"/>
      <c r="S405" s="482"/>
      <c r="T405" s="482"/>
      <c r="U405" s="482"/>
      <c r="V405" s="482"/>
      <c r="W405" s="482"/>
      <c r="X405" s="482"/>
      <c r="Y405" s="482"/>
      <c r="Z405" s="482"/>
      <c r="AA405" s="482"/>
      <c r="AB405" s="482"/>
      <c r="AC405" s="482"/>
      <c r="AD405" s="482"/>
      <c r="AE405" s="482"/>
      <c r="AF405" s="482"/>
      <c r="AG405" s="482"/>
      <c r="AH405" s="482"/>
      <c r="AI405" s="483" t="s">
        <v>8</v>
      </c>
      <c r="AJ405" s="483"/>
    </row>
    <row r="406" spans="1:37" s="259" customFormat="1">
      <c r="A406" s="243"/>
      <c r="D406" s="260"/>
      <c r="E406" s="261" t="s">
        <v>9</v>
      </c>
      <c r="F406" s="508" t="s">
        <v>10</v>
      </c>
      <c r="G406" s="508" t="s">
        <v>11</v>
      </c>
      <c r="H406" s="510" t="s">
        <v>12</v>
      </c>
      <c r="I406" s="512" t="s">
        <v>13</v>
      </c>
      <c r="J406" s="514" t="s">
        <v>14</v>
      </c>
      <c r="K406" s="466" t="s">
        <v>15</v>
      </c>
      <c r="L406" s="508" t="s">
        <v>16</v>
      </c>
      <c r="M406" s="260" t="s">
        <v>17</v>
      </c>
      <c r="N406" s="262" t="s">
        <v>18</v>
      </c>
      <c r="O406" s="516" t="s">
        <v>19</v>
      </c>
      <c r="P406" s="517"/>
      <c r="Q406" s="518"/>
      <c r="R406" s="508" t="s">
        <v>92</v>
      </c>
      <c r="S406" s="508" t="s">
        <v>93</v>
      </c>
      <c r="T406" s="466" t="s">
        <v>22</v>
      </c>
      <c r="U406" s="466" t="s">
        <v>23</v>
      </c>
      <c r="V406" s="529" t="s">
        <v>24</v>
      </c>
      <c r="W406" s="466" t="s">
        <v>94</v>
      </c>
      <c r="X406" s="467" t="s">
        <v>26</v>
      </c>
      <c r="Y406" s="468"/>
      <c r="Z406" s="469"/>
      <c r="AA406" s="467" t="s">
        <v>27</v>
      </c>
      <c r="AB406" s="468"/>
      <c r="AC406" s="469"/>
      <c r="AD406" s="18" t="s">
        <v>28</v>
      </c>
      <c r="AE406" s="467" t="s">
        <v>29</v>
      </c>
      <c r="AF406" s="468"/>
      <c r="AG406" s="469"/>
      <c r="AH406" s="466" t="s">
        <v>30</v>
      </c>
      <c r="AI406" s="528" t="s">
        <v>31</v>
      </c>
      <c r="AJ406" s="528" t="s">
        <v>32</v>
      </c>
      <c r="AK406" s="263" t="s">
        <v>33</v>
      </c>
    </row>
    <row r="407" spans="1:37" ht="40.15" customHeight="1">
      <c r="A407" s="243"/>
      <c r="B407" s="264" t="s">
        <v>34</v>
      </c>
      <c r="C407" s="31" t="s">
        <v>454</v>
      </c>
      <c r="D407" s="116"/>
      <c r="E407" s="395" t="s">
        <v>167</v>
      </c>
      <c r="F407" s="509"/>
      <c r="G407" s="509"/>
      <c r="H407" s="511"/>
      <c r="I407" s="513"/>
      <c r="J407" s="515"/>
      <c r="K407" s="457"/>
      <c r="L407" s="509"/>
      <c r="M407" s="266"/>
      <c r="N407" s="361"/>
      <c r="O407" s="426" t="s">
        <v>37</v>
      </c>
      <c r="P407" s="427" t="s">
        <v>38</v>
      </c>
      <c r="Q407" s="428" t="s">
        <v>17</v>
      </c>
      <c r="R407" s="528"/>
      <c r="S407" s="528"/>
      <c r="T407" s="456"/>
      <c r="U407" s="456"/>
      <c r="V407" s="530"/>
      <c r="W407" s="456"/>
      <c r="X407" s="325" t="s">
        <v>39</v>
      </c>
      <c r="Y407" s="325" t="s">
        <v>40</v>
      </c>
      <c r="Z407" s="325" t="s">
        <v>41</v>
      </c>
      <c r="AA407" s="325" t="s">
        <v>39</v>
      </c>
      <c r="AB407" s="325" t="s">
        <v>40</v>
      </c>
      <c r="AC407" s="325" t="s">
        <v>41</v>
      </c>
      <c r="AD407" s="325" t="s">
        <v>42</v>
      </c>
      <c r="AE407" s="325" t="s">
        <v>43</v>
      </c>
      <c r="AF407" s="325" t="s">
        <v>44</v>
      </c>
      <c r="AG407" s="325" t="s">
        <v>45</v>
      </c>
      <c r="AH407" s="456"/>
      <c r="AI407" s="528"/>
      <c r="AJ407" s="509"/>
      <c r="AK407" s="152" t="s">
        <v>46</v>
      </c>
    </row>
    <row r="408" spans="1:37" ht="45">
      <c r="A408" s="243"/>
      <c r="B408" s="30" t="s">
        <v>47</v>
      </c>
      <c r="C408" s="106" t="s">
        <v>455</v>
      </c>
      <c r="D408" s="116"/>
      <c r="E408" s="458" t="s">
        <v>456</v>
      </c>
      <c r="F408" s="458" t="s">
        <v>457</v>
      </c>
      <c r="G408" s="460" t="s">
        <v>449</v>
      </c>
      <c r="H408" s="278"/>
      <c r="I408" s="278"/>
      <c r="J408" s="278"/>
      <c r="K408" s="194"/>
      <c r="L408" s="302"/>
      <c r="M408" s="295"/>
      <c r="N408" s="295"/>
      <c r="O408" s="309"/>
      <c r="P408" s="282"/>
      <c r="Q408" s="283"/>
      <c r="R408" s="281"/>
      <c r="S408" s="164"/>
      <c r="T408" s="96"/>
      <c r="U408" s="96"/>
      <c r="V408" s="164"/>
      <c r="W408" s="96"/>
      <c r="X408" s="96"/>
      <c r="Y408" s="96"/>
      <c r="Z408" s="96"/>
      <c r="AA408" s="96"/>
      <c r="AB408" s="96"/>
      <c r="AC408" s="96"/>
      <c r="AD408" s="435"/>
      <c r="AE408" s="96"/>
      <c r="AF408" s="96"/>
      <c r="AG408" s="96"/>
      <c r="AH408" s="411"/>
      <c r="AI408" s="301"/>
      <c r="AJ408" s="321"/>
      <c r="AK408" s="278"/>
    </row>
    <row r="409" spans="1:37">
      <c r="A409" s="243"/>
      <c r="B409" s="264" t="s">
        <v>54</v>
      </c>
      <c r="C409" s="269" t="s">
        <v>55</v>
      </c>
      <c r="D409" s="116"/>
      <c r="E409" s="459"/>
      <c r="F409" s="459"/>
      <c r="G409" s="531"/>
      <c r="H409" s="250"/>
      <c r="I409" s="60"/>
      <c r="J409" s="60"/>
      <c r="K409" s="59"/>
      <c r="L409" s="147"/>
      <c r="M409" s="60"/>
      <c r="N409" s="340"/>
      <c r="O409" s="383"/>
      <c r="P409" s="149"/>
      <c r="Q409" s="150"/>
      <c r="R409" s="151"/>
      <c r="S409" s="66"/>
      <c r="T409" s="65"/>
      <c r="U409" s="65"/>
      <c r="V409" s="66"/>
      <c r="W409" s="65"/>
      <c r="X409" s="65"/>
      <c r="Y409" s="65"/>
      <c r="Z409" s="65"/>
      <c r="AA409" s="65"/>
      <c r="AB409" s="65"/>
      <c r="AC409" s="65"/>
      <c r="AD409" s="65"/>
      <c r="AE409" s="65"/>
      <c r="AF409" s="65"/>
      <c r="AG409" s="65"/>
      <c r="AH409" s="410"/>
      <c r="AI409" s="247"/>
      <c r="AJ409" s="202"/>
      <c r="AK409" s="202"/>
    </row>
    <row r="410" spans="1:37" ht="75">
      <c r="A410" s="243"/>
      <c r="B410" s="30" t="s">
        <v>56</v>
      </c>
      <c r="C410" s="31" t="s">
        <v>421</v>
      </c>
      <c r="D410" s="116"/>
      <c r="E410" s="459"/>
      <c r="F410" s="459"/>
      <c r="G410" s="531"/>
      <c r="H410" s="248"/>
      <c r="I410" s="188"/>
      <c r="J410" s="188"/>
      <c r="K410" s="123"/>
      <c r="L410" s="187"/>
      <c r="M410" s="188"/>
      <c r="N410" s="347"/>
      <c r="O410" s="356">
        <v>23</v>
      </c>
      <c r="P410" s="316" t="str">
        <f>C332</f>
        <v>To be a functioning NFF/Airworthiness group</v>
      </c>
      <c r="Q410" s="315" t="str">
        <f>H343</f>
        <v>Published limits for acceptable NFF rates</v>
      </c>
      <c r="R410" s="377" t="str">
        <f>I343</f>
        <v>Timing/duration</v>
      </c>
      <c r="S410" s="315" t="str">
        <f>J343</f>
        <v>Too late - issued too late in the useful in the process</v>
      </c>
      <c r="T410" s="402" t="str">
        <f>K343</f>
        <v>Low</v>
      </c>
      <c r="U410" s="418" t="str">
        <f>L343</f>
        <v>Large</v>
      </c>
      <c r="V410" s="316" t="s">
        <v>458</v>
      </c>
      <c r="W410" s="378" t="s">
        <v>104</v>
      </c>
      <c r="X410" s="378">
        <f t="shared" ref="X410" si="390">IF($T410="High",3,0)</f>
        <v>0</v>
      </c>
      <c r="Y410" s="378">
        <f t="shared" ref="Y410" si="391">IF($T410="Medium",2,0)</f>
        <v>0</v>
      </c>
      <c r="Z410" s="378">
        <f t="shared" ref="Z410" si="392">IF($T410="Low",1,0)</f>
        <v>1</v>
      </c>
      <c r="AA410" s="378">
        <f t="shared" ref="AA410" si="393">IF($U410="large",3,0)</f>
        <v>3</v>
      </c>
      <c r="AB410" s="378">
        <f t="shared" ref="AB410" si="394">IF($U410="Medium",2,0)</f>
        <v>0</v>
      </c>
      <c r="AC410" s="378">
        <f t="shared" ref="AC410" si="395">IF($U410="Low",1,0)</f>
        <v>0</v>
      </c>
      <c r="AD410" s="378">
        <f t="shared" ref="AD410" si="396">(X410+Y410+Z410)*(AA410+AB410+AC410)</f>
        <v>3</v>
      </c>
      <c r="AE410" s="379">
        <f t="shared" ref="AE410" si="397">IF($W410="INCREASE",3,0)</f>
        <v>0</v>
      </c>
      <c r="AF410" s="379">
        <f t="shared" ref="AF410" si="398">IF($W410="NO CHANGE",2,0)</f>
        <v>2</v>
      </c>
      <c r="AG410" s="379">
        <f t="shared" ref="AG410" si="399">IF($W410="DECREASE",1,0)</f>
        <v>0</v>
      </c>
      <c r="AH410" s="48">
        <f t="shared" ref="AH410" si="400">AD410*(AE410+AF410+AG410)</f>
        <v>6</v>
      </c>
      <c r="AI410" s="382" t="s">
        <v>459</v>
      </c>
      <c r="AJ410" s="253"/>
      <c r="AK410" s="347"/>
    </row>
    <row r="411" spans="1:37">
      <c r="A411" s="243"/>
      <c r="B411" s="30" t="s">
        <v>65</v>
      </c>
      <c r="C411" s="75" t="s">
        <v>90</v>
      </c>
      <c r="D411" s="116"/>
      <c r="E411" s="459"/>
      <c r="F411" s="459"/>
      <c r="G411" s="531"/>
      <c r="H411" s="248"/>
      <c r="I411" s="188"/>
      <c r="J411" s="188"/>
      <c r="K411" s="123"/>
      <c r="L411" s="187"/>
      <c r="M411" s="188"/>
      <c r="N411" s="340"/>
      <c r="O411" s="250"/>
      <c r="P411" s="145"/>
      <c r="Q411" s="146"/>
      <c r="R411" s="147"/>
      <c r="S411" s="60"/>
      <c r="T411" s="59"/>
      <c r="U411" s="59"/>
      <c r="V411" s="60"/>
      <c r="W411" s="59"/>
      <c r="X411" s="59"/>
      <c r="Y411" s="59"/>
      <c r="Z411" s="59"/>
      <c r="AA411" s="59"/>
      <c r="AB411" s="59"/>
      <c r="AC411" s="59"/>
      <c r="AD411" s="59"/>
      <c r="AE411" s="59"/>
      <c r="AF411" s="59"/>
      <c r="AG411" s="59"/>
      <c r="AH411" s="409"/>
      <c r="AI411" s="251"/>
      <c r="AJ411" s="253"/>
      <c r="AK411" s="347"/>
    </row>
    <row r="412" spans="1:37">
      <c r="A412" s="243"/>
      <c r="B412" s="30" t="s">
        <v>75</v>
      </c>
      <c r="C412" s="75" t="s">
        <v>90</v>
      </c>
      <c r="D412" s="116"/>
      <c r="E412" s="459"/>
      <c r="F412" s="459"/>
      <c r="G412" s="531"/>
      <c r="H412" s="248"/>
      <c r="I412" s="188"/>
      <c r="J412" s="188"/>
      <c r="K412" s="123"/>
      <c r="L412" s="187"/>
      <c r="M412" s="188"/>
      <c r="N412" s="340"/>
      <c r="O412" s="223"/>
      <c r="P412" s="88"/>
      <c r="Q412" s="89"/>
      <c r="R412" s="88"/>
      <c r="S412" s="88"/>
      <c r="T412" s="90"/>
      <c r="U412" s="90"/>
      <c r="V412" s="88"/>
      <c r="W412" s="90"/>
      <c r="X412" s="90"/>
      <c r="Y412" s="90"/>
      <c r="Z412" s="90"/>
      <c r="AA412" s="90"/>
      <c r="AB412" s="90"/>
      <c r="AC412" s="90"/>
      <c r="AD412" s="90"/>
      <c r="AE412" s="90"/>
      <c r="AF412" s="90"/>
      <c r="AG412" s="90"/>
      <c r="AH412" s="90"/>
      <c r="AI412" s="91"/>
      <c r="AJ412" s="253"/>
      <c r="AK412" s="347"/>
    </row>
    <row r="413" spans="1:37">
      <c r="A413" s="243"/>
      <c r="B413" s="30" t="s">
        <v>82</v>
      </c>
      <c r="C413" s="75" t="s">
        <v>90</v>
      </c>
      <c r="D413" s="116"/>
      <c r="E413" s="459"/>
      <c r="F413" s="459"/>
      <c r="G413" s="531"/>
      <c r="H413" s="248"/>
      <c r="I413" s="188"/>
      <c r="J413" s="188"/>
      <c r="K413" s="123"/>
      <c r="L413" s="187"/>
      <c r="M413" s="188"/>
      <c r="N413" s="340"/>
      <c r="O413" s="223"/>
      <c r="P413" s="88"/>
      <c r="Q413" s="89"/>
      <c r="R413" s="88"/>
      <c r="S413" s="88"/>
      <c r="T413" s="90"/>
      <c r="U413" s="90"/>
      <c r="V413" s="88"/>
      <c r="W413" s="90"/>
      <c r="X413" s="90"/>
      <c r="Y413" s="90"/>
      <c r="Z413" s="90"/>
      <c r="AA413" s="90"/>
      <c r="AB413" s="90"/>
      <c r="AC413" s="90"/>
      <c r="AD413" s="90"/>
      <c r="AE413" s="90"/>
      <c r="AF413" s="90"/>
      <c r="AG413" s="90"/>
      <c r="AH413" s="90"/>
      <c r="AI413" s="91"/>
      <c r="AJ413" s="253"/>
      <c r="AK413" s="347"/>
    </row>
    <row r="414" spans="1:37">
      <c r="A414" s="243"/>
      <c r="B414" s="30" t="s">
        <v>89</v>
      </c>
      <c r="C414" s="75" t="s">
        <v>90</v>
      </c>
      <c r="D414" s="116"/>
      <c r="E414" s="459"/>
      <c r="F414" s="459"/>
      <c r="G414" s="531"/>
      <c r="H414" s="223"/>
      <c r="I414" s="88"/>
      <c r="J414" s="88"/>
      <c r="K414" s="90"/>
      <c r="L414" s="88"/>
      <c r="M414" s="88"/>
      <c r="N414" s="340"/>
      <c r="O414" s="223"/>
      <c r="P414" s="88"/>
      <c r="Q414" s="89"/>
      <c r="R414" s="88"/>
      <c r="S414" s="88"/>
      <c r="T414" s="90"/>
      <c r="U414" s="90"/>
      <c r="V414" s="88"/>
      <c r="W414" s="90"/>
      <c r="X414" s="90"/>
      <c r="Y414" s="90"/>
      <c r="Z414" s="90"/>
      <c r="AA414" s="90"/>
      <c r="AB414" s="90"/>
      <c r="AC414" s="90"/>
      <c r="AD414" s="90"/>
      <c r="AE414" s="90"/>
      <c r="AF414" s="90"/>
      <c r="AG414" s="90"/>
      <c r="AH414" s="90"/>
      <c r="AI414" s="91"/>
      <c r="AJ414" s="253"/>
      <c r="AK414" s="347"/>
    </row>
    <row r="415" spans="1:37" ht="46.9" customHeight="1">
      <c r="A415" s="243"/>
      <c r="B415" s="277" t="s">
        <v>91</v>
      </c>
      <c r="C415" s="85" t="s">
        <v>90</v>
      </c>
      <c r="D415" s="278"/>
      <c r="E415" s="459"/>
      <c r="F415" s="459"/>
      <c r="G415" s="531"/>
      <c r="H415" s="224"/>
      <c r="I415" s="177"/>
      <c r="J415" s="177"/>
      <c r="K415" s="133"/>
      <c r="L415" s="177"/>
      <c r="M415" s="177"/>
      <c r="N415" s="288"/>
      <c r="O415" s="224"/>
      <c r="P415" s="177"/>
      <c r="Q415" s="200"/>
      <c r="R415" s="177"/>
      <c r="S415" s="177"/>
      <c r="T415" s="133"/>
      <c r="U415" s="133"/>
      <c r="V415" s="177"/>
      <c r="W415" s="133"/>
      <c r="X415" s="133"/>
      <c r="Y415" s="133"/>
      <c r="Z415" s="133"/>
      <c r="AA415" s="133"/>
      <c r="AB415" s="133"/>
      <c r="AC415" s="133"/>
      <c r="AD415" s="133"/>
      <c r="AE415" s="133"/>
      <c r="AF415" s="133"/>
      <c r="AG415" s="133"/>
      <c r="AH415" s="133"/>
      <c r="AI415" s="189"/>
      <c r="AJ415" s="303"/>
      <c r="AK415" s="226"/>
    </row>
    <row r="416" spans="1:37">
      <c r="A416" s="279"/>
      <c r="B416" s="163"/>
      <c r="C416" s="163"/>
      <c r="D416" s="163"/>
      <c r="E416" s="170"/>
      <c r="F416" s="93"/>
      <c r="G416" s="93"/>
      <c r="H416" s="163"/>
      <c r="I416" s="163"/>
      <c r="J416" s="163"/>
      <c r="K416" s="44"/>
      <c r="L416" s="170"/>
      <c r="M416" s="170"/>
      <c r="N416" s="66"/>
      <c r="O416" s="151"/>
      <c r="P416" s="149"/>
      <c r="Q416" s="150"/>
      <c r="R416" s="151"/>
      <c r="S416" s="66"/>
      <c r="T416" s="65"/>
      <c r="U416" s="65"/>
      <c r="V416" s="66"/>
      <c r="W416" s="65"/>
      <c r="X416" s="65"/>
      <c r="Y416" s="65"/>
      <c r="Z416" s="65"/>
      <c r="AA416" s="65"/>
      <c r="AB416" s="65"/>
      <c r="AC416" s="65"/>
      <c r="AD416" s="65"/>
      <c r="AE416" s="65"/>
      <c r="AF416" s="65"/>
      <c r="AG416" s="65"/>
      <c r="AH416" s="410"/>
      <c r="AI416" s="66"/>
      <c r="AJ416" s="247"/>
      <c r="AK416" s="66"/>
    </row>
    <row r="417" spans="1:37" ht="23.45" thickBot="1">
      <c r="D417" s="231"/>
      <c r="E417" s="310"/>
      <c r="F417" s="230"/>
      <c r="G417" s="231"/>
      <c r="H417" s="231"/>
      <c r="I417" s="231"/>
      <c r="J417" s="231"/>
      <c r="K417" s="229"/>
      <c r="L417" s="310"/>
      <c r="M417" s="231"/>
      <c r="N417" s="231"/>
      <c r="O417" s="310"/>
      <c r="P417" s="311"/>
      <c r="Q417" s="312"/>
      <c r="R417" s="310"/>
      <c r="S417" s="231"/>
      <c r="T417" s="229"/>
      <c r="U417" s="229"/>
      <c r="V417" s="231"/>
      <c r="W417" s="229"/>
      <c r="X417" s="229"/>
      <c r="Y417" s="229"/>
      <c r="Z417" s="229"/>
      <c r="AA417" s="229"/>
      <c r="AB417" s="229"/>
      <c r="AC417" s="229"/>
      <c r="AD417" s="229"/>
      <c r="AJ417" s="231"/>
      <c r="AK417" s="231"/>
    </row>
    <row r="418" spans="1:37" ht="23.45" thickBot="1">
      <c r="A418" s="258">
        <v>29</v>
      </c>
      <c r="B418" s="481" t="s">
        <v>5</v>
      </c>
      <c r="C418" s="482"/>
      <c r="D418" s="482" t="s">
        <v>6</v>
      </c>
      <c r="E418" s="482"/>
      <c r="F418" s="482"/>
      <c r="G418" s="482"/>
      <c r="H418" s="482"/>
      <c r="I418" s="482"/>
      <c r="J418" s="482"/>
      <c r="K418" s="482"/>
      <c r="L418" s="501"/>
      <c r="M418" s="502" t="s">
        <v>7</v>
      </c>
      <c r="N418" s="482"/>
      <c r="O418" s="482"/>
      <c r="P418" s="482"/>
      <c r="Q418" s="482"/>
      <c r="R418" s="482"/>
      <c r="S418" s="482"/>
      <c r="T418" s="482"/>
      <c r="U418" s="482"/>
      <c r="V418" s="482"/>
      <c r="W418" s="482"/>
      <c r="X418" s="482"/>
      <c r="Y418" s="482"/>
      <c r="Z418" s="482"/>
      <c r="AA418" s="482"/>
      <c r="AB418" s="482"/>
      <c r="AC418" s="482"/>
      <c r="AD418" s="482"/>
      <c r="AE418" s="482"/>
      <c r="AF418" s="482"/>
      <c r="AG418" s="482"/>
      <c r="AH418" s="482"/>
      <c r="AI418" s="483" t="s">
        <v>8</v>
      </c>
      <c r="AJ418" s="483"/>
    </row>
    <row r="419" spans="1:37" s="259" customFormat="1">
      <c r="A419" s="243"/>
      <c r="D419" s="260"/>
      <c r="E419" s="261" t="s">
        <v>9</v>
      </c>
      <c r="F419" s="508" t="s">
        <v>10</v>
      </c>
      <c r="G419" s="508" t="s">
        <v>11</v>
      </c>
      <c r="H419" s="510" t="s">
        <v>12</v>
      </c>
      <c r="I419" s="512" t="s">
        <v>13</v>
      </c>
      <c r="J419" s="514" t="s">
        <v>14</v>
      </c>
      <c r="K419" s="466" t="s">
        <v>15</v>
      </c>
      <c r="L419" s="508" t="s">
        <v>16</v>
      </c>
      <c r="M419" s="260" t="s">
        <v>17</v>
      </c>
      <c r="N419" s="262" t="s">
        <v>18</v>
      </c>
      <c r="O419" s="516" t="s">
        <v>19</v>
      </c>
      <c r="P419" s="517"/>
      <c r="Q419" s="518"/>
      <c r="R419" s="508" t="s">
        <v>92</v>
      </c>
      <c r="S419" s="508" t="s">
        <v>93</v>
      </c>
      <c r="T419" s="466" t="s">
        <v>22</v>
      </c>
      <c r="U419" s="466" t="s">
        <v>23</v>
      </c>
      <c r="V419" s="529" t="s">
        <v>24</v>
      </c>
      <c r="W419" s="466" t="s">
        <v>94</v>
      </c>
      <c r="X419" s="467" t="s">
        <v>26</v>
      </c>
      <c r="Y419" s="468"/>
      <c r="Z419" s="469"/>
      <c r="AA419" s="467" t="s">
        <v>27</v>
      </c>
      <c r="AB419" s="468"/>
      <c r="AC419" s="469"/>
      <c r="AD419" s="18" t="s">
        <v>28</v>
      </c>
      <c r="AE419" s="467" t="s">
        <v>29</v>
      </c>
      <c r="AF419" s="468"/>
      <c r="AG419" s="469"/>
      <c r="AH419" s="466" t="s">
        <v>30</v>
      </c>
      <c r="AI419" s="528" t="s">
        <v>31</v>
      </c>
      <c r="AJ419" s="528" t="s">
        <v>32</v>
      </c>
      <c r="AK419" s="263" t="s">
        <v>33</v>
      </c>
    </row>
    <row r="420" spans="1:37" ht="49.15" customHeight="1">
      <c r="A420" s="243"/>
      <c r="B420" s="264" t="s">
        <v>34</v>
      </c>
      <c r="C420" s="31" t="s">
        <v>460</v>
      </c>
      <c r="D420" s="116"/>
      <c r="E420" s="265" t="s">
        <v>36</v>
      </c>
      <c r="F420" s="509"/>
      <c r="G420" s="509"/>
      <c r="H420" s="511"/>
      <c r="I420" s="513"/>
      <c r="J420" s="515"/>
      <c r="K420" s="457"/>
      <c r="L420" s="509"/>
      <c r="M420" s="266"/>
      <c r="N420" s="361"/>
      <c r="O420" s="426" t="s">
        <v>37</v>
      </c>
      <c r="P420" s="427" t="s">
        <v>38</v>
      </c>
      <c r="Q420" s="428" t="s">
        <v>17</v>
      </c>
      <c r="R420" s="528"/>
      <c r="S420" s="528"/>
      <c r="T420" s="456"/>
      <c r="U420" s="456"/>
      <c r="V420" s="530"/>
      <c r="W420" s="456"/>
      <c r="X420" s="325" t="s">
        <v>39</v>
      </c>
      <c r="Y420" s="325" t="s">
        <v>40</v>
      </c>
      <c r="Z420" s="325" t="s">
        <v>41</v>
      </c>
      <c r="AA420" s="325" t="s">
        <v>39</v>
      </c>
      <c r="AB420" s="325" t="s">
        <v>40</v>
      </c>
      <c r="AC420" s="325" t="s">
        <v>41</v>
      </c>
      <c r="AD420" s="325" t="s">
        <v>42</v>
      </c>
      <c r="AE420" s="325" t="s">
        <v>43</v>
      </c>
      <c r="AF420" s="325" t="s">
        <v>44</v>
      </c>
      <c r="AG420" s="325" t="s">
        <v>45</v>
      </c>
      <c r="AH420" s="456"/>
      <c r="AI420" s="528"/>
      <c r="AJ420" s="509"/>
      <c r="AK420" s="152" t="s">
        <v>46</v>
      </c>
    </row>
    <row r="421" spans="1:37" ht="45">
      <c r="A421" s="243"/>
      <c r="B421" s="30" t="s">
        <v>47</v>
      </c>
      <c r="C421" s="106" t="s">
        <v>461</v>
      </c>
      <c r="D421" s="116"/>
      <c r="E421" s="458" t="s">
        <v>462</v>
      </c>
      <c r="F421" s="484" t="s">
        <v>463</v>
      </c>
      <c r="G421" s="460" t="s">
        <v>464</v>
      </c>
      <c r="H421" s="278"/>
      <c r="I421" s="278"/>
      <c r="J421" s="278"/>
      <c r="K421" s="194"/>
      <c r="L421" s="302"/>
      <c r="M421" s="295"/>
      <c r="N421" s="295"/>
      <c r="O421" s="309"/>
      <c r="P421" s="282"/>
      <c r="Q421" s="283"/>
      <c r="R421" s="281"/>
      <c r="S421" s="164"/>
      <c r="T421" s="96"/>
      <c r="U421" s="96"/>
      <c r="V421" s="164"/>
      <c r="W421" s="96"/>
      <c r="X421" s="96"/>
      <c r="Y421" s="96"/>
      <c r="Z421" s="96"/>
      <c r="AA421" s="96"/>
      <c r="AB421" s="96"/>
      <c r="AC421" s="96"/>
      <c r="AD421" s="435"/>
      <c r="AE421" s="96"/>
      <c r="AF421" s="96"/>
      <c r="AG421" s="96"/>
      <c r="AH421" s="411"/>
      <c r="AI421" s="301"/>
      <c r="AJ421" s="321"/>
      <c r="AK421" s="116"/>
    </row>
    <row r="422" spans="1:37">
      <c r="A422" s="243"/>
      <c r="B422" s="264" t="s">
        <v>54</v>
      </c>
      <c r="C422" s="269" t="s">
        <v>55</v>
      </c>
      <c r="D422" s="116"/>
      <c r="E422" s="459"/>
      <c r="F422" s="485"/>
      <c r="G422" s="531"/>
      <c r="H422" s="250"/>
      <c r="I422" s="60"/>
      <c r="J422" s="60"/>
      <c r="K422" s="59"/>
      <c r="L422" s="147"/>
      <c r="M422" s="60"/>
      <c r="N422" s="340"/>
      <c r="O422" s="383"/>
      <c r="P422" s="149"/>
      <c r="Q422" s="150"/>
      <c r="R422" s="151"/>
      <c r="S422" s="66"/>
      <c r="T422" s="65"/>
      <c r="U422" s="65"/>
      <c r="V422" s="66"/>
      <c r="W422" s="65"/>
      <c r="X422" s="65"/>
      <c r="Y422" s="65"/>
      <c r="Z422" s="65"/>
      <c r="AA422" s="65"/>
      <c r="AB422" s="65"/>
      <c r="AC422" s="65"/>
      <c r="AD422" s="65"/>
      <c r="AE422" s="65"/>
      <c r="AF422" s="65"/>
      <c r="AG422" s="65"/>
      <c r="AH422" s="410"/>
      <c r="AI422" s="247"/>
      <c r="AJ422" s="202"/>
      <c r="AK422" s="273"/>
    </row>
    <row r="423" spans="1:37" ht="60">
      <c r="A423" s="243"/>
      <c r="B423" s="486" t="s">
        <v>342</v>
      </c>
      <c r="C423" s="31" t="s">
        <v>465</v>
      </c>
      <c r="D423" s="116"/>
      <c r="E423" s="459"/>
      <c r="F423" s="485"/>
      <c r="G423" s="531"/>
      <c r="H423" s="248"/>
      <c r="I423" s="188"/>
      <c r="J423" s="188"/>
      <c r="K423" s="123"/>
      <c r="L423" s="187"/>
      <c r="M423" s="188"/>
      <c r="N423" s="347"/>
      <c r="O423" s="359">
        <v>34</v>
      </c>
      <c r="P423" s="318" t="str">
        <f>C492</f>
        <v>To gain more information from aircrew</v>
      </c>
      <c r="Q423" s="317" t="str">
        <f>H496</f>
        <v>Improved PSED information</v>
      </c>
      <c r="R423" s="374" t="str">
        <f t="shared" ref="R423:U423" si="401">I496</f>
        <v>Timing/duration</v>
      </c>
      <c r="S423" s="317" t="str">
        <f t="shared" si="401"/>
        <v>Too late - information received to late to correct maintenance conducted</v>
      </c>
      <c r="T423" s="385" t="str">
        <f t="shared" si="401"/>
        <v>High</v>
      </c>
      <c r="U423" s="386" t="str">
        <f t="shared" si="401"/>
        <v>Large</v>
      </c>
      <c r="V423" s="318" t="s">
        <v>466</v>
      </c>
      <c r="W423" s="107" t="s">
        <v>104</v>
      </c>
      <c r="X423" s="107">
        <f t="shared" ref="X423:X425" si="402">IF($T423="High",3,0)</f>
        <v>3</v>
      </c>
      <c r="Y423" s="107">
        <f t="shared" ref="Y423:Y425" si="403">IF($T423="Medium",2,0)</f>
        <v>0</v>
      </c>
      <c r="Z423" s="107">
        <f t="shared" ref="Z423:Z425" si="404">IF($T423="Low",1,0)</f>
        <v>0</v>
      </c>
      <c r="AA423" s="107">
        <f t="shared" ref="AA423:AA425" si="405">IF($U423="large",3,0)</f>
        <v>3</v>
      </c>
      <c r="AB423" s="107">
        <f t="shared" ref="AB423:AB425" si="406">IF($U423="Medium",2,0)</f>
        <v>0</v>
      </c>
      <c r="AC423" s="107">
        <f t="shared" ref="AC423:AC425" si="407">IF($U423="Low",1,0)</f>
        <v>0</v>
      </c>
      <c r="AD423" s="107">
        <f t="shared" ref="AD423:AD425" si="408">(X423+Y423+Z423)*(AA423+AB423+AC423)</f>
        <v>9</v>
      </c>
      <c r="AE423" s="376">
        <f t="shared" ref="AE423:AE425" si="409">IF($W423="INCREASE",3,0)</f>
        <v>0</v>
      </c>
      <c r="AF423" s="376">
        <f t="shared" ref="AF423:AF425" si="410">IF($W423="NO CHANGE",2,0)</f>
        <v>2</v>
      </c>
      <c r="AG423" s="376">
        <f t="shared" ref="AG423:AG425" si="411">IF($W423="DECREASE",1,0)</f>
        <v>0</v>
      </c>
      <c r="AH423" s="48">
        <f t="shared" ref="AH423:AH425" si="412">AD423*(AE423+AF423+AG423)</f>
        <v>18</v>
      </c>
      <c r="AI423" s="152" t="s">
        <v>467</v>
      </c>
      <c r="AJ423" s="253"/>
      <c r="AK423" s="301"/>
    </row>
    <row r="424" spans="1:37" ht="90">
      <c r="A424" s="243"/>
      <c r="B424" s="463"/>
      <c r="C424" s="31" t="s">
        <v>238</v>
      </c>
      <c r="D424" s="116"/>
      <c r="E424" s="459"/>
      <c r="F424" s="485"/>
      <c r="G424" s="531"/>
      <c r="H424" s="248"/>
      <c r="I424" s="188"/>
      <c r="J424" s="188"/>
      <c r="K424" s="123"/>
      <c r="L424" s="187"/>
      <c r="M424" s="188"/>
      <c r="N424" s="347"/>
      <c r="O424" s="306">
        <v>9</v>
      </c>
      <c r="P424" s="50" t="str">
        <f>C135</f>
        <v>To review aircraft history</v>
      </c>
      <c r="Q424" s="47" t="str">
        <f>H141</f>
        <v>History of fault description/equipment serial No</v>
      </c>
      <c r="R424" s="53" t="str">
        <f>I141</f>
        <v>Wrong object</v>
      </c>
      <c r="S424" s="47" t="str">
        <f>J141</f>
        <v>History of wrong component or serial No conducted</v>
      </c>
      <c r="T424" s="72" t="str">
        <f>K141</f>
        <v>High</v>
      </c>
      <c r="U424" s="73" t="str">
        <f>L141</f>
        <v>Large</v>
      </c>
      <c r="V424" s="50" t="s">
        <v>468</v>
      </c>
      <c r="W424" s="32" t="s">
        <v>104</v>
      </c>
      <c r="X424" s="32">
        <f t="shared" si="402"/>
        <v>3</v>
      </c>
      <c r="Y424" s="32">
        <f t="shared" si="403"/>
        <v>0</v>
      </c>
      <c r="Z424" s="32">
        <f t="shared" si="404"/>
        <v>0</v>
      </c>
      <c r="AA424" s="32">
        <f t="shared" si="405"/>
        <v>3</v>
      </c>
      <c r="AB424" s="32">
        <f t="shared" si="406"/>
        <v>0</v>
      </c>
      <c r="AC424" s="32">
        <f t="shared" si="407"/>
        <v>0</v>
      </c>
      <c r="AD424" s="32">
        <f t="shared" si="408"/>
        <v>9</v>
      </c>
      <c r="AE424" s="51">
        <f t="shared" si="409"/>
        <v>0</v>
      </c>
      <c r="AF424" s="51">
        <f t="shared" si="410"/>
        <v>2</v>
      </c>
      <c r="AG424" s="51">
        <f t="shared" si="411"/>
        <v>0</v>
      </c>
      <c r="AH424" s="48">
        <f t="shared" si="412"/>
        <v>18</v>
      </c>
      <c r="AI424" s="159" t="s">
        <v>469</v>
      </c>
      <c r="AJ424" s="253"/>
      <c r="AK424" s="301"/>
    </row>
    <row r="425" spans="1:37" ht="60">
      <c r="A425" s="243"/>
      <c r="B425" s="463"/>
      <c r="C425" s="31" t="s">
        <v>470</v>
      </c>
      <c r="D425" s="116"/>
      <c r="E425" s="459"/>
      <c r="F425" s="485"/>
      <c r="G425" s="531"/>
      <c r="H425" s="246"/>
      <c r="I425" s="66"/>
      <c r="J425" s="66"/>
      <c r="K425" s="65"/>
      <c r="L425" s="151"/>
      <c r="M425" s="66"/>
      <c r="N425" s="347"/>
      <c r="O425" s="360">
        <v>30</v>
      </c>
      <c r="P425" s="129" t="str">
        <f>C440</f>
        <v>To assess if AMM has been updated</v>
      </c>
      <c r="Q425" s="130" t="str">
        <f>H444</f>
        <v>AMM amendment state</v>
      </c>
      <c r="R425" s="173" t="str">
        <f t="shared" ref="R425:U425" si="413">I444</f>
        <v>Wrong object</v>
      </c>
      <c r="S425" s="130" t="str">
        <f t="shared" si="413"/>
        <v>Incorrect assessment made of AMM state</v>
      </c>
      <c r="T425" s="174" t="str">
        <f t="shared" si="413"/>
        <v>High</v>
      </c>
      <c r="U425" s="175" t="str">
        <f t="shared" si="413"/>
        <v>Large</v>
      </c>
      <c r="V425" s="129" t="s">
        <v>471</v>
      </c>
      <c r="W425" s="194" t="s">
        <v>104</v>
      </c>
      <c r="X425" s="194">
        <f t="shared" si="402"/>
        <v>3</v>
      </c>
      <c r="Y425" s="194">
        <f t="shared" si="403"/>
        <v>0</v>
      </c>
      <c r="Z425" s="194">
        <f t="shared" si="404"/>
        <v>0</v>
      </c>
      <c r="AA425" s="194">
        <f t="shared" si="405"/>
        <v>3</v>
      </c>
      <c r="AB425" s="194">
        <f t="shared" si="406"/>
        <v>0</v>
      </c>
      <c r="AC425" s="194">
        <f t="shared" si="407"/>
        <v>0</v>
      </c>
      <c r="AD425" s="194">
        <f t="shared" si="408"/>
        <v>9</v>
      </c>
      <c r="AE425" s="367">
        <f t="shared" si="409"/>
        <v>0</v>
      </c>
      <c r="AF425" s="367">
        <f t="shared" si="410"/>
        <v>2</v>
      </c>
      <c r="AG425" s="367">
        <f t="shared" si="411"/>
        <v>0</v>
      </c>
      <c r="AH425" s="48">
        <f t="shared" si="412"/>
        <v>18</v>
      </c>
      <c r="AI425" s="152" t="s">
        <v>472</v>
      </c>
      <c r="AJ425" s="303"/>
      <c r="AK425" s="301"/>
    </row>
    <row r="426" spans="1:37" ht="75">
      <c r="A426" s="243"/>
      <c r="B426" s="463" t="s">
        <v>65</v>
      </c>
      <c r="C426" s="31" t="s">
        <v>294</v>
      </c>
      <c r="D426" s="116"/>
      <c r="E426" s="459"/>
      <c r="F426" s="485"/>
      <c r="G426" s="461"/>
      <c r="H426" s="226" t="str">
        <f>C426</f>
        <v>Serviceable aircraft</v>
      </c>
      <c r="I426" s="320" t="s">
        <v>72</v>
      </c>
      <c r="J426" s="346" t="s">
        <v>473</v>
      </c>
      <c r="K426" s="107" t="s">
        <v>53</v>
      </c>
      <c r="L426" s="287" t="s">
        <v>58</v>
      </c>
      <c r="M426" s="288"/>
      <c r="N426" s="340"/>
      <c r="O426" s="250"/>
      <c r="P426" s="145"/>
      <c r="Q426" s="146"/>
      <c r="R426" s="147"/>
      <c r="S426" s="60"/>
      <c r="T426" s="59"/>
      <c r="U426" s="59"/>
      <c r="V426" s="60"/>
      <c r="W426" s="59"/>
      <c r="X426" s="59"/>
      <c r="Y426" s="59"/>
      <c r="Z426" s="59"/>
      <c r="AA426" s="59"/>
      <c r="AB426" s="59"/>
      <c r="AC426" s="59"/>
      <c r="AD426" s="59"/>
      <c r="AE426" s="59"/>
      <c r="AF426" s="59"/>
      <c r="AG426" s="59"/>
      <c r="AH426" s="409"/>
      <c r="AI426" s="251"/>
      <c r="AJ426" s="380" t="s">
        <v>609</v>
      </c>
      <c r="AK426" s="116"/>
    </row>
    <row r="427" spans="1:37" ht="30">
      <c r="A427" s="243"/>
      <c r="B427" s="463"/>
      <c r="C427" s="31" t="s">
        <v>415</v>
      </c>
      <c r="D427" s="116"/>
      <c r="E427" s="459"/>
      <c r="F427" s="485"/>
      <c r="G427" s="461"/>
      <c r="H427" s="116" t="str">
        <f>C427</f>
        <v>Report of fault history and maintenance</v>
      </c>
      <c r="I427" s="244" t="s">
        <v>107</v>
      </c>
      <c r="J427" s="139" t="s">
        <v>475</v>
      </c>
      <c r="K427" s="32" t="s">
        <v>53</v>
      </c>
      <c r="L427" s="49" t="s">
        <v>58</v>
      </c>
      <c r="M427" s="245"/>
      <c r="N427" s="340"/>
      <c r="O427" s="248"/>
      <c r="P427" s="185"/>
      <c r="Q427" s="186"/>
      <c r="R427" s="187"/>
      <c r="S427" s="188"/>
      <c r="T427" s="123"/>
      <c r="U427" s="123"/>
      <c r="V427" s="188"/>
      <c r="W427" s="123"/>
      <c r="X427" s="123"/>
      <c r="Y427" s="123"/>
      <c r="Z427" s="123"/>
      <c r="AA427" s="123"/>
      <c r="AB427" s="123"/>
      <c r="AC427" s="123"/>
      <c r="AD427" s="123"/>
      <c r="AE427" s="123"/>
      <c r="AF427" s="123"/>
      <c r="AG427" s="123"/>
      <c r="AH427" s="405"/>
      <c r="AI427" s="249"/>
      <c r="AJ427" s="319" t="s">
        <v>476</v>
      </c>
      <c r="AK427" s="116"/>
    </row>
    <row r="428" spans="1:37" ht="30">
      <c r="A428" s="243"/>
      <c r="B428" s="463"/>
      <c r="C428" s="31" t="s">
        <v>477</v>
      </c>
      <c r="D428" s="116"/>
      <c r="E428" s="459"/>
      <c r="F428" s="485"/>
      <c r="G428" s="461"/>
      <c r="H428" s="116" t="str">
        <f>C428</f>
        <v>Brief of fault not found/cleared</v>
      </c>
      <c r="I428" s="244" t="s">
        <v>67</v>
      </c>
      <c r="J428" s="139" t="s">
        <v>478</v>
      </c>
      <c r="K428" s="32" t="s">
        <v>53</v>
      </c>
      <c r="L428" s="49" t="s">
        <v>58</v>
      </c>
      <c r="M428" s="245"/>
      <c r="N428" s="340"/>
      <c r="O428" s="248"/>
      <c r="P428" s="185"/>
      <c r="Q428" s="186"/>
      <c r="R428" s="187"/>
      <c r="S428" s="188"/>
      <c r="T428" s="123"/>
      <c r="U428" s="123"/>
      <c r="V428" s="188"/>
      <c r="W428" s="123"/>
      <c r="X428" s="123"/>
      <c r="Y428" s="123"/>
      <c r="Z428" s="123"/>
      <c r="AA428" s="123"/>
      <c r="AB428" s="123"/>
      <c r="AC428" s="123"/>
      <c r="AD428" s="123"/>
      <c r="AE428" s="123"/>
      <c r="AF428" s="123"/>
      <c r="AG428" s="123"/>
      <c r="AH428" s="405"/>
      <c r="AI428" s="249"/>
      <c r="AJ428" s="319" t="s">
        <v>476</v>
      </c>
      <c r="AK428" s="116"/>
    </row>
    <row r="429" spans="1:37" ht="30">
      <c r="A429" s="243"/>
      <c r="B429" s="463"/>
      <c r="C429" s="31" t="s">
        <v>481</v>
      </c>
      <c r="D429" s="116"/>
      <c r="E429" s="459"/>
      <c r="F429" s="485"/>
      <c r="G429" s="461"/>
      <c r="H429" s="278" t="str">
        <f>C429</f>
        <v>Record of components changed</v>
      </c>
      <c r="I429" s="322" t="s">
        <v>107</v>
      </c>
      <c r="J429" s="323" t="s">
        <v>482</v>
      </c>
      <c r="K429" s="194" t="s">
        <v>53</v>
      </c>
      <c r="L429" s="302" t="s">
        <v>58</v>
      </c>
      <c r="M429" s="295"/>
      <c r="N429" s="340"/>
      <c r="O429" s="246"/>
      <c r="P429" s="149"/>
      <c r="Q429" s="150"/>
      <c r="R429" s="151"/>
      <c r="S429" s="66"/>
      <c r="T429" s="65"/>
      <c r="U429" s="65"/>
      <c r="V429" s="66"/>
      <c r="W429" s="65"/>
      <c r="X429" s="65"/>
      <c r="Y429" s="65"/>
      <c r="Z429" s="65"/>
      <c r="AA429" s="65"/>
      <c r="AB429" s="65"/>
      <c r="AC429" s="65"/>
      <c r="AD429" s="65"/>
      <c r="AE429" s="65"/>
      <c r="AF429" s="65"/>
      <c r="AG429" s="65"/>
      <c r="AH429" s="410"/>
      <c r="AI429" s="247"/>
      <c r="AJ429" s="372" t="s">
        <v>483</v>
      </c>
      <c r="AK429" s="116"/>
    </row>
    <row r="430" spans="1:37" ht="75">
      <c r="A430" s="243"/>
      <c r="B430" s="30" t="s">
        <v>75</v>
      </c>
      <c r="C430" s="31" t="s">
        <v>66</v>
      </c>
      <c r="D430" s="116"/>
      <c r="E430" s="459"/>
      <c r="F430" s="485"/>
      <c r="G430" s="531"/>
      <c r="H430" s="250"/>
      <c r="I430" s="60"/>
      <c r="J430" s="60"/>
      <c r="K430" s="59"/>
      <c r="L430" s="147"/>
      <c r="M430" s="60"/>
      <c r="N430" s="347"/>
      <c r="O430" s="359">
        <v>1</v>
      </c>
      <c r="P430" s="318" t="str">
        <f>C5</f>
        <v>To conduct PSED</v>
      </c>
      <c r="Q430" s="317" t="str">
        <f>H10</f>
        <v>Completed PSED proforma</v>
      </c>
      <c r="R430" s="374" t="str">
        <f>I10</f>
        <v>Sequence</v>
      </c>
      <c r="S430" s="317" t="str">
        <f>J10</f>
        <v>Omission</v>
      </c>
      <c r="T430" s="385" t="str">
        <f>K10</f>
        <v>High</v>
      </c>
      <c r="U430" s="386" t="str">
        <f>L10</f>
        <v>Large</v>
      </c>
      <c r="V430" s="318" t="s">
        <v>484</v>
      </c>
      <c r="W430" s="107" t="s">
        <v>104</v>
      </c>
      <c r="X430" s="107">
        <f t="shared" ref="X430:X435" si="414">IF($T430="High",3,0)</f>
        <v>3</v>
      </c>
      <c r="Y430" s="107">
        <f t="shared" ref="Y430:Y435" si="415">IF($T430="Medium",2,0)</f>
        <v>0</v>
      </c>
      <c r="Z430" s="107">
        <f t="shared" ref="Z430:Z435" si="416">IF($T430="Low",1,0)</f>
        <v>0</v>
      </c>
      <c r="AA430" s="107">
        <f t="shared" ref="AA430:AA435" si="417">IF($U430="large",3,0)</f>
        <v>3</v>
      </c>
      <c r="AB430" s="107">
        <f t="shared" ref="AB430:AB435" si="418">IF($U430="Medium",2,0)</f>
        <v>0</v>
      </c>
      <c r="AC430" s="107">
        <f t="shared" ref="AC430:AC435" si="419">IF($U430="Low",1,0)</f>
        <v>0</v>
      </c>
      <c r="AD430" s="107">
        <f t="shared" ref="AD430:AD435" si="420">(X430+Y430+Z430)*(AA430+AB430+AC430)</f>
        <v>9</v>
      </c>
      <c r="AE430" s="376">
        <f t="shared" ref="AE430:AE435" si="421">IF($W430="INCREASE",3,0)</f>
        <v>0</v>
      </c>
      <c r="AF430" s="376">
        <f t="shared" ref="AF430:AF435" si="422">IF($W430="NO CHANGE",2,0)</f>
        <v>2</v>
      </c>
      <c r="AG430" s="376">
        <f t="shared" ref="AG430:AG435" si="423">IF($W430="DECREASE",1,0)</f>
        <v>0</v>
      </c>
      <c r="AH430" s="48">
        <f t="shared" ref="AH430:AH433" si="424">AD430*(AE430+AF430+AG430)</f>
        <v>18</v>
      </c>
      <c r="AI430" s="375" t="s">
        <v>485</v>
      </c>
      <c r="AJ430" s="202"/>
      <c r="AK430" s="301"/>
    </row>
    <row r="431" spans="1:37" ht="90">
      <c r="A431" s="243"/>
      <c r="B431" s="458" t="s">
        <v>82</v>
      </c>
      <c r="C431" s="31" t="s">
        <v>302</v>
      </c>
      <c r="D431" s="116"/>
      <c r="E431" s="459"/>
      <c r="F431" s="485"/>
      <c r="G431" s="531"/>
      <c r="H431" s="248"/>
      <c r="I431" s="188"/>
      <c r="J431" s="188"/>
      <c r="K431" s="123"/>
      <c r="L431" s="187"/>
      <c r="M431" s="188"/>
      <c r="N431" s="347"/>
      <c r="O431" s="306">
        <v>32</v>
      </c>
      <c r="P431" s="50" t="str">
        <f>C466</f>
        <v>To provide AMM</v>
      </c>
      <c r="Q431" s="47" t="str">
        <f>H470</f>
        <v>AMM</v>
      </c>
      <c r="R431" s="53" t="str">
        <f t="shared" ref="R431:U431" si="425">I470</f>
        <v>Wrong object</v>
      </c>
      <c r="S431" s="47" t="str">
        <f t="shared" si="425"/>
        <v>Incorrect AMM or AMM amendment state in use</v>
      </c>
      <c r="T431" s="115" t="str">
        <f t="shared" si="425"/>
        <v>Low</v>
      </c>
      <c r="U431" s="73" t="str">
        <f t="shared" si="425"/>
        <v>Large</v>
      </c>
      <c r="V431" s="50" t="s">
        <v>486</v>
      </c>
      <c r="W431" s="32" t="s">
        <v>104</v>
      </c>
      <c r="X431" s="32">
        <f t="shared" si="414"/>
        <v>0</v>
      </c>
      <c r="Y431" s="32">
        <f t="shared" si="415"/>
        <v>0</v>
      </c>
      <c r="Z431" s="32">
        <f t="shared" si="416"/>
        <v>1</v>
      </c>
      <c r="AA431" s="32">
        <f t="shared" si="417"/>
        <v>3</v>
      </c>
      <c r="AB431" s="32">
        <f t="shared" si="418"/>
        <v>0</v>
      </c>
      <c r="AC431" s="32">
        <f t="shared" si="419"/>
        <v>0</v>
      </c>
      <c r="AD431" s="32">
        <f t="shared" si="420"/>
        <v>3</v>
      </c>
      <c r="AE431" s="51">
        <f t="shared" si="421"/>
        <v>0</v>
      </c>
      <c r="AF431" s="51">
        <f t="shared" si="422"/>
        <v>2</v>
      </c>
      <c r="AG431" s="51">
        <f t="shared" si="423"/>
        <v>0</v>
      </c>
      <c r="AH431" s="48">
        <f t="shared" si="424"/>
        <v>6</v>
      </c>
      <c r="AI431" s="159" t="s">
        <v>487</v>
      </c>
      <c r="AJ431" s="253"/>
      <c r="AK431" s="301"/>
    </row>
    <row r="432" spans="1:37" ht="90">
      <c r="A432" s="243"/>
      <c r="B432" s="459"/>
      <c r="C432" s="31" t="s">
        <v>299</v>
      </c>
      <c r="D432" s="116"/>
      <c r="E432" s="459"/>
      <c r="F432" s="485"/>
      <c r="G432" s="531"/>
      <c r="H432" s="248"/>
      <c r="I432" s="188"/>
      <c r="J432" s="188"/>
      <c r="K432" s="123"/>
      <c r="L432" s="187"/>
      <c r="M432" s="188"/>
      <c r="N432" s="347"/>
      <c r="O432" s="306">
        <v>31</v>
      </c>
      <c r="P432" s="50" t="str">
        <f>C453</f>
        <v>To be 'qualified' to work on aircraft</v>
      </c>
      <c r="Q432" s="47" t="str">
        <f>H457</f>
        <v>Engineers</v>
      </c>
      <c r="R432" s="53" t="str">
        <f t="shared" ref="R432:U432" si="426">I457</f>
        <v>Wrong object</v>
      </c>
      <c r="S432" s="47" t="str">
        <f t="shared" si="426"/>
        <v>Incorrect engineer trade or qualification assessment</v>
      </c>
      <c r="T432" s="115" t="str">
        <f t="shared" si="426"/>
        <v>Low</v>
      </c>
      <c r="U432" s="73" t="str">
        <f t="shared" si="426"/>
        <v>Large</v>
      </c>
      <c r="V432" s="50" t="s">
        <v>610</v>
      </c>
      <c r="W432" s="32" t="s">
        <v>104</v>
      </c>
      <c r="X432" s="32">
        <f t="shared" si="414"/>
        <v>0</v>
      </c>
      <c r="Y432" s="32">
        <f t="shared" si="415"/>
        <v>0</v>
      </c>
      <c r="Z432" s="32">
        <f t="shared" si="416"/>
        <v>1</v>
      </c>
      <c r="AA432" s="32">
        <f t="shared" si="417"/>
        <v>3</v>
      </c>
      <c r="AB432" s="32">
        <f t="shared" si="418"/>
        <v>0</v>
      </c>
      <c r="AC432" s="32">
        <f t="shared" si="419"/>
        <v>0</v>
      </c>
      <c r="AD432" s="32">
        <f t="shared" si="420"/>
        <v>3</v>
      </c>
      <c r="AE432" s="51">
        <f t="shared" si="421"/>
        <v>0</v>
      </c>
      <c r="AF432" s="51">
        <f t="shared" si="422"/>
        <v>2</v>
      </c>
      <c r="AG432" s="51">
        <f t="shared" si="423"/>
        <v>0</v>
      </c>
      <c r="AH432" s="48">
        <f t="shared" si="424"/>
        <v>6</v>
      </c>
      <c r="AI432" s="159" t="s">
        <v>301</v>
      </c>
      <c r="AJ432" s="253"/>
      <c r="AK432" s="301"/>
    </row>
    <row r="433" spans="1:37" ht="45">
      <c r="A433" s="243"/>
      <c r="B433" s="491"/>
      <c r="C433" s="31" t="s">
        <v>611</v>
      </c>
      <c r="D433" s="116"/>
      <c r="E433" s="459"/>
      <c r="F433" s="485"/>
      <c r="G433" s="531"/>
      <c r="H433" s="248"/>
      <c r="I433" s="188"/>
      <c r="J433" s="188"/>
      <c r="K433" s="123"/>
      <c r="L433" s="187"/>
      <c r="M433" s="188"/>
      <c r="N433" s="347"/>
      <c r="O433" s="343">
        <v>23</v>
      </c>
      <c r="P433" s="341" t="str">
        <f>C332</f>
        <v>To be a functioning NFF/Airworthiness group</v>
      </c>
      <c r="Q433" s="342" t="str">
        <f>H345</f>
        <v>More effective fault diagnosis equipment.</v>
      </c>
      <c r="R433" s="342" t="str">
        <f>I345</f>
        <v>Timining/duration</v>
      </c>
      <c r="S433" s="342" t="str">
        <f>J345</f>
        <v>Equipment arrives too late</v>
      </c>
      <c r="T433" s="388" t="str">
        <f>K345</f>
        <v>Low</v>
      </c>
      <c r="U433" s="388" t="str">
        <f>L345</f>
        <v>Large</v>
      </c>
      <c r="V433" s="129" t="s">
        <v>612</v>
      </c>
      <c r="W433" s="194" t="s">
        <v>60</v>
      </c>
      <c r="X433" s="194">
        <f t="shared" si="414"/>
        <v>0</v>
      </c>
      <c r="Y433" s="194">
        <f t="shared" si="415"/>
        <v>0</v>
      </c>
      <c r="Z433" s="194">
        <f t="shared" si="416"/>
        <v>1</v>
      </c>
      <c r="AA433" s="194">
        <f t="shared" si="417"/>
        <v>3</v>
      </c>
      <c r="AB433" s="194">
        <f t="shared" si="418"/>
        <v>0</v>
      </c>
      <c r="AC433" s="194">
        <f t="shared" si="419"/>
        <v>0</v>
      </c>
      <c r="AD433" s="194">
        <f t="shared" si="420"/>
        <v>3</v>
      </c>
      <c r="AE433" s="367">
        <f t="shared" si="421"/>
        <v>3</v>
      </c>
      <c r="AF433" s="367">
        <f t="shared" si="422"/>
        <v>0</v>
      </c>
      <c r="AG433" s="367">
        <f t="shared" si="423"/>
        <v>0</v>
      </c>
      <c r="AH433" s="48">
        <f t="shared" si="424"/>
        <v>9</v>
      </c>
      <c r="AI433" s="341" t="s">
        <v>613</v>
      </c>
      <c r="AJ433" s="253"/>
      <c r="AK433" s="301"/>
    </row>
    <row r="434" spans="1:37">
      <c r="A434" s="243"/>
      <c r="B434" s="30" t="s">
        <v>89</v>
      </c>
      <c r="C434" s="75" t="s">
        <v>90</v>
      </c>
      <c r="D434" s="116"/>
      <c r="E434" s="459"/>
      <c r="F434" s="485"/>
      <c r="G434" s="531"/>
      <c r="H434" s="248"/>
      <c r="I434" s="188"/>
      <c r="J434" s="188"/>
      <c r="K434" s="123"/>
      <c r="L434" s="187"/>
      <c r="M434" s="188"/>
      <c r="N434" s="340"/>
      <c r="O434" s="272"/>
      <c r="P434" s="168"/>
      <c r="Q434" s="169"/>
      <c r="R434" s="170"/>
      <c r="S434" s="163"/>
      <c r="T434" s="44"/>
      <c r="U434" s="44"/>
      <c r="V434" s="163"/>
      <c r="W434" s="44"/>
      <c r="X434" s="44"/>
      <c r="Y434" s="44"/>
      <c r="Z434" s="44"/>
      <c r="AA434" s="44"/>
      <c r="AB434" s="44"/>
      <c r="AC434" s="44"/>
      <c r="AD434" s="44"/>
      <c r="AE434" s="44"/>
      <c r="AF434" s="44"/>
      <c r="AG434" s="44"/>
      <c r="AH434" s="406"/>
      <c r="AI434" s="273"/>
      <c r="AJ434" s="253"/>
      <c r="AK434" s="273"/>
    </row>
    <row r="435" spans="1:37" ht="75">
      <c r="A435" s="243"/>
      <c r="B435" s="277" t="s">
        <v>91</v>
      </c>
      <c r="C435" s="313" t="s">
        <v>489</v>
      </c>
      <c r="D435" s="278"/>
      <c r="E435" s="459"/>
      <c r="F435" s="485"/>
      <c r="G435" s="531"/>
      <c r="H435" s="246"/>
      <c r="I435" s="66"/>
      <c r="J435" s="66"/>
      <c r="K435" s="65"/>
      <c r="L435" s="151"/>
      <c r="M435" s="66"/>
      <c r="N435" s="226"/>
      <c r="O435" s="356">
        <v>33</v>
      </c>
      <c r="P435" s="316" t="str">
        <f>C479</f>
        <v>To assemble maintenance team</v>
      </c>
      <c r="Q435" s="315" t="str">
        <f>H483</f>
        <v>Assembled maintenance team</v>
      </c>
      <c r="R435" s="377" t="str">
        <f t="shared" ref="R435:U435" si="427">I483</f>
        <v>Wrong object</v>
      </c>
      <c r="S435" s="315" t="str">
        <f t="shared" si="427"/>
        <v>Incorrect maintenance team assembled</v>
      </c>
      <c r="T435" s="390" t="str">
        <f t="shared" si="427"/>
        <v>Low</v>
      </c>
      <c r="U435" s="386" t="str">
        <f t="shared" si="427"/>
        <v>Large</v>
      </c>
      <c r="V435" s="318" t="s">
        <v>490</v>
      </c>
      <c r="W435" s="107" t="s">
        <v>104</v>
      </c>
      <c r="X435" s="107">
        <f t="shared" si="414"/>
        <v>0</v>
      </c>
      <c r="Y435" s="107">
        <f t="shared" si="415"/>
        <v>0</v>
      </c>
      <c r="Z435" s="107">
        <f t="shared" si="416"/>
        <v>1</v>
      </c>
      <c r="AA435" s="107">
        <f t="shared" si="417"/>
        <v>3</v>
      </c>
      <c r="AB435" s="107">
        <f t="shared" si="418"/>
        <v>0</v>
      </c>
      <c r="AC435" s="107">
        <f t="shared" si="419"/>
        <v>0</v>
      </c>
      <c r="AD435" s="107">
        <f t="shared" si="420"/>
        <v>3</v>
      </c>
      <c r="AE435" s="376">
        <f t="shared" si="421"/>
        <v>0</v>
      </c>
      <c r="AF435" s="376">
        <f t="shared" si="422"/>
        <v>2</v>
      </c>
      <c r="AG435" s="376">
        <f t="shared" si="423"/>
        <v>0</v>
      </c>
      <c r="AH435" s="48">
        <f t="shared" ref="AH435" si="428">AD435*(AE435+AF435+AG435)</f>
        <v>6</v>
      </c>
      <c r="AI435" s="152" t="s">
        <v>491</v>
      </c>
      <c r="AJ435" s="303"/>
      <c r="AK435" s="321"/>
    </row>
    <row r="436" spans="1:37">
      <c r="A436" s="279"/>
      <c r="B436" s="163"/>
      <c r="C436" s="163"/>
      <c r="D436" s="163"/>
      <c r="E436" s="170"/>
      <c r="F436" s="93"/>
      <c r="G436" s="93"/>
      <c r="H436" s="163"/>
      <c r="I436" s="163"/>
      <c r="J436" s="163"/>
      <c r="K436" s="44"/>
      <c r="L436" s="170"/>
      <c r="M436" s="170"/>
      <c r="N436" s="66"/>
      <c r="O436" s="170"/>
      <c r="P436" s="168"/>
      <c r="Q436" s="169"/>
      <c r="R436" s="170"/>
      <c r="S436" s="163"/>
      <c r="T436" s="44"/>
      <c r="U436" s="44"/>
      <c r="V436" s="163"/>
      <c r="W436" s="44"/>
      <c r="X436" s="44"/>
      <c r="Y436" s="44"/>
      <c r="Z436" s="44"/>
      <c r="AA436" s="44"/>
      <c r="AB436" s="44"/>
      <c r="AC436" s="44"/>
      <c r="AD436" s="44"/>
      <c r="AE436" s="44"/>
      <c r="AF436" s="44"/>
      <c r="AG436" s="44"/>
      <c r="AH436" s="406"/>
      <c r="AI436" s="163"/>
      <c r="AJ436" s="247"/>
      <c r="AK436" s="163"/>
    </row>
    <row r="437" spans="1:37" ht="23.45" thickBot="1">
      <c r="B437" s="164"/>
      <c r="C437" s="164"/>
      <c r="D437" s="164"/>
      <c r="E437" s="281"/>
      <c r="F437" s="97"/>
      <c r="G437" s="164"/>
      <c r="H437" s="164"/>
      <c r="I437" s="164"/>
      <c r="J437" s="164"/>
      <c r="K437" s="96"/>
      <c r="L437" s="281"/>
      <c r="M437" s="164"/>
      <c r="N437" s="164"/>
      <c r="O437" s="281"/>
      <c r="P437" s="282"/>
      <c r="Q437" s="283"/>
      <c r="R437" s="281"/>
      <c r="S437" s="164"/>
      <c r="T437" s="96"/>
      <c r="U437" s="96"/>
      <c r="V437" s="164"/>
      <c r="W437" s="96"/>
      <c r="X437" s="96"/>
      <c r="Y437" s="96"/>
      <c r="Z437" s="96"/>
      <c r="AA437" s="96"/>
      <c r="AB437" s="96"/>
      <c r="AC437" s="96"/>
      <c r="AD437" s="96"/>
      <c r="AE437" s="96"/>
      <c r="AF437" s="96"/>
      <c r="AG437" s="96"/>
      <c r="AH437" s="411"/>
      <c r="AI437" s="164"/>
      <c r="AJ437" s="164"/>
      <c r="AK437" s="164"/>
    </row>
    <row r="438" spans="1:37" ht="23.45" thickBot="1">
      <c r="A438" s="258">
        <v>30</v>
      </c>
      <c r="B438" s="481" t="s">
        <v>5</v>
      </c>
      <c r="C438" s="482"/>
      <c r="D438" s="482" t="s">
        <v>6</v>
      </c>
      <c r="E438" s="482"/>
      <c r="F438" s="482"/>
      <c r="G438" s="482"/>
      <c r="H438" s="482"/>
      <c r="I438" s="482"/>
      <c r="J438" s="482"/>
      <c r="K438" s="482"/>
      <c r="L438" s="501"/>
      <c r="M438" s="502" t="s">
        <v>7</v>
      </c>
      <c r="N438" s="482"/>
      <c r="O438" s="482"/>
      <c r="P438" s="482"/>
      <c r="Q438" s="482"/>
      <c r="R438" s="482"/>
      <c r="S438" s="482"/>
      <c r="T438" s="482"/>
      <c r="U438" s="482"/>
      <c r="V438" s="482"/>
      <c r="W438" s="482"/>
      <c r="X438" s="482"/>
      <c r="Y438" s="482"/>
      <c r="Z438" s="482"/>
      <c r="AA438" s="482"/>
      <c r="AB438" s="482"/>
      <c r="AC438" s="482"/>
      <c r="AD438" s="482"/>
      <c r="AE438" s="482"/>
      <c r="AF438" s="482"/>
      <c r="AG438" s="482"/>
      <c r="AH438" s="482"/>
      <c r="AI438" s="483" t="s">
        <v>8</v>
      </c>
      <c r="AJ438" s="483"/>
    </row>
    <row r="439" spans="1:37" s="259" customFormat="1">
      <c r="A439" s="243"/>
      <c r="D439" s="260"/>
      <c r="E439" s="261" t="s">
        <v>9</v>
      </c>
      <c r="F439" s="508" t="s">
        <v>10</v>
      </c>
      <c r="G439" s="508" t="s">
        <v>11</v>
      </c>
      <c r="H439" s="510" t="s">
        <v>12</v>
      </c>
      <c r="I439" s="512" t="s">
        <v>13</v>
      </c>
      <c r="J439" s="514" t="s">
        <v>14</v>
      </c>
      <c r="K439" s="466" t="s">
        <v>15</v>
      </c>
      <c r="L439" s="508" t="s">
        <v>16</v>
      </c>
      <c r="M439" s="260" t="s">
        <v>17</v>
      </c>
      <c r="N439" s="262" t="s">
        <v>18</v>
      </c>
      <c r="O439" s="516" t="s">
        <v>19</v>
      </c>
      <c r="P439" s="517"/>
      <c r="Q439" s="518"/>
      <c r="R439" s="508" t="s">
        <v>92</v>
      </c>
      <c r="S439" s="508" t="s">
        <v>93</v>
      </c>
      <c r="T439" s="466" t="s">
        <v>22</v>
      </c>
      <c r="U439" s="466" t="s">
        <v>23</v>
      </c>
      <c r="V439" s="529" t="s">
        <v>24</v>
      </c>
      <c r="W439" s="466" t="s">
        <v>94</v>
      </c>
      <c r="X439" s="467" t="s">
        <v>26</v>
      </c>
      <c r="Y439" s="468"/>
      <c r="Z439" s="469"/>
      <c r="AA439" s="467" t="s">
        <v>27</v>
      </c>
      <c r="AB439" s="468"/>
      <c r="AC439" s="469"/>
      <c r="AD439" s="18" t="s">
        <v>28</v>
      </c>
      <c r="AE439" s="467" t="s">
        <v>29</v>
      </c>
      <c r="AF439" s="468"/>
      <c r="AG439" s="469"/>
      <c r="AH439" s="466" t="s">
        <v>30</v>
      </c>
      <c r="AI439" s="528" t="s">
        <v>31</v>
      </c>
      <c r="AJ439" s="528" t="s">
        <v>32</v>
      </c>
      <c r="AK439" s="263" t="s">
        <v>33</v>
      </c>
    </row>
    <row r="440" spans="1:37" ht="49.15" customHeight="1">
      <c r="A440" s="243"/>
      <c r="B440" s="264" t="s">
        <v>34</v>
      </c>
      <c r="C440" s="308" t="s">
        <v>492</v>
      </c>
      <c r="D440" s="116"/>
      <c r="E440" s="265" t="s">
        <v>36</v>
      </c>
      <c r="F440" s="509"/>
      <c r="G440" s="509"/>
      <c r="H440" s="511"/>
      <c r="I440" s="513"/>
      <c r="J440" s="515"/>
      <c r="K440" s="457"/>
      <c r="L440" s="509"/>
      <c r="M440" s="266"/>
      <c r="N440" s="361"/>
      <c r="O440" s="426" t="s">
        <v>37</v>
      </c>
      <c r="P440" s="427" t="s">
        <v>38</v>
      </c>
      <c r="Q440" s="428" t="s">
        <v>17</v>
      </c>
      <c r="R440" s="528"/>
      <c r="S440" s="528"/>
      <c r="T440" s="456"/>
      <c r="U440" s="456"/>
      <c r="V440" s="530"/>
      <c r="W440" s="456"/>
      <c r="X440" s="325" t="s">
        <v>39</v>
      </c>
      <c r="Y440" s="325" t="s">
        <v>40</v>
      </c>
      <c r="Z440" s="325" t="s">
        <v>41</v>
      </c>
      <c r="AA440" s="325" t="s">
        <v>39</v>
      </c>
      <c r="AB440" s="325" t="s">
        <v>40</v>
      </c>
      <c r="AC440" s="325" t="s">
        <v>41</v>
      </c>
      <c r="AD440" s="325" t="s">
        <v>42</v>
      </c>
      <c r="AE440" s="325" t="s">
        <v>43</v>
      </c>
      <c r="AF440" s="325" t="s">
        <v>44</v>
      </c>
      <c r="AG440" s="325" t="s">
        <v>45</v>
      </c>
      <c r="AH440" s="456"/>
      <c r="AI440" s="528"/>
      <c r="AJ440" s="528"/>
      <c r="AK440" s="152" t="s">
        <v>46</v>
      </c>
    </row>
    <row r="441" spans="1:37" ht="45">
      <c r="A441" s="243"/>
      <c r="B441" s="30" t="s">
        <v>47</v>
      </c>
      <c r="C441" s="106" t="s">
        <v>493</v>
      </c>
      <c r="D441" s="116"/>
      <c r="E441" s="458" t="s">
        <v>253</v>
      </c>
      <c r="F441" s="458" t="s">
        <v>494</v>
      </c>
      <c r="G441" s="460" t="s">
        <v>495</v>
      </c>
      <c r="H441" s="278"/>
      <c r="I441" s="278"/>
      <c r="J441" s="278"/>
      <c r="K441" s="194"/>
      <c r="L441" s="302"/>
      <c r="M441" s="295"/>
      <c r="N441" s="295"/>
      <c r="O441" s="309"/>
      <c r="P441" s="282"/>
      <c r="Q441" s="283"/>
      <c r="R441" s="281"/>
      <c r="S441" s="164"/>
      <c r="T441" s="96"/>
      <c r="U441" s="96"/>
      <c r="V441" s="164"/>
      <c r="W441" s="96"/>
      <c r="X441" s="96"/>
      <c r="Y441" s="96"/>
      <c r="Z441" s="96"/>
      <c r="AA441" s="96"/>
      <c r="AB441" s="96"/>
      <c r="AC441" s="96"/>
      <c r="AD441" s="435"/>
      <c r="AE441" s="96"/>
      <c r="AF441" s="96"/>
      <c r="AG441" s="96"/>
      <c r="AH441" s="411"/>
      <c r="AI441" s="164"/>
      <c r="AJ441" s="301"/>
      <c r="AK441" s="321"/>
    </row>
    <row r="442" spans="1:37">
      <c r="A442" s="243"/>
      <c r="B442" s="264" t="s">
        <v>54</v>
      </c>
      <c r="C442" s="269" t="s">
        <v>55</v>
      </c>
      <c r="D442" s="116"/>
      <c r="E442" s="459"/>
      <c r="F442" s="459"/>
      <c r="G442" s="531"/>
      <c r="H442" s="250"/>
      <c r="I442" s="60"/>
      <c r="J442" s="60"/>
      <c r="K442" s="59"/>
      <c r="L442" s="147"/>
      <c r="M442" s="60"/>
      <c r="N442" s="340"/>
      <c r="O442" s="298"/>
      <c r="P442" s="185"/>
      <c r="Q442" s="186"/>
      <c r="R442" s="187"/>
      <c r="S442" s="188"/>
      <c r="T442" s="123"/>
      <c r="U442" s="123"/>
      <c r="V442" s="188"/>
      <c r="W442" s="123"/>
      <c r="X442" s="123"/>
      <c r="Y442" s="123"/>
      <c r="Z442" s="123"/>
      <c r="AA442" s="123"/>
      <c r="AB442" s="123"/>
      <c r="AC442" s="123"/>
      <c r="AD442" s="123"/>
      <c r="AE442" s="123"/>
      <c r="AF442" s="123"/>
      <c r="AG442" s="123"/>
      <c r="AH442" s="405"/>
      <c r="AI442" s="249"/>
      <c r="AJ442" s="253"/>
      <c r="AK442" s="253"/>
    </row>
    <row r="443" spans="1:37">
      <c r="A443" s="243"/>
      <c r="B443" s="30" t="s">
        <v>56</v>
      </c>
      <c r="C443" s="75" t="s">
        <v>90</v>
      </c>
      <c r="D443" s="116"/>
      <c r="E443" s="459"/>
      <c r="F443" s="459"/>
      <c r="G443" s="531"/>
      <c r="H443" s="246"/>
      <c r="I443" s="66"/>
      <c r="J443" s="66"/>
      <c r="K443" s="65"/>
      <c r="L443" s="151"/>
      <c r="M443" s="66"/>
      <c r="N443" s="340"/>
      <c r="O443" s="248"/>
      <c r="P443" s="185"/>
      <c r="Q443" s="186"/>
      <c r="R443" s="187"/>
      <c r="S443" s="188"/>
      <c r="T443" s="123"/>
      <c r="U443" s="123"/>
      <c r="V443" s="188"/>
      <c r="W443" s="123"/>
      <c r="X443" s="123"/>
      <c r="Y443" s="123"/>
      <c r="Z443" s="123"/>
      <c r="AA443" s="123"/>
      <c r="AB443" s="123"/>
      <c r="AC443" s="123"/>
      <c r="AD443" s="123"/>
      <c r="AE443" s="123"/>
      <c r="AF443" s="123"/>
      <c r="AG443" s="123"/>
      <c r="AH443" s="405"/>
      <c r="AI443" s="249"/>
      <c r="AJ443" s="303"/>
      <c r="AK443" s="347"/>
    </row>
    <row r="444" spans="1:37" ht="45">
      <c r="A444" s="243"/>
      <c r="B444" s="30" t="s">
        <v>65</v>
      </c>
      <c r="C444" s="31" t="s">
        <v>470</v>
      </c>
      <c r="D444" s="116"/>
      <c r="E444" s="459"/>
      <c r="F444" s="459"/>
      <c r="G444" s="461"/>
      <c r="H444" s="347" t="str">
        <f>C444</f>
        <v>AMM amendment state</v>
      </c>
      <c r="I444" s="348" t="s">
        <v>107</v>
      </c>
      <c r="J444" s="165" t="s">
        <v>496</v>
      </c>
      <c r="K444" s="378" t="s">
        <v>69</v>
      </c>
      <c r="L444" s="349" t="s">
        <v>58</v>
      </c>
      <c r="M444" s="340"/>
      <c r="N444" s="340"/>
      <c r="O444" s="248"/>
      <c r="P444" s="185"/>
      <c r="Q444" s="186"/>
      <c r="R444" s="187"/>
      <c r="S444" s="188"/>
      <c r="T444" s="123"/>
      <c r="U444" s="123"/>
      <c r="V444" s="188"/>
      <c r="W444" s="123"/>
      <c r="X444" s="123"/>
      <c r="Y444" s="123"/>
      <c r="Z444" s="123"/>
      <c r="AA444" s="123"/>
      <c r="AB444" s="123"/>
      <c r="AC444" s="123"/>
      <c r="AD444" s="123"/>
      <c r="AE444" s="123"/>
      <c r="AF444" s="123"/>
      <c r="AG444" s="123"/>
      <c r="AH444" s="405"/>
      <c r="AI444" s="249"/>
      <c r="AJ444" s="152" t="s">
        <v>614</v>
      </c>
      <c r="AK444" s="347"/>
    </row>
    <row r="445" spans="1:37">
      <c r="A445" s="243"/>
      <c r="B445" s="30" t="s">
        <v>75</v>
      </c>
      <c r="C445" s="75" t="s">
        <v>90</v>
      </c>
      <c r="D445" s="116"/>
      <c r="E445" s="459"/>
      <c r="F445" s="459"/>
      <c r="G445" s="531"/>
      <c r="H445" s="275"/>
      <c r="I445" s="79"/>
      <c r="J445" s="79"/>
      <c r="K445" s="81"/>
      <c r="L445" s="79"/>
      <c r="M445" s="79"/>
      <c r="N445" s="340"/>
      <c r="O445" s="248"/>
      <c r="P445" s="185"/>
      <c r="Q445" s="89"/>
      <c r="R445" s="88"/>
      <c r="S445" s="88"/>
      <c r="T445" s="90"/>
      <c r="U445" s="90"/>
      <c r="V445" s="88"/>
      <c r="W445" s="90"/>
      <c r="X445" s="90"/>
      <c r="Y445" s="90"/>
      <c r="Z445" s="90"/>
      <c r="AA445" s="90"/>
      <c r="AB445" s="90"/>
      <c r="AC445" s="90"/>
      <c r="AD445" s="90"/>
      <c r="AE445" s="90"/>
      <c r="AF445" s="90"/>
      <c r="AG445" s="90"/>
      <c r="AH445" s="90"/>
      <c r="AI445" s="91"/>
      <c r="AJ445" s="202"/>
      <c r="AK445" s="347"/>
    </row>
    <row r="446" spans="1:37">
      <c r="A446" s="243"/>
      <c r="B446" s="30" t="s">
        <v>82</v>
      </c>
      <c r="C446" s="75" t="s">
        <v>90</v>
      </c>
      <c r="D446" s="116"/>
      <c r="E446" s="459"/>
      <c r="F446" s="459"/>
      <c r="G446" s="531"/>
      <c r="H446" s="223"/>
      <c r="I446" s="88"/>
      <c r="J446" s="88"/>
      <c r="K446" s="90"/>
      <c r="L446" s="88"/>
      <c r="M446" s="88"/>
      <c r="N446" s="340"/>
      <c r="O446" s="248"/>
      <c r="P446" s="185"/>
      <c r="Q446" s="89"/>
      <c r="R446" s="88"/>
      <c r="S446" s="88"/>
      <c r="T446" s="90"/>
      <c r="U446" s="90"/>
      <c r="V446" s="88"/>
      <c r="W446" s="90"/>
      <c r="X446" s="90"/>
      <c r="Y446" s="90"/>
      <c r="Z446" s="90"/>
      <c r="AA446" s="90"/>
      <c r="AB446" s="90"/>
      <c r="AC446" s="90"/>
      <c r="AD446" s="90"/>
      <c r="AE446" s="90"/>
      <c r="AF446" s="90"/>
      <c r="AG446" s="90"/>
      <c r="AH446" s="90"/>
      <c r="AI446" s="91"/>
      <c r="AJ446" s="253"/>
      <c r="AK446" s="347"/>
    </row>
    <row r="447" spans="1:37">
      <c r="A447" s="243"/>
      <c r="B447" s="30" t="s">
        <v>89</v>
      </c>
      <c r="C447" s="75" t="s">
        <v>90</v>
      </c>
      <c r="D447" s="116"/>
      <c r="E447" s="459"/>
      <c r="F447" s="459"/>
      <c r="G447" s="531"/>
      <c r="H447" s="223"/>
      <c r="I447" s="88"/>
      <c r="J447" s="88"/>
      <c r="K447" s="90"/>
      <c r="L447" s="88"/>
      <c r="M447" s="88"/>
      <c r="N447" s="340"/>
      <c r="O447" s="248"/>
      <c r="P447" s="185"/>
      <c r="Q447" s="89"/>
      <c r="R447" s="88"/>
      <c r="S447" s="88"/>
      <c r="T447" s="90"/>
      <c r="U447" s="90"/>
      <c r="V447" s="88"/>
      <c r="W447" s="90"/>
      <c r="X447" s="90"/>
      <c r="Y447" s="90"/>
      <c r="Z447" s="90"/>
      <c r="AA447" s="90"/>
      <c r="AB447" s="90"/>
      <c r="AC447" s="90"/>
      <c r="AD447" s="90"/>
      <c r="AE447" s="90"/>
      <c r="AF447" s="90"/>
      <c r="AG447" s="90"/>
      <c r="AH447" s="90"/>
      <c r="AI447" s="91"/>
      <c r="AJ447" s="253"/>
      <c r="AK447" s="347"/>
    </row>
    <row r="448" spans="1:37" ht="115.9" customHeight="1">
      <c r="A448" s="243"/>
      <c r="B448" s="277" t="s">
        <v>91</v>
      </c>
      <c r="C448" s="85" t="s">
        <v>90</v>
      </c>
      <c r="D448" s="278"/>
      <c r="E448" s="459"/>
      <c r="F448" s="459"/>
      <c r="G448" s="531"/>
      <c r="H448" s="224"/>
      <c r="I448" s="177"/>
      <c r="J448" s="177"/>
      <c r="K448" s="133"/>
      <c r="L448" s="177"/>
      <c r="M448" s="177"/>
      <c r="N448" s="288"/>
      <c r="O448" s="246"/>
      <c r="P448" s="149"/>
      <c r="Q448" s="200"/>
      <c r="R448" s="177"/>
      <c r="S448" s="177"/>
      <c r="T448" s="133"/>
      <c r="U448" s="133"/>
      <c r="V448" s="177"/>
      <c r="W448" s="133"/>
      <c r="X448" s="133"/>
      <c r="Y448" s="133"/>
      <c r="Z448" s="133"/>
      <c r="AA448" s="133"/>
      <c r="AB448" s="133"/>
      <c r="AC448" s="133"/>
      <c r="AD448" s="133"/>
      <c r="AE448" s="133"/>
      <c r="AF448" s="133"/>
      <c r="AG448" s="133"/>
      <c r="AH448" s="133"/>
      <c r="AI448" s="189"/>
      <c r="AJ448" s="303"/>
      <c r="AK448" s="226"/>
    </row>
    <row r="449" spans="1:37">
      <c r="A449" s="279"/>
      <c r="B449" s="163"/>
      <c r="C449" s="163"/>
      <c r="D449" s="163"/>
      <c r="E449" s="170"/>
      <c r="F449" s="93"/>
      <c r="G449" s="163"/>
      <c r="H449" s="66"/>
      <c r="I449" s="66"/>
      <c r="J449" s="66"/>
      <c r="K449" s="65"/>
      <c r="L449" s="151"/>
      <c r="M449" s="66"/>
      <c r="N449" s="66"/>
      <c r="O449" s="151"/>
      <c r="P449" s="149"/>
      <c r="Q449" s="150"/>
      <c r="R449" s="151"/>
      <c r="S449" s="66"/>
      <c r="T449" s="65"/>
      <c r="U449" s="65"/>
      <c r="V449" s="66"/>
      <c r="W449" s="65"/>
      <c r="X449" s="65"/>
      <c r="Y449" s="65"/>
      <c r="Z449" s="65"/>
      <c r="AA449" s="65"/>
      <c r="AB449" s="65"/>
      <c r="AC449" s="65"/>
      <c r="AD449" s="65"/>
      <c r="AE449" s="65"/>
      <c r="AF449" s="65"/>
      <c r="AG449" s="65"/>
      <c r="AH449" s="410"/>
      <c r="AI449" s="66"/>
      <c r="AJ449" s="66"/>
      <c r="AK449" s="66"/>
    </row>
    <row r="450" spans="1:37" ht="23.45" thickBot="1">
      <c r="A450" s="280"/>
      <c r="B450" s="164"/>
      <c r="C450" s="164"/>
      <c r="D450" s="164"/>
      <c r="E450" s="281"/>
      <c r="F450" s="97"/>
      <c r="G450" s="164"/>
      <c r="H450" s="164"/>
      <c r="I450" s="164"/>
      <c r="J450" s="164"/>
      <c r="K450" s="96"/>
      <c r="L450" s="281"/>
      <c r="M450" s="164"/>
      <c r="N450" s="164"/>
      <c r="O450" s="281"/>
      <c r="P450" s="282"/>
      <c r="Q450" s="283"/>
      <c r="R450" s="281"/>
      <c r="S450" s="164"/>
      <c r="T450" s="96"/>
      <c r="U450" s="96"/>
      <c r="V450" s="164"/>
      <c r="W450" s="96"/>
      <c r="X450" s="96"/>
      <c r="Y450" s="96"/>
      <c r="Z450" s="96"/>
      <c r="AA450" s="96"/>
      <c r="AB450" s="96"/>
      <c r="AC450" s="96"/>
      <c r="AD450" s="96"/>
      <c r="AE450" s="96"/>
      <c r="AF450" s="96"/>
      <c r="AG450" s="96"/>
      <c r="AH450" s="411"/>
      <c r="AI450" s="164"/>
      <c r="AJ450" s="164"/>
      <c r="AK450" s="164"/>
    </row>
    <row r="451" spans="1:37" ht="23.45" thickBot="1">
      <c r="A451" s="258">
        <v>31</v>
      </c>
      <c r="B451" s="481" t="s">
        <v>5</v>
      </c>
      <c r="C451" s="482"/>
      <c r="D451" s="482" t="s">
        <v>6</v>
      </c>
      <c r="E451" s="482"/>
      <c r="F451" s="482"/>
      <c r="G451" s="482"/>
      <c r="H451" s="482"/>
      <c r="I451" s="482"/>
      <c r="J451" s="482"/>
      <c r="K451" s="482"/>
      <c r="L451" s="501"/>
      <c r="M451" s="502" t="s">
        <v>7</v>
      </c>
      <c r="N451" s="482"/>
      <c r="O451" s="482"/>
      <c r="P451" s="482"/>
      <c r="Q451" s="482"/>
      <c r="R451" s="482"/>
      <c r="S451" s="482"/>
      <c r="T451" s="482"/>
      <c r="U451" s="482"/>
      <c r="V451" s="482"/>
      <c r="W451" s="482"/>
      <c r="X451" s="482"/>
      <c r="Y451" s="482"/>
      <c r="Z451" s="482"/>
      <c r="AA451" s="482"/>
      <c r="AB451" s="482"/>
      <c r="AC451" s="482"/>
      <c r="AD451" s="482"/>
      <c r="AE451" s="482"/>
      <c r="AF451" s="482"/>
      <c r="AG451" s="482"/>
      <c r="AH451" s="482"/>
      <c r="AI451" s="483" t="s">
        <v>8</v>
      </c>
      <c r="AJ451" s="483"/>
    </row>
    <row r="452" spans="1:37" s="259" customFormat="1" ht="34.9" customHeight="1">
      <c r="A452" s="243"/>
      <c r="D452" s="260"/>
      <c r="E452" s="261" t="s">
        <v>9</v>
      </c>
      <c r="F452" s="508" t="s">
        <v>10</v>
      </c>
      <c r="G452" s="508" t="s">
        <v>11</v>
      </c>
      <c r="H452" s="510" t="s">
        <v>12</v>
      </c>
      <c r="I452" s="512" t="s">
        <v>13</v>
      </c>
      <c r="J452" s="514" t="s">
        <v>14</v>
      </c>
      <c r="K452" s="466" t="s">
        <v>15</v>
      </c>
      <c r="L452" s="508" t="s">
        <v>16</v>
      </c>
      <c r="M452" s="260" t="s">
        <v>17</v>
      </c>
      <c r="N452" s="262" t="s">
        <v>18</v>
      </c>
      <c r="O452" s="516" t="s">
        <v>19</v>
      </c>
      <c r="P452" s="517"/>
      <c r="Q452" s="518"/>
      <c r="R452" s="508" t="s">
        <v>92</v>
      </c>
      <c r="S452" s="508" t="s">
        <v>93</v>
      </c>
      <c r="T452" s="466" t="s">
        <v>22</v>
      </c>
      <c r="U452" s="466" t="s">
        <v>23</v>
      </c>
      <c r="V452" s="529" t="s">
        <v>24</v>
      </c>
      <c r="W452" s="466" t="s">
        <v>94</v>
      </c>
      <c r="X452" s="467" t="s">
        <v>26</v>
      </c>
      <c r="Y452" s="468"/>
      <c r="Z452" s="469"/>
      <c r="AA452" s="467" t="s">
        <v>27</v>
      </c>
      <c r="AB452" s="468"/>
      <c r="AC452" s="469"/>
      <c r="AD452" s="18" t="s">
        <v>28</v>
      </c>
      <c r="AE452" s="467" t="s">
        <v>29</v>
      </c>
      <c r="AF452" s="468"/>
      <c r="AG452" s="469"/>
      <c r="AH452" s="466" t="s">
        <v>30</v>
      </c>
      <c r="AI452" s="528" t="s">
        <v>31</v>
      </c>
      <c r="AJ452" s="528" t="s">
        <v>32</v>
      </c>
      <c r="AK452" s="263" t="s">
        <v>33</v>
      </c>
    </row>
    <row r="453" spans="1:37" ht="31.15">
      <c r="A453" s="243"/>
      <c r="B453" s="264" t="s">
        <v>34</v>
      </c>
      <c r="C453" s="31" t="s">
        <v>498</v>
      </c>
      <c r="D453" s="116"/>
      <c r="E453" s="395" t="s">
        <v>167</v>
      </c>
      <c r="F453" s="509"/>
      <c r="G453" s="509"/>
      <c r="H453" s="511"/>
      <c r="I453" s="513"/>
      <c r="J453" s="515"/>
      <c r="K453" s="457"/>
      <c r="L453" s="509"/>
      <c r="M453" s="266"/>
      <c r="N453" s="361"/>
      <c r="O453" s="426" t="s">
        <v>37</v>
      </c>
      <c r="P453" s="427" t="s">
        <v>38</v>
      </c>
      <c r="Q453" s="428" t="s">
        <v>17</v>
      </c>
      <c r="R453" s="528"/>
      <c r="S453" s="528"/>
      <c r="T453" s="456"/>
      <c r="U453" s="456"/>
      <c r="V453" s="530"/>
      <c r="W453" s="456"/>
      <c r="X453" s="325" t="s">
        <v>39</v>
      </c>
      <c r="Y453" s="325" t="s">
        <v>40</v>
      </c>
      <c r="Z453" s="325" t="s">
        <v>41</v>
      </c>
      <c r="AA453" s="325" t="s">
        <v>39</v>
      </c>
      <c r="AB453" s="325" t="s">
        <v>40</v>
      </c>
      <c r="AC453" s="325" t="s">
        <v>41</v>
      </c>
      <c r="AD453" s="325" t="s">
        <v>42</v>
      </c>
      <c r="AE453" s="325" t="s">
        <v>43</v>
      </c>
      <c r="AF453" s="325" t="s">
        <v>44</v>
      </c>
      <c r="AG453" s="325" t="s">
        <v>45</v>
      </c>
      <c r="AH453" s="456"/>
      <c r="AI453" s="528"/>
      <c r="AJ453" s="528"/>
      <c r="AK453" s="152" t="s">
        <v>46</v>
      </c>
    </row>
    <row r="454" spans="1:37" ht="30">
      <c r="A454" s="243"/>
      <c r="B454" s="30" t="s">
        <v>47</v>
      </c>
      <c r="C454" s="31" t="s">
        <v>499</v>
      </c>
      <c r="D454" s="116"/>
      <c r="E454" s="458" t="s">
        <v>500</v>
      </c>
      <c r="F454" s="458" t="s">
        <v>501</v>
      </c>
      <c r="G454" s="460" t="s">
        <v>502</v>
      </c>
      <c r="H454" s="278"/>
      <c r="I454" s="278"/>
      <c r="J454" s="278"/>
      <c r="K454" s="194"/>
      <c r="L454" s="302"/>
      <c r="M454" s="295"/>
      <c r="N454" s="295"/>
      <c r="O454" s="309"/>
      <c r="P454" s="282"/>
      <c r="Q454" s="283"/>
      <c r="R454" s="281"/>
      <c r="S454" s="164"/>
      <c r="T454" s="96"/>
      <c r="U454" s="96"/>
      <c r="V454" s="164"/>
      <c r="W454" s="96"/>
      <c r="X454" s="96"/>
      <c r="Y454" s="96"/>
      <c r="Z454" s="96"/>
      <c r="AA454" s="96"/>
      <c r="AB454" s="96"/>
      <c r="AC454" s="96"/>
      <c r="AD454" s="435"/>
      <c r="AE454" s="96"/>
      <c r="AF454" s="96"/>
      <c r="AG454" s="96"/>
      <c r="AH454" s="411"/>
      <c r="AI454" s="164"/>
      <c r="AJ454" s="301"/>
      <c r="AK454" s="321"/>
    </row>
    <row r="455" spans="1:37">
      <c r="A455" s="243"/>
      <c r="B455" s="264" t="s">
        <v>54</v>
      </c>
      <c r="C455" s="269" t="s">
        <v>55</v>
      </c>
      <c r="D455" s="116"/>
      <c r="E455" s="459"/>
      <c r="F455" s="459"/>
      <c r="G455" s="531"/>
      <c r="H455" s="250"/>
      <c r="I455" s="60"/>
      <c r="J455" s="60"/>
      <c r="K455" s="59"/>
      <c r="L455" s="147"/>
      <c r="M455" s="60"/>
      <c r="N455" s="340"/>
      <c r="O455" s="298"/>
      <c r="P455" s="185"/>
      <c r="Q455" s="186"/>
      <c r="R455" s="187"/>
      <c r="S455" s="188"/>
      <c r="T455" s="123"/>
      <c r="U455" s="123"/>
      <c r="V455" s="188"/>
      <c r="W455" s="123"/>
      <c r="X455" s="123"/>
      <c r="Y455" s="123"/>
      <c r="Z455" s="123"/>
      <c r="AA455" s="123"/>
      <c r="AB455" s="123"/>
      <c r="AC455" s="123"/>
      <c r="AD455" s="123"/>
      <c r="AE455" s="123"/>
      <c r="AF455" s="123"/>
      <c r="AG455" s="123"/>
      <c r="AH455" s="405"/>
      <c r="AI455" s="188"/>
      <c r="AJ455" s="253"/>
      <c r="AK455" s="347"/>
    </row>
    <row r="456" spans="1:37">
      <c r="A456" s="243"/>
      <c r="B456" s="30" t="s">
        <v>56</v>
      </c>
      <c r="C456" s="75" t="s">
        <v>90</v>
      </c>
      <c r="D456" s="116"/>
      <c r="E456" s="459"/>
      <c r="F456" s="459"/>
      <c r="G456" s="531"/>
      <c r="H456" s="246"/>
      <c r="I456" s="66"/>
      <c r="J456" s="66"/>
      <c r="K456" s="65"/>
      <c r="L456" s="151"/>
      <c r="M456" s="66"/>
      <c r="N456" s="340"/>
      <c r="O456" s="248"/>
      <c r="P456" s="185"/>
      <c r="Q456" s="186"/>
      <c r="R456" s="187"/>
      <c r="S456" s="188"/>
      <c r="T456" s="123"/>
      <c r="U456" s="123"/>
      <c r="V456" s="188"/>
      <c r="W456" s="123"/>
      <c r="X456" s="123"/>
      <c r="Y456" s="123"/>
      <c r="Z456" s="123"/>
      <c r="AA456" s="123"/>
      <c r="AB456" s="123"/>
      <c r="AC456" s="123"/>
      <c r="AD456" s="123"/>
      <c r="AE456" s="123"/>
      <c r="AF456" s="123"/>
      <c r="AG456" s="123"/>
      <c r="AH456" s="405"/>
      <c r="AI456" s="188"/>
      <c r="AJ456" s="303"/>
      <c r="AK456" s="347"/>
    </row>
    <row r="457" spans="1:37" ht="45">
      <c r="A457" s="243"/>
      <c r="B457" s="30" t="s">
        <v>65</v>
      </c>
      <c r="C457" s="31" t="s">
        <v>299</v>
      </c>
      <c r="D457" s="116"/>
      <c r="E457" s="459"/>
      <c r="F457" s="459"/>
      <c r="G457" s="461"/>
      <c r="H457" s="347" t="str">
        <f>C457</f>
        <v>Engineers</v>
      </c>
      <c r="I457" s="348" t="s">
        <v>107</v>
      </c>
      <c r="J457" s="165" t="s">
        <v>503</v>
      </c>
      <c r="K457" s="378" t="s">
        <v>53</v>
      </c>
      <c r="L457" s="349" t="s">
        <v>58</v>
      </c>
      <c r="M457" s="340"/>
      <c r="N457" s="340"/>
      <c r="O457" s="248"/>
      <c r="P457" s="185"/>
      <c r="Q457" s="186"/>
      <c r="R457" s="187"/>
      <c r="S457" s="188"/>
      <c r="T457" s="123"/>
      <c r="U457" s="123"/>
      <c r="V457" s="188"/>
      <c r="W457" s="123"/>
      <c r="X457" s="123"/>
      <c r="Y457" s="123"/>
      <c r="Z457" s="123"/>
      <c r="AA457" s="123"/>
      <c r="AB457" s="123"/>
      <c r="AC457" s="123"/>
      <c r="AD457" s="123"/>
      <c r="AE457" s="123"/>
      <c r="AF457" s="123"/>
      <c r="AG457" s="123"/>
      <c r="AH457" s="405"/>
      <c r="AI457" s="249"/>
      <c r="AJ457" s="152" t="s">
        <v>615</v>
      </c>
      <c r="AK457" s="347"/>
    </row>
    <row r="458" spans="1:37">
      <c r="A458" s="243"/>
      <c r="B458" s="30" t="s">
        <v>75</v>
      </c>
      <c r="C458" s="75" t="s">
        <v>90</v>
      </c>
      <c r="D458" s="116"/>
      <c r="E458" s="459"/>
      <c r="F458" s="459"/>
      <c r="G458" s="531"/>
      <c r="H458" s="275"/>
      <c r="I458" s="79"/>
      <c r="J458" s="79"/>
      <c r="K458" s="81"/>
      <c r="L458" s="79"/>
      <c r="M458" s="79"/>
      <c r="N458" s="340"/>
      <c r="O458" s="223"/>
      <c r="P458" s="88"/>
      <c r="Q458" s="89"/>
      <c r="R458" s="88"/>
      <c r="S458" s="88"/>
      <c r="T458" s="90"/>
      <c r="U458" s="90"/>
      <c r="V458" s="88"/>
      <c r="W458" s="90"/>
      <c r="X458" s="90"/>
      <c r="Y458" s="90"/>
      <c r="Z458" s="90"/>
      <c r="AA458" s="90"/>
      <c r="AB458" s="90"/>
      <c r="AC458" s="90"/>
      <c r="AD458" s="90"/>
      <c r="AE458" s="90"/>
      <c r="AF458" s="90"/>
      <c r="AG458" s="90"/>
      <c r="AH458" s="90"/>
      <c r="AI458" s="88"/>
      <c r="AJ458" s="202"/>
      <c r="AK458" s="347"/>
    </row>
    <row r="459" spans="1:37">
      <c r="A459" s="243"/>
      <c r="B459" s="30" t="s">
        <v>82</v>
      </c>
      <c r="C459" s="75" t="s">
        <v>90</v>
      </c>
      <c r="D459" s="116"/>
      <c r="E459" s="459"/>
      <c r="F459" s="459"/>
      <c r="G459" s="531"/>
      <c r="H459" s="223"/>
      <c r="I459" s="88"/>
      <c r="J459" s="88"/>
      <c r="K459" s="90"/>
      <c r="L459" s="88"/>
      <c r="M459" s="88"/>
      <c r="N459" s="340"/>
      <c r="O459" s="223"/>
      <c r="P459" s="88"/>
      <c r="Q459" s="89"/>
      <c r="R459" s="88"/>
      <c r="S459" s="88"/>
      <c r="T459" s="90"/>
      <c r="U459" s="90"/>
      <c r="V459" s="88"/>
      <c r="W459" s="90"/>
      <c r="X459" s="90"/>
      <c r="Y459" s="90"/>
      <c r="Z459" s="90"/>
      <c r="AA459" s="90"/>
      <c r="AB459" s="90"/>
      <c r="AC459" s="90"/>
      <c r="AD459" s="90"/>
      <c r="AE459" s="90"/>
      <c r="AF459" s="90"/>
      <c r="AG459" s="90"/>
      <c r="AH459" s="90"/>
      <c r="AI459" s="88"/>
      <c r="AJ459" s="253"/>
      <c r="AK459" s="347"/>
    </row>
    <row r="460" spans="1:37">
      <c r="A460" s="243"/>
      <c r="B460" s="30" t="s">
        <v>89</v>
      </c>
      <c r="C460" s="75" t="s">
        <v>90</v>
      </c>
      <c r="D460" s="116"/>
      <c r="E460" s="459"/>
      <c r="F460" s="459"/>
      <c r="G460" s="531"/>
      <c r="H460" s="223"/>
      <c r="I460" s="88"/>
      <c r="J460" s="88"/>
      <c r="K460" s="90"/>
      <c r="L460" s="88"/>
      <c r="M460" s="88"/>
      <c r="N460" s="340"/>
      <c r="O460" s="223"/>
      <c r="P460" s="88"/>
      <c r="Q460" s="89"/>
      <c r="R460" s="88"/>
      <c r="S460" s="88"/>
      <c r="T460" s="90"/>
      <c r="U460" s="90"/>
      <c r="V460" s="88"/>
      <c r="W460" s="90"/>
      <c r="X460" s="90"/>
      <c r="Y460" s="90"/>
      <c r="Z460" s="90"/>
      <c r="AA460" s="90"/>
      <c r="AB460" s="90"/>
      <c r="AC460" s="90"/>
      <c r="AD460" s="90"/>
      <c r="AE460" s="90"/>
      <c r="AF460" s="90"/>
      <c r="AG460" s="90"/>
      <c r="AH460" s="90"/>
      <c r="AI460" s="88"/>
      <c r="AJ460" s="253"/>
      <c r="AK460" s="347"/>
    </row>
    <row r="461" spans="1:37" ht="107.45" customHeight="1">
      <c r="A461" s="243"/>
      <c r="B461" s="277" t="s">
        <v>91</v>
      </c>
      <c r="C461" s="85" t="s">
        <v>90</v>
      </c>
      <c r="D461" s="278"/>
      <c r="E461" s="459"/>
      <c r="F461" s="459"/>
      <c r="G461" s="531"/>
      <c r="H461" s="224"/>
      <c r="I461" s="177"/>
      <c r="J461" s="177"/>
      <c r="K461" s="133"/>
      <c r="L461" s="177"/>
      <c r="M461" s="177"/>
      <c r="N461" s="288"/>
      <c r="O461" s="224"/>
      <c r="P461" s="177"/>
      <c r="Q461" s="200"/>
      <c r="R461" s="177"/>
      <c r="S461" s="177"/>
      <c r="T461" s="133"/>
      <c r="U461" s="133"/>
      <c r="V461" s="177"/>
      <c r="W461" s="133"/>
      <c r="X461" s="133"/>
      <c r="Y461" s="133"/>
      <c r="Z461" s="133"/>
      <c r="AA461" s="133"/>
      <c r="AB461" s="133"/>
      <c r="AC461" s="133"/>
      <c r="AD461" s="133"/>
      <c r="AE461" s="133"/>
      <c r="AF461" s="133"/>
      <c r="AG461" s="133"/>
      <c r="AH461" s="133"/>
      <c r="AI461" s="177"/>
      <c r="AJ461" s="303"/>
      <c r="AK461" s="226"/>
    </row>
    <row r="462" spans="1:37">
      <c r="A462" s="279"/>
      <c r="B462" s="163"/>
      <c r="C462" s="163"/>
      <c r="D462" s="163"/>
      <c r="E462" s="170"/>
      <c r="F462" s="93"/>
      <c r="G462" s="93"/>
      <c r="H462" s="163"/>
      <c r="I462" s="163"/>
      <c r="J462" s="163"/>
      <c r="K462" s="44"/>
      <c r="L462" s="170"/>
      <c r="M462" s="170"/>
      <c r="N462" s="66"/>
      <c r="O462" s="151"/>
      <c r="P462" s="149"/>
      <c r="Q462" s="150"/>
      <c r="R462" s="151"/>
      <c r="S462" s="66"/>
      <c r="T462" s="65"/>
      <c r="U462" s="65"/>
      <c r="V462" s="66"/>
      <c r="W462" s="65"/>
      <c r="X462" s="65"/>
      <c r="Y462" s="65"/>
      <c r="Z462" s="65"/>
      <c r="AA462" s="65"/>
      <c r="AB462" s="65"/>
      <c r="AC462" s="65"/>
      <c r="AD462" s="65"/>
      <c r="AE462" s="65"/>
      <c r="AF462" s="65"/>
      <c r="AG462" s="65"/>
      <c r="AH462" s="410"/>
      <c r="AI462" s="66"/>
      <c r="AJ462" s="247"/>
      <c r="AK462" s="66"/>
    </row>
    <row r="463" spans="1:37" ht="23.45" thickBot="1">
      <c r="A463" s="280"/>
      <c r="B463" s="164"/>
      <c r="C463" s="164"/>
      <c r="D463" s="164"/>
      <c r="E463" s="281"/>
      <c r="F463" s="97"/>
      <c r="G463" s="164"/>
      <c r="H463" s="164"/>
      <c r="I463" s="164"/>
      <c r="J463" s="164"/>
      <c r="K463" s="96"/>
      <c r="L463" s="281"/>
      <c r="M463" s="164"/>
      <c r="N463" s="164"/>
      <c r="O463" s="281"/>
      <c r="P463" s="282"/>
      <c r="Q463" s="283"/>
      <c r="R463" s="281"/>
      <c r="S463" s="164"/>
      <c r="T463" s="96"/>
      <c r="U463" s="96"/>
      <c r="V463" s="164"/>
      <c r="W463" s="96"/>
      <c r="X463" s="96"/>
      <c r="Y463" s="96"/>
      <c r="Z463" s="96"/>
      <c r="AA463" s="96"/>
      <c r="AB463" s="96"/>
      <c r="AC463" s="96"/>
      <c r="AD463" s="96"/>
      <c r="AE463" s="96"/>
      <c r="AF463" s="96"/>
      <c r="AG463" s="96"/>
      <c r="AH463" s="411"/>
      <c r="AI463" s="164"/>
      <c r="AJ463" s="164"/>
      <c r="AK463" s="164"/>
    </row>
    <row r="464" spans="1:37" ht="23.45" thickBot="1">
      <c r="A464" s="258">
        <v>32</v>
      </c>
      <c r="B464" s="481" t="s">
        <v>5</v>
      </c>
      <c r="C464" s="482"/>
      <c r="D464" s="482" t="s">
        <v>6</v>
      </c>
      <c r="E464" s="482"/>
      <c r="F464" s="482"/>
      <c r="G464" s="482"/>
      <c r="H464" s="482"/>
      <c r="I464" s="482"/>
      <c r="J464" s="482"/>
      <c r="K464" s="482"/>
      <c r="L464" s="501"/>
      <c r="M464" s="502" t="s">
        <v>7</v>
      </c>
      <c r="N464" s="482"/>
      <c r="O464" s="482"/>
      <c r="P464" s="482"/>
      <c r="Q464" s="482"/>
      <c r="R464" s="482"/>
      <c r="S464" s="482"/>
      <c r="T464" s="482"/>
      <c r="U464" s="482"/>
      <c r="V464" s="482"/>
      <c r="W464" s="482"/>
      <c r="X464" s="482"/>
      <c r="Y464" s="482"/>
      <c r="Z464" s="482"/>
      <c r="AA464" s="482"/>
      <c r="AB464" s="482"/>
      <c r="AC464" s="482"/>
      <c r="AD464" s="482"/>
      <c r="AE464" s="482"/>
      <c r="AF464" s="482"/>
      <c r="AG464" s="482"/>
      <c r="AH464" s="482"/>
      <c r="AI464" s="483" t="s">
        <v>8</v>
      </c>
      <c r="AJ464" s="483"/>
    </row>
    <row r="465" spans="1:37" s="259" customFormat="1">
      <c r="A465" s="243"/>
      <c r="D465" s="260"/>
      <c r="E465" s="261" t="s">
        <v>9</v>
      </c>
      <c r="F465" s="508" t="s">
        <v>10</v>
      </c>
      <c r="G465" s="508" t="s">
        <v>11</v>
      </c>
      <c r="H465" s="510" t="s">
        <v>12</v>
      </c>
      <c r="I465" s="512" t="s">
        <v>13</v>
      </c>
      <c r="J465" s="514" t="s">
        <v>14</v>
      </c>
      <c r="K465" s="466" t="s">
        <v>15</v>
      </c>
      <c r="L465" s="508" t="s">
        <v>16</v>
      </c>
      <c r="M465" s="260" t="s">
        <v>17</v>
      </c>
      <c r="N465" s="262" t="s">
        <v>18</v>
      </c>
      <c r="O465" s="516" t="s">
        <v>19</v>
      </c>
      <c r="P465" s="517"/>
      <c r="Q465" s="518"/>
      <c r="R465" s="508" t="s">
        <v>92</v>
      </c>
      <c r="S465" s="508" t="s">
        <v>93</v>
      </c>
      <c r="T465" s="466" t="s">
        <v>22</v>
      </c>
      <c r="U465" s="466" t="s">
        <v>23</v>
      </c>
      <c r="V465" s="529" t="s">
        <v>24</v>
      </c>
      <c r="W465" s="466" t="s">
        <v>94</v>
      </c>
      <c r="X465" s="467" t="s">
        <v>26</v>
      </c>
      <c r="Y465" s="468"/>
      <c r="Z465" s="469"/>
      <c r="AA465" s="467" t="s">
        <v>27</v>
      </c>
      <c r="AB465" s="468"/>
      <c r="AC465" s="469"/>
      <c r="AD465" s="18" t="s">
        <v>28</v>
      </c>
      <c r="AE465" s="467" t="s">
        <v>29</v>
      </c>
      <c r="AF465" s="468"/>
      <c r="AG465" s="469"/>
      <c r="AH465" s="466" t="s">
        <v>30</v>
      </c>
      <c r="AI465" s="528" t="s">
        <v>31</v>
      </c>
      <c r="AJ465" s="528" t="s">
        <v>32</v>
      </c>
      <c r="AK465" s="263" t="s">
        <v>33</v>
      </c>
    </row>
    <row r="466" spans="1:37" ht="42" customHeight="1">
      <c r="A466" s="243"/>
      <c r="B466" s="264" t="s">
        <v>34</v>
      </c>
      <c r="C466" s="269" t="s">
        <v>505</v>
      </c>
      <c r="D466" s="116"/>
      <c r="E466" s="395" t="s">
        <v>167</v>
      </c>
      <c r="F466" s="509"/>
      <c r="G466" s="509"/>
      <c r="H466" s="511"/>
      <c r="I466" s="513"/>
      <c r="J466" s="515"/>
      <c r="K466" s="457"/>
      <c r="L466" s="509"/>
      <c r="M466" s="266"/>
      <c r="N466" s="361"/>
      <c r="O466" s="426" t="s">
        <v>37</v>
      </c>
      <c r="P466" s="427" t="s">
        <v>38</v>
      </c>
      <c r="Q466" s="428" t="s">
        <v>17</v>
      </c>
      <c r="R466" s="528"/>
      <c r="S466" s="528"/>
      <c r="T466" s="456"/>
      <c r="U466" s="456"/>
      <c r="V466" s="530"/>
      <c r="W466" s="456"/>
      <c r="X466" s="325" t="s">
        <v>39</v>
      </c>
      <c r="Y466" s="325" t="s">
        <v>40</v>
      </c>
      <c r="Z466" s="325" t="s">
        <v>41</v>
      </c>
      <c r="AA466" s="325" t="s">
        <v>39</v>
      </c>
      <c r="AB466" s="325" t="s">
        <v>40</v>
      </c>
      <c r="AC466" s="325" t="s">
        <v>41</v>
      </c>
      <c r="AD466" s="325" t="s">
        <v>42</v>
      </c>
      <c r="AE466" s="325" t="s">
        <v>43</v>
      </c>
      <c r="AF466" s="325" t="s">
        <v>44</v>
      </c>
      <c r="AG466" s="325" t="s">
        <v>45</v>
      </c>
      <c r="AH466" s="456"/>
      <c r="AI466" s="528"/>
      <c r="AJ466" s="528"/>
      <c r="AK466" s="152" t="s">
        <v>46</v>
      </c>
    </row>
    <row r="467" spans="1:37" ht="45">
      <c r="A467" s="243"/>
      <c r="B467" s="30" t="s">
        <v>47</v>
      </c>
      <c r="C467" s="222" t="s">
        <v>506</v>
      </c>
      <c r="D467" s="116"/>
      <c r="E467" s="458" t="s">
        <v>507</v>
      </c>
      <c r="F467" s="458" t="s">
        <v>508</v>
      </c>
      <c r="G467" s="460" t="s">
        <v>509</v>
      </c>
      <c r="H467" s="278"/>
      <c r="I467" s="278"/>
      <c r="J467" s="278"/>
      <c r="K467" s="194"/>
      <c r="L467" s="302"/>
      <c r="M467" s="295"/>
      <c r="N467" s="295"/>
      <c r="O467" s="309"/>
      <c r="P467" s="282"/>
      <c r="Q467" s="283"/>
      <c r="R467" s="281"/>
      <c r="S467" s="164"/>
      <c r="T467" s="96"/>
      <c r="U467" s="96"/>
      <c r="V467" s="164"/>
      <c r="W467" s="96"/>
      <c r="X467" s="96"/>
      <c r="Y467" s="96"/>
      <c r="Z467" s="96"/>
      <c r="AA467" s="96"/>
      <c r="AB467" s="96"/>
      <c r="AC467" s="96"/>
      <c r="AD467" s="435"/>
      <c r="AE467" s="96"/>
      <c r="AF467" s="96"/>
      <c r="AG467" s="96"/>
      <c r="AH467" s="411"/>
      <c r="AI467" s="164"/>
      <c r="AJ467" s="301"/>
      <c r="AK467" s="321"/>
    </row>
    <row r="468" spans="1:37">
      <c r="A468" s="243"/>
      <c r="B468" s="264" t="s">
        <v>54</v>
      </c>
      <c r="C468" s="269" t="s">
        <v>55</v>
      </c>
      <c r="D468" s="116"/>
      <c r="E468" s="459"/>
      <c r="F468" s="459"/>
      <c r="G468" s="531"/>
      <c r="H468" s="250"/>
      <c r="I468" s="60"/>
      <c r="J468" s="60"/>
      <c r="K468" s="59"/>
      <c r="L468" s="147"/>
      <c r="M468" s="60"/>
      <c r="N468" s="340"/>
      <c r="O468" s="298"/>
      <c r="P468" s="185"/>
      <c r="Q468" s="186"/>
      <c r="R468" s="187"/>
      <c r="S468" s="188"/>
      <c r="T468" s="123"/>
      <c r="U468" s="123"/>
      <c r="V468" s="188"/>
      <c r="W468" s="123"/>
      <c r="X468" s="123"/>
      <c r="Y468" s="123"/>
      <c r="Z468" s="123"/>
      <c r="AA468" s="123"/>
      <c r="AB468" s="123"/>
      <c r="AC468" s="123"/>
      <c r="AD468" s="123"/>
      <c r="AE468" s="123"/>
      <c r="AF468" s="123"/>
      <c r="AG468" s="123"/>
      <c r="AH468" s="405"/>
      <c r="AI468" s="249"/>
      <c r="AJ468" s="253"/>
      <c r="AK468" s="347"/>
    </row>
    <row r="469" spans="1:37">
      <c r="A469" s="243"/>
      <c r="B469" s="30" t="s">
        <v>56</v>
      </c>
      <c r="C469" s="75" t="s">
        <v>90</v>
      </c>
      <c r="D469" s="116"/>
      <c r="E469" s="459"/>
      <c r="F469" s="459"/>
      <c r="G469" s="531"/>
      <c r="H469" s="246"/>
      <c r="I469" s="66"/>
      <c r="J469" s="66"/>
      <c r="K469" s="65"/>
      <c r="L469" s="151"/>
      <c r="M469" s="66"/>
      <c r="N469" s="340"/>
      <c r="O469" s="298"/>
      <c r="P469" s="387"/>
      <c r="Q469" s="186"/>
      <c r="R469" s="187"/>
      <c r="S469" s="187"/>
      <c r="T469" s="123"/>
      <c r="U469" s="123"/>
      <c r="V469" s="187"/>
      <c r="W469" s="123"/>
      <c r="X469" s="123"/>
      <c r="Y469" s="123"/>
      <c r="Z469" s="123"/>
      <c r="AA469" s="123"/>
      <c r="AB469" s="123"/>
      <c r="AC469" s="123"/>
      <c r="AD469" s="123"/>
      <c r="AE469" s="123"/>
      <c r="AF469" s="123"/>
      <c r="AG469" s="123"/>
      <c r="AH469" s="123"/>
      <c r="AI469" s="252"/>
      <c r="AJ469" s="303"/>
      <c r="AK469" s="347"/>
    </row>
    <row r="470" spans="1:37" ht="30">
      <c r="A470" s="243"/>
      <c r="B470" s="30" t="s">
        <v>65</v>
      </c>
      <c r="C470" s="31" t="s">
        <v>302</v>
      </c>
      <c r="D470" s="116"/>
      <c r="E470" s="459"/>
      <c r="F470" s="459"/>
      <c r="G470" s="461"/>
      <c r="H470" s="347" t="str">
        <f>C470</f>
        <v>AMM</v>
      </c>
      <c r="I470" s="348" t="s">
        <v>107</v>
      </c>
      <c r="J470" s="165" t="s">
        <v>510</v>
      </c>
      <c r="K470" s="378" t="s">
        <v>53</v>
      </c>
      <c r="L470" s="349" t="s">
        <v>58</v>
      </c>
      <c r="M470" s="340"/>
      <c r="N470" s="340"/>
      <c r="O470" s="298"/>
      <c r="P470" s="185"/>
      <c r="Q470" s="186"/>
      <c r="R470" s="187"/>
      <c r="S470" s="188"/>
      <c r="T470" s="123"/>
      <c r="U470" s="123"/>
      <c r="V470" s="188"/>
      <c r="W470" s="123"/>
      <c r="X470" s="123"/>
      <c r="Y470" s="123"/>
      <c r="Z470" s="123"/>
      <c r="AA470" s="123"/>
      <c r="AB470" s="123"/>
      <c r="AC470" s="123"/>
      <c r="AD470" s="123"/>
      <c r="AE470" s="123"/>
      <c r="AF470" s="123"/>
      <c r="AG470" s="123"/>
      <c r="AH470" s="405"/>
      <c r="AI470" s="249"/>
      <c r="AJ470" s="152" t="s">
        <v>511</v>
      </c>
      <c r="AK470" s="347"/>
    </row>
    <row r="471" spans="1:37">
      <c r="A471" s="243"/>
      <c r="B471" s="30" t="s">
        <v>75</v>
      </c>
      <c r="C471" s="75" t="s">
        <v>90</v>
      </c>
      <c r="D471" s="116"/>
      <c r="E471" s="459"/>
      <c r="F471" s="459"/>
      <c r="G471" s="531"/>
      <c r="H471" s="275"/>
      <c r="I471" s="79"/>
      <c r="J471" s="79"/>
      <c r="K471" s="81"/>
      <c r="L471" s="79"/>
      <c r="M471" s="79"/>
      <c r="N471" s="340"/>
      <c r="O471" s="223"/>
      <c r="P471" s="88"/>
      <c r="Q471" s="89"/>
      <c r="R471" s="88"/>
      <c r="S471" s="88"/>
      <c r="T471" s="90"/>
      <c r="U471" s="90"/>
      <c r="V471" s="88"/>
      <c r="W471" s="90"/>
      <c r="X471" s="90"/>
      <c r="Y471" s="90"/>
      <c r="Z471" s="90"/>
      <c r="AA471" s="90"/>
      <c r="AB471" s="90"/>
      <c r="AC471" s="90"/>
      <c r="AD471" s="90"/>
      <c r="AE471" s="90"/>
      <c r="AF471" s="90"/>
      <c r="AG471" s="90"/>
      <c r="AH471" s="90"/>
      <c r="AI471" s="91"/>
      <c r="AJ471" s="202"/>
      <c r="AK471" s="347"/>
    </row>
    <row r="472" spans="1:37">
      <c r="A472" s="243"/>
      <c r="B472" s="30" t="s">
        <v>82</v>
      </c>
      <c r="C472" s="75" t="s">
        <v>90</v>
      </c>
      <c r="D472" s="116"/>
      <c r="E472" s="459"/>
      <c r="F472" s="459"/>
      <c r="G472" s="531"/>
      <c r="H472" s="223"/>
      <c r="I472" s="88"/>
      <c r="J472" s="88"/>
      <c r="K472" s="90"/>
      <c r="L472" s="88"/>
      <c r="M472" s="88"/>
      <c r="N472" s="340"/>
      <c r="O472" s="223"/>
      <c r="P472" s="88"/>
      <c r="Q472" s="89"/>
      <c r="R472" s="88"/>
      <c r="S472" s="88"/>
      <c r="T472" s="90"/>
      <c r="U472" s="90"/>
      <c r="V472" s="88"/>
      <c r="W472" s="90"/>
      <c r="X472" s="90"/>
      <c r="Y472" s="90"/>
      <c r="Z472" s="90"/>
      <c r="AA472" s="90"/>
      <c r="AB472" s="90"/>
      <c r="AC472" s="90"/>
      <c r="AD472" s="90"/>
      <c r="AE472" s="90"/>
      <c r="AF472" s="90"/>
      <c r="AG472" s="90"/>
      <c r="AH472" s="90"/>
      <c r="AI472" s="91"/>
      <c r="AJ472" s="253"/>
      <c r="AK472" s="347"/>
    </row>
    <row r="473" spans="1:37">
      <c r="A473" s="243"/>
      <c r="B473" s="30" t="s">
        <v>89</v>
      </c>
      <c r="C473" s="75" t="s">
        <v>90</v>
      </c>
      <c r="D473" s="116"/>
      <c r="E473" s="459"/>
      <c r="F473" s="459"/>
      <c r="G473" s="531"/>
      <c r="H473" s="223"/>
      <c r="I473" s="88"/>
      <c r="J473" s="88"/>
      <c r="K473" s="90"/>
      <c r="L473" s="88"/>
      <c r="M473" s="88"/>
      <c r="N473" s="340"/>
      <c r="O473" s="223"/>
      <c r="P473" s="88"/>
      <c r="Q473" s="89"/>
      <c r="R473" s="88"/>
      <c r="S473" s="88"/>
      <c r="T473" s="90"/>
      <c r="U473" s="90"/>
      <c r="V473" s="88"/>
      <c r="W473" s="90"/>
      <c r="X473" s="90"/>
      <c r="Y473" s="90"/>
      <c r="Z473" s="90"/>
      <c r="AA473" s="90"/>
      <c r="AB473" s="90"/>
      <c r="AC473" s="90"/>
      <c r="AD473" s="90"/>
      <c r="AE473" s="90"/>
      <c r="AF473" s="90"/>
      <c r="AG473" s="90"/>
      <c r="AH473" s="90"/>
      <c r="AI473" s="91"/>
      <c r="AJ473" s="253"/>
      <c r="AK473" s="347"/>
    </row>
    <row r="474" spans="1:37" ht="96.6" customHeight="1">
      <c r="A474" s="243"/>
      <c r="B474" s="277" t="s">
        <v>91</v>
      </c>
      <c r="C474" s="85" t="s">
        <v>90</v>
      </c>
      <c r="D474" s="278"/>
      <c r="E474" s="459"/>
      <c r="F474" s="459"/>
      <c r="G474" s="531"/>
      <c r="H474" s="224"/>
      <c r="I474" s="177"/>
      <c r="J474" s="177"/>
      <c r="K474" s="133"/>
      <c r="L474" s="177"/>
      <c r="M474" s="177"/>
      <c r="N474" s="288"/>
      <c r="O474" s="224"/>
      <c r="P474" s="177"/>
      <c r="Q474" s="200"/>
      <c r="R474" s="177"/>
      <c r="S474" s="177"/>
      <c r="T474" s="133"/>
      <c r="U474" s="133"/>
      <c r="V474" s="177"/>
      <c r="W474" s="133"/>
      <c r="X474" s="133"/>
      <c r="Y474" s="133"/>
      <c r="Z474" s="133"/>
      <c r="AA474" s="133"/>
      <c r="AB474" s="133"/>
      <c r="AC474" s="133"/>
      <c r="AD474" s="133"/>
      <c r="AE474" s="133"/>
      <c r="AF474" s="133"/>
      <c r="AG474" s="133"/>
      <c r="AH474" s="133"/>
      <c r="AI474" s="189"/>
      <c r="AJ474" s="303"/>
      <c r="AK474" s="226"/>
    </row>
    <row r="475" spans="1:37">
      <c r="A475" s="279"/>
      <c r="B475" s="163"/>
      <c r="C475" s="163"/>
      <c r="D475" s="163"/>
      <c r="E475" s="170"/>
      <c r="F475" s="93"/>
      <c r="G475" s="93"/>
      <c r="H475" s="163"/>
      <c r="I475" s="163"/>
      <c r="J475" s="163"/>
      <c r="K475" s="44"/>
      <c r="L475" s="170"/>
      <c r="M475" s="170"/>
      <c r="N475" s="66"/>
      <c r="O475" s="170"/>
      <c r="P475" s="168"/>
      <c r="Q475" s="169"/>
      <c r="R475" s="170"/>
      <c r="S475" s="163"/>
      <c r="T475" s="44"/>
      <c r="U475" s="44"/>
      <c r="V475" s="163"/>
      <c r="W475" s="44"/>
      <c r="X475" s="44"/>
      <c r="Y475" s="44"/>
      <c r="Z475" s="44"/>
      <c r="AA475" s="44"/>
      <c r="AB475" s="44"/>
      <c r="AC475" s="44"/>
      <c r="AD475" s="44"/>
      <c r="AE475" s="44"/>
      <c r="AF475" s="44"/>
      <c r="AG475" s="44"/>
      <c r="AH475" s="406"/>
      <c r="AI475" s="273"/>
      <c r="AJ475" s="247"/>
      <c r="AK475" s="66"/>
    </row>
    <row r="476" spans="1:37" ht="23.45" thickBot="1">
      <c r="A476" s="280"/>
      <c r="B476" s="164"/>
      <c r="C476" s="164"/>
      <c r="D476" s="164"/>
      <c r="E476" s="281"/>
      <c r="F476" s="97"/>
      <c r="G476" s="164"/>
      <c r="H476" s="164"/>
      <c r="I476" s="164"/>
      <c r="J476" s="164"/>
      <c r="K476" s="96"/>
      <c r="L476" s="281"/>
      <c r="M476" s="164"/>
      <c r="N476" s="164"/>
      <c r="O476" s="281"/>
      <c r="P476" s="311"/>
      <c r="Q476" s="312"/>
      <c r="R476" s="310"/>
      <c r="S476" s="231"/>
      <c r="T476" s="229"/>
      <c r="U476" s="229"/>
      <c r="V476" s="231"/>
      <c r="W476" s="229"/>
      <c r="X476" s="229"/>
      <c r="Y476" s="229"/>
      <c r="Z476" s="229"/>
      <c r="AA476" s="229"/>
      <c r="AB476" s="229"/>
      <c r="AC476" s="229"/>
      <c r="AD476" s="229"/>
      <c r="AE476" s="229"/>
      <c r="AF476" s="229"/>
      <c r="AG476" s="229"/>
      <c r="AH476" s="407"/>
      <c r="AI476" s="231"/>
      <c r="AJ476" s="164"/>
      <c r="AK476" s="164"/>
    </row>
    <row r="477" spans="1:37" ht="23.45" thickBot="1">
      <c r="A477" s="258">
        <v>33</v>
      </c>
      <c r="B477" s="481" t="s">
        <v>5</v>
      </c>
      <c r="C477" s="482"/>
      <c r="D477" s="482" t="s">
        <v>6</v>
      </c>
      <c r="E477" s="482"/>
      <c r="F477" s="482"/>
      <c r="G477" s="482"/>
      <c r="H477" s="482"/>
      <c r="I477" s="482"/>
      <c r="J477" s="482"/>
      <c r="K477" s="482"/>
      <c r="L477" s="501"/>
      <c r="M477" s="502" t="s">
        <v>7</v>
      </c>
      <c r="N477" s="482"/>
      <c r="O477" s="482"/>
      <c r="P477" s="482"/>
      <c r="Q477" s="482"/>
      <c r="R477" s="482"/>
      <c r="S477" s="482"/>
      <c r="T477" s="482"/>
      <c r="U477" s="482"/>
      <c r="V477" s="482"/>
      <c r="W477" s="482"/>
      <c r="X477" s="482"/>
      <c r="Y477" s="482"/>
      <c r="Z477" s="482"/>
      <c r="AA477" s="482"/>
      <c r="AB477" s="482"/>
      <c r="AC477" s="482"/>
      <c r="AD477" s="482"/>
      <c r="AE477" s="482"/>
      <c r="AF477" s="482"/>
      <c r="AG477" s="482"/>
      <c r="AH477" s="482"/>
      <c r="AI477" s="483" t="s">
        <v>8</v>
      </c>
      <c r="AJ477" s="483"/>
    </row>
    <row r="478" spans="1:37" s="259" customFormat="1">
      <c r="A478" s="243"/>
      <c r="D478" s="260"/>
      <c r="E478" s="261" t="s">
        <v>9</v>
      </c>
      <c r="F478" s="508" t="s">
        <v>10</v>
      </c>
      <c r="G478" s="508" t="s">
        <v>11</v>
      </c>
      <c r="H478" s="510" t="s">
        <v>12</v>
      </c>
      <c r="I478" s="512" t="s">
        <v>13</v>
      </c>
      <c r="J478" s="514" t="s">
        <v>14</v>
      </c>
      <c r="K478" s="466" t="s">
        <v>15</v>
      </c>
      <c r="L478" s="508" t="s">
        <v>16</v>
      </c>
      <c r="M478" s="260" t="s">
        <v>17</v>
      </c>
      <c r="N478" s="262" t="s">
        <v>18</v>
      </c>
      <c r="O478" s="516" t="s">
        <v>19</v>
      </c>
      <c r="P478" s="517"/>
      <c r="Q478" s="518"/>
      <c r="R478" s="508" t="s">
        <v>92</v>
      </c>
      <c r="S478" s="508" t="s">
        <v>93</v>
      </c>
      <c r="T478" s="466" t="s">
        <v>22</v>
      </c>
      <c r="U478" s="466" t="s">
        <v>23</v>
      </c>
      <c r="V478" s="529" t="s">
        <v>24</v>
      </c>
      <c r="W478" s="466" t="s">
        <v>94</v>
      </c>
      <c r="X478" s="467" t="s">
        <v>26</v>
      </c>
      <c r="Y478" s="468"/>
      <c r="Z478" s="469"/>
      <c r="AA478" s="467" t="s">
        <v>27</v>
      </c>
      <c r="AB478" s="468"/>
      <c r="AC478" s="469"/>
      <c r="AD478" s="18" t="s">
        <v>28</v>
      </c>
      <c r="AE478" s="467" t="s">
        <v>29</v>
      </c>
      <c r="AF478" s="468"/>
      <c r="AG478" s="469"/>
      <c r="AH478" s="466" t="s">
        <v>30</v>
      </c>
      <c r="AI478" s="528" t="s">
        <v>31</v>
      </c>
      <c r="AJ478" s="528" t="s">
        <v>32</v>
      </c>
      <c r="AK478" s="263" t="s">
        <v>33</v>
      </c>
    </row>
    <row r="479" spans="1:37" ht="49.15" customHeight="1">
      <c r="A479" s="243"/>
      <c r="B479" s="264" t="s">
        <v>34</v>
      </c>
      <c r="C479" s="314" t="s">
        <v>512</v>
      </c>
      <c r="D479" s="226"/>
      <c r="E479" s="394" t="s">
        <v>167</v>
      </c>
      <c r="F479" s="509"/>
      <c r="G479" s="509"/>
      <c r="H479" s="511"/>
      <c r="I479" s="513"/>
      <c r="J479" s="515"/>
      <c r="K479" s="457"/>
      <c r="L479" s="509"/>
      <c r="M479" s="266"/>
      <c r="N479" s="361"/>
      <c r="O479" s="426" t="s">
        <v>37</v>
      </c>
      <c r="P479" s="427" t="s">
        <v>38</v>
      </c>
      <c r="Q479" s="428" t="s">
        <v>17</v>
      </c>
      <c r="R479" s="528"/>
      <c r="S479" s="528"/>
      <c r="T479" s="456"/>
      <c r="U479" s="456"/>
      <c r="V479" s="530"/>
      <c r="W479" s="456"/>
      <c r="X479" s="325" t="s">
        <v>39</v>
      </c>
      <c r="Y479" s="325" t="s">
        <v>40</v>
      </c>
      <c r="Z479" s="325" t="s">
        <v>41</v>
      </c>
      <c r="AA479" s="325" t="s">
        <v>39</v>
      </c>
      <c r="AB479" s="325" t="s">
        <v>40</v>
      </c>
      <c r="AC479" s="325" t="s">
        <v>41</v>
      </c>
      <c r="AD479" s="325" t="s">
        <v>42</v>
      </c>
      <c r="AE479" s="325" t="s">
        <v>43</v>
      </c>
      <c r="AF479" s="325" t="s">
        <v>44</v>
      </c>
      <c r="AG479" s="325" t="s">
        <v>45</v>
      </c>
      <c r="AH479" s="456"/>
      <c r="AI479" s="528"/>
      <c r="AJ479" s="528"/>
      <c r="AK479" s="152" t="s">
        <v>46</v>
      </c>
    </row>
    <row r="480" spans="1:37" ht="30">
      <c r="A480" s="243"/>
      <c r="B480" s="30" t="s">
        <v>47</v>
      </c>
      <c r="C480" s="31" t="s">
        <v>513</v>
      </c>
      <c r="D480" s="116"/>
      <c r="E480" s="458" t="s">
        <v>514</v>
      </c>
      <c r="F480" s="458" t="s">
        <v>515</v>
      </c>
      <c r="G480" s="460" t="s">
        <v>516</v>
      </c>
      <c r="H480" s="278"/>
      <c r="I480" s="278"/>
      <c r="J480" s="278"/>
      <c r="K480" s="194"/>
      <c r="L480" s="302"/>
      <c r="M480" s="295"/>
      <c r="N480" s="295"/>
      <c r="O480" s="309"/>
      <c r="P480" s="282"/>
      <c r="Q480" s="283"/>
      <c r="R480" s="281"/>
      <c r="S480" s="164"/>
      <c r="T480" s="96"/>
      <c r="U480" s="96"/>
      <c r="V480" s="164"/>
      <c r="W480" s="96"/>
      <c r="X480" s="96"/>
      <c r="Y480" s="96"/>
      <c r="Z480" s="96"/>
      <c r="AA480" s="96"/>
      <c r="AB480" s="96"/>
      <c r="AC480" s="96"/>
      <c r="AD480" s="435"/>
      <c r="AE480" s="96"/>
      <c r="AF480" s="96"/>
      <c r="AG480" s="96"/>
      <c r="AH480" s="411"/>
      <c r="AI480" s="164"/>
      <c r="AJ480" s="301"/>
      <c r="AK480" s="321"/>
    </row>
    <row r="481" spans="1:37">
      <c r="A481" s="243"/>
      <c r="B481" s="264" t="s">
        <v>54</v>
      </c>
      <c r="C481" s="269" t="s">
        <v>55</v>
      </c>
      <c r="D481" s="116"/>
      <c r="E481" s="459"/>
      <c r="F481" s="459"/>
      <c r="G481" s="531"/>
      <c r="H481" s="250"/>
      <c r="I481" s="60"/>
      <c r="J481" s="60"/>
      <c r="K481" s="59"/>
      <c r="L481" s="147"/>
      <c r="M481" s="60"/>
      <c r="N481" s="340"/>
      <c r="O481" s="298"/>
      <c r="P481" s="185"/>
      <c r="Q481" s="186"/>
      <c r="R481" s="187"/>
      <c r="S481" s="188"/>
      <c r="T481" s="123"/>
      <c r="U481" s="123"/>
      <c r="V481" s="188"/>
      <c r="W481" s="123"/>
      <c r="X481" s="123"/>
      <c r="Y481" s="123"/>
      <c r="Z481" s="123"/>
      <c r="AA481" s="123"/>
      <c r="AB481" s="123"/>
      <c r="AC481" s="123"/>
      <c r="AD481" s="123"/>
      <c r="AE481" s="123"/>
      <c r="AF481" s="123"/>
      <c r="AG481" s="123"/>
      <c r="AH481" s="405"/>
      <c r="AI481" s="249"/>
      <c r="AJ481" s="253"/>
      <c r="AK481" s="253"/>
    </row>
    <row r="482" spans="1:37">
      <c r="A482" s="243"/>
      <c r="B482" s="30" t="s">
        <v>56</v>
      </c>
      <c r="C482" s="75" t="s">
        <v>90</v>
      </c>
      <c r="D482" s="116"/>
      <c r="E482" s="459"/>
      <c r="F482" s="459"/>
      <c r="G482" s="531"/>
      <c r="H482" s="246"/>
      <c r="I482" s="66"/>
      <c r="J482" s="66"/>
      <c r="K482" s="65"/>
      <c r="L482" s="151"/>
      <c r="M482" s="66"/>
      <c r="N482" s="340"/>
      <c r="O482" s="248"/>
      <c r="P482" s="185"/>
      <c r="Q482" s="186"/>
      <c r="R482" s="187"/>
      <c r="S482" s="188"/>
      <c r="T482" s="123"/>
      <c r="U482" s="123"/>
      <c r="V482" s="188"/>
      <c r="W482" s="123"/>
      <c r="X482" s="123"/>
      <c r="Y482" s="123"/>
      <c r="Z482" s="123"/>
      <c r="AA482" s="123"/>
      <c r="AB482" s="123"/>
      <c r="AC482" s="123"/>
      <c r="AD482" s="123"/>
      <c r="AE482" s="123"/>
      <c r="AF482" s="123"/>
      <c r="AG482" s="123"/>
      <c r="AH482" s="405"/>
      <c r="AI482" s="249"/>
      <c r="AJ482" s="303"/>
      <c r="AK482" s="347"/>
    </row>
    <row r="483" spans="1:37" ht="45">
      <c r="A483" s="243"/>
      <c r="B483" s="30" t="s">
        <v>65</v>
      </c>
      <c r="C483" s="31" t="s">
        <v>489</v>
      </c>
      <c r="D483" s="116"/>
      <c r="E483" s="459"/>
      <c r="F483" s="459"/>
      <c r="G483" s="461"/>
      <c r="H483" s="347" t="str">
        <f>C483</f>
        <v>Assembled maintenance team</v>
      </c>
      <c r="I483" s="348" t="s">
        <v>107</v>
      </c>
      <c r="J483" s="117" t="s">
        <v>517</v>
      </c>
      <c r="K483" s="378" t="s">
        <v>53</v>
      </c>
      <c r="L483" s="349" t="s">
        <v>58</v>
      </c>
      <c r="M483" s="340"/>
      <c r="N483" s="340"/>
      <c r="O483" s="248"/>
      <c r="P483" s="185"/>
      <c r="Q483" s="186"/>
      <c r="R483" s="187"/>
      <c r="S483" s="188"/>
      <c r="T483" s="123"/>
      <c r="U483" s="123"/>
      <c r="V483" s="188"/>
      <c r="W483" s="123"/>
      <c r="X483" s="123"/>
      <c r="Y483" s="123"/>
      <c r="Z483" s="123"/>
      <c r="AA483" s="123"/>
      <c r="AB483" s="123"/>
      <c r="AC483" s="123"/>
      <c r="AD483" s="123"/>
      <c r="AE483" s="123"/>
      <c r="AF483" s="123"/>
      <c r="AG483" s="123"/>
      <c r="AH483" s="405"/>
      <c r="AI483" s="249"/>
      <c r="AJ483" s="152" t="s">
        <v>616</v>
      </c>
      <c r="AK483" s="347"/>
    </row>
    <row r="484" spans="1:37">
      <c r="A484" s="243"/>
      <c r="B484" s="30" t="s">
        <v>75</v>
      </c>
      <c r="C484" s="75" t="s">
        <v>90</v>
      </c>
      <c r="D484" s="116"/>
      <c r="E484" s="459"/>
      <c r="F484" s="459"/>
      <c r="G484" s="531"/>
      <c r="H484" s="275"/>
      <c r="I484" s="79"/>
      <c r="J484" s="79"/>
      <c r="K484" s="81"/>
      <c r="L484" s="79"/>
      <c r="M484" s="79"/>
      <c r="N484" s="340"/>
      <c r="O484" s="223"/>
      <c r="P484" s="88"/>
      <c r="Q484" s="89"/>
      <c r="R484" s="88"/>
      <c r="S484" s="88"/>
      <c r="T484" s="90"/>
      <c r="U484" s="90"/>
      <c r="V484" s="88"/>
      <c r="W484" s="90"/>
      <c r="X484" s="90"/>
      <c r="Y484" s="90"/>
      <c r="Z484" s="90"/>
      <c r="AA484" s="90"/>
      <c r="AB484" s="90"/>
      <c r="AC484" s="90"/>
      <c r="AD484" s="90"/>
      <c r="AE484" s="90"/>
      <c r="AF484" s="90"/>
      <c r="AG484" s="90"/>
      <c r="AH484" s="90"/>
      <c r="AI484" s="91"/>
      <c r="AJ484" s="202"/>
      <c r="AK484" s="347"/>
    </row>
    <row r="485" spans="1:37">
      <c r="A485" s="243"/>
      <c r="B485" s="30" t="s">
        <v>82</v>
      </c>
      <c r="C485" s="75" t="s">
        <v>90</v>
      </c>
      <c r="D485" s="116"/>
      <c r="E485" s="459"/>
      <c r="F485" s="459"/>
      <c r="G485" s="531"/>
      <c r="H485" s="223"/>
      <c r="I485" s="88"/>
      <c r="J485" s="88"/>
      <c r="K485" s="90"/>
      <c r="L485" s="88"/>
      <c r="M485" s="88"/>
      <c r="N485" s="340"/>
      <c r="O485" s="223"/>
      <c r="P485" s="88"/>
      <c r="Q485" s="89"/>
      <c r="R485" s="88"/>
      <c r="S485" s="88"/>
      <c r="T485" s="90"/>
      <c r="U485" s="90"/>
      <c r="V485" s="88"/>
      <c r="W485" s="90"/>
      <c r="X485" s="90"/>
      <c r="Y485" s="90"/>
      <c r="Z485" s="90"/>
      <c r="AA485" s="90"/>
      <c r="AB485" s="90"/>
      <c r="AC485" s="90"/>
      <c r="AD485" s="90"/>
      <c r="AE485" s="90"/>
      <c r="AF485" s="90"/>
      <c r="AG485" s="90"/>
      <c r="AH485" s="90"/>
      <c r="AI485" s="91"/>
      <c r="AJ485" s="253"/>
      <c r="AK485" s="347"/>
    </row>
    <row r="486" spans="1:37">
      <c r="A486" s="243"/>
      <c r="B486" s="30" t="s">
        <v>89</v>
      </c>
      <c r="C486" s="75" t="s">
        <v>90</v>
      </c>
      <c r="D486" s="116"/>
      <c r="E486" s="459"/>
      <c r="F486" s="459"/>
      <c r="G486" s="531"/>
      <c r="H486" s="223"/>
      <c r="I486" s="88"/>
      <c r="J486" s="88"/>
      <c r="K486" s="90"/>
      <c r="L486" s="88"/>
      <c r="M486" s="88"/>
      <c r="N486" s="340"/>
      <c r="O486" s="223"/>
      <c r="P486" s="88"/>
      <c r="Q486" s="89"/>
      <c r="R486" s="88"/>
      <c r="S486" s="88"/>
      <c r="T486" s="90"/>
      <c r="U486" s="90"/>
      <c r="V486" s="88"/>
      <c r="W486" s="90"/>
      <c r="X486" s="90"/>
      <c r="Y486" s="90"/>
      <c r="Z486" s="90"/>
      <c r="AA486" s="90"/>
      <c r="AB486" s="90"/>
      <c r="AC486" s="90"/>
      <c r="AD486" s="90"/>
      <c r="AE486" s="90"/>
      <c r="AF486" s="90"/>
      <c r="AG486" s="90"/>
      <c r="AH486" s="90"/>
      <c r="AI486" s="91"/>
      <c r="AJ486" s="253"/>
      <c r="AK486" s="347"/>
    </row>
    <row r="487" spans="1:37" ht="97.9" customHeight="1">
      <c r="A487" s="243"/>
      <c r="B487" s="277" t="s">
        <v>91</v>
      </c>
      <c r="C487" s="85" t="s">
        <v>90</v>
      </c>
      <c r="D487" s="278"/>
      <c r="E487" s="459"/>
      <c r="F487" s="459"/>
      <c r="G487" s="531"/>
      <c r="H487" s="223"/>
      <c r="I487" s="88"/>
      <c r="J487" s="88"/>
      <c r="K487" s="90"/>
      <c r="L487" s="88"/>
      <c r="M487" s="88"/>
      <c r="N487" s="288"/>
      <c r="O487" s="224"/>
      <c r="P487" s="177"/>
      <c r="Q487" s="200"/>
      <c r="R487" s="177"/>
      <c r="S487" s="177"/>
      <c r="T487" s="133"/>
      <c r="U487" s="133"/>
      <c r="V487" s="177"/>
      <c r="W487" s="133"/>
      <c r="X487" s="133"/>
      <c r="Y487" s="133"/>
      <c r="Z487" s="133"/>
      <c r="AA487" s="133"/>
      <c r="AB487" s="133"/>
      <c r="AC487" s="133"/>
      <c r="AD487" s="133"/>
      <c r="AE487" s="133"/>
      <c r="AF487" s="133"/>
      <c r="AG487" s="133"/>
      <c r="AH487" s="133"/>
      <c r="AI487" s="189"/>
      <c r="AJ487" s="303"/>
      <c r="AK487" s="226"/>
    </row>
    <row r="488" spans="1:37">
      <c r="A488" s="279"/>
      <c r="B488" s="163"/>
      <c r="C488" s="163"/>
      <c r="D488" s="163"/>
      <c r="E488" s="170"/>
      <c r="F488" s="93"/>
      <c r="G488" s="93"/>
      <c r="H488" s="163"/>
      <c r="I488" s="163"/>
      <c r="J488" s="163"/>
      <c r="K488" s="44"/>
      <c r="L488" s="170"/>
      <c r="M488" s="170"/>
      <c r="N488" s="66"/>
      <c r="O488" s="151"/>
      <c r="P488" s="149"/>
      <c r="Q488" s="150"/>
      <c r="R488" s="151"/>
      <c r="S488" s="66"/>
      <c r="T488" s="65"/>
      <c r="U488" s="65"/>
      <c r="V488" s="66"/>
      <c r="W488" s="65"/>
      <c r="X488" s="65"/>
      <c r="Y488" s="65"/>
      <c r="Z488" s="65"/>
      <c r="AA488" s="65"/>
      <c r="AB488" s="65"/>
      <c r="AC488" s="65"/>
      <c r="AD488" s="65"/>
      <c r="AE488" s="65"/>
      <c r="AF488" s="65"/>
      <c r="AG488" s="65"/>
      <c r="AH488" s="410"/>
      <c r="AI488" s="66"/>
      <c r="AJ488" s="247"/>
      <c r="AK488" s="66"/>
    </row>
    <row r="489" spans="1:37" ht="23.45" thickBot="1">
      <c r="A489" s="280"/>
      <c r="B489" s="164"/>
      <c r="C489" s="164"/>
      <c r="D489" s="164"/>
      <c r="E489" s="281"/>
      <c r="F489" s="97"/>
      <c r="G489" s="164"/>
      <c r="H489" s="231"/>
      <c r="I489" s="231"/>
      <c r="J489" s="231"/>
      <c r="K489" s="229"/>
      <c r="L489" s="310"/>
      <c r="M489" s="231"/>
      <c r="N489" s="164"/>
      <c r="O489" s="281"/>
      <c r="P489" s="282"/>
      <c r="Q489" s="283"/>
      <c r="R489" s="281"/>
      <c r="S489" s="164"/>
      <c r="T489" s="96"/>
      <c r="U489" s="96"/>
      <c r="V489" s="164"/>
      <c r="W489" s="96"/>
      <c r="X489" s="96"/>
      <c r="Y489" s="96"/>
      <c r="Z489" s="96"/>
      <c r="AA489" s="96"/>
      <c r="AB489" s="96"/>
      <c r="AC489" s="96"/>
      <c r="AD489" s="96"/>
      <c r="AE489" s="96"/>
      <c r="AF489" s="96"/>
      <c r="AG489" s="96"/>
      <c r="AH489" s="411"/>
      <c r="AI489" s="164"/>
      <c r="AJ489" s="164"/>
      <c r="AK489" s="164"/>
    </row>
    <row r="490" spans="1:37" ht="23.45" thickBot="1">
      <c r="A490" s="258">
        <v>34</v>
      </c>
      <c r="B490" s="481" t="s">
        <v>5</v>
      </c>
      <c r="C490" s="482"/>
      <c r="D490" s="482" t="s">
        <v>6</v>
      </c>
      <c r="E490" s="482"/>
      <c r="F490" s="482"/>
      <c r="G490" s="482"/>
      <c r="H490" s="482"/>
      <c r="I490" s="482"/>
      <c r="J490" s="482"/>
      <c r="K490" s="482"/>
      <c r="L490" s="501"/>
      <c r="M490" s="502" t="s">
        <v>7</v>
      </c>
      <c r="N490" s="482"/>
      <c r="O490" s="482"/>
      <c r="P490" s="482"/>
      <c r="Q490" s="482"/>
      <c r="R490" s="482"/>
      <c r="S490" s="482"/>
      <c r="T490" s="482"/>
      <c r="U490" s="482"/>
      <c r="V490" s="482"/>
      <c r="W490" s="482"/>
      <c r="X490" s="482"/>
      <c r="Y490" s="482"/>
      <c r="Z490" s="482"/>
      <c r="AA490" s="482"/>
      <c r="AB490" s="482"/>
      <c r="AC490" s="482"/>
      <c r="AD490" s="482"/>
      <c r="AE490" s="482"/>
      <c r="AF490" s="482"/>
      <c r="AG490" s="482"/>
      <c r="AH490" s="482"/>
      <c r="AI490" s="483" t="s">
        <v>8</v>
      </c>
      <c r="AJ490" s="483"/>
    </row>
    <row r="491" spans="1:37" s="259" customFormat="1">
      <c r="A491" s="243"/>
      <c r="D491" s="260"/>
      <c r="E491" s="261" t="s">
        <v>9</v>
      </c>
      <c r="F491" s="508" t="s">
        <v>10</v>
      </c>
      <c r="G491" s="508" t="s">
        <v>11</v>
      </c>
      <c r="H491" s="510" t="s">
        <v>12</v>
      </c>
      <c r="I491" s="512" t="s">
        <v>13</v>
      </c>
      <c r="J491" s="514" t="s">
        <v>14</v>
      </c>
      <c r="K491" s="466" t="s">
        <v>15</v>
      </c>
      <c r="L491" s="508" t="s">
        <v>16</v>
      </c>
      <c r="M491" s="260" t="s">
        <v>17</v>
      </c>
      <c r="N491" s="262" t="s">
        <v>18</v>
      </c>
      <c r="O491" s="516" t="s">
        <v>19</v>
      </c>
      <c r="P491" s="517"/>
      <c r="Q491" s="518"/>
      <c r="R491" s="508" t="s">
        <v>92</v>
      </c>
      <c r="S491" s="508" t="s">
        <v>93</v>
      </c>
      <c r="T491" s="466" t="s">
        <v>22</v>
      </c>
      <c r="U491" s="466" t="s">
        <v>23</v>
      </c>
      <c r="V491" s="529" t="s">
        <v>24</v>
      </c>
      <c r="W491" s="466" t="s">
        <v>94</v>
      </c>
      <c r="X491" s="467" t="s">
        <v>26</v>
      </c>
      <c r="Y491" s="468"/>
      <c r="Z491" s="469"/>
      <c r="AA491" s="467" t="s">
        <v>27</v>
      </c>
      <c r="AB491" s="468"/>
      <c r="AC491" s="469"/>
      <c r="AD491" s="18" t="s">
        <v>28</v>
      </c>
      <c r="AE491" s="467" t="s">
        <v>29</v>
      </c>
      <c r="AF491" s="468"/>
      <c r="AG491" s="469"/>
      <c r="AH491" s="466" t="s">
        <v>30</v>
      </c>
      <c r="AI491" s="528" t="s">
        <v>31</v>
      </c>
      <c r="AJ491" s="528" t="s">
        <v>32</v>
      </c>
      <c r="AK491" s="263" t="s">
        <v>33</v>
      </c>
    </row>
    <row r="492" spans="1:37" ht="51" customHeight="1">
      <c r="A492" s="243"/>
      <c r="B492" s="264" t="s">
        <v>34</v>
      </c>
      <c r="C492" s="31" t="s">
        <v>519</v>
      </c>
      <c r="D492" s="116"/>
      <c r="E492" s="265" t="s">
        <v>36</v>
      </c>
      <c r="F492" s="509"/>
      <c r="G492" s="509"/>
      <c r="H492" s="511"/>
      <c r="I492" s="513"/>
      <c r="J492" s="515"/>
      <c r="K492" s="457"/>
      <c r="L492" s="509"/>
      <c r="M492" s="266"/>
      <c r="N492" s="361"/>
      <c r="O492" s="426" t="s">
        <v>37</v>
      </c>
      <c r="P492" s="427" t="s">
        <v>38</v>
      </c>
      <c r="Q492" s="428" t="s">
        <v>17</v>
      </c>
      <c r="R492" s="528"/>
      <c r="S492" s="528"/>
      <c r="T492" s="456"/>
      <c r="U492" s="456"/>
      <c r="V492" s="530"/>
      <c r="W492" s="456"/>
      <c r="X492" s="325" t="s">
        <v>39</v>
      </c>
      <c r="Y492" s="325" t="s">
        <v>40</v>
      </c>
      <c r="Z492" s="325" t="s">
        <v>41</v>
      </c>
      <c r="AA492" s="325" t="s">
        <v>39</v>
      </c>
      <c r="AB492" s="325" t="s">
        <v>40</v>
      </c>
      <c r="AC492" s="325" t="s">
        <v>41</v>
      </c>
      <c r="AD492" s="325" t="s">
        <v>42</v>
      </c>
      <c r="AE492" s="325" t="s">
        <v>43</v>
      </c>
      <c r="AF492" s="325" t="s">
        <v>44</v>
      </c>
      <c r="AG492" s="325" t="s">
        <v>45</v>
      </c>
      <c r="AH492" s="456"/>
      <c r="AI492" s="528"/>
      <c r="AJ492" s="528"/>
      <c r="AK492" s="152" t="s">
        <v>46</v>
      </c>
    </row>
    <row r="493" spans="1:37" ht="60">
      <c r="A493" s="243"/>
      <c r="B493" s="30" t="s">
        <v>47</v>
      </c>
      <c r="C493" s="239" t="s">
        <v>520</v>
      </c>
      <c r="D493" s="116"/>
      <c r="E493" s="458" t="s">
        <v>521</v>
      </c>
      <c r="F493" s="458" t="s">
        <v>522</v>
      </c>
      <c r="G493" s="460" t="s">
        <v>523</v>
      </c>
      <c r="H493" s="278"/>
      <c r="I493" s="278"/>
      <c r="J493" s="278"/>
      <c r="K493" s="194"/>
      <c r="L493" s="302"/>
      <c r="M493" s="295"/>
      <c r="N493" s="295"/>
      <c r="O493" s="309"/>
      <c r="P493" s="282"/>
      <c r="Q493" s="283"/>
      <c r="R493" s="281"/>
      <c r="S493" s="164"/>
      <c r="T493" s="96"/>
      <c r="U493" s="96"/>
      <c r="V493" s="164"/>
      <c r="W493" s="96"/>
      <c r="X493" s="96"/>
      <c r="Y493" s="96"/>
      <c r="Z493" s="96"/>
      <c r="AA493" s="96"/>
      <c r="AB493" s="96"/>
      <c r="AC493" s="96"/>
      <c r="AD493" s="96"/>
      <c r="AE493" s="96"/>
      <c r="AF493" s="96"/>
      <c r="AG493" s="96"/>
      <c r="AH493" s="411"/>
      <c r="AI493" s="164"/>
      <c r="AJ493" s="301"/>
      <c r="AK493" s="321"/>
    </row>
    <row r="494" spans="1:37">
      <c r="A494" s="243"/>
      <c r="B494" s="264" t="s">
        <v>54</v>
      </c>
      <c r="C494" s="269" t="s">
        <v>55</v>
      </c>
      <c r="D494" s="116"/>
      <c r="E494" s="459"/>
      <c r="F494" s="459"/>
      <c r="G494" s="531"/>
      <c r="H494" s="250"/>
      <c r="I494" s="60"/>
      <c r="J494" s="60"/>
      <c r="K494" s="59"/>
      <c r="L494" s="147"/>
      <c r="M494" s="60"/>
      <c r="N494" s="340"/>
      <c r="O494" s="298"/>
      <c r="P494" s="185"/>
      <c r="Q494" s="186"/>
      <c r="R494" s="187"/>
      <c r="S494" s="188"/>
      <c r="T494" s="123"/>
      <c r="U494" s="123"/>
      <c r="V494" s="188"/>
      <c r="W494" s="123"/>
      <c r="X494" s="123"/>
      <c r="Y494" s="123"/>
      <c r="Z494" s="123"/>
      <c r="AA494" s="123"/>
      <c r="AB494" s="123"/>
      <c r="AC494" s="123"/>
      <c r="AD494" s="123"/>
      <c r="AE494" s="123"/>
      <c r="AF494" s="123"/>
      <c r="AG494" s="123"/>
      <c r="AH494" s="405"/>
      <c r="AI494" s="249"/>
      <c r="AJ494" s="253"/>
      <c r="AK494" s="253"/>
    </row>
    <row r="495" spans="1:37">
      <c r="A495" s="243"/>
      <c r="B495" s="304" t="s">
        <v>342</v>
      </c>
      <c r="C495" s="75" t="s">
        <v>90</v>
      </c>
      <c r="D495" s="116"/>
      <c r="E495" s="459"/>
      <c r="F495" s="459"/>
      <c r="G495" s="531"/>
      <c r="H495" s="246"/>
      <c r="I495" s="66"/>
      <c r="J495" s="66"/>
      <c r="K495" s="65"/>
      <c r="L495" s="151"/>
      <c r="M495" s="66"/>
      <c r="N495" s="340"/>
      <c r="O495" s="248"/>
      <c r="P495" s="185"/>
      <c r="Q495" s="186"/>
      <c r="R495" s="187"/>
      <c r="S495" s="188"/>
      <c r="T495" s="123"/>
      <c r="U495" s="123"/>
      <c r="V495" s="188"/>
      <c r="W495" s="123"/>
      <c r="X495" s="123"/>
      <c r="Y495" s="123"/>
      <c r="Z495" s="123"/>
      <c r="AA495" s="123"/>
      <c r="AB495" s="123"/>
      <c r="AC495" s="123"/>
      <c r="AD495" s="123"/>
      <c r="AE495" s="123"/>
      <c r="AF495" s="123"/>
      <c r="AG495" s="123"/>
      <c r="AH495" s="405"/>
      <c r="AI495" s="249"/>
      <c r="AJ495" s="303"/>
      <c r="AK495" s="347"/>
    </row>
    <row r="496" spans="1:37" ht="30">
      <c r="A496" s="243"/>
      <c r="B496" s="30" t="s">
        <v>65</v>
      </c>
      <c r="C496" s="31" t="s">
        <v>465</v>
      </c>
      <c r="D496" s="116"/>
      <c r="E496" s="459"/>
      <c r="F496" s="459"/>
      <c r="G496" s="461"/>
      <c r="H496" s="347" t="str">
        <f>C496</f>
        <v>Improved PSED information</v>
      </c>
      <c r="I496" s="348" t="s">
        <v>72</v>
      </c>
      <c r="J496" s="165" t="s">
        <v>524</v>
      </c>
      <c r="K496" s="378" t="s">
        <v>69</v>
      </c>
      <c r="L496" s="349" t="s">
        <v>58</v>
      </c>
      <c r="M496" s="340"/>
      <c r="N496" s="340"/>
      <c r="O496" s="248"/>
      <c r="P496" s="185"/>
      <c r="Q496" s="186"/>
      <c r="R496" s="187"/>
      <c r="S496" s="188"/>
      <c r="T496" s="123"/>
      <c r="U496" s="123"/>
      <c r="V496" s="188"/>
      <c r="W496" s="123"/>
      <c r="X496" s="123"/>
      <c r="Y496" s="123"/>
      <c r="Z496" s="123"/>
      <c r="AA496" s="123"/>
      <c r="AB496" s="123"/>
      <c r="AC496" s="123"/>
      <c r="AD496" s="123"/>
      <c r="AE496" s="123"/>
      <c r="AF496" s="123"/>
      <c r="AG496" s="123"/>
      <c r="AH496" s="405"/>
      <c r="AI496" s="249"/>
      <c r="AJ496" s="50" t="s">
        <v>525</v>
      </c>
      <c r="AK496" s="347"/>
    </row>
    <row r="497" spans="1:37">
      <c r="A497" s="243"/>
      <c r="B497" s="30" t="s">
        <v>75</v>
      </c>
      <c r="C497" s="75" t="s">
        <v>90</v>
      </c>
      <c r="D497" s="116"/>
      <c r="E497" s="459"/>
      <c r="F497" s="459"/>
      <c r="G497" s="531"/>
      <c r="H497" s="275"/>
      <c r="I497" s="79"/>
      <c r="J497" s="79"/>
      <c r="K497" s="81"/>
      <c r="L497" s="79"/>
      <c r="M497" s="79"/>
      <c r="N497" s="340"/>
      <c r="O497" s="223"/>
      <c r="P497" s="88"/>
      <c r="Q497" s="89"/>
      <c r="R497" s="88"/>
      <c r="S497" s="88"/>
      <c r="T497" s="90"/>
      <c r="U497" s="90"/>
      <c r="V497" s="88"/>
      <c r="W497" s="90"/>
      <c r="X497" s="90"/>
      <c r="Y497" s="90"/>
      <c r="Z497" s="90"/>
      <c r="AA497" s="90"/>
      <c r="AB497" s="90"/>
      <c r="AC497" s="90"/>
      <c r="AD497" s="90"/>
      <c r="AE497" s="90"/>
      <c r="AF497" s="90"/>
      <c r="AG497" s="90"/>
      <c r="AH497" s="90"/>
      <c r="AI497" s="91"/>
      <c r="AJ497" s="253"/>
      <c r="AK497" s="347"/>
    </row>
    <row r="498" spans="1:37">
      <c r="A498" s="243"/>
      <c r="B498" s="30" t="s">
        <v>82</v>
      </c>
      <c r="C498" s="75" t="s">
        <v>90</v>
      </c>
      <c r="D498" s="116"/>
      <c r="E498" s="459"/>
      <c r="F498" s="459"/>
      <c r="G498" s="531"/>
      <c r="H498" s="223"/>
      <c r="I498" s="88"/>
      <c r="J498" s="88"/>
      <c r="K498" s="90"/>
      <c r="L498" s="88"/>
      <c r="M498" s="88"/>
      <c r="N498" s="340"/>
      <c r="O498" s="223"/>
      <c r="P498" s="88"/>
      <c r="Q498" s="89"/>
      <c r="R498" s="88"/>
      <c r="S498" s="88"/>
      <c r="T498" s="90"/>
      <c r="U498" s="90"/>
      <c r="V498" s="88"/>
      <c r="W498" s="90"/>
      <c r="X498" s="90"/>
      <c r="Y498" s="90"/>
      <c r="Z498" s="90"/>
      <c r="AA498" s="90"/>
      <c r="AB498" s="90"/>
      <c r="AC498" s="90"/>
      <c r="AD498" s="90"/>
      <c r="AE498" s="90"/>
      <c r="AF498" s="90"/>
      <c r="AG498" s="90"/>
      <c r="AH498" s="90"/>
      <c r="AI498" s="91"/>
      <c r="AJ498" s="253"/>
      <c r="AK498" s="347"/>
    </row>
    <row r="499" spans="1:37">
      <c r="A499" s="243"/>
      <c r="B499" s="30" t="s">
        <v>89</v>
      </c>
      <c r="C499" s="75" t="s">
        <v>90</v>
      </c>
      <c r="D499" s="116"/>
      <c r="E499" s="459"/>
      <c r="F499" s="459"/>
      <c r="G499" s="531"/>
      <c r="H499" s="223"/>
      <c r="I499" s="88"/>
      <c r="J499" s="88"/>
      <c r="K499" s="90"/>
      <c r="L499" s="88"/>
      <c r="M499" s="88"/>
      <c r="N499" s="340"/>
      <c r="O499" s="223"/>
      <c r="P499" s="88"/>
      <c r="Q499" s="89"/>
      <c r="R499" s="88"/>
      <c r="S499" s="88"/>
      <c r="T499" s="90"/>
      <c r="U499" s="90"/>
      <c r="V499" s="88"/>
      <c r="W499" s="90"/>
      <c r="X499" s="90"/>
      <c r="Y499" s="90"/>
      <c r="Z499" s="90"/>
      <c r="AA499" s="90"/>
      <c r="AB499" s="90"/>
      <c r="AC499" s="90"/>
      <c r="AD499" s="90"/>
      <c r="AE499" s="90"/>
      <c r="AF499" s="90"/>
      <c r="AG499" s="90"/>
      <c r="AH499" s="90"/>
      <c r="AI499" s="91"/>
      <c r="AJ499" s="253"/>
      <c r="AK499" s="347"/>
    </row>
    <row r="500" spans="1:37" ht="146.44999999999999" customHeight="1">
      <c r="A500" s="243"/>
      <c r="B500" s="277" t="s">
        <v>91</v>
      </c>
      <c r="C500" s="85" t="s">
        <v>90</v>
      </c>
      <c r="D500" s="278"/>
      <c r="E500" s="459"/>
      <c r="F500" s="459"/>
      <c r="G500" s="531"/>
      <c r="H500" s="224"/>
      <c r="I500" s="177"/>
      <c r="J500" s="177"/>
      <c r="K500" s="133"/>
      <c r="L500" s="177"/>
      <c r="M500" s="177"/>
      <c r="N500" s="288"/>
      <c r="O500" s="224"/>
      <c r="P500" s="177"/>
      <c r="Q500" s="200"/>
      <c r="R500" s="177"/>
      <c r="S500" s="177"/>
      <c r="T500" s="133"/>
      <c r="U500" s="133"/>
      <c r="V500" s="177"/>
      <c r="W500" s="133"/>
      <c r="X500" s="133"/>
      <c r="Y500" s="133"/>
      <c r="Z500" s="133"/>
      <c r="AA500" s="133"/>
      <c r="AB500" s="133"/>
      <c r="AC500" s="133"/>
      <c r="AD500" s="133"/>
      <c r="AE500" s="133"/>
      <c r="AF500" s="133"/>
      <c r="AG500" s="133"/>
      <c r="AH500" s="133"/>
      <c r="AI500" s="189"/>
      <c r="AJ500" s="303"/>
      <c r="AK500" s="226"/>
    </row>
    <row r="501" spans="1:37">
      <c r="A501" s="279"/>
      <c r="B501" s="163"/>
      <c r="C501" s="163"/>
      <c r="D501" s="163"/>
      <c r="E501" s="170"/>
      <c r="F501" s="93"/>
      <c r="G501" s="93"/>
      <c r="H501" s="163"/>
      <c r="I501" s="163"/>
      <c r="J501" s="163"/>
      <c r="K501" s="44"/>
      <c r="L501" s="170"/>
      <c r="M501" s="170"/>
      <c r="N501" s="66"/>
      <c r="O501" s="151"/>
      <c r="P501" s="149"/>
      <c r="Q501" s="150"/>
      <c r="R501" s="151"/>
      <c r="S501" s="66"/>
      <c r="T501" s="65"/>
      <c r="U501" s="65"/>
      <c r="V501" s="66"/>
      <c r="W501" s="65"/>
      <c r="X501" s="65"/>
      <c r="Y501" s="65"/>
      <c r="Z501" s="65"/>
      <c r="AA501" s="65"/>
      <c r="AB501" s="65"/>
      <c r="AC501" s="65"/>
      <c r="AD501" s="65"/>
      <c r="AE501" s="65"/>
      <c r="AF501" s="65"/>
      <c r="AG501" s="65"/>
      <c r="AH501" s="410"/>
      <c r="AI501" s="66"/>
      <c r="AJ501" s="247"/>
      <c r="AK501" s="66"/>
    </row>
    <row r="502" spans="1:37" ht="23.45" thickBot="1">
      <c r="A502" s="280"/>
      <c r="B502" s="164"/>
      <c r="C502" s="164"/>
      <c r="D502" s="164"/>
      <c r="E502" s="281"/>
      <c r="F502" s="97"/>
      <c r="G502" s="164"/>
      <c r="H502" s="164"/>
      <c r="I502" s="164"/>
      <c r="J502" s="164"/>
      <c r="K502" s="96"/>
      <c r="L502" s="281"/>
      <c r="M502" s="164"/>
      <c r="N502" s="164"/>
      <c r="O502" s="281"/>
      <c r="P502" s="282"/>
      <c r="Q502" s="283"/>
      <c r="R502" s="281"/>
      <c r="S502" s="164"/>
      <c r="T502" s="96"/>
      <c r="U502" s="96"/>
      <c r="V502" s="164"/>
      <c r="W502" s="96"/>
      <c r="X502" s="96"/>
      <c r="Y502" s="96"/>
      <c r="Z502" s="96"/>
      <c r="AA502" s="96"/>
      <c r="AB502" s="96"/>
      <c r="AC502" s="96"/>
      <c r="AD502" s="96"/>
      <c r="AE502" s="96"/>
      <c r="AF502" s="96"/>
      <c r="AG502" s="96"/>
      <c r="AH502" s="411"/>
      <c r="AI502" s="164"/>
      <c r="AJ502" s="164"/>
      <c r="AK502" s="164"/>
    </row>
    <row r="503" spans="1:37" ht="23.45" thickBot="1">
      <c r="A503" s="258">
        <v>35</v>
      </c>
      <c r="B503" s="481" t="s">
        <v>5</v>
      </c>
      <c r="C503" s="482"/>
      <c r="D503" s="482" t="s">
        <v>6</v>
      </c>
      <c r="E503" s="482"/>
      <c r="F503" s="482"/>
      <c r="G503" s="482"/>
      <c r="H503" s="482"/>
      <c r="I503" s="482"/>
      <c r="J503" s="482"/>
      <c r="K503" s="482"/>
      <c r="L503" s="501"/>
      <c r="M503" s="502" t="s">
        <v>7</v>
      </c>
      <c r="N503" s="482"/>
      <c r="O503" s="482"/>
      <c r="P503" s="482"/>
      <c r="Q503" s="482"/>
      <c r="R503" s="482"/>
      <c r="S503" s="482"/>
      <c r="T503" s="482"/>
      <c r="U503" s="482"/>
      <c r="V503" s="482"/>
      <c r="W503" s="482"/>
      <c r="X503" s="482"/>
      <c r="Y503" s="482"/>
      <c r="Z503" s="482"/>
      <c r="AA503" s="482"/>
      <c r="AB503" s="482"/>
      <c r="AC503" s="482"/>
      <c r="AD503" s="482"/>
      <c r="AE503" s="482"/>
      <c r="AF503" s="482"/>
      <c r="AG503" s="482"/>
      <c r="AH503" s="482"/>
      <c r="AI503" s="483" t="s">
        <v>8</v>
      </c>
      <c r="AJ503" s="483"/>
    </row>
    <row r="504" spans="1:37" s="259" customFormat="1">
      <c r="A504" s="243"/>
      <c r="D504" s="260"/>
      <c r="E504" s="261" t="s">
        <v>9</v>
      </c>
      <c r="F504" s="508" t="s">
        <v>10</v>
      </c>
      <c r="G504" s="508" t="s">
        <v>11</v>
      </c>
      <c r="H504" s="510" t="s">
        <v>12</v>
      </c>
      <c r="I504" s="512" t="s">
        <v>13</v>
      </c>
      <c r="J504" s="514" t="s">
        <v>14</v>
      </c>
      <c r="K504" s="466" t="s">
        <v>15</v>
      </c>
      <c r="L504" s="508" t="s">
        <v>16</v>
      </c>
      <c r="M504" s="260" t="s">
        <v>17</v>
      </c>
      <c r="N504" s="262" t="s">
        <v>18</v>
      </c>
      <c r="O504" s="516" t="s">
        <v>19</v>
      </c>
      <c r="P504" s="517"/>
      <c r="Q504" s="518"/>
      <c r="R504" s="508" t="s">
        <v>92</v>
      </c>
      <c r="S504" s="508" t="s">
        <v>93</v>
      </c>
      <c r="T504" s="466" t="s">
        <v>22</v>
      </c>
      <c r="U504" s="466" t="s">
        <v>23</v>
      </c>
      <c r="V504" s="529" t="s">
        <v>24</v>
      </c>
      <c r="W504" s="466" t="s">
        <v>94</v>
      </c>
      <c r="X504" s="467" t="s">
        <v>26</v>
      </c>
      <c r="Y504" s="468"/>
      <c r="Z504" s="469"/>
      <c r="AA504" s="467" t="s">
        <v>27</v>
      </c>
      <c r="AB504" s="468"/>
      <c r="AC504" s="469"/>
      <c r="AD504" s="18" t="s">
        <v>28</v>
      </c>
      <c r="AE504" s="467" t="s">
        <v>29</v>
      </c>
      <c r="AF504" s="468"/>
      <c r="AG504" s="469"/>
      <c r="AH504" s="466" t="s">
        <v>30</v>
      </c>
      <c r="AI504" s="528" t="s">
        <v>31</v>
      </c>
      <c r="AJ504" s="528" t="s">
        <v>32</v>
      </c>
      <c r="AK504" s="263" t="s">
        <v>33</v>
      </c>
    </row>
    <row r="505" spans="1:37" ht="49.15" customHeight="1">
      <c r="A505" s="243"/>
      <c r="B505" s="264" t="s">
        <v>34</v>
      </c>
      <c r="C505" s="31" t="s">
        <v>526</v>
      </c>
      <c r="D505" s="116"/>
      <c r="E505" s="395" t="s">
        <v>167</v>
      </c>
      <c r="F505" s="509"/>
      <c r="G505" s="509"/>
      <c r="H505" s="511"/>
      <c r="I505" s="513"/>
      <c r="J505" s="515"/>
      <c r="K505" s="457"/>
      <c r="L505" s="509"/>
      <c r="M505" s="266"/>
      <c r="N505" s="361"/>
      <c r="O505" s="426" t="s">
        <v>37</v>
      </c>
      <c r="P505" s="427" t="s">
        <v>38</v>
      </c>
      <c r="Q505" s="428" t="s">
        <v>17</v>
      </c>
      <c r="R505" s="528"/>
      <c r="S505" s="528"/>
      <c r="T505" s="456"/>
      <c r="U505" s="456"/>
      <c r="V505" s="530"/>
      <c r="W505" s="456"/>
      <c r="X505" s="325" t="s">
        <v>39</v>
      </c>
      <c r="Y505" s="325" t="s">
        <v>40</v>
      </c>
      <c r="Z505" s="325" t="s">
        <v>41</v>
      </c>
      <c r="AA505" s="325" t="s">
        <v>39</v>
      </c>
      <c r="AB505" s="325" t="s">
        <v>40</v>
      </c>
      <c r="AC505" s="325" t="s">
        <v>41</v>
      </c>
      <c r="AD505" s="325" t="s">
        <v>42</v>
      </c>
      <c r="AE505" s="325" t="s">
        <v>43</v>
      </c>
      <c r="AF505" s="325" t="s">
        <v>44</v>
      </c>
      <c r="AG505" s="325" t="s">
        <v>45</v>
      </c>
      <c r="AH505" s="456"/>
      <c r="AI505" s="528"/>
      <c r="AJ505" s="528"/>
      <c r="AK505" s="152" t="s">
        <v>46</v>
      </c>
    </row>
    <row r="506" spans="1:37" ht="60">
      <c r="A506" s="243"/>
      <c r="B506" s="30" t="s">
        <v>47</v>
      </c>
      <c r="C506" s="106" t="s">
        <v>527</v>
      </c>
      <c r="D506" s="116"/>
      <c r="E506" s="458" t="s">
        <v>528</v>
      </c>
      <c r="F506" s="458" t="s">
        <v>529</v>
      </c>
      <c r="G506" s="460" t="s">
        <v>530</v>
      </c>
      <c r="H506" s="278"/>
      <c r="I506" s="278"/>
      <c r="J506" s="278"/>
      <c r="K506" s="194"/>
      <c r="L506" s="302"/>
      <c r="M506" s="295"/>
      <c r="N506" s="295"/>
      <c r="O506" s="309"/>
      <c r="P506" s="282"/>
      <c r="Q506" s="283"/>
      <c r="R506" s="281"/>
      <c r="S506" s="164"/>
      <c r="T506" s="96"/>
      <c r="U506" s="96"/>
      <c r="V506" s="164"/>
      <c r="W506" s="96"/>
      <c r="X506" s="96"/>
      <c r="Y506" s="96"/>
      <c r="Z506" s="96"/>
      <c r="AA506" s="96"/>
      <c r="AB506" s="96"/>
      <c r="AC506" s="96"/>
      <c r="AD506" s="96"/>
      <c r="AE506" s="96"/>
      <c r="AF506" s="96"/>
      <c r="AG506" s="96"/>
      <c r="AH506" s="411"/>
      <c r="AI506" s="164"/>
      <c r="AJ506" s="301"/>
      <c r="AK506" s="321"/>
    </row>
    <row r="507" spans="1:37">
      <c r="A507" s="243"/>
      <c r="B507" s="264" t="s">
        <v>54</v>
      </c>
      <c r="C507" s="269" t="s">
        <v>55</v>
      </c>
      <c r="D507" s="116"/>
      <c r="E507" s="459"/>
      <c r="F507" s="459"/>
      <c r="G507" s="531"/>
      <c r="H507" s="250"/>
      <c r="I507" s="60"/>
      <c r="J507" s="60"/>
      <c r="K507" s="59"/>
      <c r="L507" s="147"/>
      <c r="M507" s="60"/>
      <c r="N507" s="340"/>
      <c r="O507" s="383"/>
      <c r="P507" s="149"/>
      <c r="Q507" s="150"/>
      <c r="R507" s="151"/>
      <c r="S507" s="66"/>
      <c r="T507" s="65"/>
      <c r="U507" s="65"/>
      <c r="V507" s="66"/>
      <c r="W507" s="65"/>
      <c r="X507" s="65"/>
      <c r="Y507" s="65"/>
      <c r="Z507" s="65"/>
      <c r="AA507" s="65"/>
      <c r="AB507" s="65"/>
      <c r="AC507" s="65"/>
      <c r="AD507" s="65"/>
      <c r="AE507" s="65"/>
      <c r="AF507" s="65"/>
      <c r="AG507" s="65"/>
      <c r="AH507" s="410"/>
      <c r="AI507" s="247"/>
      <c r="AJ507" s="253"/>
      <c r="AK507" s="253"/>
    </row>
    <row r="508" spans="1:37" ht="90">
      <c r="A508" s="243"/>
      <c r="B508" s="30" t="s">
        <v>56</v>
      </c>
      <c r="C508" s="106" t="s">
        <v>531</v>
      </c>
      <c r="D508" s="116"/>
      <c r="E508" s="459"/>
      <c r="F508" s="459"/>
      <c r="G508" s="531"/>
      <c r="H508" s="248"/>
      <c r="I508" s="188"/>
      <c r="J508" s="188"/>
      <c r="K508" s="123"/>
      <c r="L508" s="187"/>
      <c r="M508" s="188"/>
      <c r="N508" s="347"/>
      <c r="O508" s="356">
        <v>29</v>
      </c>
      <c r="P508" s="316" t="str">
        <f>C420</f>
        <v>To conduct aircraft fault diagnostics as per AMM</v>
      </c>
      <c r="Q508" s="315" t="str">
        <f>H428</f>
        <v>Brief of fault not found/cleared</v>
      </c>
      <c r="R508" s="377" t="str">
        <f>I428</f>
        <v>Sequence</v>
      </c>
      <c r="S508" s="315" t="str">
        <f>J428</f>
        <v>Omission - declared before all maintenance completed</v>
      </c>
      <c r="T508" s="402" t="str">
        <f>K428</f>
        <v>Low</v>
      </c>
      <c r="U508" s="418" t="str">
        <f>L428</f>
        <v>Large</v>
      </c>
      <c r="V508" s="241" t="s">
        <v>532</v>
      </c>
      <c r="W508" s="378" t="s">
        <v>104</v>
      </c>
      <c r="X508" s="378">
        <f t="shared" ref="X508" si="429">IF($T508="High",3,0)</f>
        <v>0</v>
      </c>
      <c r="Y508" s="378">
        <f t="shared" ref="Y508" si="430">IF($T508="Medium",2,0)</f>
        <v>0</v>
      </c>
      <c r="Z508" s="378">
        <f t="shared" ref="Z508" si="431">IF($T508="Low",1,0)</f>
        <v>1</v>
      </c>
      <c r="AA508" s="378">
        <f t="shared" ref="AA508" si="432">IF($U508="large",3,0)</f>
        <v>3</v>
      </c>
      <c r="AB508" s="378">
        <f t="shared" ref="AB508" si="433">IF($U508="Medium",2,0)</f>
        <v>0</v>
      </c>
      <c r="AC508" s="378">
        <f t="shared" ref="AC508" si="434">IF($U508="Low",1,0)</f>
        <v>0</v>
      </c>
      <c r="AD508" s="378">
        <f t="shared" ref="AD508" si="435">(X508+Y508+Z508)*(AA508+AB508+AC508)</f>
        <v>3</v>
      </c>
      <c r="AE508" s="379">
        <f t="shared" ref="AE508" si="436">IF($W508="INCREASE",3,0)</f>
        <v>0</v>
      </c>
      <c r="AF508" s="379">
        <f t="shared" ref="AF508" si="437">IF($W508="NO CHANGE",2,0)</f>
        <v>2</v>
      </c>
      <c r="AG508" s="379">
        <f t="shared" ref="AG508" si="438">IF($W508="DECREASE",1,0)</f>
        <v>0</v>
      </c>
      <c r="AH508" s="48">
        <f t="shared" ref="AH508" si="439">AD508*(AE508+AF508+AG508)</f>
        <v>6</v>
      </c>
      <c r="AI508" s="382" t="s">
        <v>533</v>
      </c>
      <c r="AJ508" s="253"/>
      <c r="AK508" s="347"/>
    </row>
    <row r="509" spans="1:37">
      <c r="A509" s="243"/>
      <c r="B509" s="30" t="s">
        <v>65</v>
      </c>
      <c r="C509" s="75" t="s">
        <v>90</v>
      </c>
      <c r="D509" s="116"/>
      <c r="E509" s="459"/>
      <c r="F509" s="459"/>
      <c r="G509" s="531"/>
      <c r="H509" s="248"/>
      <c r="I509" s="188"/>
      <c r="J509" s="188"/>
      <c r="K509" s="123"/>
      <c r="L509" s="187"/>
      <c r="M509" s="188"/>
      <c r="N509" s="340"/>
      <c r="O509" s="250"/>
      <c r="P509" s="145"/>
      <c r="Q509" s="146"/>
      <c r="R509" s="147"/>
      <c r="S509" s="60"/>
      <c r="T509" s="59"/>
      <c r="U509" s="59"/>
      <c r="V509" s="60"/>
      <c r="W509" s="59"/>
      <c r="X509" s="59"/>
      <c r="Y509" s="59"/>
      <c r="Z509" s="59"/>
      <c r="AA509" s="59"/>
      <c r="AB509" s="59"/>
      <c r="AC509" s="59"/>
      <c r="AD509" s="59"/>
      <c r="AE509" s="59"/>
      <c r="AF509" s="59"/>
      <c r="AG509" s="59"/>
      <c r="AH509" s="409"/>
      <c r="AI509" s="251"/>
      <c r="AJ509" s="253"/>
      <c r="AK509" s="347"/>
    </row>
    <row r="510" spans="1:37">
      <c r="A510" s="243"/>
      <c r="B510" s="30" t="s">
        <v>75</v>
      </c>
      <c r="C510" s="75" t="s">
        <v>90</v>
      </c>
      <c r="D510" s="116"/>
      <c r="E510" s="459"/>
      <c r="F510" s="459"/>
      <c r="G510" s="531"/>
      <c r="H510" s="223"/>
      <c r="I510" s="88"/>
      <c r="J510" s="88"/>
      <c r="K510" s="90"/>
      <c r="L510" s="88"/>
      <c r="M510" s="88"/>
      <c r="N510" s="340"/>
      <c r="O510" s="223"/>
      <c r="P510" s="88"/>
      <c r="Q510" s="89"/>
      <c r="R510" s="88"/>
      <c r="S510" s="88"/>
      <c r="T510" s="90"/>
      <c r="U510" s="90"/>
      <c r="V510" s="88"/>
      <c r="W510" s="90"/>
      <c r="X510" s="90"/>
      <c r="Y510" s="90"/>
      <c r="Z510" s="90"/>
      <c r="AA510" s="90"/>
      <c r="AB510" s="90"/>
      <c r="AC510" s="90"/>
      <c r="AD510" s="90"/>
      <c r="AE510" s="90"/>
      <c r="AF510" s="90"/>
      <c r="AG510" s="90"/>
      <c r="AH510" s="90"/>
      <c r="AI510" s="91"/>
      <c r="AJ510" s="253"/>
      <c r="AK510" s="347"/>
    </row>
    <row r="511" spans="1:37">
      <c r="A511" s="243"/>
      <c r="B511" s="30" t="s">
        <v>82</v>
      </c>
      <c r="C511" s="75" t="s">
        <v>90</v>
      </c>
      <c r="D511" s="116"/>
      <c r="E511" s="459"/>
      <c r="F511" s="459"/>
      <c r="G511" s="531"/>
      <c r="H511" s="223"/>
      <c r="I511" s="88"/>
      <c r="J511" s="88"/>
      <c r="K511" s="90"/>
      <c r="L511" s="88"/>
      <c r="M511" s="88"/>
      <c r="N511" s="340"/>
      <c r="O511" s="223"/>
      <c r="P511" s="88"/>
      <c r="Q511" s="89"/>
      <c r="R511" s="88"/>
      <c r="S511" s="88"/>
      <c r="T511" s="90"/>
      <c r="U511" s="90"/>
      <c r="V511" s="88"/>
      <c r="W511" s="90"/>
      <c r="X511" s="90"/>
      <c r="Y511" s="90"/>
      <c r="Z511" s="90"/>
      <c r="AA511" s="90"/>
      <c r="AB511" s="90"/>
      <c r="AC511" s="90"/>
      <c r="AD511" s="90"/>
      <c r="AE511" s="90"/>
      <c r="AF511" s="90"/>
      <c r="AG511" s="90"/>
      <c r="AH511" s="90"/>
      <c r="AI511" s="91"/>
      <c r="AJ511" s="253"/>
      <c r="AK511" s="347"/>
    </row>
    <row r="512" spans="1:37">
      <c r="A512" s="243"/>
      <c r="B512" s="30" t="s">
        <v>89</v>
      </c>
      <c r="C512" s="75" t="s">
        <v>90</v>
      </c>
      <c r="D512" s="116"/>
      <c r="E512" s="459"/>
      <c r="F512" s="459"/>
      <c r="G512" s="531"/>
      <c r="H512" s="223"/>
      <c r="I512" s="88"/>
      <c r="J512" s="88"/>
      <c r="K512" s="90"/>
      <c r="L512" s="88"/>
      <c r="M512" s="88"/>
      <c r="N512" s="340"/>
      <c r="O512" s="223"/>
      <c r="P512" s="88"/>
      <c r="Q512" s="89"/>
      <c r="R512" s="88"/>
      <c r="S512" s="88"/>
      <c r="T512" s="90"/>
      <c r="U512" s="90"/>
      <c r="V512" s="88"/>
      <c r="W512" s="90"/>
      <c r="X512" s="90"/>
      <c r="Y512" s="90"/>
      <c r="Z512" s="90"/>
      <c r="AA512" s="90"/>
      <c r="AB512" s="90"/>
      <c r="AC512" s="90"/>
      <c r="AD512" s="90"/>
      <c r="AE512" s="90"/>
      <c r="AF512" s="90"/>
      <c r="AG512" s="90"/>
      <c r="AH512" s="90"/>
      <c r="AI512" s="91"/>
      <c r="AJ512" s="253"/>
      <c r="AK512" s="347"/>
    </row>
    <row r="513" spans="1:37">
      <c r="A513" s="243"/>
      <c r="B513" s="277" t="s">
        <v>91</v>
      </c>
      <c r="C513" s="85" t="s">
        <v>90</v>
      </c>
      <c r="D513" s="278"/>
      <c r="E513" s="459"/>
      <c r="F513" s="459"/>
      <c r="G513" s="531"/>
      <c r="H513" s="224"/>
      <c r="I513" s="177"/>
      <c r="J513" s="177"/>
      <c r="K513" s="133"/>
      <c r="L513" s="177"/>
      <c r="M513" s="177"/>
      <c r="N513" s="288"/>
      <c r="O513" s="224"/>
      <c r="P513" s="177"/>
      <c r="Q513" s="200"/>
      <c r="R513" s="177"/>
      <c r="S513" s="177"/>
      <c r="T513" s="133"/>
      <c r="U513" s="133"/>
      <c r="V513" s="177"/>
      <c r="W513" s="133"/>
      <c r="X513" s="133"/>
      <c r="Y513" s="133"/>
      <c r="Z513" s="133"/>
      <c r="AA513" s="133"/>
      <c r="AB513" s="133"/>
      <c r="AC513" s="133"/>
      <c r="AD513" s="133"/>
      <c r="AE513" s="133"/>
      <c r="AF513" s="133"/>
      <c r="AG513" s="133"/>
      <c r="AH513" s="133"/>
      <c r="AI513" s="189"/>
      <c r="AJ513" s="303"/>
      <c r="AK513" s="226"/>
    </row>
    <row r="514" spans="1:37">
      <c r="A514" s="279"/>
      <c r="B514" s="163"/>
      <c r="C514" s="163"/>
      <c r="D514" s="163"/>
      <c r="E514" s="170"/>
      <c r="F514" s="93"/>
      <c r="G514" s="93"/>
      <c r="H514" s="163"/>
      <c r="I514" s="163"/>
      <c r="J514" s="163"/>
      <c r="K514" s="44"/>
      <c r="L514" s="170"/>
      <c r="M514" s="170"/>
      <c r="N514" s="66"/>
      <c r="O514" s="151"/>
      <c r="P514" s="149"/>
      <c r="Q514" s="150"/>
      <c r="R514" s="151"/>
      <c r="S514" s="66"/>
      <c r="T514" s="65"/>
      <c r="U514" s="65"/>
      <c r="V514" s="66"/>
      <c r="W514" s="65"/>
      <c r="X514" s="65"/>
      <c r="Y514" s="65"/>
      <c r="Z514" s="65"/>
      <c r="AA514" s="65"/>
      <c r="AB514" s="65"/>
      <c r="AC514" s="65"/>
      <c r="AD514" s="65"/>
      <c r="AE514" s="65"/>
      <c r="AF514" s="65"/>
      <c r="AG514" s="65"/>
      <c r="AH514" s="410"/>
      <c r="AI514" s="66"/>
      <c r="AJ514" s="247"/>
      <c r="AK514" s="66"/>
    </row>
    <row r="515" spans="1:37" ht="23.45" thickBot="1">
      <c r="A515" s="280"/>
      <c r="B515" s="164"/>
      <c r="C515" s="164"/>
      <c r="D515" s="164"/>
      <c r="E515" s="281"/>
      <c r="F515" s="97"/>
      <c r="G515" s="164"/>
      <c r="H515" s="164"/>
      <c r="I515" s="164"/>
      <c r="J515" s="164"/>
      <c r="K515" s="96"/>
      <c r="L515" s="281"/>
      <c r="M515" s="164"/>
      <c r="N515" s="164"/>
      <c r="O515" s="281"/>
      <c r="P515" s="282"/>
      <c r="Q515" s="283"/>
      <c r="R515" s="281"/>
      <c r="S515" s="164"/>
      <c r="T515" s="96"/>
      <c r="U515" s="96"/>
      <c r="V515" s="164"/>
      <c r="W515" s="96"/>
      <c r="X515" s="96"/>
      <c r="Y515" s="96"/>
      <c r="Z515" s="96"/>
      <c r="AA515" s="96"/>
      <c r="AB515" s="96"/>
      <c r="AC515" s="96"/>
      <c r="AD515" s="96"/>
      <c r="AE515" s="96"/>
      <c r="AF515" s="96"/>
      <c r="AG515" s="96"/>
      <c r="AH515" s="411"/>
      <c r="AI515" s="164"/>
      <c r="AJ515" s="164"/>
      <c r="AK515" s="164"/>
    </row>
    <row r="516" spans="1:37" ht="23.45" thickBot="1">
      <c r="A516" s="258">
        <v>36</v>
      </c>
      <c r="B516" s="481" t="s">
        <v>5</v>
      </c>
      <c r="C516" s="482"/>
      <c r="D516" s="482" t="s">
        <v>6</v>
      </c>
      <c r="E516" s="482"/>
      <c r="F516" s="482"/>
      <c r="G516" s="482"/>
      <c r="H516" s="482"/>
      <c r="I516" s="482"/>
      <c r="J516" s="482"/>
      <c r="K516" s="482"/>
      <c r="L516" s="501"/>
      <c r="M516" s="502" t="s">
        <v>7</v>
      </c>
      <c r="N516" s="482"/>
      <c r="O516" s="482"/>
      <c r="P516" s="482"/>
      <c r="Q516" s="482"/>
      <c r="R516" s="482"/>
      <c r="S516" s="482"/>
      <c r="T516" s="482"/>
      <c r="U516" s="482"/>
      <c r="V516" s="482"/>
      <c r="W516" s="482"/>
      <c r="X516" s="482"/>
      <c r="Y516" s="482"/>
      <c r="Z516" s="482"/>
      <c r="AA516" s="482"/>
      <c r="AB516" s="482"/>
      <c r="AC516" s="482"/>
      <c r="AD516" s="482"/>
      <c r="AE516" s="482"/>
      <c r="AF516" s="482"/>
      <c r="AG516" s="482"/>
      <c r="AH516" s="482"/>
      <c r="AI516" s="483" t="s">
        <v>8</v>
      </c>
      <c r="AJ516" s="483"/>
    </row>
    <row r="517" spans="1:37" s="259" customFormat="1">
      <c r="A517" s="243"/>
      <c r="D517" s="260"/>
      <c r="E517" s="261" t="s">
        <v>9</v>
      </c>
      <c r="F517" s="508" t="s">
        <v>10</v>
      </c>
      <c r="G517" s="508" t="s">
        <v>11</v>
      </c>
      <c r="H517" s="510" t="s">
        <v>12</v>
      </c>
      <c r="I517" s="512" t="s">
        <v>13</v>
      </c>
      <c r="J517" s="514" t="s">
        <v>14</v>
      </c>
      <c r="K517" s="466" t="s">
        <v>15</v>
      </c>
      <c r="L517" s="508" t="s">
        <v>16</v>
      </c>
      <c r="M517" s="260" t="s">
        <v>17</v>
      </c>
      <c r="N517" s="262" t="s">
        <v>18</v>
      </c>
      <c r="O517" s="516" t="s">
        <v>19</v>
      </c>
      <c r="P517" s="517"/>
      <c r="Q517" s="518"/>
      <c r="R517" s="508" t="s">
        <v>92</v>
      </c>
      <c r="S517" s="508" t="s">
        <v>93</v>
      </c>
      <c r="T517" s="466" t="s">
        <v>22</v>
      </c>
      <c r="U517" s="466" t="s">
        <v>23</v>
      </c>
      <c r="V517" s="529" t="s">
        <v>24</v>
      </c>
      <c r="W517" s="466" t="s">
        <v>94</v>
      </c>
      <c r="X517" s="467" t="s">
        <v>26</v>
      </c>
      <c r="Y517" s="468"/>
      <c r="Z517" s="469"/>
      <c r="AA517" s="467" t="s">
        <v>27</v>
      </c>
      <c r="AB517" s="468"/>
      <c r="AC517" s="469"/>
      <c r="AD517" s="18" t="s">
        <v>28</v>
      </c>
      <c r="AE517" s="467" t="s">
        <v>29</v>
      </c>
      <c r="AF517" s="468"/>
      <c r="AG517" s="469"/>
      <c r="AH517" s="466" t="s">
        <v>30</v>
      </c>
      <c r="AI517" s="528" t="s">
        <v>31</v>
      </c>
      <c r="AJ517" s="528" t="s">
        <v>32</v>
      </c>
      <c r="AK517" s="263" t="s">
        <v>33</v>
      </c>
    </row>
    <row r="518" spans="1:37" ht="51" customHeight="1">
      <c r="A518" s="243"/>
      <c r="B518" s="264" t="s">
        <v>34</v>
      </c>
      <c r="C518" s="308" t="s">
        <v>534</v>
      </c>
      <c r="D518" s="116"/>
      <c r="E518" s="265" t="s">
        <v>36</v>
      </c>
      <c r="F518" s="509"/>
      <c r="G518" s="509"/>
      <c r="H518" s="511"/>
      <c r="I518" s="513"/>
      <c r="J518" s="515"/>
      <c r="K518" s="457"/>
      <c r="L518" s="509"/>
      <c r="M518" s="266"/>
      <c r="N518" s="361"/>
      <c r="O518" s="426" t="s">
        <v>37</v>
      </c>
      <c r="P518" s="427" t="s">
        <v>38</v>
      </c>
      <c r="Q518" s="428" t="s">
        <v>17</v>
      </c>
      <c r="R518" s="528"/>
      <c r="S518" s="528"/>
      <c r="T518" s="456"/>
      <c r="U518" s="456"/>
      <c r="V518" s="530"/>
      <c r="W518" s="456"/>
      <c r="X518" s="325" t="s">
        <v>39</v>
      </c>
      <c r="Y518" s="325" t="s">
        <v>40</v>
      </c>
      <c r="Z518" s="325" t="s">
        <v>41</v>
      </c>
      <c r="AA518" s="325" t="s">
        <v>39</v>
      </c>
      <c r="AB518" s="325" t="s">
        <v>40</v>
      </c>
      <c r="AC518" s="325" t="s">
        <v>41</v>
      </c>
      <c r="AD518" s="325" t="s">
        <v>42</v>
      </c>
      <c r="AE518" s="325" t="s">
        <v>43</v>
      </c>
      <c r="AF518" s="325" t="s">
        <v>44</v>
      </c>
      <c r="AG518" s="325" t="s">
        <v>45</v>
      </c>
      <c r="AH518" s="456"/>
      <c r="AI518" s="528"/>
      <c r="AJ518" s="528"/>
      <c r="AK518" s="152" t="s">
        <v>46</v>
      </c>
    </row>
    <row r="519" spans="1:37" ht="45">
      <c r="A519" s="243"/>
      <c r="B519" s="30" t="s">
        <v>47</v>
      </c>
      <c r="C519" s="106" t="s">
        <v>535</v>
      </c>
      <c r="D519" s="116"/>
      <c r="E519" s="458" t="s">
        <v>536</v>
      </c>
      <c r="F519" s="458" t="s">
        <v>537</v>
      </c>
      <c r="G519" s="460" t="s">
        <v>538</v>
      </c>
      <c r="H519" s="278"/>
      <c r="I519" s="278"/>
      <c r="J519" s="278"/>
      <c r="K519" s="194"/>
      <c r="L519" s="302"/>
      <c r="M519" s="295"/>
      <c r="N519" s="295"/>
      <c r="O519" s="309"/>
      <c r="P519" s="282"/>
      <c r="Q519" s="283"/>
      <c r="R519" s="281"/>
      <c r="S519" s="164"/>
      <c r="T519" s="96"/>
      <c r="U519" s="96"/>
      <c r="V519" s="164"/>
      <c r="W519" s="96"/>
      <c r="X519" s="96"/>
      <c r="Y519" s="96"/>
      <c r="Z519" s="96"/>
      <c r="AA519" s="96"/>
      <c r="AB519" s="96"/>
      <c r="AC519" s="96"/>
      <c r="AD519" s="435"/>
      <c r="AE519" s="96"/>
      <c r="AF519" s="96"/>
      <c r="AG519" s="96"/>
      <c r="AH519" s="411"/>
      <c r="AI519" s="164"/>
      <c r="AJ519" s="301"/>
      <c r="AK519" s="321"/>
    </row>
    <row r="520" spans="1:37">
      <c r="A520" s="243"/>
      <c r="B520" s="264" t="s">
        <v>54</v>
      </c>
      <c r="C520" s="269" t="s">
        <v>55</v>
      </c>
      <c r="D520" s="116"/>
      <c r="E520" s="459"/>
      <c r="F520" s="459"/>
      <c r="G520" s="531"/>
      <c r="H520" s="250"/>
      <c r="I520" s="60"/>
      <c r="J520" s="60"/>
      <c r="K520" s="59"/>
      <c r="L520" s="147"/>
      <c r="M520" s="60"/>
      <c r="N520" s="340"/>
      <c r="O520" s="383"/>
      <c r="P520" s="149"/>
      <c r="Q520" s="150"/>
      <c r="R520" s="151"/>
      <c r="S520" s="66"/>
      <c r="T520" s="65"/>
      <c r="U520" s="65"/>
      <c r="V520" s="66"/>
      <c r="W520" s="65"/>
      <c r="X520" s="65"/>
      <c r="Y520" s="65"/>
      <c r="Z520" s="65"/>
      <c r="AA520" s="65"/>
      <c r="AB520" s="65"/>
      <c r="AC520" s="65"/>
      <c r="AD520" s="65"/>
      <c r="AE520" s="65"/>
      <c r="AF520" s="65"/>
      <c r="AG520" s="65"/>
      <c r="AH520" s="410"/>
      <c r="AI520" s="247"/>
      <c r="AJ520" s="253"/>
      <c r="AK520" s="202"/>
    </row>
    <row r="521" spans="1:37" ht="135">
      <c r="A521" s="243"/>
      <c r="B521" s="30" t="s">
        <v>56</v>
      </c>
      <c r="C521" s="31" t="s">
        <v>481</v>
      </c>
      <c r="D521" s="116"/>
      <c r="E521" s="459"/>
      <c r="F521" s="459"/>
      <c r="G521" s="531"/>
      <c r="H521" s="248"/>
      <c r="I521" s="188"/>
      <c r="J521" s="188"/>
      <c r="K521" s="123"/>
      <c r="L521" s="187"/>
      <c r="M521" s="188"/>
      <c r="N521" s="347"/>
      <c r="O521" s="356">
        <v>29</v>
      </c>
      <c r="P521" s="316" t="str">
        <f>C420</f>
        <v>To conduct aircraft fault diagnostics as per AMM</v>
      </c>
      <c r="Q521" s="315" t="str">
        <f>H429</f>
        <v>Record of components changed</v>
      </c>
      <c r="R521" s="377" t="str">
        <f t="shared" ref="R521:U521" si="440">I429</f>
        <v>Wrong object</v>
      </c>
      <c r="S521" s="315" t="str">
        <f t="shared" si="440"/>
        <v>Incorrect/incomplete components recorded</v>
      </c>
      <c r="T521" s="402" t="str">
        <f t="shared" si="440"/>
        <v>Low</v>
      </c>
      <c r="U521" s="418" t="str">
        <f t="shared" si="440"/>
        <v>Large</v>
      </c>
      <c r="V521" s="316" t="s">
        <v>617</v>
      </c>
      <c r="W521" s="378" t="s">
        <v>104</v>
      </c>
      <c r="X521" s="378">
        <f t="shared" ref="X521" si="441">IF($T521="High",3,0)</f>
        <v>0</v>
      </c>
      <c r="Y521" s="378">
        <f t="shared" ref="Y521" si="442">IF($T521="Medium",2,0)</f>
        <v>0</v>
      </c>
      <c r="Z521" s="378">
        <f t="shared" ref="Z521" si="443">IF($T521="Low",1,0)</f>
        <v>1</v>
      </c>
      <c r="AA521" s="378">
        <f t="shared" ref="AA521" si="444">IF($U521="large",3,0)</f>
        <v>3</v>
      </c>
      <c r="AB521" s="378">
        <f t="shared" ref="AB521" si="445">IF($U521="Medium",2,0)</f>
        <v>0</v>
      </c>
      <c r="AC521" s="378">
        <f t="shared" ref="AC521" si="446">IF($U521="Low",1,0)</f>
        <v>0</v>
      </c>
      <c r="AD521" s="378">
        <f t="shared" ref="AD521" si="447">(X521+Y521+Z521)*(AA521+AB521+AC521)</f>
        <v>3</v>
      </c>
      <c r="AE521" s="379">
        <f t="shared" ref="AE521" si="448">IF($W521="INCREASE",3,0)</f>
        <v>0</v>
      </c>
      <c r="AF521" s="379">
        <f t="shared" ref="AF521" si="449">IF($W521="NO CHANGE",2,0)</f>
        <v>2</v>
      </c>
      <c r="AG521" s="379">
        <f t="shared" ref="AG521" si="450">IF($W521="DECREASE",1,0)</f>
        <v>0</v>
      </c>
      <c r="AH521" s="48">
        <f t="shared" ref="AH521" si="451">AD521*(AE521+AF521+AG521)</f>
        <v>6</v>
      </c>
      <c r="AI521" s="382" t="s">
        <v>540</v>
      </c>
      <c r="AJ521" s="253"/>
      <c r="AK521" s="347"/>
    </row>
    <row r="522" spans="1:37">
      <c r="A522" s="243"/>
      <c r="B522" s="30" t="s">
        <v>65</v>
      </c>
      <c r="C522" s="75" t="s">
        <v>90</v>
      </c>
      <c r="D522" s="116"/>
      <c r="E522" s="459"/>
      <c r="F522" s="459"/>
      <c r="G522" s="531"/>
      <c r="H522" s="248"/>
      <c r="I522" s="188"/>
      <c r="J522" s="188"/>
      <c r="K522" s="123"/>
      <c r="L522" s="187"/>
      <c r="M522" s="188"/>
      <c r="N522" s="340"/>
      <c r="O522" s="274"/>
      <c r="P522" s="296"/>
      <c r="Q522" s="146"/>
      <c r="R522" s="147"/>
      <c r="S522" s="147"/>
      <c r="T522" s="59"/>
      <c r="U522" s="59"/>
      <c r="V522" s="147"/>
      <c r="W522" s="59"/>
      <c r="X522" s="59"/>
      <c r="Y522" s="59"/>
      <c r="Z522" s="59"/>
      <c r="AA522" s="59"/>
      <c r="AB522" s="59"/>
      <c r="AC522" s="59"/>
      <c r="AD522" s="59"/>
      <c r="AE522" s="59"/>
      <c r="AF522" s="59"/>
      <c r="AG522" s="59"/>
      <c r="AH522" s="59"/>
      <c r="AI522" s="297"/>
      <c r="AJ522" s="253"/>
      <c r="AK522" s="347"/>
    </row>
    <row r="523" spans="1:37">
      <c r="A523" s="243"/>
      <c r="B523" s="30" t="s">
        <v>75</v>
      </c>
      <c r="C523" s="75" t="s">
        <v>90</v>
      </c>
      <c r="D523" s="116"/>
      <c r="E523" s="459"/>
      <c r="F523" s="459"/>
      <c r="G523" s="531"/>
      <c r="H523" s="248"/>
      <c r="I523" s="188"/>
      <c r="J523" s="188"/>
      <c r="K523" s="123"/>
      <c r="L523" s="187"/>
      <c r="M523" s="188"/>
      <c r="N523" s="340"/>
      <c r="O523" s="223"/>
      <c r="P523" s="88"/>
      <c r="Q523" s="89"/>
      <c r="R523" s="88"/>
      <c r="S523" s="88"/>
      <c r="T523" s="90"/>
      <c r="U523" s="90"/>
      <c r="V523" s="88"/>
      <c r="W523" s="90"/>
      <c r="X523" s="90"/>
      <c r="Y523" s="90"/>
      <c r="Z523" s="90"/>
      <c r="AA523" s="90"/>
      <c r="AB523" s="90"/>
      <c r="AC523" s="90"/>
      <c r="AD523" s="90"/>
      <c r="AE523" s="90"/>
      <c r="AF523" s="90"/>
      <c r="AG523" s="90"/>
      <c r="AH523" s="90"/>
      <c r="AI523" s="91"/>
      <c r="AJ523" s="253"/>
      <c r="AK523" s="347"/>
    </row>
    <row r="524" spans="1:37">
      <c r="A524" s="243"/>
      <c r="B524" s="30" t="s">
        <v>82</v>
      </c>
      <c r="C524" s="75" t="s">
        <v>90</v>
      </c>
      <c r="D524" s="116"/>
      <c r="E524" s="459"/>
      <c r="F524" s="459"/>
      <c r="G524" s="531"/>
      <c r="H524" s="248"/>
      <c r="I524" s="188"/>
      <c r="J524" s="188"/>
      <c r="K524" s="123"/>
      <c r="L524" s="187"/>
      <c r="M524" s="188"/>
      <c r="N524" s="340"/>
      <c r="O524" s="223"/>
      <c r="P524" s="88"/>
      <c r="Q524" s="89"/>
      <c r="R524" s="88"/>
      <c r="S524" s="88"/>
      <c r="T524" s="90"/>
      <c r="U524" s="90"/>
      <c r="V524" s="88"/>
      <c r="W524" s="90"/>
      <c r="X524" s="90"/>
      <c r="Y524" s="90"/>
      <c r="Z524" s="90"/>
      <c r="AA524" s="90"/>
      <c r="AB524" s="90"/>
      <c r="AC524" s="90"/>
      <c r="AD524" s="90"/>
      <c r="AE524" s="90"/>
      <c r="AF524" s="90"/>
      <c r="AG524" s="90"/>
      <c r="AH524" s="90"/>
      <c r="AI524" s="91"/>
      <c r="AJ524" s="253"/>
      <c r="AK524" s="347"/>
    </row>
    <row r="525" spans="1:37">
      <c r="A525" s="243"/>
      <c r="B525" s="30" t="s">
        <v>89</v>
      </c>
      <c r="C525" s="75" t="s">
        <v>90</v>
      </c>
      <c r="D525" s="116"/>
      <c r="E525" s="459"/>
      <c r="F525" s="459"/>
      <c r="G525" s="531"/>
      <c r="H525" s="248"/>
      <c r="I525" s="188"/>
      <c r="J525" s="188"/>
      <c r="K525" s="123"/>
      <c r="L525" s="187"/>
      <c r="M525" s="188"/>
      <c r="N525" s="340"/>
      <c r="O525" s="223"/>
      <c r="P525" s="88"/>
      <c r="Q525" s="89"/>
      <c r="R525" s="88"/>
      <c r="S525" s="88"/>
      <c r="T525" s="90"/>
      <c r="U525" s="90"/>
      <c r="V525" s="88"/>
      <c r="W525" s="90"/>
      <c r="X525" s="90"/>
      <c r="Y525" s="90"/>
      <c r="Z525" s="90"/>
      <c r="AA525" s="90"/>
      <c r="AB525" s="90"/>
      <c r="AC525" s="90"/>
      <c r="AD525" s="90"/>
      <c r="AE525" s="90"/>
      <c r="AF525" s="90"/>
      <c r="AG525" s="90"/>
      <c r="AH525" s="90"/>
      <c r="AI525" s="91"/>
      <c r="AJ525" s="253"/>
      <c r="AK525" s="347"/>
    </row>
    <row r="526" spans="1:37">
      <c r="A526" s="243"/>
      <c r="B526" s="277" t="s">
        <v>91</v>
      </c>
      <c r="C526" s="85" t="s">
        <v>90</v>
      </c>
      <c r="D526" s="278"/>
      <c r="E526" s="459"/>
      <c r="F526" s="459"/>
      <c r="G526" s="531"/>
      <c r="H526" s="246"/>
      <c r="I526" s="66"/>
      <c r="J526" s="66"/>
      <c r="K526" s="65"/>
      <c r="L526" s="151"/>
      <c r="M526" s="66"/>
      <c r="N526" s="288"/>
      <c r="O526" s="246"/>
      <c r="P526" s="149"/>
      <c r="Q526" s="150"/>
      <c r="R526" s="151"/>
      <c r="S526" s="66"/>
      <c r="T526" s="65"/>
      <c r="U526" s="65"/>
      <c r="V526" s="66"/>
      <c r="W526" s="65"/>
      <c r="X526" s="65"/>
      <c r="Y526" s="65"/>
      <c r="Z526" s="65"/>
      <c r="AA526" s="65"/>
      <c r="AB526" s="65"/>
      <c r="AC526" s="65"/>
      <c r="AD526" s="65"/>
      <c r="AE526" s="65"/>
      <c r="AF526" s="65"/>
      <c r="AG526" s="65"/>
      <c r="AH526" s="410"/>
      <c r="AI526" s="247"/>
      <c r="AJ526" s="303"/>
      <c r="AK526" s="226"/>
    </row>
    <row r="527" spans="1:37">
      <c r="A527" s="279"/>
      <c r="B527" s="163"/>
      <c r="C527" s="163"/>
      <c r="D527" s="163"/>
      <c r="E527" s="170"/>
      <c r="F527" s="93"/>
      <c r="G527" s="93"/>
      <c r="H527" s="163"/>
      <c r="I527" s="163"/>
      <c r="J527" s="163"/>
      <c r="K527" s="44"/>
      <c r="L527" s="170"/>
      <c r="M527" s="170"/>
      <c r="N527" s="66"/>
      <c r="O527" s="151"/>
      <c r="P527" s="149"/>
      <c r="Q527" s="150"/>
      <c r="R527" s="151"/>
      <c r="S527" s="66"/>
      <c r="T527" s="65"/>
      <c r="U527" s="65"/>
      <c r="V527" s="66"/>
      <c r="W527" s="65"/>
      <c r="X527" s="65"/>
      <c r="Y527" s="65"/>
      <c r="Z527" s="65"/>
      <c r="AA527" s="65"/>
      <c r="AB527" s="65"/>
      <c r="AC527" s="65"/>
      <c r="AD527" s="65"/>
      <c r="AE527" s="65"/>
      <c r="AF527" s="65"/>
      <c r="AG527" s="65"/>
      <c r="AH527" s="410"/>
      <c r="AI527" s="66"/>
      <c r="AJ527" s="247"/>
      <c r="AK527" s="66"/>
    </row>
    <row r="528" spans="1:37" ht="23.45" thickBot="1">
      <c r="A528" s="280"/>
      <c r="B528" s="164"/>
      <c r="C528" s="164"/>
      <c r="D528" s="164"/>
      <c r="E528" s="281"/>
      <c r="F528" s="97"/>
      <c r="G528" s="164"/>
      <c r="H528" s="164"/>
      <c r="I528" s="164"/>
      <c r="J528" s="164"/>
      <c r="K528" s="96"/>
      <c r="L528" s="281"/>
      <c r="M528" s="164"/>
      <c r="N528" s="164"/>
      <c r="O528" s="281"/>
      <c r="P528" s="282"/>
      <c r="Q528" s="283"/>
      <c r="R528" s="281"/>
      <c r="S528" s="164"/>
      <c r="T528" s="96"/>
      <c r="U528" s="96"/>
      <c r="V528" s="164"/>
      <c r="W528" s="96"/>
      <c r="X528" s="96"/>
      <c r="Y528" s="96"/>
      <c r="Z528" s="96"/>
      <c r="AA528" s="96"/>
      <c r="AB528" s="96"/>
      <c r="AC528" s="96"/>
      <c r="AD528" s="96"/>
      <c r="AE528" s="96"/>
      <c r="AF528" s="96"/>
      <c r="AG528" s="96"/>
      <c r="AH528" s="411"/>
      <c r="AI528" s="164"/>
      <c r="AJ528" s="164"/>
      <c r="AK528" s="164"/>
    </row>
    <row r="529" spans="1:37" ht="23.45" thickBot="1">
      <c r="A529" s="258">
        <v>37</v>
      </c>
      <c r="B529" s="481" t="s">
        <v>5</v>
      </c>
      <c r="C529" s="482"/>
      <c r="D529" s="482" t="s">
        <v>6</v>
      </c>
      <c r="E529" s="482"/>
      <c r="F529" s="482"/>
      <c r="G529" s="482"/>
      <c r="H529" s="482"/>
      <c r="I529" s="482"/>
      <c r="J529" s="482"/>
      <c r="K529" s="482"/>
      <c r="L529" s="501"/>
      <c r="M529" s="502" t="s">
        <v>7</v>
      </c>
      <c r="N529" s="482"/>
      <c r="O529" s="482"/>
      <c r="P529" s="482"/>
      <c r="Q529" s="482"/>
      <c r="R529" s="482"/>
      <c r="S529" s="482"/>
      <c r="T529" s="482"/>
      <c r="U529" s="482"/>
      <c r="V529" s="482"/>
      <c r="W529" s="482"/>
      <c r="X529" s="482"/>
      <c r="Y529" s="482"/>
      <c r="Z529" s="482"/>
      <c r="AA529" s="482"/>
      <c r="AB529" s="482"/>
      <c r="AC529" s="482"/>
      <c r="AD529" s="482"/>
      <c r="AE529" s="482"/>
      <c r="AF529" s="482"/>
      <c r="AG529" s="482"/>
      <c r="AH529" s="482"/>
      <c r="AI529" s="483" t="s">
        <v>8</v>
      </c>
      <c r="AJ529" s="483"/>
    </row>
    <row r="530" spans="1:37" s="259" customFormat="1">
      <c r="A530" s="243"/>
      <c r="D530" s="260"/>
      <c r="E530" s="261" t="s">
        <v>9</v>
      </c>
      <c r="F530" s="508" t="s">
        <v>10</v>
      </c>
      <c r="G530" s="508" t="s">
        <v>11</v>
      </c>
      <c r="H530" s="510" t="s">
        <v>12</v>
      </c>
      <c r="I530" s="512" t="s">
        <v>13</v>
      </c>
      <c r="J530" s="514" t="s">
        <v>14</v>
      </c>
      <c r="K530" s="466" t="s">
        <v>15</v>
      </c>
      <c r="L530" s="508" t="s">
        <v>16</v>
      </c>
      <c r="M530" s="260" t="s">
        <v>17</v>
      </c>
      <c r="N530" s="262" t="s">
        <v>18</v>
      </c>
      <c r="O530" s="516" t="s">
        <v>19</v>
      </c>
      <c r="P530" s="517"/>
      <c r="Q530" s="518"/>
      <c r="R530" s="508" t="s">
        <v>92</v>
      </c>
      <c r="S530" s="508" t="s">
        <v>93</v>
      </c>
      <c r="T530" s="466" t="s">
        <v>22</v>
      </c>
      <c r="U530" s="466" t="s">
        <v>23</v>
      </c>
      <c r="V530" s="529" t="s">
        <v>24</v>
      </c>
      <c r="W530" s="466" t="s">
        <v>94</v>
      </c>
      <c r="X530" s="467" t="s">
        <v>26</v>
      </c>
      <c r="Y530" s="468"/>
      <c r="Z530" s="469"/>
      <c r="AA530" s="467" t="s">
        <v>27</v>
      </c>
      <c r="AB530" s="468"/>
      <c r="AC530" s="469"/>
      <c r="AD530" s="18" t="s">
        <v>28</v>
      </c>
      <c r="AE530" s="467" t="s">
        <v>29</v>
      </c>
      <c r="AF530" s="468"/>
      <c r="AG530" s="469"/>
      <c r="AH530" s="466" t="s">
        <v>30</v>
      </c>
      <c r="AI530" s="528" t="s">
        <v>31</v>
      </c>
      <c r="AJ530" s="528" t="s">
        <v>32</v>
      </c>
      <c r="AK530" s="263" t="s">
        <v>33</v>
      </c>
    </row>
    <row r="531" spans="1:37" ht="48" customHeight="1">
      <c r="A531" s="243"/>
      <c r="B531" s="264" t="s">
        <v>34</v>
      </c>
      <c r="C531" s="31" t="s">
        <v>541</v>
      </c>
      <c r="D531" s="116"/>
      <c r="E531" s="338" t="s">
        <v>618</v>
      </c>
      <c r="F531" s="509"/>
      <c r="G531" s="509"/>
      <c r="H531" s="511"/>
      <c r="I531" s="513"/>
      <c r="J531" s="515"/>
      <c r="K531" s="457"/>
      <c r="L531" s="509"/>
      <c r="M531" s="266"/>
      <c r="N531" s="361"/>
      <c r="O531" s="426" t="s">
        <v>37</v>
      </c>
      <c r="P531" s="427" t="s">
        <v>38</v>
      </c>
      <c r="Q531" s="428" t="s">
        <v>17</v>
      </c>
      <c r="R531" s="528"/>
      <c r="S531" s="528"/>
      <c r="T531" s="456"/>
      <c r="U531" s="456"/>
      <c r="V531" s="530"/>
      <c r="W531" s="456"/>
      <c r="X531" s="325" t="s">
        <v>39</v>
      </c>
      <c r="Y531" s="325" t="s">
        <v>40</v>
      </c>
      <c r="Z531" s="325" t="s">
        <v>41</v>
      </c>
      <c r="AA531" s="325" t="s">
        <v>39</v>
      </c>
      <c r="AB531" s="325" t="s">
        <v>40</v>
      </c>
      <c r="AC531" s="325" t="s">
        <v>41</v>
      </c>
      <c r="AD531" s="325" t="s">
        <v>42</v>
      </c>
      <c r="AE531" s="325" t="s">
        <v>43</v>
      </c>
      <c r="AF531" s="325" t="s">
        <v>44</v>
      </c>
      <c r="AG531" s="325" t="s">
        <v>45</v>
      </c>
      <c r="AH531" s="456"/>
      <c r="AI531" s="528"/>
      <c r="AJ531" s="528"/>
      <c r="AK531" s="152" t="s">
        <v>46</v>
      </c>
    </row>
    <row r="532" spans="1:37" ht="30">
      <c r="A532" s="243"/>
      <c r="B532" s="30" t="s">
        <v>47</v>
      </c>
      <c r="C532" s="106" t="s">
        <v>543</v>
      </c>
      <c r="D532" s="116"/>
      <c r="E532" s="458" t="s">
        <v>544</v>
      </c>
      <c r="F532" s="458" t="s">
        <v>545</v>
      </c>
      <c r="G532" s="460" t="s">
        <v>546</v>
      </c>
      <c r="H532" s="278"/>
      <c r="I532" s="278"/>
      <c r="J532" s="278"/>
      <c r="K532" s="194"/>
      <c r="L532" s="302"/>
      <c r="M532" s="295"/>
      <c r="N532" s="295"/>
      <c r="O532" s="309"/>
      <c r="P532" s="282"/>
      <c r="Q532" s="283"/>
      <c r="R532" s="281"/>
      <c r="S532" s="164"/>
      <c r="T532" s="96"/>
      <c r="U532" s="96"/>
      <c r="V532" s="164"/>
      <c r="W532" s="96"/>
      <c r="X532" s="96"/>
      <c r="Y532" s="96"/>
      <c r="Z532" s="96"/>
      <c r="AA532" s="96"/>
      <c r="AB532" s="96"/>
      <c r="AC532" s="96"/>
      <c r="AD532" s="435"/>
      <c r="AE532" s="96"/>
      <c r="AF532" s="96"/>
      <c r="AG532" s="96"/>
      <c r="AH532" s="411"/>
      <c r="AI532" s="164"/>
      <c r="AJ532" s="301"/>
      <c r="AK532" s="321"/>
    </row>
    <row r="533" spans="1:37">
      <c r="A533" s="243"/>
      <c r="B533" s="264" t="s">
        <v>54</v>
      </c>
      <c r="C533" s="269" t="s">
        <v>55</v>
      </c>
      <c r="D533" s="116"/>
      <c r="E533" s="459"/>
      <c r="F533" s="459"/>
      <c r="G533" s="531"/>
      <c r="H533" s="250"/>
      <c r="I533" s="60"/>
      <c r="J533" s="60"/>
      <c r="K533" s="59"/>
      <c r="L533" s="147"/>
      <c r="M533" s="60"/>
      <c r="N533" s="340"/>
      <c r="O533" s="383"/>
      <c r="P533" s="149"/>
      <c r="Q533" s="150"/>
      <c r="R533" s="151"/>
      <c r="S533" s="66"/>
      <c r="T533" s="65"/>
      <c r="U533" s="65"/>
      <c r="V533" s="66"/>
      <c r="W533" s="65"/>
      <c r="X533" s="65"/>
      <c r="Y533" s="65"/>
      <c r="Z533" s="65"/>
      <c r="AA533" s="65"/>
      <c r="AB533" s="65"/>
      <c r="AC533" s="65"/>
      <c r="AD533" s="65"/>
      <c r="AE533" s="65"/>
      <c r="AF533" s="65"/>
      <c r="AG533" s="65"/>
      <c r="AH533" s="410"/>
      <c r="AI533" s="247"/>
      <c r="AJ533" s="253"/>
      <c r="AK533" s="202"/>
    </row>
    <row r="534" spans="1:37" ht="135">
      <c r="A534" s="243"/>
      <c r="B534" s="30" t="s">
        <v>56</v>
      </c>
      <c r="C534" s="31" t="s">
        <v>481</v>
      </c>
      <c r="D534" s="116"/>
      <c r="E534" s="459"/>
      <c r="F534" s="459"/>
      <c r="G534" s="531"/>
      <c r="H534" s="248"/>
      <c r="I534" s="188"/>
      <c r="J534" s="188"/>
      <c r="K534" s="123"/>
      <c r="L534" s="187"/>
      <c r="M534" s="188"/>
      <c r="N534" s="347"/>
      <c r="O534" s="356">
        <v>29</v>
      </c>
      <c r="P534" s="316" t="str">
        <f>C420</f>
        <v>To conduct aircraft fault diagnostics as per AMM</v>
      </c>
      <c r="Q534" s="315" t="str">
        <f>H429</f>
        <v>Record of components changed</v>
      </c>
      <c r="R534" s="377" t="str">
        <f t="shared" ref="R534:U534" si="452">I429</f>
        <v>Wrong object</v>
      </c>
      <c r="S534" s="315" t="str">
        <f t="shared" si="452"/>
        <v>Incorrect/incomplete components recorded</v>
      </c>
      <c r="T534" s="402" t="str">
        <f t="shared" si="452"/>
        <v>Low</v>
      </c>
      <c r="U534" s="418" t="str">
        <f t="shared" si="452"/>
        <v>Large</v>
      </c>
      <c r="V534" s="316" t="s">
        <v>617</v>
      </c>
      <c r="W534" s="378" t="s">
        <v>104</v>
      </c>
      <c r="X534" s="378">
        <f t="shared" ref="X534" si="453">IF($T534="High",3,0)</f>
        <v>0</v>
      </c>
      <c r="Y534" s="378">
        <f t="shared" ref="Y534" si="454">IF($T534="Medium",2,0)</f>
        <v>0</v>
      </c>
      <c r="Z534" s="378">
        <f t="shared" ref="Z534" si="455">IF($T534="Low",1,0)</f>
        <v>1</v>
      </c>
      <c r="AA534" s="378">
        <f t="shared" ref="AA534" si="456">IF($U534="large",3,0)</f>
        <v>3</v>
      </c>
      <c r="AB534" s="378">
        <f t="shared" ref="AB534" si="457">IF($U534="Medium",2,0)</f>
        <v>0</v>
      </c>
      <c r="AC534" s="378">
        <f t="shared" ref="AC534" si="458">IF($U534="Low",1,0)</f>
        <v>0</v>
      </c>
      <c r="AD534" s="378">
        <f t="shared" ref="AD534" si="459">(X534+Y534+Z534)*(AA534+AB534+AC534)</f>
        <v>3</v>
      </c>
      <c r="AE534" s="379">
        <f t="shared" ref="AE534" si="460">IF($W534="INCREASE",3,0)</f>
        <v>0</v>
      </c>
      <c r="AF534" s="379">
        <f t="shared" ref="AF534" si="461">IF($W534="NO CHANGE",2,0)</f>
        <v>2</v>
      </c>
      <c r="AG534" s="379">
        <f t="shared" ref="AG534" si="462">IF($W534="DECREASE",1,0)</f>
        <v>0</v>
      </c>
      <c r="AH534" s="48">
        <f t="shared" ref="AH534" si="463">AD534*(AE534+AF534+AG534)</f>
        <v>6</v>
      </c>
      <c r="AI534" s="382" t="s">
        <v>540</v>
      </c>
      <c r="AJ534" s="253"/>
      <c r="AK534" s="347"/>
    </row>
    <row r="535" spans="1:37">
      <c r="A535" s="243"/>
      <c r="B535" s="30" t="s">
        <v>65</v>
      </c>
      <c r="C535" s="75" t="s">
        <v>90</v>
      </c>
      <c r="D535" s="116"/>
      <c r="E535" s="459"/>
      <c r="F535" s="459"/>
      <c r="G535" s="531"/>
      <c r="H535" s="248"/>
      <c r="I535" s="188"/>
      <c r="J535" s="188"/>
      <c r="K535" s="123"/>
      <c r="L535" s="187"/>
      <c r="M535" s="188"/>
      <c r="N535" s="340"/>
      <c r="O535" s="250"/>
      <c r="P535" s="145"/>
      <c r="Q535" s="146"/>
      <c r="R535" s="147"/>
      <c r="S535" s="60"/>
      <c r="T535" s="59"/>
      <c r="U535" s="59"/>
      <c r="V535" s="60"/>
      <c r="W535" s="59"/>
      <c r="X535" s="59"/>
      <c r="Y535" s="59"/>
      <c r="Z535" s="59"/>
      <c r="AA535" s="59"/>
      <c r="AB535" s="59"/>
      <c r="AC535" s="59"/>
      <c r="AD535" s="59"/>
      <c r="AE535" s="59"/>
      <c r="AF535" s="59"/>
      <c r="AG535" s="59"/>
      <c r="AH535" s="409"/>
      <c r="AI535" s="251"/>
      <c r="AJ535" s="253"/>
      <c r="AK535" s="347"/>
    </row>
    <row r="536" spans="1:37">
      <c r="A536" s="243"/>
      <c r="B536" s="30" t="s">
        <v>75</v>
      </c>
      <c r="C536" s="75" t="s">
        <v>90</v>
      </c>
      <c r="D536" s="116"/>
      <c r="E536" s="459"/>
      <c r="F536" s="459"/>
      <c r="G536" s="531"/>
      <c r="H536" s="248"/>
      <c r="I536" s="188"/>
      <c r="J536" s="188"/>
      <c r="K536" s="123"/>
      <c r="L536" s="187"/>
      <c r="M536" s="188"/>
      <c r="N536" s="340"/>
      <c r="O536" s="223"/>
      <c r="P536" s="88"/>
      <c r="Q536" s="89"/>
      <c r="R536" s="88"/>
      <c r="S536" s="88"/>
      <c r="T536" s="90"/>
      <c r="U536" s="90"/>
      <c r="V536" s="88"/>
      <c r="W536" s="90"/>
      <c r="X536" s="90"/>
      <c r="Y536" s="90"/>
      <c r="Z536" s="90"/>
      <c r="AA536" s="90"/>
      <c r="AB536" s="90"/>
      <c r="AC536" s="90"/>
      <c r="AD536" s="90"/>
      <c r="AE536" s="90"/>
      <c r="AF536" s="90"/>
      <c r="AG536" s="90"/>
      <c r="AH536" s="90"/>
      <c r="AI536" s="91"/>
      <c r="AJ536" s="253"/>
      <c r="AK536" s="347"/>
    </row>
    <row r="537" spans="1:37">
      <c r="A537" s="243"/>
      <c r="B537" s="30" t="s">
        <v>82</v>
      </c>
      <c r="C537" s="75" t="s">
        <v>90</v>
      </c>
      <c r="D537" s="116"/>
      <c r="E537" s="459"/>
      <c r="F537" s="459"/>
      <c r="G537" s="531"/>
      <c r="H537" s="248"/>
      <c r="I537" s="188"/>
      <c r="J537" s="188"/>
      <c r="K537" s="123"/>
      <c r="L537" s="187"/>
      <c r="M537" s="188"/>
      <c r="N537" s="340"/>
      <c r="O537" s="223"/>
      <c r="P537" s="88"/>
      <c r="Q537" s="89"/>
      <c r="R537" s="88"/>
      <c r="S537" s="88"/>
      <c r="T537" s="90"/>
      <c r="U537" s="90"/>
      <c r="V537" s="88"/>
      <c r="W537" s="90"/>
      <c r="X537" s="90"/>
      <c r="Y537" s="90"/>
      <c r="Z537" s="90"/>
      <c r="AA537" s="90"/>
      <c r="AB537" s="90"/>
      <c r="AC537" s="90"/>
      <c r="AD537" s="90"/>
      <c r="AE537" s="90"/>
      <c r="AF537" s="90"/>
      <c r="AG537" s="90"/>
      <c r="AH537" s="90"/>
      <c r="AI537" s="91"/>
      <c r="AJ537" s="253"/>
      <c r="AK537" s="347"/>
    </row>
    <row r="538" spans="1:37">
      <c r="A538" s="243"/>
      <c r="B538" s="30" t="s">
        <v>89</v>
      </c>
      <c r="C538" s="75" t="s">
        <v>90</v>
      </c>
      <c r="D538" s="116"/>
      <c r="E538" s="459"/>
      <c r="F538" s="459"/>
      <c r="G538" s="531"/>
      <c r="H538" s="248"/>
      <c r="I538" s="188"/>
      <c r="J538" s="188"/>
      <c r="K538" s="123"/>
      <c r="L538" s="187"/>
      <c r="M538" s="188"/>
      <c r="N538" s="340"/>
      <c r="O538" s="223"/>
      <c r="P538" s="88"/>
      <c r="Q538" s="89"/>
      <c r="R538" s="88"/>
      <c r="S538" s="88"/>
      <c r="T538" s="90"/>
      <c r="U538" s="90"/>
      <c r="V538" s="88"/>
      <c r="W538" s="90"/>
      <c r="X538" s="90"/>
      <c r="Y538" s="90"/>
      <c r="Z538" s="90"/>
      <c r="AA538" s="90"/>
      <c r="AB538" s="90"/>
      <c r="AC538" s="90"/>
      <c r="AD538" s="90"/>
      <c r="AE538" s="90"/>
      <c r="AF538" s="90"/>
      <c r="AG538" s="90"/>
      <c r="AH538" s="90"/>
      <c r="AI538" s="91"/>
      <c r="AJ538" s="253"/>
      <c r="AK538" s="347"/>
    </row>
    <row r="539" spans="1:37">
      <c r="A539" s="243"/>
      <c r="B539" s="277" t="s">
        <v>91</v>
      </c>
      <c r="C539" s="85" t="s">
        <v>90</v>
      </c>
      <c r="D539" s="278"/>
      <c r="E539" s="459"/>
      <c r="F539" s="459"/>
      <c r="G539" s="531"/>
      <c r="H539" s="248"/>
      <c r="I539" s="188"/>
      <c r="J539" s="188"/>
      <c r="K539" s="123"/>
      <c r="L539" s="187"/>
      <c r="M539" s="188"/>
      <c r="N539" s="288"/>
      <c r="O539" s="224"/>
      <c r="P539" s="177"/>
      <c r="Q539" s="200"/>
      <c r="R539" s="177"/>
      <c r="S539" s="177"/>
      <c r="T539" s="133"/>
      <c r="U539" s="133"/>
      <c r="V539" s="177"/>
      <c r="W539" s="133"/>
      <c r="X539" s="133"/>
      <c r="Y539" s="133"/>
      <c r="Z539" s="133"/>
      <c r="AA539" s="133"/>
      <c r="AB539" s="133"/>
      <c r="AC539" s="133"/>
      <c r="AD539" s="133"/>
      <c r="AE539" s="133"/>
      <c r="AF539" s="133"/>
      <c r="AG539" s="133"/>
      <c r="AH539" s="133"/>
      <c r="AI539" s="189"/>
      <c r="AJ539" s="303"/>
      <c r="AK539" s="226"/>
    </row>
    <row r="540" spans="1:37">
      <c r="A540" s="279"/>
      <c r="B540" s="163"/>
      <c r="C540" s="163"/>
      <c r="D540" s="163"/>
      <c r="E540" s="170"/>
      <c r="F540" s="93"/>
      <c r="G540" s="93"/>
      <c r="H540" s="163"/>
      <c r="I540" s="163"/>
      <c r="J540" s="163"/>
      <c r="K540" s="44"/>
      <c r="L540" s="170"/>
      <c r="M540" s="170"/>
      <c r="N540" s="66"/>
      <c r="O540" s="151"/>
      <c r="P540" s="149"/>
      <c r="Q540" s="150"/>
      <c r="R540" s="151"/>
      <c r="S540" s="66"/>
      <c r="T540" s="65"/>
      <c r="U540" s="65"/>
      <c r="V540" s="66"/>
      <c r="W540" s="65"/>
      <c r="X540" s="65"/>
      <c r="Y540" s="65"/>
      <c r="Z540" s="65"/>
      <c r="AA540" s="65"/>
      <c r="AB540" s="65"/>
      <c r="AC540" s="65"/>
      <c r="AD540" s="65"/>
      <c r="AE540" s="65"/>
      <c r="AF540" s="65"/>
      <c r="AG540" s="65"/>
      <c r="AH540" s="410"/>
      <c r="AI540" s="66"/>
      <c r="AJ540" s="247"/>
      <c r="AK540" s="66"/>
    </row>
    <row r="541" spans="1:37" ht="23.45" thickBot="1">
      <c r="A541" s="280"/>
      <c r="B541" s="164"/>
      <c r="C541" s="164"/>
      <c r="D541" s="164"/>
      <c r="E541" s="281"/>
      <c r="F541" s="97"/>
      <c r="G541" s="164"/>
      <c r="H541" s="164"/>
      <c r="I541" s="164"/>
      <c r="J541" s="164"/>
      <c r="K541" s="96"/>
      <c r="L541" s="281"/>
      <c r="M541" s="164"/>
      <c r="N541" s="164"/>
      <c r="O541" s="281"/>
      <c r="P541" s="282"/>
      <c r="Q541" s="283"/>
      <c r="R541" s="281"/>
      <c r="S541" s="164"/>
      <c r="T541" s="96"/>
      <c r="U541" s="96"/>
      <c r="V541" s="164"/>
      <c r="W541" s="96"/>
      <c r="X541" s="96"/>
      <c r="Y541" s="96"/>
      <c r="Z541" s="96"/>
      <c r="AA541" s="96"/>
      <c r="AB541" s="96"/>
      <c r="AC541" s="96"/>
      <c r="AD541" s="96"/>
      <c r="AE541" s="96"/>
      <c r="AF541" s="96"/>
      <c r="AG541" s="96"/>
      <c r="AH541" s="411"/>
      <c r="AI541" s="164"/>
      <c r="AJ541" s="164"/>
      <c r="AK541" s="164"/>
    </row>
    <row r="542" spans="1:37" ht="23.45" thickBot="1">
      <c r="A542" s="258">
        <v>38</v>
      </c>
      <c r="B542" s="481" t="s">
        <v>5</v>
      </c>
      <c r="C542" s="482"/>
      <c r="D542" s="482" t="s">
        <v>6</v>
      </c>
      <c r="E542" s="482"/>
      <c r="F542" s="482"/>
      <c r="G542" s="482"/>
      <c r="H542" s="482"/>
      <c r="I542" s="482"/>
      <c r="J542" s="482"/>
      <c r="K542" s="482"/>
      <c r="L542" s="501"/>
      <c r="M542" s="502" t="s">
        <v>7</v>
      </c>
      <c r="N542" s="482"/>
      <c r="O542" s="482"/>
      <c r="P542" s="482"/>
      <c r="Q542" s="482"/>
      <c r="R542" s="482"/>
      <c r="S542" s="482"/>
      <c r="T542" s="482"/>
      <c r="U542" s="482"/>
      <c r="V542" s="482"/>
      <c r="W542" s="482"/>
      <c r="X542" s="482"/>
      <c r="Y542" s="482"/>
      <c r="Z542" s="482"/>
      <c r="AA542" s="482"/>
      <c r="AB542" s="482"/>
      <c r="AC542" s="482"/>
      <c r="AD542" s="482"/>
      <c r="AE542" s="482"/>
      <c r="AF542" s="482"/>
      <c r="AG542" s="482"/>
      <c r="AH542" s="482"/>
      <c r="AI542" s="483" t="s">
        <v>8</v>
      </c>
      <c r="AJ542" s="483"/>
    </row>
    <row r="543" spans="1:37" s="259" customFormat="1">
      <c r="A543" s="243"/>
      <c r="D543" s="260"/>
      <c r="E543" s="261" t="s">
        <v>9</v>
      </c>
      <c r="F543" s="508" t="s">
        <v>10</v>
      </c>
      <c r="G543" s="508" t="s">
        <v>11</v>
      </c>
      <c r="H543" s="510" t="s">
        <v>12</v>
      </c>
      <c r="I543" s="512" t="s">
        <v>13</v>
      </c>
      <c r="J543" s="514" t="s">
        <v>14</v>
      </c>
      <c r="K543" s="466" t="s">
        <v>15</v>
      </c>
      <c r="L543" s="508" t="s">
        <v>16</v>
      </c>
      <c r="M543" s="260" t="s">
        <v>17</v>
      </c>
      <c r="N543" s="262" t="s">
        <v>18</v>
      </c>
      <c r="O543" s="516" t="s">
        <v>19</v>
      </c>
      <c r="P543" s="517"/>
      <c r="Q543" s="518"/>
      <c r="R543" s="508" t="s">
        <v>92</v>
      </c>
      <c r="S543" s="508" t="s">
        <v>93</v>
      </c>
      <c r="T543" s="466" t="s">
        <v>22</v>
      </c>
      <c r="U543" s="466" t="s">
        <v>23</v>
      </c>
      <c r="V543" s="529" t="s">
        <v>24</v>
      </c>
      <c r="W543" s="466" t="s">
        <v>94</v>
      </c>
      <c r="X543" s="467" t="s">
        <v>26</v>
      </c>
      <c r="Y543" s="468"/>
      <c r="Z543" s="469"/>
      <c r="AA543" s="467" t="s">
        <v>27</v>
      </c>
      <c r="AB543" s="468"/>
      <c r="AC543" s="469"/>
      <c r="AD543" s="18" t="s">
        <v>28</v>
      </c>
      <c r="AE543" s="467" t="s">
        <v>29</v>
      </c>
      <c r="AF543" s="468"/>
      <c r="AG543" s="469"/>
      <c r="AH543" s="466" t="s">
        <v>30</v>
      </c>
      <c r="AI543" s="528" t="s">
        <v>31</v>
      </c>
      <c r="AJ543" s="528" t="s">
        <v>32</v>
      </c>
      <c r="AK543" s="263" t="s">
        <v>33</v>
      </c>
    </row>
    <row r="544" spans="1:37" ht="48" customHeight="1">
      <c r="A544" s="243"/>
      <c r="B544" s="264" t="s">
        <v>34</v>
      </c>
      <c r="C544" s="31" t="s">
        <v>547</v>
      </c>
      <c r="D544" s="116"/>
      <c r="E544" s="265" t="s">
        <v>36</v>
      </c>
      <c r="F544" s="509"/>
      <c r="G544" s="509"/>
      <c r="H544" s="511"/>
      <c r="I544" s="513"/>
      <c r="J544" s="515"/>
      <c r="K544" s="457"/>
      <c r="L544" s="509"/>
      <c r="M544" s="266"/>
      <c r="N544" s="361"/>
      <c r="O544" s="426" t="s">
        <v>37</v>
      </c>
      <c r="P544" s="427" t="s">
        <v>38</v>
      </c>
      <c r="Q544" s="428" t="s">
        <v>17</v>
      </c>
      <c r="R544" s="528"/>
      <c r="S544" s="528"/>
      <c r="T544" s="456"/>
      <c r="U544" s="456"/>
      <c r="V544" s="530"/>
      <c r="W544" s="456"/>
      <c r="X544" s="325" t="s">
        <v>39</v>
      </c>
      <c r="Y544" s="325" t="s">
        <v>40</v>
      </c>
      <c r="Z544" s="325" t="s">
        <v>41</v>
      </c>
      <c r="AA544" s="325" t="s">
        <v>39</v>
      </c>
      <c r="AB544" s="325" t="s">
        <v>40</v>
      </c>
      <c r="AC544" s="325" t="s">
        <v>41</v>
      </c>
      <c r="AD544" s="325" t="s">
        <v>42</v>
      </c>
      <c r="AE544" s="325" t="s">
        <v>43</v>
      </c>
      <c r="AF544" s="325" t="s">
        <v>44</v>
      </c>
      <c r="AG544" s="325" t="s">
        <v>45</v>
      </c>
      <c r="AH544" s="456"/>
      <c r="AI544" s="528"/>
      <c r="AJ544" s="528"/>
      <c r="AK544" s="152" t="s">
        <v>46</v>
      </c>
    </row>
    <row r="545" spans="1:37" ht="45">
      <c r="A545" s="243"/>
      <c r="B545" s="30" t="s">
        <v>47</v>
      </c>
      <c r="C545" s="31" t="s">
        <v>548</v>
      </c>
      <c r="D545" s="116"/>
      <c r="E545" s="458" t="s">
        <v>549</v>
      </c>
      <c r="F545" s="458" t="s">
        <v>550</v>
      </c>
      <c r="G545" s="460" t="s">
        <v>551</v>
      </c>
      <c r="H545" s="278"/>
      <c r="I545" s="278"/>
      <c r="J545" s="278"/>
      <c r="K545" s="194"/>
      <c r="L545" s="302"/>
      <c r="M545" s="295"/>
      <c r="N545" s="295"/>
      <c r="O545" s="309"/>
      <c r="P545" s="282"/>
      <c r="Q545" s="283"/>
      <c r="R545" s="281"/>
      <c r="S545" s="164"/>
      <c r="T545" s="96"/>
      <c r="U545" s="96"/>
      <c r="V545" s="164"/>
      <c r="W545" s="96"/>
      <c r="X545" s="96"/>
      <c r="Y545" s="96"/>
      <c r="Z545" s="96"/>
      <c r="AA545" s="96"/>
      <c r="AB545" s="96"/>
      <c r="AC545" s="96"/>
      <c r="AD545" s="435"/>
      <c r="AE545" s="96"/>
      <c r="AF545" s="96"/>
      <c r="AG545" s="96"/>
      <c r="AH545" s="411"/>
      <c r="AI545" s="164"/>
      <c r="AJ545" s="301"/>
      <c r="AK545" s="321"/>
    </row>
    <row r="546" spans="1:37">
      <c r="A546" s="243"/>
      <c r="B546" s="264" t="s">
        <v>54</v>
      </c>
      <c r="C546" s="269" t="s">
        <v>55</v>
      </c>
      <c r="D546" s="116"/>
      <c r="E546" s="459"/>
      <c r="F546" s="459"/>
      <c r="G546" s="531"/>
      <c r="H546" s="250"/>
      <c r="I546" s="60"/>
      <c r="J546" s="60"/>
      <c r="K546" s="59"/>
      <c r="L546" s="147"/>
      <c r="M546" s="60"/>
      <c r="N546" s="340"/>
      <c r="O546" s="383"/>
      <c r="P546" s="149"/>
      <c r="Q546" s="150"/>
      <c r="R546" s="151"/>
      <c r="S546" s="66"/>
      <c r="T546" s="65"/>
      <c r="U546" s="65"/>
      <c r="V546" s="66"/>
      <c r="W546" s="65"/>
      <c r="X546" s="65"/>
      <c r="Y546" s="65"/>
      <c r="Z546" s="65"/>
      <c r="AA546" s="65"/>
      <c r="AB546" s="65"/>
      <c r="AC546" s="65"/>
      <c r="AD546" s="65"/>
      <c r="AE546" s="65"/>
      <c r="AF546" s="65"/>
      <c r="AG546" s="65"/>
      <c r="AH546" s="410"/>
      <c r="AI546" s="247"/>
      <c r="AJ546" s="253"/>
      <c r="AK546" s="202"/>
    </row>
    <row r="547" spans="1:37" ht="60">
      <c r="A547" s="243"/>
      <c r="B547" s="463" t="s">
        <v>56</v>
      </c>
      <c r="C547" s="31" t="s">
        <v>199</v>
      </c>
      <c r="D547" s="116"/>
      <c r="E547" s="459"/>
      <c r="F547" s="459"/>
      <c r="G547" s="531"/>
      <c r="H547" s="248"/>
      <c r="I547" s="188"/>
      <c r="J547" s="188"/>
      <c r="K547" s="123"/>
      <c r="L547" s="187"/>
      <c r="M547" s="188"/>
      <c r="N547" s="347"/>
      <c r="O547" s="359">
        <v>6</v>
      </c>
      <c r="P547" s="318" t="str">
        <f>C89</f>
        <v>To conduct SQEP Test</v>
      </c>
      <c r="Q547" s="317" t="str">
        <f t="shared" ref="Q547:U548" si="464">H93</f>
        <v>Engineer SQEP for PSED</v>
      </c>
      <c r="R547" s="374" t="str">
        <f t="shared" si="464"/>
        <v>Wrong object</v>
      </c>
      <c r="S547" s="317" t="str">
        <f t="shared" si="464"/>
        <v>Wrong assessment outcome from test</v>
      </c>
      <c r="T547" s="385" t="str">
        <f t="shared" si="464"/>
        <v>High</v>
      </c>
      <c r="U547" s="386" t="str">
        <f t="shared" si="464"/>
        <v>Large</v>
      </c>
      <c r="V547" s="318" t="s">
        <v>552</v>
      </c>
      <c r="W547" s="107" t="s">
        <v>104</v>
      </c>
      <c r="X547" s="107">
        <f t="shared" ref="X547:X548" si="465">IF($T547="High",3,0)</f>
        <v>3</v>
      </c>
      <c r="Y547" s="107">
        <f t="shared" ref="Y547:Y548" si="466">IF($T547="Medium",2,0)</f>
        <v>0</v>
      </c>
      <c r="Z547" s="107">
        <f t="shared" ref="Z547:Z548" si="467">IF($T547="Low",1,0)</f>
        <v>0</v>
      </c>
      <c r="AA547" s="107">
        <f t="shared" ref="AA547:AA548" si="468">IF($U547="large",3,0)</f>
        <v>3</v>
      </c>
      <c r="AB547" s="107">
        <f t="shared" ref="AB547:AB548" si="469">IF($U547="Medium",2,0)</f>
        <v>0</v>
      </c>
      <c r="AC547" s="107">
        <f t="shared" ref="AC547:AC548" si="470">IF($U547="Low",1,0)</f>
        <v>0</v>
      </c>
      <c r="AD547" s="107">
        <f t="shared" ref="AD547:AD548" si="471">(X547+Y547+Z547)*(AA547+AB547+AC547)</f>
        <v>9</v>
      </c>
      <c r="AE547" s="376">
        <f t="shared" ref="AE547:AE548" si="472">IF($W547="INCREASE",3,0)</f>
        <v>0</v>
      </c>
      <c r="AF547" s="376">
        <f t="shared" ref="AF547:AF548" si="473">IF($W547="NO CHANGE",2,0)</f>
        <v>2</v>
      </c>
      <c r="AG547" s="376">
        <f t="shared" ref="AG547:AG548" si="474">IF($W547="DECREASE",1,0)</f>
        <v>0</v>
      </c>
      <c r="AH547" s="48">
        <f t="shared" ref="AH547:AH548" si="475">AD547*(AE547+AF547+AG547)</f>
        <v>18</v>
      </c>
      <c r="AI547" s="375" t="s">
        <v>553</v>
      </c>
      <c r="AJ547" s="253"/>
      <c r="AK547" s="347"/>
    </row>
    <row r="548" spans="1:37" ht="60">
      <c r="A548" s="243"/>
      <c r="B548" s="463"/>
      <c r="C548" s="31" t="s">
        <v>198</v>
      </c>
      <c r="D548" s="116"/>
      <c r="E548" s="459"/>
      <c r="F548" s="459"/>
      <c r="G548" s="531"/>
      <c r="H548" s="246"/>
      <c r="I548" s="66"/>
      <c r="J548" s="66"/>
      <c r="K548" s="65"/>
      <c r="L548" s="151"/>
      <c r="M548" s="66"/>
      <c r="N548" s="347"/>
      <c r="O548" s="360">
        <v>6</v>
      </c>
      <c r="P548" s="129" t="str">
        <f>C89</f>
        <v>To conduct SQEP Test</v>
      </c>
      <c r="Q548" s="130" t="str">
        <f t="shared" si="464"/>
        <v>Aircrew SQEP for PSED</v>
      </c>
      <c r="R548" s="173" t="str">
        <f t="shared" si="464"/>
        <v>Wrong object</v>
      </c>
      <c r="S548" s="130" t="str">
        <f t="shared" si="464"/>
        <v>Wrong assessment outcome from test</v>
      </c>
      <c r="T548" s="174" t="str">
        <f t="shared" si="464"/>
        <v>High</v>
      </c>
      <c r="U548" s="175" t="str">
        <f t="shared" si="464"/>
        <v>Large</v>
      </c>
      <c r="V548" s="129" t="s">
        <v>554</v>
      </c>
      <c r="W548" s="194" t="s">
        <v>104</v>
      </c>
      <c r="X548" s="194">
        <f t="shared" si="465"/>
        <v>3</v>
      </c>
      <c r="Y548" s="194">
        <f t="shared" si="466"/>
        <v>0</v>
      </c>
      <c r="Z548" s="194">
        <f t="shared" si="467"/>
        <v>0</v>
      </c>
      <c r="AA548" s="194">
        <f t="shared" si="468"/>
        <v>3</v>
      </c>
      <c r="AB548" s="194">
        <f t="shared" si="469"/>
        <v>0</v>
      </c>
      <c r="AC548" s="194">
        <f t="shared" si="470"/>
        <v>0</v>
      </c>
      <c r="AD548" s="194">
        <f t="shared" si="471"/>
        <v>9</v>
      </c>
      <c r="AE548" s="367">
        <f t="shared" si="472"/>
        <v>0</v>
      </c>
      <c r="AF548" s="367">
        <f t="shared" si="473"/>
        <v>2</v>
      </c>
      <c r="AG548" s="367">
        <f t="shared" si="474"/>
        <v>0</v>
      </c>
      <c r="AH548" s="48">
        <f t="shared" si="475"/>
        <v>18</v>
      </c>
      <c r="AI548" s="368" t="s">
        <v>555</v>
      </c>
      <c r="AJ548" s="303"/>
      <c r="AK548" s="347"/>
    </row>
    <row r="549" spans="1:37">
      <c r="A549" s="243"/>
      <c r="B549" s="463" t="s">
        <v>65</v>
      </c>
      <c r="C549" s="31" t="s">
        <v>194</v>
      </c>
      <c r="D549" s="116"/>
      <c r="E549" s="459"/>
      <c r="F549" s="459"/>
      <c r="G549" s="461"/>
      <c r="H549" s="226" t="str">
        <f>C549</f>
        <v>Aircrew SQEP for PSED</v>
      </c>
      <c r="I549" s="320" t="s">
        <v>107</v>
      </c>
      <c r="J549" s="346" t="s">
        <v>556</v>
      </c>
      <c r="K549" s="107" t="s">
        <v>69</v>
      </c>
      <c r="L549" s="287" t="s">
        <v>58</v>
      </c>
      <c r="M549" s="288"/>
      <c r="N549" s="340"/>
      <c r="O549" s="250"/>
      <c r="P549" s="145"/>
      <c r="Q549" s="146"/>
      <c r="R549" s="147"/>
      <c r="S549" s="60"/>
      <c r="T549" s="59"/>
      <c r="U549" s="59"/>
      <c r="V549" s="147"/>
      <c r="W549" s="59"/>
      <c r="X549" s="59"/>
      <c r="Y549" s="59"/>
      <c r="Z549" s="59"/>
      <c r="AA549" s="59"/>
      <c r="AB549" s="59"/>
      <c r="AC549" s="59"/>
      <c r="AD549" s="59"/>
      <c r="AE549" s="59"/>
      <c r="AF549" s="59"/>
      <c r="AG549" s="59"/>
      <c r="AH549" s="409"/>
      <c r="AI549" s="251"/>
      <c r="AJ549" s="231" t="s">
        <v>557</v>
      </c>
      <c r="AK549" s="347"/>
    </row>
    <row r="550" spans="1:37">
      <c r="A550" s="243"/>
      <c r="B550" s="463"/>
      <c r="C550" s="31" t="s">
        <v>79</v>
      </c>
      <c r="D550" s="116"/>
      <c r="E550" s="459"/>
      <c r="F550" s="459"/>
      <c r="G550" s="461"/>
      <c r="H550" s="116" t="str">
        <f>C550</f>
        <v>Engineer SQEP for PSED</v>
      </c>
      <c r="I550" s="244" t="s">
        <v>107</v>
      </c>
      <c r="J550" s="139" t="s">
        <v>556</v>
      </c>
      <c r="K550" s="32" t="s">
        <v>69</v>
      </c>
      <c r="L550" s="49" t="s">
        <v>58</v>
      </c>
      <c r="M550" s="245"/>
      <c r="N550" s="340"/>
      <c r="O550" s="248"/>
      <c r="P550" s="185"/>
      <c r="Q550" s="186"/>
      <c r="R550" s="187"/>
      <c r="S550" s="188"/>
      <c r="T550" s="123"/>
      <c r="U550" s="123"/>
      <c r="V550" s="188"/>
      <c r="W550" s="123"/>
      <c r="X550" s="123"/>
      <c r="Y550" s="123"/>
      <c r="Z550" s="123"/>
      <c r="AA550" s="123"/>
      <c r="AB550" s="123"/>
      <c r="AC550" s="123"/>
      <c r="AD550" s="123"/>
      <c r="AE550" s="123"/>
      <c r="AF550" s="123"/>
      <c r="AG550" s="123"/>
      <c r="AH550" s="405"/>
      <c r="AI550" s="249"/>
      <c r="AJ550" s="164" t="s">
        <v>557</v>
      </c>
      <c r="AK550" s="347"/>
    </row>
    <row r="551" spans="1:37" ht="30">
      <c r="A551" s="243"/>
      <c r="B551" s="463"/>
      <c r="C551" s="31" t="s">
        <v>330</v>
      </c>
      <c r="D551" s="116"/>
      <c r="E551" s="459"/>
      <c r="F551" s="459"/>
      <c r="G551" s="461"/>
      <c r="H551" s="116" t="str">
        <f>C551</f>
        <v>Request for backup qualified and experienced engineers</v>
      </c>
      <c r="I551" s="244" t="s">
        <v>72</v>
      </c>
      <c r="J551" s="139" t="s">
        <v>558</v>
      </c>
      <c r="K551" s="32" t="s">
        <v>69</v>
      </c>
      <c r="L551" s="49" t="s">
        <v>58</v>
      </c>
      <c r="M551" s="245"/>
      <c r="N551" s="340"/>
      <c r="O551" s="248"/>
      <c r="P551" s="185"/>
      <c r="Q551" s="186"/>
      <c r="R551" s="187"/>
      <c r="S551" s="188"/>
      <c r="T551" s="123"/>
      <c r="U551" s="123"/>
      <c r="V551" s="188"/>
      <c r="W551" s="123"/>
      <c r="X551" s="123"/>
      <c r="Y551" s="123"/>
      <c r="Z551" s="123"/>
      <c r="AA551" s="123"/>
      <c r="AB551" s="123"/>
      <c r="AC551" s="123"/>
      <c r="AD551" s="123"/>
      <c r="AE551" s="123"/>
      <c r="AF551" s="123"/>
      <c r="AG551" s="123"/>
      <c r="AH551" s="405"/>
      <c r="AI551" s="249"/>
      <c r="AJ551" s="164" t="s">
        <v>559</v>
      </c>
      <c r="AK551" s="347"/>
    </row>
    <row r="552" spans="1:37" ht="30">
      <c r="A552" s="243"/>
      <c r="B552" s="463"/>
      <c r="C552" s="31" t="s">
        <v>333</v>
      </c>
      <c r="D552" s="116"/>
      <c r="E552" s="459"/>
      <c r="F552" s="459"/>
      <c r="G552" s="461"/>
      <c r="H552" s="278" t="str">
        <f>C552</f>
        <v>Request for backup qualified and experienced aircrew</v>
      </c>
      <c r="I552" s="322" t="s">
        <v>72</v>
      </c>
      <c r="J552" s="323" t="s">
        <v>558</v>
      </c>
      <c r="K552" s="194" t="s">
        <v>69</v>
      </c>
      <c r="L552" s="302" t="s">
        <v>58</v>
      </c>
      <c r="M552" s="295"/>
      <c r="N552" s="340"/>
      <c r="O552" s="248"/>
      <c r="P552" s="185"/>
      <c r="Q552" s="186"/>
      <c r="R552" s="187"/>
      <c r="S552" s="188"/>
      <c r="T552" s="123"/>
      <c r="U552" s="123"/>
      <c r="V552" s="188"/>
      <c r="W552" s="123"/>
      <c r="X552" s="123"/>
      <c r="Y552" s="123"/>
      <c r="Z552" s="123"/>
      <c r="AA552" s="123"/>
      <c r="AB552" s="123"/>
      <c r="AC552" s="123"/>
      <c r="AD552" s="123"/>
      <c r="AE552" s="123"/>
      <c r="AF552" s="123"/>
      <c r="AG552" s="123"/>
      <c r="AH552" s="405"/>
      <c r="AI552" s="249"/>
      <c r="AJ552" s="293" t="s">
        <v>559</v>
      </c>
      <c r="AK552" s="347"/>
    </row>
    <row r="553" spans="1:37">
      <c r="A553" s="243"/>
      <c r="B553" s="30" t="s">
        <v>75</v>
      </c>
      <c r="C553" s="75" t="s">
        <v>90</v>
      </c>
      <c r="D553" s="116"/>
      <c r="E553" s="459"/>
      <c r="F553" s="459"/>
      <c r="G553" s="531"/>
      <c r="H553" s="275"/>
      <c r="I553" s="79"/>
      <c r="J553" s="79"/>
      <c r="K553" s="81"/>
      <c r="L553" s="79"/>
      <c r="M553" s="82"/>
      <c r="N553" s="340"/>
      <c r="O553" s="223"/>
      <c r="P553" s="88"/>
      <c r="Q553" s="89"/>
      <c r="R553" s="88"/>
      <c r="S553" s="88"/>
      <c r="T553" s="90"/>
      <c r="U553" s="90"/>
      <c r="V553" s="88"/>
      <c r="W553" s="90"/>
      <c r="X553" s="90"/>
      <c r="Y553" s="90"/>
      <c r="Z553" s="90"/>
      <c r="AA553" s="90"/>
      <c r="AB553" s="90"/>
      <c r="AC553" s="90"/>
      <c r="AD553" s="90"/>
      <c r="AE553" s="90"/>
      <c r="AF553" s="90"/>
      <c r="AG553" s="90"/>
      <c r="AH553" s="90"/>
      <c r="AI553" s="91"/>
      <c r="AJ553" s="202"/>
      <c r="AK553" s="347"/>
    </row>
    <row r="554" spans="1:37">
      <c r="A554" s="243"/>
      <c r="B554" s="30" t="s">
        <v>82</v>
      </c>
      <c r="C554" s="75" t="s">
        <v>90</v>
      </c>
      <c r="D554" s="116"/>
      <c r="E554" s="459"/>
      <c r="F554" s="459"/>
      <c r="G554" s="531"/>
      <c r="H554" s="223"/>
      <c r="I554" s="88"/>
      <c r="J554" s="88"/>
      <c r="K554" s="90"/>
      <c r="L554" s="88"/>
      <c r="M554" s="91"/>
      <c r="N554" s="340"/>
      <c r="O554" s="223"/>
      <c r="P554" s="88"/>
      <c r="Q554" s="89"/>
      <c r="R554" s="88"/>
      <c r="S554" s="88"/>
      <c r="T554" s="90"/>
      <c r="U554" s="90"/>
      <c r="V554" s="88"/>
      <c r="W554" s="90"/>
      <c r="X554" s="90"/>
      <c r="Y554" s="90"/>
      <c r="Z554" s="90"/>
      <c r="AA554" s="90"/>
      <c r="AB554" s="90"/>
      <c r="AC554" s="90"/>
      <c r="AD554" s="90"/>
      <c r="AE554" s="90"/>
      <c r="AF554" s="90"/>
      <c r="AG554" s="90"/>
      <c r="AH554" s="90"/>
      <c r="AI554" s="91"/>
      <c r="AJ554" s="253"/>
      <c r="AK554" s="347"/>
    </row>
    <row r="555" spans="1:37">
      <c r="A555" s="243"/>
      <c r="B555" s="30" t="s">
        <v>89</v>
      </c>
      <c r="C555" s="75" t="s">
        <v>90</v>
      </c>
      <c r="D555" s="116"/>
      <c r="E555" s="459"/>
      <c r="F555" s="459"/>
      <c r="G555" s="531"/>
      <c r="H555" s="223"/>
      <c r="I555" s="88"/>
      <c r="J555" s="88"/>
      <c r="K555" s="90"/>
      <c r="L555" s="88"/>
      <c r="M555" s="91"/>
      <c r="N555" s="340"/>
      <c r="O555" s="223"/>
      <c r="P555" s="88"/>
      <c r="Q555" s="89"/>
      <c r="R555" s="88"/>
      <c r="S555" s="88"/>
      <c r="T555" s="90"/>
      <c r="U555" s="90"/>
      <c r="V555" s="88"/>
      <c r="W555" s="90"/>
      <c r="X555" s="90"/>
      <c r="Y555" s="90"/>
      <c r="Z555" s="90"/>
      <c r="AA555" s="90"/>
      <c r="AB555" s="90"/>
      <c r="AC555" s="90"/>
      <c r="AD555" s="90"/>
      <c r="AE555" s="90"/>
      <c r="AF555" s="90"/>
      <c r="AG555" s="90"/>
      <c r="AH555" s="90"/>
      <c r="AI555" s="91"/>
      <c r="AJ555" s="253"/>
      <c r="AK555" s="347"/>
    </row>
    <row r="556" spans="1:37">
      <c r="A556" s="243"/>
      <c r="B556" s="277" t="s">
        <v>91</v>
      </c>
      <c r="C556" s="85" t="s">
        <v>90</v>
      </c>
      <c r="D556" s="278"/>
      <c r="E556" s="459"/>
      <c r="F556" s="459"/>
      <c r="G556" s="531"/>
      <c r="H556" s="224"/>
      <c r="I556" s="177"/>
      <c r="J556" s="177"/>
      <c r="K556" s="133"/>
      <c r="L556" s="177"/>
      <c r="M556" s="189"/>
      <c r="N556" s="288"/>
      <c r="O556" s="224"/>
      <c r="P556" s="177"/>
      <c r="Q556" s="200"/>
      <c r="R556" s="177"/>
      <c r="S556" s="177"/>
      <c r="T556" s="133"/>
      <c r="U556" s="133"/>
      <c r="V556" s="177"/>
      <c r="W556" s="133"/>
      <c r="X556" s="133"/>
      <c r="Y556" s="133"/>
      <c r="Z556" s="133"/>
      <c r="AA556" s="133"/>
      <c r="AB556" s="133"/>
      <c r="AC556" s="133"/>
      <c r="AD556" s="133"/>
      <c r="AE556" s="133"/>
      <c r="AF556" s="133"/>
      <c r="AG556" s="133"/>
      <c r="AH556" s="133"/>
      <c r="AI556" s="189"/>
      <c r="AJ556" s="303"/>
      <c r="AK556" s="226"/>
    </row>
    <row r="557" spans="1:37">
      <c r="A557" s="279"/>
      <c r="B557" s="163"/>
      <c r="C557" s="163"/>
      <c r="D557" s="163"/>
      <c r="E557" s="170"/>
      <c r="F557" s="93"/>
      <c r="G557" s="93"/>
      <c r="H557" s="66"/>
      <c r="I557" s="66"/>
      <c r="J557" s="66"/>
      <c r="K557" s="65"/>
      <c r="L557" s="151"/>
      <c r="M557" s="151"/>
      <c r="N557" s="66"/>
      <c r="O557" s="151"/>
      <c r="P557" s="149"/>
      <c r="Q557" s="150"/>
      <c r="R557" s="151"/>
      <c r="S557" s="66"/>
      <c r="T557" s="65"/>
      <c r="U557" s="65"/>
      <c r="V557" s="66"/>
      <c r="W557" s="65"/>
      <c r="X557" s="65"/>
      <c r="Y557" s="65"/>
      <c r="Z557" s="65"/>
      <c r="AA557" s="65"/>
      <c r="AB557" s="65"/>
      <c r="AC557" s="65"/>
      <c r="AD557" s="65"/>
      <c r="AE557" s="65"/>
      <c r="AF557" s="65"/>
      <c r="AG557" s="65"/>
      <c r="AH557" s="410"/>
      <c r="AI557" s="66"/>
      <c r="AJ557" s="247"/>
      <c r="AK557" s="66"/>
    </row>
    <row r="558" spans="1:37" ht="23.45" thickBot="1"/>
    <row r="559" spans="1:37" s="3" customFormat="1" ht="23.45" thickBot="1">
      <c r="A559" s="358">
        <v>39</v>
      </c>
      <c r="B559" s="481" t="s">
        <v>5</v>
      </c>
      <c r="C559" s="482"/>
      <c r="D559" s="482" t="s">
        <v>6</v>
      </c>
      <c r="E559" s="482"/>
      <c r="F559" s="482"/>
      <c r="G559" s="482"/>
      <c r="H559" s="482"/>
      <c r="I559" s="482"/>
      <c r="J559" s="482"/>
      <c r="K559" s="482"/>
      <c r="L559" s="501"/>
      <c r="M559" s="502" t="s">
        <v>7</v>
      </c>
      <c r="N559" s="482"/>
      <c r="O559" s="482"/>
      <c r="P559" s="482"/>
      <c r="Q559" s="482"/>
      <c r="R559" s="482"/>
      <c r="S559" s="482"/>
      <c r="T559" s="482"/>
      <c r="U559" s="482"/>
      <c r="V559" s="482"/>
      <c r="W559" s="482"/>
      <c r="X559" s="482"/>
      <c r="Y559" s="482"/>
      <c r="Z559" s="482"/>
      <c r="AA559" s="482"/>
      <c r="AB559" s="482"/>
      <c r="AC559" s="482"/>
      <c r="AD559" s="482"/>
      <c r="AE559" s="482"/>
      <c r="AF559" s="482"/>
      <c r="AG559" s="482"/>
      <c r="AH559" s="482"/>
      <c r="AI559" s="483" t="s">
        <v>8</v>
      </c>
      <c r="AJ559" s="483"/>
      <c r="AK559" s="242"/>
    </row>
    <row r="560" spans="1:37" s="14" customFormat="1">
      <c r="A560" s="13"/>
      <c r="D560" s="15"/>
      <c r="E560" s="16" t="s">
        <v>9</v>
      </c>
      <c r="F560" s="466" t="s">
        <v>10</v>
      </c>
      <c r="G560" s="466" t="s">
        <v>11</v>
      </c>
      <c r="H560" s="475" t="s">
        <v>12</v>
      </c>
      <c r="I560" s="477" t="s">
        <v>13</v>
      </c>
      <c r="J560" s="479" t="s">
        <v>14</v>
      </c>
      <c r="K560" s="466" t="s">
        <v>15</v>
      </c>
      <c r="L560" s="466" t="s">
        <v>16</v>
      </c>
      <c r="M560" s="15" t="s">
        <v>17</v>
      </c>
      <c r="N560" s="17" t="s">
        <v>18</v>
      </c>
      <c r="O560" s="472" t="s">
        <v>19</v>
      </c>
      <c r="P560" s="473"/>
      <c r="Q560" s="474"/>
      <c r="R560" s="466" t="s">
        <v>92</v>
      </c>
      <c r="S560" s="466" t="s">
        <v>93</v>
      </c>
      <c r="T560" s="466" t="s">
        <v>22</v>
      </c>
      <c r="U560" s="466" t="s">
        <v>23</v>
      </c>
      <c r="V560" s="464" t="s">
        <v>24</v>
      </c>
      <c r="W560" s="466" t="s">
        <v>94</v>
      </c>
      <c r="X560" s="467" t="s">
        <v>26</v>
      </c>
      <c r="Y560" s="468"/>
      <c r="Z560" s="469"/>
      <c r="AA560" s="467" t="s">
        <v>27</v>
      </c>
      <c r="AB560" s="468"/>
      <c r="AC560" s="469"/>
      <c r="AD560" s="18" t="s">
        <v>28</v>
      </c>
      <c r="AE560" s="467" t="s">
        <v>29</v>
      </c>
      <c r="AF560" s="468"/>
      <c r="AG560" s="469"/>
      <c r="AH560" s="466" t="s">
        <v>30</v>
      </c>
      <c r="AI560" s="456" t="s">
        <v>31</v>
      </c>
      <c r="AJ560" s="456" t="s">
        <v>32</v>
      </c>
      <c r="AK560" s="19" t="s">
        <v>33</v>
      </c>
    </row>
    <row r="561" spans="1:37" s="3" customFormat="1" ht="49.15" customHeight="1">
      <c r="A561" s="13"/>
      <c r="B561" s="20" t="s">
        <v>34</v>
      </c>
      <c r="C561" s="22" t="s">
        <v>619</v>
      </c>
      <c r="D561" s="22"/>
      <c r="E561" s="396" t="s">
        <v>167</v>
      </c>
      <c r="F561" s="457"/>
      <c r="G561" s="457"/>
      <c r="H561" s="476"/>
      <c r="I561" s="478"/>
      <c r="J561" s="480"/>
      <c r="K561" s="457"/>
      <c r="L561" s="457"/>
      <c r="M561" s="24"/>
      <c r="N561" s="365"/>
      <c r="O561" s="433" t="s">
        <v>37</v>
      </c>
      <c r="P561" s="325" t="s">
        <v>38</v>
      </c>
      <c r="Q561" s="434" t="s">
        <v>17</v>
      </c>
      <c r="R561" s="456"/>
      <c r="S561" s="456"/>
      <c r="T561" s="456"/>
      <c r="U561" s="456"/>
      <c r="V561" s="523"/>
      <c r="W561" s="456"/>
      <c r="X561" s="325" t="s">
        <v>39</v>
      </c>
      <c r="Y561" s="325" t="s">
        <v>40</v>
      </c>
      <c r="Z561" s="325" t="s">
        <v>41</v>
      </c>
      <c r="AA561" s="325" t="s">
        <v>39</v>
      </c>
      <c r="AB561" s="325" t="s">
        <v>40</v>
      </c>
      <c r="AC561" s="325" t="s">
        <v>41</v>
      </c>
      <c r="AD561" s="325" t="s">
        <v>42</v>
      </c>
      <c r="AE561" s="325" t="s">
        <v>43</v>
      </c>
      <c r="AF561" s="325" t="s">
        <v>44</v>
      </c>
      <c r="AG561" s="325" t="s">
        <v>45</v>
      </c>
      <c r="AH561" s="456"/>
      <c r="AI561" s="456"/>
      <c r="AJ561" s="456"/>
      <c r="AK561" s="7" t="s">
        <v>46</v>
      </c>
    </row>
    <row r="562" spans="1:37" s="3" customFormat="1">
      <c r="A562" s="13"/>
      <c r="B562" s="30" t="s">
        <v>47</v>
      </c>
      <c r="C562" s="22" t="s">
        <v>620</v>
      </c>
      <c r="D562" s="22"/>
      <c r="E562" s="458" t="s">
        <v>528</v>
      </c>
      <c r="F562" s="458" t="s">
        <v>529</v>
      </c>
      <c r="G562" s="460" t="s">
        <v>530</v>
      </c>
      <c r="H562" s="86"/>
      <c r="I562" s="86"/>
      <c r="J562" s="86"/>
      <c r="K562" s="194"/>
      <c r="L562" s="194"/>
      <c r="M562" s="172"/>
      <c r="N562" s="172"/>
      <c r="O562" s="227"/>
      <c r="P562" s="98"/>
      <c r="Q562" s="99"/>
      <c r="R562" s="96"/>
      <c r="S562" s="94"/>
      <c r="T562" s="96"/>
      <c r="U562" s="96"/>
      <c r="V562" s="94"/>
      <c r="W562" s="96"/>
      <c r="X562" s="96"/>
      <c r="Y562" s="96"/>
      <c r="Z562" s="96"/>
      <c r="AA562" s="96"/>
      <c r="AB562" s="96"/>
      <c r="AC562" s="96"/>
      <c r="AD562" s="435"/>
      <c r="AE562" s="96"/>
      <c r="AF562" s="96"/>
      <c r="AG562" s="96"/>
      <c r="AH562" s="411"/>
      <c r="AI562" s="94"/>
      <c r="AJ562" s="193"/>
      <c r="AK562" s="389"/>
    </row>
    <row r="563" spans="1:37" s="3" customFormat="1">
      <c r="A563" s="13"/>
      <c r="B563" s="20" t="s">
        <v>54</v>
      </c>
      <c r="C563" s="37" t="s">
        <v>55</v>
      </c>
      <c r="D563" s="22"/>
      <c r="E563" s="459"/>
      <c r="F563" s="459"/>
      <c r="G563" s="531"/>
      <c r="H563" s="118"/>
      <c r="I563" s="119"/>
      <c r="J563" s="119"/>
      <c r="K563" s="59"/>
      <c r="L563" s="59"/>
      <c r="M563" s="119"/>
      <c r="N563" s="345"/>
      <c r="O563" s="62"/>
      <c r="P563" s="63"/>
      <c r="Q563" s="64"/>
      <c r="R563" s="65"/>
      <c r="S563" s="127"/>
      <c r="T563" s="65"/>
      <c r="U563" s="65"/>
      <c r="V563" s="127"/>
      <c r="W563" s="65"/>
      <c r="X563" s="65"/>
      <c r="Y563" s="65"/>
      <c r="Z563" s="65"/>
      <c r="AA563" s="65"/>
      <c r="AB563" s="65"/>
      <c r="AC563" s="65"/>
      <c r="AD563" s="65"/>
      <c r="AE563" s="65"/>
      <c r="AF563" s="65"/>
      <c r="AG563" s="65"/>
      <c r="AH563" s="65"/>
      <c r="AI563" s="54"/>
      <c r="AJ563" s="195"/>
      <c r="AK563" s="131"/>
    </row>
    <row r="564" spans="1:37" s="3" customFormat="1" ht="45">
      <c r="A564" s="13"/>
      <c r="B564" s="74" t="s">
        <v>56</v>
      </c>
      <c r="C564" s="184" t="s">
        <v>596</v>
      </c>
      <c r="D564" s="22"/>
      <c r="E564" s="459"/>
      <c r="F564" s="459"/>
      <c r="G564" s="531"/>
      <c r="H564" s="120"/>
      <c r="I564" s="124"/>
      <c r="J564" s="124"/>
      <c r="K564" s="123"/>
      <c r="L564" s="123"/>
      <c r="M564" s="124"/>
      <c r="N564" s="366"/>
      <c r="O564" s="384">
        <v>23</v>
      </c>
      <c r="P564" s="152" t="str">
        <f>C332</f>
        <v>To be a functioning NFF/Airworthiness group</v>
      </c>
      <c r="Q564" s="318" t="str">
        <f>C344</f>
        <v>Proposed updates to ADS (AMM)</v>
      </c>
      <c r="R564" s="374" t="str">
        <f>I344</f>
        <v>Wrong object</v>
      </c>
      <c r="S564" s="374" t="str">
        <f>J344</f>
        <v>Incorrect ADS updates proposed</v>
      </c>
      <c r="T564" s="390" t="str">
        <f>K344</f>
        <v>Low</v>
      </c>
      <c r="U564" s="386" t="str">
        <f>L344</f>
        <v>Large</v>
      </c>
      <c r="V564" s="241" t="s">
        <v>621</v>
      </c>
      <c r="W564" s="107" t="s">
        <v>104</v>
      </c>
      <c r="X564" s="107">
        <f t="shared" ref="X564" si="476">IF($T564="High",3,0)</f>
        <v>0</v>
      </c>
      <c r="Y564" s="107">
        <f t="shared" ref="Y564" si="477">IF($T564="Medium",2,0)</f>
        <v>0</v>
      </c>
      <c r="Z564" s="107">
        <f t="shared" ref="Z564" si="478">IF($T564="Low",1,0)</f>
        <v>1</v>
      </c>
      <c r="AA564" s="107">
        <f t="shared" ref="AA564" si="479">IF($U564="large",3,0)</f>
        <v>3</v>
      </c>
      <c r="AB564" s="107">
        <f t="shared" ref="AB564" si="480">IF($U564="Medium",2,0)</f>
        <v>0</v>
      </c>
      <c r="AC564" s="107">
        <f t="shared" ref="AC564" si="481">IF($U564="Low",1,0)</f>
        <v>0</v>
      </c>
      <c r="AD564" s="107">
        <f t="shared" ref="AD564" si="482">(X564+Y564+Z564)*(AA564+AB564+AC564)</f>
        <v>3</v>
      </c>
      <c r="AE564" s="376">
        <f t="shared" ref="AE564" si="483">IF($W564="INCREASE",3,0)</f>
        <v>0</v>
      </c>
      <c r="AF564" s="376">
        <f t="shared" ref="AF564" si="484">IF($W564="NO CHANGE",2,0)</f>
        <v>2</v>
      </c>
      <c r="AG564" s="376">
        <f t="shared" ref="AG564" si="485">IF($W564="DECREASE",1,0)</f>
        <v>0</v>
      </c>
      <c r="AH564" s="48">
        <f t="shared" ref="AH564" si="486">AD564*(AE564+AF564+AG564)</f>
        <v>6</v>
      </c>
      <c r="AI564" s="375" t="s">
        <v>598</v>
      </c>
      <c r="AJ564" s="195"/>
      <c r="AK564" s="366"/>
    </row>
    <row r="565" spans="1:37" s="3" customFormat="1">
      <c r="A565" s="13"/>
      <c r="B565" s="74" t="s">
        <v>65</v>
      </c>
      <c r="C565" s="161" t="s">
        <v>90</v>
      </c>
      <c r="D565" s="22"/>
      <c r="E565" s="459"/>
      <c r="F565" s="459"/>
      <c r="G565" s="531"/>
      <c r="H565" s="120"/>
      <c r="I565" s="124"/>
      <c r="J565" s="124"/>
      <c r="K565" s="123"/>
      <c r="L565" s="123"/>
      <c r="M565" s="124"/>
      <c r="N565" s="366"/>
      <c r="O565" s="119"/>
      <c r="P565" s="57"/>
      <c r="Q565" s="58"/>
      <c r="R565" s="59"/>
      <c r="S565" s="119"/>
      <c r="T565" s="59"/>
      <c r="U565" s="59"/>
      <c r="V565" s="119"/>
      <c r="W565" s="59"/>
      <c r="X565" s="59"/>
      <c r="Y565" s="59"/>
      <c r="Z565" s="59"/>
      <c r="AA565" s="59"/>
      <c r="AB565" s="59"/>
      <c r="AC565" s="59"/>
      <c r="AD565" s="59"/>
      <c r="AE565" s="59"/>
      <c r="AF565" s="59"/>
      <c r="AG565" s="59"/>
      <c r="AH565" s="59"/>
      <c r="AI565" s="59"/>
      <c r="AJ565" s="391"/>
      <c r="AK565" s="366"/>
    </row>
    <row r="566" spans="1:37" s="3" customFormat="1">
      <c r="A566" s="13"/>
      <c r="B566" s="74" t="s">
        <v>75</v>
      </c>
      <c r="C566" s="161" t="s">
        <v>90</v>
      </c>
      <c r="D566" s="22"/>
      <c r="E566" s="459"/>
      <c r="F566" s="459"/>
      <c r="G566" s="531"/>
      <c r="H566" s="120"/>
      <c r="I566" s="124"/>
      <c r="J566" s="124"/>
      <c r="K566" s="123"/>
      <c r="L566" s="123"/>
      <c r="M566" s="124"/>
      <c r="N566" s="366"/>
      <c r="O566" s="90"/>
      <c r="P566" s="88"/>
      <c r="Q566" s="89"/>
      <c r="R566" s="90"/>
      <c r="S566" s="88"/>
      <c r="T566" s="90"/>
      <c r="U566" s="90"/>
      <c r="V566" s="88"/>
      <c r="W566" s="90"/>
      <c r="X566" s="90"/>
      <c r="Y566" s="90"/>
      <c r="Z566" s="90"/>
      <c r="AA566" s="90"/>
      <c r="AB566" s="90"/>
      <c r="AC566" s="90"/>
      <c r="AD566" s="90"/>
      <c r="AE566" s="90"/>
      <c r="AF566" s="90"/>
      <c r="AG566" s="90"/>
      <c r="AH566" s="90"/>
      <c r="AI566" s="90"/>
      <c r="AJ566" s="392"/>
      <c r="AK566" s="366"/>
    </row>
    <row r="567" spans="1:37" s="3" customFormat="1">
      <c r="A567" s="13"/>
      <c r="B567" s="74" t="s">
        <v>82</v>
      </c>
      <c r="C567" s="161" t="s">
        <v>90</v>
      </c>
      <c r="D567" s="22"/>
      <c r="E567" s="459"/>
      <c r="F567" s="459"/>
      <c r="G567" s="531"/>
      <c r="H567" s="120"/>
      <c r="I567" s="124"/>
      <c r="J567" s="124"/>
      <c r="K567" s="123"/>
      <c r="L567" s="123"/>
      <c r="M567" s="124"/>
      <c r="N567" s="366"/>
      <c r="O567" s="90"/>
      <c r="P567" s="88"/>
      <c r="Q567" s="89"/>
      <c r="R567" s="90"/>
      <c r="S567" s="88"/>
      <c r="T567" s="90"/>
      <c r="U567" s="90"/>
      <c r="V567" s="90"/>
      <c r="W567" s="90"/>
      <c r="X567" s="90"/>
      <c r="Y567" s="90"/>
      <c r="Z567" s="90"/>
      <c r="AA567" s="90"/>
      <c r="AB567" s="90"/>
      <c r="AC567" s="90"/>
      <c r="AD567" s="90"/>
      <c r="AE567" s="90"/>
      <c r="AF567" s="90"/>
      <c r="AG567" s="90"/>
      <c r="AH567" s="90"/>
      <c r="AI567" s="90"/>
      <c r="AJ567" s="392"/>
      <c r="AK567" s="366"/>
    </row>
    <row r="568" spans="1:37" s="3" customFormat="1">
      <c r="A568" s="13"/>
      <c r="B568" s="74" t="s">
        <v>89</v>
      </c>
      <c r="C568" s="161" t="s">
        <v>90</v>
      </c>
      <c r="D568" s="22"/>
      <c r="E568" s="459"/>
      <c r="F568" s="459"/>
      <c r="G568" s="531"/>
      <c r="H568" s="120"/>
      <c r="I568" s="124"/>
      <c r="J568" s="124"/>
      <c r="K568" s="123"/>
      <c r="L568" s="123"/>
      <c r="M568" s="124"/>
      <c r="N568" s="366"/>
      <c r="O568" s="90"/>
      <c r="P568" s="88"/>
      <c r="Q568" s="89"/>
      <c r="R568" s="90"/>
      <c r="S568" s="88"/>
      <c r="T568" s="90"/>
      <c r="U568" s="90"/>
      <c r="V568" s="88"/>
      <c r="W568" s="90"/>
      <c r="X568" s="90"/>
      <c r="Y568" s="90"/>
      <c r="Z568" s="90"/>
      <c r="AA568" s="90"/>
      <c r="AB568" s="90"/>
      <c r="AC568" s="90"/>
      <c r="AD568" s="90"/>
      <c r="AE568" s="90"/>
      <c r="AF568" s="90"/>
      <c r="AG568" s="90"/>
      <c r="AH568" s="90"/>
      <c r="AI568" s="90"/>
      <c r="AJ568" s="392"/>
      <c r="AK568" s="366"/>
    </row>
    <row r="569" spans="1:37" s="3" customFormat="1">
      <c r="A569" s="13"/>
      <c r="B569" s="84" t="s">
        <v>91</v>
      </c>
      <c r="C569" s="162" t="s">
        <v>90</v>
      </c>
      <c r="D569" s="86"/>
      <c r="E569" s="459"/>
      <c r="F569" s="459"/>
      <c r="G569" s="531"/>
      <c r="H569" s="224"/>
      <c r="I569" s="177"/>
      <c r="J569" s="177"/>
      <c r="K569" s="133"/>
      <c r="L569" s="133"/>
      <c r="M569" s="177"/>
      <c r="N569" s="102"/>
      <c r="O569" s="90"/>
      <c r="P569" s="88"/>
      <c r="Q569" s="89"/>
      <c r="R569" s="90"/>
      <c r="S569" s="88"/>
      <c r="T569" s="90"/>
      <c r="U569" s="90"/>
      <c r="V569" s="88"/>
      <c r="W569" s="90"/>
      <c r="X569" s="90"/>
      <c r="Y569" s="90"/>
      <c r="Z569" s="90"/>
      <c r="AA569" s="90"/>
      <c r="AB569" s="90"/>
      <c r="AC569" s="90"/>
      <c r="AD569" s="90"/>
      <c r="AE569" s="90"/>
      <c r="AF569" s="90"/>
      <c r="AG569" s="90"/>
      <c r="AH569" s="90"/>
      <c r="AI569" s="90"/>
      <c r="AJ569" s="393"/>
      <c r="AK569" s="102"/>
    </row>
    <row r="570" spans="1:37">
      <c r="A570" s="279"/>
      <c r="B570" s="163"/>
      <c r="C570" s="163"/>
      <c r="D570" s="163"/>
      <c r="E570" s="170"/>
      <c r="F570" s="93"/>
      <c r="G570" s="93"/>
      <c r="H570" s="163"/>
      <c r="I570" s="163"/>
      <c r="J570" s="163"/>
      <c r="K570" s="44"/>
      <c r="L570" s="170"/>
      <c r="M570" s="170"/>
      <c r="N570" s="66"/>
      <c r="O570" s="170"/>
      <c r="P570" s="168"/>
      <c r="Q570" s="169"/>
      <c r="R570" s="170"/>
      <c r="S570" s="163"/>
      <c r="T570" s="44"/>
      <c r="U570" s="44"/>
      <c r="V570" s="163"/>
      <c r="W570" s="44"/>
      <c r="X570" s="44"/>
      <c r="Y570" s="44"/>
      <c r="Z570" s="44"/>
      <c r="AA570" s="44"/>
      <c r="AB570" s="44"/>
      <c r="AC570" s="44"/>
      <c r="AD570" s="44"/>
      <c r="AE570" s="44"/>
      <c r="AF570" s="44"/>
      <c r="AG570" s="44"/>
      <c r="AH570" s="406"/>
      <c r="AI570" s="163"/>
      <c r="AJ570" s="247"/>
      <c r="AK570" s="66"/>
    </row>
  </sheetData>
  <mergeCells count="1085">
    <mergeCell ref="AI560:AI561"/>
    <mergeCell ref="AJ560:AJ561"/>
    <mergeCell ref="E562:E569"/>
    <mergeCell ref="F562:F569"/>
    <mergeCell ref="G562:G569"/>
    <mergeCell ref="V560:V561"/>
    <mergeCell ref="W560:W561"/>
    <mergeCell ref="X560:Z560"/>
    <mergeCell ref="AA560:AC560"/>
    <mergeCell ref="AE560:AG560"/>
    <mergeCell ref="AH560:AH561"/>
    <mergeCell ref="L560:L561"/>
    <mergeCell ref="O560:Q560"/>
    <mergeCell ref="R560:R561"/>
    <mergeCell ref="S560:S561"/>
    <mergeCell ref="T560:T561"/>
    <mergeCell ref="U560:U561"/>
    <mergeCell ref="B559:C559"/>
    <mergeCell ref="D559:L559"/>
    <mergeCell ref="M559:AH559"/>
    <mergeCell ref="AI559:AJ559"/>
    <mergeCell ref="F560:F561"/>
    <mergeCell ref="G560:G561"/>
    <mergeCell ref="H560:H561"/>
    <mergeCell ref="I560:I561"/>
    <mergeCell ref="J560:J561"/>
    <mergeCell ref="K560:K561"/>
    <mergeCell ref="AI543:AI544"/>
    <mergeCell ref="AJ543:AJ544"/>
    <mergeCell ref="E545:E556"/>
    <mergeCell ref="F545:F556"/>
    <mergeCell ref="G545:G556"/>
    <mergeCell ref="B547:B548"/>
    <mergeCell ref="B549:B552"/>
    <mergeCell ref="V543:V544"/>
    <mergeCell ref="W543:W544"/>
    <mergeCell ref="X543:Z543"/>
    <mergeCell ref="AA543:AC543"/>
    <mergeCell ref="AE543:AG543"/>
    <mergeCell ref="AH543:AH544"/>
    <mergeCell ref="L543:L544"/>
    <mergeCell ref="O543:Q543"/>
    <mergeCell ref="R543:R544"/>
    <mergeCell ref="S543:S544"/>
    <mergeCell ref="T543:T544"/>
    <mergeCell ref="U543:U544"/>
    <mergeCell ref="F543:F544"/>
    <mergeCell ref="G543:G544"/>
    <mergeCell ref="H543:H544"/>
    <mergeCell ref="I543:I544"/>
    <mergeCell ref="J543:J544"/>
    <mergeCell ref="K543:K544"/>
    <mergeCell ref="AI530:AI531"/>
    <mergeCell ref="AJ530:AJ531"/>
    <mergeCell ref="E532:E539"/>
    <mergeCell ref="F532:F539"/>
    <mergeCell ref="G532:G539"/>
    <mergeCell ref="B542:C542"/>
    <mergeCell ref="D542:L542"/>
    <mergeCell ref="M542:AH542"/>
    <mergeCell ref="AI542:AJ542"/>
    <mergeCell ref="V530:V531"/>
    <mergeCell ref="W530:W531"/>
    <mergeCell ref="X530:Z530"/>
    <mergeCell ref="AA530:AC530"/>
    <mergeCell ref="AE530:AG530"/>
    <mergeCell ref="AH530:AH531"/>
    <mergeCell ref="L530:L531"/>
    <mergeCell ref="O530:Q530"/>
    <mergeCell ref="R530:R531"/>
    <mergeCell ref="S530:S531"/>
    <mergeCell ref="T530:T531"/>
    <mergeCell ref="U530:U531"/>
    <mergeCell ref="F530:F531"/>
    <mergeCell ref="G530:G531"/>
    <mergeCell ref="H530:H531"/>
    <mergeCell ref="I530:I531"/>
    <mergeCell ref="J530:J531"/>
    <mergeCell ref="K530:K531"/>
    <mergeCell ref="AI517:AI518"/>
    <mergeCell ref="AJ517:AJ518"/>
    <mergeCell ref="E519:E526"/>
    <mergeCell ref="F519:F526"/>
    <mergeCell ref="G519:G526"/>
    <mergeCell ref="B529:C529"/>
    <mergeCell ref="D529:L529"/>
    <mergeCell ref="M529:AH529"/>
    <mergeCell ref="AI529:AJ529"/>
    <mergeCell ref="V517:V518"/>
    <mergeCell ref="W517:W518"/>
    <mergeCell ref="X517:Z517"/>
    <mergeCell ref="AA517:AC517"/>
    <mergeCell ref="AE517:AG517"/>
    <mergeCell ref="AH517:AH518"/>
    <mergeCell ref="L517:L518"/>
    <mergeCell ref="O517:Q517"/>
    <mergeCell ref="R517:R518"/>
    <mergeCell ref="S517:S518"/>
    <mergeCell ref="T517:T518"/>
    <mergeCell ref="U517:U518"/>
    <mergeCell ref="F517:F518"/>
    <mergeCell ref="G517:G518"/>
    <mergeCell ref="H517:H518"/>
    <mergeCell ref="I517:I518"/>
    <mergeCell ref="J517:J518"/>
    <mergeCell ref="K517:K518"/>
    <mergeCell ref="AI504:AI505"/>
    <mergeCell ref="AJ504:AJ505"/>
    <mergeCell ref="E506:E513"/>
    <mergeCell ref="F506:F513"/>
    <mergeCell ref="G506:G513"/>
    <mergeCell ref="B516:C516"/>
    <mergeCell ref="D516:L516"/>
    <mergeCell ref="M516:AH516"/>
    <mergeCell ref="AI516:AJ516"/>
    <mergeCell ref="V504:V505"/>
    <mergeCell ref="W504:W505"/>
    <mergeCell ref="X504:Z504"/>
    <mergeCell ref="AA504:AC504"/>
    <mergeCell ref="AE504:AG504"/>
    <mergeCell ref="AH504:AH505"/>
    <mergeCell ref="L504:L505"/>
    <mergeCell ref="O504:Q504"/>
    <mergeCell ref="R504:R505"/>
    <mergeCell ref="S504:S505"/>
    <mergeCell ref="T504:T505"/>
    <mergeCell ref="U504:U505"/>
    <mergeCell ref="F504:F505"/>
    <mergeCell ref="G504:G505"/>
    <mergeCell ref="H504:H505"/>
    <mergeCell ref="I504:I505"/>
    <mergeCell ref="J504:J505"/>
    <mergeCell ref="K504:K505"/>
    <mergeCell ref="AI491:AI492"/>
    <mergeCell ref="AJ491:AJ492"/>
    <mergeCell ref="E493:E500"/>
    <mergeCell ref="F493:F500"/>
    <mergeCell ref="G493:G500"/>
    <mergeCell ref="B503:C503"/>
    <mergeCell ref="D503:L503"/>
    <mergeCell ref="M503:AH503"/>
    <mergeCell ref="AI503:AJ503"/>
    <mergeCell ref="V491:V492"/>
    <mergeCell ref="W491:W492"/>
    <mergeCell ref="X491:Z491"/>
    <mergeCell ref="AA491:AC491"/>
    <mergeCell ref="AE491:AG491"/>
    <mergeCell ref="AH491:AH492"/>
    <mergeCell ref="L491:L492"/>
    <mergeCell ref="O491:Q491"/>
    <mergeCell ref="R491:R492"/>
    <mergeCell ref="S491:S492"/>
    <mergeCell ref="T491:T492"/>
    <mergeCell ref="U491:U492"/>
    <mergeCell ref="F491:F492"/>
    <mergeCell ref="G491:G492"/>
    <mergeCell ref="H491:H492"/>
    <mergeCell ref="I491:I492"/>
    <mergeCell ref="J491:J492"/>
    <mergeCell ref="K491:K492"/>
    <mergeCell ref="AI478:AI479"/>
    <mergeCell ref="AJ478:AJ479"/>
    <mergeCell ref="E480:E487"/>
    <mergeCell ref="F480:F487"/>
    <mergeCell ref="G480:G487"/>
    <mergeCell ref="B490:C490"/>
    <mergeCell ref="D490:L490"/>
    <mergeCell ref="M490:AH490"/>
    <mergeCell ref="AI490:AJ490"/>
    <mergeCell ref="V478:V479"/>
    <mergeCell ref="W478:W479"/>
    <mergeCell ref="X478:Z478"/>
    <mergeCell ref="AA478:AC478"/>
    <mergeCell ref="AE478:AG478"/>
    <mergeCell ref="AH478:AH479"/>
    <mergeCell ref="L478:L479"/>
    <mergeCell ref="O478:Q478"/>
    <mergeCell ref="R478:R479"/>
    <mergeCell ref="S478:S479"/>
    <mergeCell ref="T478:T479"/>
    <mergeCell ref="U478:U479"/>
    <mergeCell ref="F478:F479"/>
    <mergeCell ref="G478:G479"/>
    <mergeCell ref="H478:H479"/>
    <mergeCell ref="I478:I479"/>
    <mergeCell ref="J478:J479"/>
    <mergeCell ref="K478:K479"/>
    <mergeCell ref="AI465:AI466"/>
    <mergeCell ref="AJ465:AJ466"/>
    <mergeCell ref="E467:E474"/>
    <mergeCell ref="F467:F474"/>
    <mergeCell ref="G467:G474"/>
    <mergeCell ref="B477:C477"/>
    <mergeCell ref="D477:L477"/>
    <mergeCell ref="M477:AH477"/>
    <mergeCell ref="AI477:AJ477"/>
    <mergeCell ref="V465:V466"/>
    <mergeCell ref="W465:W466"/>
    <mergeCell ref="X465:Z465"/>
    <mergeCell ref="AA465:AC465"/>
    <mergeCell ref="AE465:AG465"/>
    <mergeCell ref="AH465:AH466"/>
    <mergeCell ref="L465:L466"/>
    <mergeCell ref="O465:Q465"/>
    <mergeCell ref="R465:R466"/>
    <mergeCell ref="S465:S466"/>
    <mergeCell ref="T465:T466"/>
    <mergeCell ref="U465:U466"/>
    <mergeCell ref="F465:F466"/>
    <mergeCell ref="G465:G466"/>
    <mergeCell ref="H465:H466"/>
    <mergeCell ref="I465:I466"/>
    <mergeCell ref="J465:J466"/>
    <mergeCell ref="K465:K466"/>
    <mergeCell ref="AI452:AI453"/>
    <mergeCell ref="AJ452:AJ453"/>
    <mergeCell ref="E454:E461"/>
    <mergeCell ref="F454:F461"/>
    <mergeCell ref="G454:G461"/>
    <mergeCell ref="B464:C464"/>
    <mergeCell ref="D464:L464"/>
    <mergeCell ref="M464:AH464"/>
    <mergeCell ref="AI464:AJ464"/>
    <mergeCell ref="V452:V453"/>
    <mergeCell ref="W452:W453"/>
    <mergeCell ref="X452:Z452"/>
    <mergeCell ref="AA452:AC452"/>
    <mergeCell ref="AE452:AG452"/>
    <mergeCell ref="AH452:AH453"/>
    <mergeCell ref="L452:L453"/>
    <mergeCell ref="O452:Q452"/>
    <mergeCell ref="R452:R453"/>
    <mergeCell ref="S452:S453"/>
    <mergeCell ref="T452:T453"/>
    <mergeCell ref="U452:U453"/>
    <mergeCell ref="F452:F453"/>
    <mergeCell ref="G452:G453"/>
    <mergeCell ref="H452:H453"/>
    <mergeCell ref="I452:I453"/>
    <mergeCell ref="J452:J453"/>
    <mergeCell ref="K452:K453"/>
    <mergeCell ref="AI439:AI440"/>
    <mergeCell ref="AJ439:AJ440"/>
    <mergeCell ref="E441:E448"/>
    <mergeCell ref="F441:F448"/>
    <mergeCell ref="G441:G448"/>
    <mergeCell ref="B451:C451"/>
    <mergeCell ref="D451:L451"/>
    <mergeCell ref="M451:AH451"/>
    <mergeCell ref="AI451:AJ451"/>
    <mergeCell ref="V439:V440"/>
    <mergeCell ref="W439:W440"/>
    <mergeCell ref="X439:Z439"/>
    <mergeCell ref="AA439:AC439"/>
    <mergeCell ref="AE439:AG439"/>
    <mergeCell ref="AH439:AH440"/>
    <mergeCell ref="L439:L440"/>
    <mergeCell ref="O439:Q439"/>
    <mergeCell ref="R439:R440"/>
    <mergeCell ref="S439:S440"/>
    <mergeCell ref="T439:T440"/>
    <mergeCell ref="U439:U440"/>
    <mergeCell ref="B438:C438"/>
    <mergeCell ref="D438:L438"/>
    <mergeCell ref="M438:AH438"/>
    <mergeCell ref="AI438:AJ438"/>
    <mergeCell ref="F439:F440"/>
    <mergeCell ref="G439:G440"/>
    <mergeCell ref="H439:H440"/>
    <mergeCell ref="I439:I440"/>
    <mergeCell ref="J439:J440"/>
    <mergeCell ref="K439:K440"/>
    <mergeCell ref="AI419:AI420"/>
    <mergeCell ref="AJ419:AJ420"/>
    <mergeCell ref="E421:E435"/>
    <mergeCell ref="F421:F435"/>
    <mergeCell ref="G421:G435"/>
    <mergeCell ref="B423:B425"/>
    <mergeCell ref="B426:B429"/>
    <mergeCell ref="B431:B433"/>
    <mergeCell ref="V419:V420"/>
    <mergeCell ref="W419:W420"/>
    <mergeCell ref="X419:Z419"/>
    <mergeCell ref="AA419:AC419"/>
    <mergeCell ref="AE419:AG419"/>
    <mergeCell ref="AH419:AH420"/>
    <mergeCell ref="L419:L420"/>
    <mergeCell ref="O419:Q419"/>
    <mergeCell ref="R419:R420"/>
    <mergeCell ref="S419:S420"/>
    <mergeCell ref="T419:T420"/>
    <mergeCell ref="U419:U420"/>
    <mergeCell ref="F419:F420"/>
    <mergeCell ref="G419:G420"/>
    <mergeCell ref="H419:H420"/>
    <mergeCell ref="I419:I420"/>
    <mergeCell ref="J419:J420"/>
    <mergeCell ref="K419:K420"/>
    <mergeCell ref="AI406:AI407"/>
    <mergeCell ref="AJ406:AJ407"/>
    <mergeCell ref="E408:E415"/>
    <mergeCell ref="F408:F415"/>
    <mergeCell ref="G408:G415"/>
    <mergeCell ref="B418:C418"/>
    <mergeCell ref="D418:L418"/>
    <mergeCell ref="M418:AH418"/>
    <mergeCell ref="AI418:AJ418"/>
    <mergeCell ref="V406:V407"/>
    <mergeCell ref="W406:W407"/>
    <mergeCell ref="X406:Z406"/>
    <mergeCell ref="AA406:AC406"/>
    <mergeCell ref="AE406:AG406"/>
    <mergeCell ref="AH406:AH407"/>
    <mergeCell ref="L406:L407"/>
    <mergeCell ref="O406:Q406"/>
    <mergeCell ref="R406:R407"/>
    <mergeCell ref="S406:S407"/>
    <mergeCell ref="T406:T407"/>
    <mergeCell ref="U406:U407"/>
    <mergeCell ref="F406:F407"/>
    <mergeCell ref="G406:G407"/>
    <mergeCell ref="H406:H407"/>
    <mergeCell ref="I406:I407"/>
    <mergeCell ref="J406:J407"/>
    <mergeCell ref="K406:K407"/>
    <mergeCell ref="AI393:AI394"/>
    <mergeCell ref="AJ393:AJ394"/>
    <mergeCell ref="E395:E402"/>
    <mergeCell ref="F395:F402"/>
    <mergeCell ref="G395:G402"/>
    <mergeCell ref="B405:C405"/>
    <mergeCell ref="D405:L405"/>
    <mergeCell ref="M405:AH405"/>
    <mergeCell ref="AI405:AJ405"/>
    <mergeCell ref="V393:V394"/>
    <mergeCell ref="W393:W394"/>
    <mergeCell ref="X393:Z393"/>
    <mergeCell ref="AA393:AC393"/>
    <mergeCell ref="AE393:AG393"/>
    <mergeCell ref="AH393:AH394"/>
    <mergeCell ref="L393:L394"/>
    <mergeCell ref="O393:Q393"/>
    <mergeCell ref="R393:R394"/>
    <mergeCell ref="S393:S394"/>
    <mergeCell ref="T393:T394"/>
    <mergeCell ref="U393:U394"/>
    <mergeCell ref="B392:C392"/>
    <mergeCell ref="D392:L392"/>
    <mergeCell ref="M392:AH392"/>
    <mergeCell ref="AI392:AJ392"/>
    <mergeCell ref="F393:F394"/>
    <mergeCell ref="G393:G394"/>
    <mergeCell ref="H393:H394"/>
    <mergeCell ref="I393:I394"/>
    <mergeCell ref="J393:J394"/>
    <mergeCell ref="K393:K394"/>
    <mergeCell ref="AI379:AI380"/>
    <mergeCell ref="AJ379:AJ380"/>
    <mergeCell ref="E381:E389"/>
    <mergeCell ref="F381:F389"/>
    <mergeCell ref="G381:G389"/>
    <mergeCell ref="B383:B384"/>
    <mergeCell ref="V379:V380"/>
    <mergeCell ref="W379:W380"/>
    <mergeCell ref="X379:Z379"/>
    <mergeCell ref="AA379:AC379"/>
    <mergeCell ref="AE379:AG379"/>
    <mergeCell ref="AH379:AH380"/>
    <mergeCell ref="L379:L380"/>
    <mergeCell ref="O379:Q379"/>
    <mergeCell ref="R379:R380"/>
    <mergeCell ref="S379:S380"/>
    <mergeCell ref="T379:T380"/>
    <mergeCell ref="U379:U380"/>
    <mergeCell ref="F379:F380"/>
    <mergeCell ref="G379:G380"/>
    <mergeCell ref="H379:H380"/>
    <mergeCell ref="I379:I380"/>
    <mergeCell ref="J379:J380"/>
    <mergeCell ref="K379:K380"/>
    <mergeCell ref="AI366:AI367"/>
    <mergeCell ref="AJ366:AJ367"/>
    <mergeCell ref="E368:E375"/>
    <mergeCell ref="F368:F375"/>
    <mergeCell ref="G368:G375"/>
    <mergeCell ref="B378:C378"/>
    <mergeCell ref="D378:L378"/>
    <mergeCell ref="M378:AH378"/>
    <mergeCell ref="AI378:AJ378"/>
    <mergeCell ref="V366:V367"/>
    <mergeCell ref="W366:W367"/>
    <mergeCell ref="X366:Z366"/>
    <mergeCell ref="AA366:AC366"/>
    <mergeCell ref="AE366:AG366"/>
    <mergeCell ref="AH366:AH367"/>
    <mergeCell ref="L366:L367"/>
    <mergeCell ref="O366:Q366"/>
    <mergeCell ref="R366:R367"/>
    <mergeCell ref="S366:S367"/>
    <mergeCell ref="T366:T367"/>
    <mergeCell ref="U366:U367"/>
    <mergeCell ref="F366:F367"/>
    <mergeCell ref="G366:G367"/>
    <mergeCell ref="H366:H367"/>
    <mergeCell ref="I366:I367"/>
    <mergeCell ref="J366:J367"/>
    <mergeCell ref="K366:K367"/>
    <mergeCell ref="E355:E362"/>
    <mergeCell ref="F355:F362"/>
    <mergeCell ref="G355:G362"/>
    <mergeCell ref="B365:C365"/>
    <mergeCell ref="D365:L365"/>
    <mergeCell ref="M365:AH365"/>
    <mergeCell ref="AI365:AJ365"/>
    <mergeCell ref="V353:V354"/>
    <mergeCell ref="W353:W354"/>
    <mergeCell ref="X353:Z353"/>
    <mergeCell ref="AA353:AC353"/>
    <mergeCell ref="AE353:AG353"/>
    <mergeCell ref="AH353:AH354"/>
    <mergeCell ref="L353:L354"/>
    <mergeCell ref="O353:Q353"/>
    <mergeCell ref="R353:R354"/>
    <mergeCell ref="S353:S354"/>
    <mergeCell ref="T353:T354"/>
    <mergeCell ref="U353:U354"/>
    <mergeCell ref="B352:C352"/>
    <mergeCell ref="D352:L352"/>
    <mergeCell ref="M352:AH352"/>
    <mergeCell ref="AI352:AJ352"/>
    <mergeCell ref="F353:F354"/>
    <mergeCell ref="G353:G354"/>
    <mergeCell ref="H353:H354"/>
    <mergeCell ref="I353:I354"/>
    <mergeCell ref="J353:J354"/>
    <mergeCell ref="K353:K354"/>
    <mergeCell ref="AI331:AI332"/>
    <mergeCell ref="AJ331:AJ332"/>
    <mergeCell ref="E333:E349"/>
    <mergeCell ref="F333:F349"/>
    <mergeCell ref="G333:G349"/>
    <mergeCell ref="B335:B340"/>
    <mergeCell ref="B341:B343"/>
    <mergeCell ref="V331:V332"/>
    <mergeCell ref="W331:W332"/>
    <mergeCell ref="X331:Z331"/>
    <mergeCell ref="AA331:AC331"/>
    <mergeCell ref="AE331:AG331"/>
    <mergeCell ref="AH331:AH332"/>
    <mergeCell ref="L331:L332"/>
    <mergeCell ref="O331:Q331"/>
    <mergeCell ref="R331:R332"/>
    <mergeCell ref="S331:S332"/>
    <mergeCell ref="T331:T332"/>
    <mergeCell ref="U331:U332"/>
    <mergeCell ref="AI353:AI354"/>
    <mergeCell ref="AJ353:AJ354"/>
    <mergeCell ref="B330:C330"/>
    <mergeCell ref="D330:L330"/>
    <mergeCell ref="M330:AH330"/>
    <mergeCell ref="AI330:AJ330"/>
    <mergeCell ref="F331:F332"/>
    <mergeCell ref="G331:G332"/>
    <mergeCell ref="H331:H332"/>
    <mergeCell ref="I331:I332"/>
    <mergeCell ref="J331:J332"/>
    <mergeCell ref="K331:K332"/>
    <mergeCell ref="AI317:AI318"/>
    <mergeCell ref="AJ317:AJ318"/>
    <mergeCell ref="E319:E327"/>
    <mergeCell ref="F319:F327"/>
    <mergeCell ref="G319:G327"/>
    <mergeCell ref="B322:B323"/>
    <mergeCell ref="V317:V318"/>
    <mergeCell ref="W317:W318"/>
    <mergeCell ref="X317:Z317"/>
    <mergeCell ref="AA317:AC317"/>
    <mergeCell ref="AE317:AG317"/>
    <mergeCell ref="AH317:AH318"/>
    <mergeCell ref="L317:L318"/>
    <mergeCell ref="O317:Q317"/>
    <mergeCell ref="R317:R318"/>
    <mergeCell ref="S317:S318"/>
    <mergeCell ref="T317:T318"/>
    <mergeCell ref="U317:U318"/>
    <mergeCell ref="F317:F318"/>
    <mergeCell ref="G317:G318"/>
    <mergeCell ref="H317:H318"/>
    <mergeCell ref="I317:I318"/>
    <mergeCell ref="J317:J318"/>
    <mergeCell ref="K317:K318"/>
    <mergeCell ref="AI304:AI305"/>
    <mergeCell ref="AJ304:AJ305"/>
    <mergeCell ref="E306:E313"/>
    <mergeCell ref="F306:F313"/>
    <mergeCell ref="G306:G313"/>
    <mergeCell ref="B316:C316"/>
    <mergeCell ref="D316:L316"/>
    <mergeCell ref="M316:AH316"/>
    <mergeCell ref="AI316:AJ316"/>
    <mergeCell ref="V304:V305"/>
    <mergeCell ref="W304:W305"/>
    <mergeCell ref="X304:Z304"/>
    <mergeCell ref="AA304:AC304"/>
    <mergeCell ref="AE304:AG304"/>
    <mergeCell ref="AH304:AH305"/>
    <mergeCell ref="L304:L305"/>
    <mergeCell ref="O304:Q304"/>
    <mergeCell ref="R304:R305"/>
    <mergeCell ref="S304:S305"/>
    <mergeCell ref="T304:T305"/>
    <mergeCell ref="U304:U305"/>
    <mergeCell ref="F304:F305"/>
    <mergeCell ref="G304:G305"/>
    <mergeCell ref="H304:H305"/>
    <mergeCell ref="I304:I305"/>
    <mergeCell ref="J304:J305"/>
    <mergeCell ref="K304:K305"/>
    <mergeCell ref="AI291:AI292"/>
    <mergeCell ref="AJ291:AJ292"/>
    <mergeCell ref="E293:E300"/>
    <mergeCell ref="F293:F300"/>
    <mergeCell ref="G293:G300"/>
    <mergeCell ref="B303:C303"/>
    <mergeCell ref="D303:L303"/>
    <mergeCell ref="M303:AH303"/>
    <mergeCell ref="AI303:AJ303"/>
    <mergeCell ref="V291:V292"/>
    <mergeCell ref="W291:W292"/>
    <mergeCell ref="X291:Z291"/>
    <mergeCell ref="AA291:AC291"/>
    <mergeCell ref="AE291:AG291"/>
    <mergeCell ref="AH291:AH292"/>
    <mergeCell ref="L291:L292"/>
    <mergeCell ref="O291:Q291"/>
    <mergeCell ref="R291:R292"/>
    <mergeCell ref="S291:S292"/>
    <mergeCell ref="T291:T292"/>
    <mergeCell ref="U291:U292"/>
    <mergeCell ref="B290:C290"/>
    <mergeCell ref="D290:L290"/>
    <mergeCell ref="M290:AH290"/>
    <mergeCell ref="AI290:AJ290"/>
    <mergeCell ref="F291:F292"/>
    <mergeCell ref="G291:G292"/>
    <mergeCell ref="H291:H292"/>
    <mergeCell ref="I291:I292"/>
    <mergeCell ref="J291:J292"/>
    <mergeCell ref="K291:K292"/>
    <mergeCell ref="AI277:AI278"/>
    <mergeCell ref="AJ277:AJ278"/>
    <mergeCell ref="E279:E287"/>
    <mergeCell ref="F279:F287"/>
    <mergeCell ref="G279:G287"/>
    <mergeCell ref="B284:B285"/>
    <mergeCell ref="V277:V278"/>
    <mergeCell ref="W277:W278"/>
    <mergeCell ref="X277:Z277"/>
    <mergeCell ref="AA277:AC277"/>
    <mergeCell ref="AE277:AG277"/>
    <mergeCell ref="AH277:AH278"/>
    <mergeCell ref="L277:L278"/>
    <mergeCell ref="O277:Q277"/>
    <mergeCell ref="R277:R278"/>
    <mergeCell ref="S277:S278"/>
    <mergeCell ref="T277:T278"/>
    <mergeCell ref="U277:U278"/>
    <mergeCell ref="F277:F278"/>
    <mergeCell ref="G277:G278"/>
    <mergeCell ref="H277:H278"/>
    <mergeCell ref="I277:I278"/>
    <mergeCell ref="J277:J278"/>
    <mergeCell ref="K277:K278"/>
    <mergeCell ref="AI264:AI265"/>
    <mergeCell ref="AJ264:AJ265"/>
    <mergeCell ref="E266:E273"/>
    <mergeCell ref="F266:F273"/>
    <mergeCell ref="G266:G273"/>
    <mergeCell ref="B276:C276"/>
    <mergeCell ref="D276:L276"/>
    <mergeCell ref="M276:AH276"/>
    <mergeCell ref="AI276:AJ276"/>
    <mergeCell ref="V264:V265"/>
    <mergeCell ref="W264:W265"/>
    <mergeCell ref="X264:Z264"/>
    <mergeCell ref="AA264:AC264"/>
    <mergeCell ref="AE264:AG264"/>
    <mergeCell ref="AH264:AH265"/>
    <mergeCell ref="L264:L265"/>
    <mergeCell ref="O264:Q264"/>
    <mergeCell ref="R264:R265"/>
    <mergeCell ref="S264:S265"/>
    <mergeCell ref="T264:T265"/>
    <mergeCell ref="U264:U265"/>
    <mergeCell ref="F264:F265"/>
    <mergeCell ref="G264:G265"/>
    <mergeCell ref="H264:H265"/>
    <mergeCell ref="I264:I265"/>
    <mergeCell ref="J264:J265"/>
    <mergeCell ref="K264:K265"/>
    <mergeCell ref="AI251:AI252"/>
    <mergeCell ref="AJ251:AJ252"/>
    <mergeCell ref="E253:E260"/>
    <mergeCell ref="F253:F260"/>
    <mergeCell ref="G253:G260"/>
    <mergeCell ref="B263:C263"/>
    <mergeCell ref="D263:L263"/>
    <mergeCell ref="M263:AH263"/>
    <mergeCell ref="AI263:AJ263"/>
    <mergeCell ref="V251:V252"/>
    <mergeCell ref="W251:W252"/>
    <mergeCell ref="X251:Z251"/>
    <mergeCell ref="AA251:AC251"/>
    <mergeCell ref="AE251:AG251"/>
    <mergeCell ref="AH251:AH252"/>
    <mergeCell ref="L251:L252"/>
    <mergeCell ref="O251:Q251"/>
    <mergeCell ref="R251:R252"/>
    <mergeCell ref="S251:S252"/>
    <mergeCell ref="T251:T252"/>
    <mergeCell ref="U251:U252"/>
    <mergeCell ref="F251:F252"/>
    <mergeCell ref="G251:G252"/>
    <mergeCell ref="H251:H252"/>
    <mergeCell ref="I251:I252"/>
    <mergeCell ref="J251:J252"/>
    <mergeCell ref="K251:K252"/>
    <mergeCell ref="E240:E247"/>
    <mergeCell ref="F240:F247"/>
    <mergeCell ref="G240:G247"/>
    <mergeCell ref="B250:C250"/>
    <mergeCell ref="D250:L250"/>
    <mergeCell ref="M250:AH250"/>
    <mergeCell ref="AI250:AJ250"/>
    <mergeCell ref="V238:V239"/>
    <mergeCell ref="W238:W239"/>
    <mergeCell ref="X238:Z238"/>
    <mergeCell ref="AA238:AC238"/>
    <mergeCell ref="AE238:AG238"/>
    <mergeCell ref="AH238:AH239"/>
    <mergeCell ref="L238:L239"/>
    <mergeCell ref="O238:Q238"/>
    <mergeCell ref="R238:R239"/>
    <mergeCell ref="S238:S239"/>
    <mergeCell ref="T238:T239"/>
    <mergeCell ref="U238:U239"/>
    <mergeCell ref="B237:C237"/>
    <mergeCell ref="D237:L237"/>
    <mergeCell ref="M237:AH237"/>
    <mergeCell ref="AI237:AJ237"/>
    <mergeCell ref="F238:F239"/>
    <mergeCell ref="G238:G239"/>
    <mergeCell ref="H238:H239"/>
    <mergeCell ref="I238:I239"/>
    <mergeCell ref="J238:J239"/>
    <mergeCell ref="K238:K239"/>
    <mergeCell ref="AI223:AI224"/>
    <mergeCell ref="AJ223:AJ224"/>
    <mergeCell ref="E225:E234"/>
    <mergeCell ref="F225:F234"/>
    <mergeCell ref="G225:G234"/>
    <mergeCell ref="B227:B228"/>
    <mergeCell ref="B229:B230"/>
    <mergeCell ref="V223:V224"/>
    <mergeCell ref="W223:W224"/>
    <mergeCell ref="X223:Z223"/>
    <mergeCell ref="AA223:AC223"/>
    <mergeCell ref="AE223:AG223"/>
    <mergeCell ref="AH223:AH224"/>
    <mergeCell ref="L223:L224"/>
    <mergeCell ref="O223:Q223"/>
    <mergeCell ref="R223:R224"/>
    <mergeCell ref="S223:S224"/>
    <mergeCell ref="T223:T224"/>
    <mergeCell ref="U223:U224"/>
    <mergeCell ref="AI238:AI239"/>
    <mergeCell ref="AJ238:AJ239"/>
    <mergeCell ref="B222:C222"/>
    <mergeCell ref="D222:L222"/>
    <mergeCell ref="M222:AH222"/>
    <mergeCell ref="AI222:AJ222"/>
    <mergeCell ref="F223:F224"/>
    <mergeCell ref="G223:G224"/>
    <mergeCell ref="H223:H224"/>
    <mergeCell ref="I223:I224"/>
    <mergeCell ref="J223:J224"/>
    <mergeCell ref="K223:K224"/>
    <mergeCell ref="AI207:AI208"/>
    <mergeCell ref="AJ207:AJ208"/>
    <mergeCell ref="E209:E219"/>
    <mergeCell ref="F209:F219"/>
    <mergeCell ref="G209:G219"/>
    <mergeCell ref="B211:B213"/>
    <mergeCell ref="B214:B215"/>
    <mergeCell ref="V207:V208"/>
    <mergeCell ref="W207:W208"/>
    <mergeCell ref="X207:Z207"/>
    <mergeCell ref="AA207:AC207"/>
    <mergeCell ref="AE207:AG207"/>
    <mergeCell ref="AH207:AH208"/>
    <mergeCell ref="L207:L208"/>
    <mergeCell ref="O207:Q207"/>
    <mergeCell ref="R207:R208"/>
    <mergeCell ref="S207:S208"/>
    <mergeCell ref="T207:T208"/>
    <mergeCell ref="U207:U208"/>
    <mergeCell ref="B206:C206"/>
    <mergeCell ref="D206:L206"/>
    <mergeCell ref="M206:AH206"/>
    <mergeCell ref="AI206:AJ206"/>
    <mergeCell ref="F207:F208"/>
    <mergeCell ref="G207:G208"/>
    <mergeCell ref="H207:H208"/>
    <mergeCell ref="I207:I208"/>
    <mergeCell ref="J207:J208"/>
    <mergeCell ref="K207:K208"/>
    <mergeCell ref="AI191:AI192"/>
    <mergeCell ref="AJ191:AJ192"/>
    <mergeCell ref="E193:E203"/>
    <mergeCell ref="F193:F203"/>
    <mergeCell ref="G193:G203"/>
    <mergeCell ref="B196:B198"/>
    <mergeCell ref="B200:B201"/>
    <mergeCell ref="V191:V192"/>
    <mergeCell ref="W191:W192"/>
    <mergeCell ref="X191:Z191"/>
    <mergeCell ref="AA191:AC191"/>
    <mergeCell ref="AE191:AG191"/>
    <mergeCell ref="AH191:AH192"/>
    <mergeCell ref="L191:L192"/>
    <mergeCell ref="O191:Q191"/>
    <mergeCell ref="R191:R192"/>
    <mergeCell ref="S191:S192"/>
    <mergeCell ref="T191:T192"/>
    <mergeCell ref="U191:U192"/>
    <mergeCell ref="B190:C190"/>
    <mergeCell ref="D190:L190"/>
    <mergeCell ref="M190:AH190"/>
    <mergeCell ref="AI190:AJ190"/>
    <mergeCell ref="F191:F192"/>
    <mergeCell ref="G191:G192"/>
    <mergeCell ref="H191:H192"/>
    <mergeCell ref="I191:I192"/>
    <mergeCell ref="J191:J192"/>
    <mergeCell ref="K191:K192"/>
    <mergeCell ref="AI177:AI178"/>
    <mergeCell ref="AJ177:AJ178"/>
    <mergeCell ref="E179:E187"/>
    <mergeCell ref="F179:F187"/>
    <mergeCell ref="G179:G187"/>
    <mergeCell ref="B182:B183"/>
    <mergeCell ref="V177:V178"/>
    <mergeCell ref="W177:W178"/>
    <mergeCell ref="X177:Z177"/>
    <mergeCell ref="AA177:AC177"/>
    <mergeCell ref="AE177:AG177"/>
    <mergeCell ref="AH177:AH178"/>
    <mergeCell ref="L177:L178"/>
    <mergeCell ref="O177:Q177"/>
    <mergeCell ref="R177:R178"/>
    <mergeCell ref="S177:S178"/>
    <mergeCell ref="T177:T178"/>
    <mergeCell ref="U177:U178"/>
    <mergeCell ref="F177:F178"/>
    <mergeCell ref="G177:G178"/>
    <mergeCell ref="H177:H178"/>
    <mergeCell ref="I177:I178"/>
    <mergeCell ref="J177:J178"/>
    <mergeCell ref="K177:K178"/>
    <mergeCell ref="AI164:AI165"/>
    <mergeCell ref="AJ164:AJ165"/>
    <mergeCell ref="E166:E173"/>
    <mergeCell ref="F166:F173"/>
    <mergeCell ref="G166:G173"/>
    <mergeCell ref="B176:C176"/>
    <mergeCell ref="D176:L176"/>
    <mergeCell ref="M176:AH176"/>
    <mergeCell ref="AI176:AJ176"/>
    <mergeCell ref="V164:V165"/>
    <mergeCell ref="W164:W165"/>
    <mergeCell ref="X164:Z164"/>
    <mergeCell ref="AA164:AC164"/>
    <mergeCell ref="AE164:AG164"/>
    <mergeCell ref="AH164:AH165"/>
    <mergeCell ref="L164:L165"/>
    <mergeCell ref="O164:Q164"/>
    <mergeCell ref="R164:R165"/>
    <mergeCell ref="S164:S165"/>
    <mergeCell ref="T164:T165"/>
    <mergeCell ref="U164:U165"/>
    <mergeCell ref="F164:F165"/>
    <mergeCell ref="G164:G165"/>
    <mergeCell ref="H164:H165"/>
    <mergeCell ref="I164:I165"/>
    <mergeCell ref="J164:J165"/>
    <mergeCell ref="K164:K165"/>
    <mergeCell ref="E153:E160"/>
    <mergeCell ref="F153:F160"/>
    <mergeCell ref="G153:G160"/>
    <mergeCell ref="B163:C163"/>
    <mergeCell ref="D163:L163"/>
    <mergeCell ref="M163:AH163"/>
    <mergeCell ref="AI163:AJ163"/>
    <mergeCell ref="V151:V152"/>
    <mergeCell ref="W151:W152"/>
    <mergeCell ref="X151:Z151"/>
    <mergeCell ref="AA151:AC151"/>
    <mergeCell ref="AE151:AG151"/>
    <mergeCell ref="AH151:AH152"/>
    <mergeCell ref="L151:L152"/>
    <mergeCell ref="O151:Q151"/>
    <mergeCell ref="R151:R152"/>
    <mergeCell ref="S151:S152"/>
    <mergeCell ref="T151:T152"/>
    <mergeCell ref="U151:U152"/>
    <mergeCell ref="B150:C150"/>
    <mergeCell ref="D150:L150"/>
    <mergeCell ref="M150:AH150"/>
    <mergeCell ref="AI150:AJ150"/>
    <mergeCell ref="F151:F152"/>
    <mergeCell ref="G151:G152"/>
    <mergeCell ref="H151:H152"/>
    <mergeCell ref="I151:I152"/>
    <mergeCell ref="J151:J152"/>
    <mergeCell ref="K151:K152"/>
    <mergeCell ref="AI134:AI135"/>
    <mergeCell ref="AJ134:AJ135"/>
    <mergeCell ref="E136:E147"/>
    <mergeCell ref="F136:F147"/>
    <mergeCell ref="G136:G147"/>
    <mergeCell ref="B139:B141"/>
    <mergeCell ref="B143:B145"/>
    <mergeCell ref="V134:V135"/>
    <mergeCell ref="W134:W135"/>
    <mergeCell ref="X134:Z134"/>
    <mergeCell ref="AA134:AC134"/>
    <mergeCell ref="AE134:AG134"/>
    <mergeCell ref="AH134:AH135"/>
    <mergeCell ref="L134:L135"/>
    <mergeCell ref="O134:Q134"/>
    <mergeCell ref="R134:R135"/>
    <mergeCell ref="S134:S135"/>
    <mergeCell ref="T134:T135"/>
    <mergeCell ref="U134:U135"/>
    <mergeCell ref="AI151:AI152"/>
    <mergeCell ref="AJ151:AJ152"/>
    <mergeCell ref="B133:C133"/>
    <mergeCell ref="D133:L133"/>
    <mergeCell ref="M133:AH133"/>
    <mergeCell ref="AI133:AJ133"/>
    <mergeCell ref="F134:F135"/>
    <mergeCell ref="G134:G135"/>
    <mergeCell ref="H134:H135"/>
    <mergeCell ref="I134:I135"/>
    <mergeCell ref="J134:J135"/>
    <mergeCell ref="K134:K135"/>
    <mergeCell ref="AI118:AI119"/>
    <mergeCell ref="AJ118:AJ119"/>
    <mergeCell ref="E120:E130"/>
    <mergeCell ref="F120:F130"/>
    <mergeCell ref="G120:G130"/>
    <mergeCell ref="B122:B123"/>
    <mergeCell ref="B124:B126"/>
    <mergeCell ref="V118:V119"/>
    <mergeCell ref="W118:W119"/>
    <mergeCell ref="X118:Z118"/>
    <mergeCell ref="AA118:AC118"/>
    <mergeCell ref="AE118:AG118"/>
    <mergeCell ref="AH118:AH119"/>
    <mergeCell ref="L118:L119"/>
    <mergeCell ref="O118:Q118"/>
    <mergeCell ref="R118:R119"/>
    <mergeCell ref="S118:S119"/>
    <mergeCell ref="T118:T119"/>
    <mergeCell ref="U118:U119"/>
    <mergeCell ref="B117:C117"/>
    <mergeCell ref="D117:L117"/>
    <mergeCell ref="M117:AH117"/>
    <mergeCell ref="AI117:AJ117"/>
    <mergeCell ref="F118:F119"/>
    <mergeCell ref="G118:G119"/>
    <mergeCell ref="H118:H119"/>
    <mergeCell ref="I118:I119"/>
    <mergeCell ref="J118:J119"/>
    <mergeCell ref="K118:K119"/>
    <mergeCell ref="AH105:AH106"/>
    <mergeCell ref="AI105:AI106"/>
    <mergeCell ref="AJ105:AJ106"/>
    <mergeCell ref="E107:E114"/>
    <mergeCell ref="F107:F114"/>
    <mergeCell ref="G107:G114"/>
    <mergeCell ref="U105:U106"/>
    <mergeCell ref="V105:V106"/>
    <mergeCell ref="W105:W106"/>
    <mergeCell ref="X105:Z105"/>
    <mergeCell ref="AA105:AC105"/>
    <mergeCell ref="AE105:AG105"/>
    <mergeCell ref="K105:K106"/>
    <mergeCell ref="L105:L106"/>
    <mergeCell ref="O105:Q105"/>
    <mergeCell ref="R105:R106"/>
    <mergeCell ref="S105:S106"/>
    <mergeCell ref="T105:T106"/>
    <mergeCell ref="B93:B97"/>
    <mergeCell ref="B104:C104"/>
    <mergeCell ref="D104:L104"/>
    <mergeCell ref="M104:AH104"/>
    <mergeCell ref="AI104:AJ104"/>
    <mergeCell ref="F105:F106"/>
    <mergeCell ref="G105:G106"/>
    <mergeCell ref="H105:H106"/>
    <mergeCell ref="I105:I106"/>
    <mergeCell ref="J105:J106"/>
    <mergeCell ref="AA88:AC88"/>
    <mergeCell ref="AE88:AG88"/>
    <mergeCell ref="AH88:AH89"/>
    <mergeCell ref="AI88:AI89"/>
    <mergeCell ref="AJ88:AJ89"/>
    <mergeCell ref="E90:E101"/>
    <mergeCell ref="F90:F101"/>
    <mergeCell ref="G90:G101"/>
    <mergeCell ref="S88:S89"/>
    <mergeCell ref="T88:T89"/>
    <mergeCell ref="U88:U89"/>
    <mergeCell ref="V88:V89"/>
    <mergeCell ref="W88:W89"/>
    <mergeCell ref="X88:Z88"/>
    <mergeCell ref="AI87:AJ87"/>
    <mergeCell ref="F88:F89"/>
    <mergeCell ref="G88:G89"/>
    <mergeCell ref="H88:H89"/>
    <mergeCell ref="I88:I89"/>
    <mergeCell ref="J88:J89"/>
    <mergeCell ref="K88:K89"/>
    <mergeCell ref="L88:L89"/>
    <mergeCell ref="O88:Q88"/>
    <mergeCell ref="R88:R89"/>
    <mergeCell ref="E74:E84"/>
    <mergeCell ref="F74:F84"/>
    <mergeCell ref="G74:G84"/>
    <mergeCell ref="B76:B79"/>
    <mergeCell ref="B87:C87"/>
    <mergeCell ref="M87:AH87"/>
    <mergeCell ref="X72:Z72"/>
    <mergeCell ref="AA72:AC72"/>
    <mergeCell ref="AE72:AG72"/>
    <mergeCell ref="AH72:AH73"/>
    <mergeCell ref="AI72:AI73"/>
    <mergeCell ref="AJ72:AJ73"/>
    <mergeCell ref="R72:R73"/>
    <mergeCell ref="S72:S73"/>
    <mergeCell ref="T72:T73"/>
    <mergeCell ref="U72:U73"/>
    <mergeCell ref="V72:V73"/>
    <mergeCell ref="W72:W73"/>
    <mergeCell ref="B45:B46"/>
    <mergeCell ref="B47:B50"/>
    <mergeCell ref="B57:C57"/>
    <mergeCell ref="D57:L57"/>
    <mergeCell ref="M71:AH71"/>
    <mergeCell ref="AI71:AJ71"/>
    <mergeCell ref="F72:F73"/>
    <mergeCell ref="G72:G73"/>
    <mergeCell ref="H72:H73"/>
    <mergeCell ref="I72:I73"/>
    <mergeCell ref="J72:J73"/>
    <mergeCell ref="K72:K73"/>
    <mergeCell ref="L72:L73"/>
    <mergeCell ref="O72:Q72"/>
    <mergeCell ref="E60:E68"/>
    <mergeCell ref="F60:F68"/>
    <mergeCell ref="G60:G68"/>
    <mergeCell ref="B63:B64"/>
    <mergeCell ref="B71:C71"/>
    <mergeCell ref="D71:L71"/>
    <mergeCell ref="X58:Z58"/>
    <mergeCell ref="AA58:AC58"/>
    <mergeCell ref="AE58:AG58"/>
    <mergeCell ref="AH58:AH59"/>
    <mergeCell ref="AI58:AI59"/>
    <mergeCell ref="AJ58:AJ59"/>
    <mergeCell ref="R58:R59"/>
    <mergeCell ref="S58:S59"/>
    <mergeCell ref="T58:T59"/>
    <mergeCell ref="U58:U59"/>
    <mergeCell ref="V58:V59"/>
    <mergeCell ref="W58:W59"/>
    <mergeCell ref="J41:J42"/>
    <mergeCell ref="K41:K42"/>
    <mergeCell ref="L41:L42"/>
    <mergeCell ref="O41:Q41"/>
    <mergeCell ref="M57:AH57"/>
    <mergeCell ref="AI57:AJ57"/>
    <mergeCell ref="F58:F59"/>
    <mergeCell ref="G58:G59"/>
    <mergeCell ref="H58:H59"/>
    <mergeCell ref="I58:I59"/>
    <mergeCell ref="J58:J59"/>
    <mergeCell ref="K58:K59"/>
    <mergeCell ref="L58:L59"/>
    <mergeCell ref="O58:Q58"/>
    <mergeCell ref="E43:E54"/>
    <mergeCell ref="F43:F54"/>
    <mergeCell ref="G43:G54"/>
    <mergeCell ref="B40:C40"/>
    <mergeCell ref="D40:L40"/>
    <mergeCell ref="X23:Z23"/>
    <mergeCell ref="AA23:AC23"/>
    <mergeCell ref="AE23:AG23"/>
    <mergeCell ref="AH23:AH24"/>
    <mergeCell ref="AI23:AI24"/>
    <mergeCell ref="AJ23:AJ24"/>
    <mergeCell ref="R23:R24"/>
    <mergeCell ref="S23:S24"/>
    <mergeCell ref="T23:T24"/>
    <mergeCell ref="U23:U24"/>
    <mergeCell ref="V23:V24"/>
    <mergeCell ref="W23:W24"/>
    <mergeCell ref="X41:Z41"/>
    <mergeCell ref="AA41:AC41"/>
    <mergeCell ref="AE41:AG41"/>
    <mergeCell ref="AH41:AH42"/>
    <mergeCell ref="AI41:AI42"/>
    <mergeCell ref="AJ41:AJ42"/>
    <mergeCell ref="R41:R42"/>
    <mergeCell ref="S41:S42"/>
    <mergeCell ref="T41:T42"/>
    <mergeCell ref="U41:U42"/>
    <mergeCell ref="V41:V42"/>
    <mergeCell ref="W41:W42"/>
    <mergeCell ref="M40:AH40"/>
    <mergeCell ref="AI40:AJ40"/>
    <mergeCell ref="F41:F42"/>
    <mergeCell ref="G41:G42"/>
    <mergeCell ref="H41:H42"/>
    <mergeCell ref="I41:I42"/>
    <mergeCell ref="U4:U5"/>
    <mergeCell ref="V4:V5"/>
    <mergeCell ref="W4:W5"/>
    <mergeCell ref="X4:Z4"/>
    <mergeCell ref="AA4:AC4"/>
    <mergeCell ref="AE4:AG4"/>
    <mergeCell ref="K4:K5"/>
    <mergeCell ref="L4:L5"/>
    <mergeCell ref="O4:Q4"/>
    <mergeCell ref="R4:R5"/>
    <mergeCell ref="E25:E37"/>
    <mergeCell ref="F25:F37"/>
    <mergeCell ref="G25:G37"/>
    <mergeCell ref="B28:B31"/>
    <mergeCell ref="B33:B35"/>
    <mergeCell ref="S4:S5"/>
    <mergeCell ref="T4:T5"/>
    <mergeCell ref="X2:AG2"/>
    <mergeCell ref="B3:C3"/>
    <mergeCell ref="D3:L3"/>
    <mergeCell ref="M3:AH3"/>
    <mergeCell ref="AI3:AJ3"/>
    <mergeCell ref="F4:F5"/>
    <mergeCell ref="G4:G5"/>
    <mergeCell ref="H4:H5"/>
    <mergeCell ref="I4:I5"/>
    <mergeCell ref="J4:J5"/>
    <mergeCell ref="M22:AH22"/>
    <mergeCell ref="AI22:AJ22"/>
    <mergeCell ref="F23:F24"/>
    <mergeCell ref="G23:G24"/>
    <mergeCell ref="H23:H24"/>
    <mergeCell ref="I23:I24"/>
    <mergeCell ref="J23:J24"/>
    <mergeCell ref="K23:K24"/>
    <mergeCell ref="L23:L24"/>
    <mergeCell ref="O23:Q23"/>
    <mergeCell ref="B8:B9"/>
    <mergeCell ref="B10:B11"/>
    <mergeCell ref="B12:B13"/>
    <mergeCell ref="B14:B17"/>
    <mergeCell ref="B22:C22"/>
    <mergeCell ref="D22:L22"/>
    <mergeCell ref="AH4:AH5"/>
    <mergeCell ref="AI4:AI5"/>
    <mergeCell ref="AJ4:AJ5"/>
    <mergeCell ref="E6:E19"/>
    <mergeCell ref="F6:F19"/>
    <mergeCell ref="G6:G19"/>
  </mergeCells>
  <conditionalFormatting sqref="K1:K1048576">
    <cfRule type="cellIs" dxfId="283" priority="13" operator="equal">
      <formula>"Low"</formula>
    </cfRule>
    <cfRule type="cellIs" dxfId="282" priority="12" operator="equal">
      <formula>"High"</formula>
    </cfRule>
  </conditionalFormatting>
  <conditionalFormatting sqref="L1:L1048576">
    <cfRule type="cellIs" dxfId="281" priority="11" operator="equal">
      <formula>"Large"</formula>
    </cfRule>
  </conditionalFormatting>
  <conditionalFormatting sqref="T1:T1048576">
    <cfRule type="cellIs" dxfId="280" priority="10" operator="equal">
      <formula>"Low"</formula>
    </cfRule>
    <cfRule type="cellIs" dxfId="279" priority="9" operator="equal">
      <formula>"High"</formula>
    </cfRule>
  </conditionalFormatting>
  <conditionalFormatting sqref="U1:U1048576">
    <cfRule type="cellIs" dxfId="278" priority="8" operator="equal">
      <formula>"Large"</formula>
    </cfRule>
  </conditionalFormatting>
  <conditionalFormatting sqref="W1:W1048576">
    <cfRule type="cellIs" dxfId="277" priority="5" operator="equal">
      <formula>"No change"</formula>
    </cfRule>
    <cfRule type="cellIs" dxfId="276" priority="6" operator="equal">
      <formula>"Decrease"</formula>
    </cfRule>
    <cfRule type="cellIs" dxfId="275" priority="7" operator="equal">
      <formula>"Increase"</formula>
    </cfRule>
  </conditionalFormatting>
  <conditionalFormatting sqref="AE8:AG9">
    <cfRule type="containsText" dxfId="274" priority="211" operator="containsText" text="High">
      <formula>NOT(ISERROR(SEARCH("High",AE8)))</formula>
    </cfRule>
    <cfRule type="cellIs" dxfId="273" priority="210" operator="equal">
      <formula>"medium"</formula>
    </cfRule>
    <cfRule type="cellIs" dxfId="272" priority="209" operator="equal">
      <formula>"Low"</formula>
    </cfRule>
  </conditionalFormatting>
  <conditionalFormatting sqref="AE12:AG17">
    <cfRule type="cellIs" dxfId="271" priority="206" operator="equal">
      <formula>"Low"</formula>
    </cfRule>
    <cfRule type="containsText" dxfId="270" priority="208" operator="containsText" text="High">
      <formula>NOT(ISERROR(SEARCH("High",AE12)))</formula>
    </cfRule>
    <cfRule type="cellIs" dxfId="269" priority="207" operator="equal">
      <formula>"medium"</formula>
    </cfRule>
  </conditionalFormatting>
  <conditionalFormatting sqref="AE27:AG27">
    <cfRule type="cellIs" dxfId="268" priority="204" operator="equal">
      <formula>"medium"</formula>
    </cfRule>
    <cfRule type="containsText" dxfId="267" priority="205" operator="containsText" text="High">
      <formula>NOT(ISERROR(SEARCH("High",AE27)))</formula>
    </cfRule>
    <cfRule type="cellIs" dxfId="266" priority="203" operator="equal">
      <formula>"Low"</formula>
    </cfRule>
  </conditionalFormatting>
  <conditionalFormatting sqref="AE32:AG35">
    <cfRule type="cellIs" dxfId="265" priority="200" operator="equal">
      <formula>"Low"</formula>
    </cfRule>
    <cfRule type="cellIs" dxfId="264" priority="201" operator="equal">
      <formula>"medium"</formula>
    </cfRule>
    <cfRule type="containsText" dxfId="263" priority="202" operator="containsText" text="High">
      <formula>NOT(ISERROR(SEARCH("High",AE32)))</formula>
    </cfRule>
  </conditionalFormatting>
  <conditionalFormatting sqref="AE45:AG46">
    <cfRule type="cellIs" dxfId="262" priority="195" operator="equal">
      <formula>"medium"</formula>
    </cfRule>
    <cfRule type="cellIs" dxfId="261" priority="194" operator="equal">
      <formula>"Low"</formula>
    </cfRule>
    <cfRule type="containsText" dxfId="260" priority="196" operator="containsText" text="High">
      <formula>NOT(ISERROR(SEARCH("High",AE45)))</formula>
    </cfRule>
  </conditionalFormatting>
  <conditionalFormatting sqref="AE62:AG62">
    <cfRule type="cellIs" dxfId="259" priority="191" operator="equal">
      <formula>"Low"</formula>
    </cfRule>
    <cfRule type="cellIs" dxfId="258" priority="192" operator="equal">
      <formula>"medium"</formula>
    </cfRule>
    <cfRule type="containsText" dxfId="257" priority="193" operator="containsText" text="High">
      <formula>NOT(ISERROR(SEARCH("High",AE62)))</formula>
    </cfRule>
  </conditionalFormatting>
  <conditionalFormatting sqref="AE65:AG66">
    <cfRule type="cellIs" dxfId="256" priority="186" operator="equal">
      <formula>"medium"</formula>
    </cfRule>
    <cfRule type="containsText" dxfId="255" priority="187" operator="containsText" text="High">
      <formula>NOT(ISERROR(SEARCH("High",AE65)))</formula>
    </cfRule>
    <cfRule type="cellIs" dxfId="254" priority="185" operator="equal">
      <formula>"Low"</formula>
    </cfRule>
  </conditionalFormatting>
  <conditionalFormatting sqref="AE76:AG79">
    <cfRule type="cellIs" dxfId="253" priority="173" operator="equal">
      <formula>"Low"</formula>
    </cfRule>
    <cfRule type="cellIs" dxfId="252" priority="174" operator="equal">
      <formula>"medium"</formula>
    </cfRule>
    <cfRule type="containsText" dxfId="251" priority="175" operator="containsText" text="High">
      <formula>NOT(ISERROR(SEARCH("High",AE76)))</formula>
    </cfRule>
  </conditionalFormatting>
  <conditionalFormatting sqref="AE92:AG92">
    <cfRule type="cellIs" dxfId="250" priority="171" operator="equal">
      <formula>"medium"</formula>
    </cfRule>
    <cfRule type="containsText" dxfId="249" priority="172" operator="containsText" text="High">
      <formula>NOT(ISERROR(SEARCH("High",AE92)))</formula>
    </cfRule>
    <cfRule type="cellIs" dxfId="248" priority="170" operator="equal">
      <formula>"Low"</formula>
    </cfRule>
  </conditionalFormatting>
  <conditionalFormatting sqref="AE99:AG99">
    <cfRule type="cellIs" dxfId="247" priority="167" operator="equal">
      <formula>"Low"</formula>
    </cfRule>
    <cfRule type="containsText" dxfId="246" priority="169" operator="containsText" text="High">
      <formula>NOT(ISERROR(SEARCH("High",AE99)))</formula>
    </cfRule>
    <cfRule type="cellIs" dxfId="245" priority="168" operator="equal">
      <formula>"medium"</formula>
    </cfRule>
  </conditionalFormatting>
  <conditionalFormatting sqref="AE122:AG123">
    <cfRule type="cellIs" dxfId="244" priority="161" operator="equal">
      <formula>"Low"</formula>
    </cfRule>
    <cfRule type="cellIs" dxfId="243" priority="162" operator="equal">
      <formula>"medium"</formula>
    </cfRule>
    <cfRule type="containsText" dxfId="242" priority="163" operator="containsText" text="High">
      <formula>NOT(ISERROR(SEARCH("High",AE122)))</formula>
    </cfRule>
  </conditionalFormatting>
  <conditionalFormatting sqref="AE128:AG128">
    <cfRule type="cellIs" dxfId="241" priority="158" operator="equal">
      <formula>"Low"</formula>
    </cfRule>
    <cfRule type="containsText" dxfId="240" priority="160" operator="containsText" text="High">
      <formula>NOT(ISERROR(SEARCH("High",AE128)))</formula>
    </cfRule>
    <cfRule type="cellIs" dxfId="239" priority="159" operator="equal">
      <formula>"medium"</formula>
    </cfRule>
  </conditionalFormatting>
  <conditionalFormatting sqref="AE138:AG138">
    <cfRule type="cellIs" dxfId="238" priority="155" operator="equal">
      <formula>"Low"</formula>
    </cfRule>
    <cfRule type="cellIs" dxfId="237" priority="156" operator="equal">
      <formula>"medium"</formula>
    </cfRule>
    <cfRule type="containsText" dxfId="236" priority="157" operator="containsText" text="High">
      <formula>NOT(ISERROR(SEARCH("High",AE138)))</formula>
    </cfRule>
  </conditionalFormatting>
  <conditionalFormatting sqref="AE143:AG145">
    <cfRule type="containsText" dxfId="235" priority="148" operator="containsText" text="High">
      <formula>NOT(ISERROR(SEARCH("High",AE143)))</formula>
    </cfRule>
    <cfRule type="cellIs" dxfId="234" priority="147" operator="equal">
      <formula>"medium"</formula>
    </cfRule>
    <cfRule type="cellIs" dxfId="233" priority="146" operator="equal">
      <formula>"Low"</formula>
    </cfRule>
  </conditionalFormatting>
  <conditionalFormatting sqref="AE147:AG147">
    <cfRule type="cellIs" dxfId="232" priority="143" operator="equal">
      <formula>"Low"</formula>
    </cfRule>
    <cfRule type="containsText" dxfId="231" priority="145" operator="containsText" text="High">
      <formula>NOT(ISERROR(SEARCH("High",AE147)))</formula>
    </cfRule>
    <cfRule type="cellIs" dxfId="230" priority="144" operator="equal">
      <formula>"medium"</formula>
    </cfRule>
  </conditionalFormatting>
  <conditionalFormatting sqref="AE155:AG155">
    <cfRule type="containsText" dxfId="229" priority="142" operator="containsText" text="High">
      <formula>NOT(ISERROR(SEARCH("High",AE155)))</formula>
    </cfRule>
    <cfRule type="cellIs" dxfId="228" priority="141" operator="equal">
      <formula>"medium"</formula>
    </cfRule>
    <cfRule type="cellIs" dxfId="227" priority="140" operator="equal">
      <formula>"Low"</formula>
    </cfRule>
  </conditionalFormatting>
  <conditionalFormatting sqref="AE158:AG158">
    <cfRule type="cellIs" dxfId="226" priority="138" operator="equal">
      <formula>"medium"</formula>
    </cfRule>
    <cfRule type="containsText" dxfId="225" priority="139" operator="containsText" text="High">
      <formula>NOT(ISERROR(SEARCH("High",AE158)))</formula>
    </cfRule>
    <cfRule type="cellIs" dxfId="224" priority="137" operator="equal">
      <formula>"Low"</formula>
    </cfRule>
  </conditionalFormatting>
  <conditionalFormatting sqref="AE168:AG168">
    <cfRule type="containsText" dxfId="223" priority="136" operator="containsText" text="High">
      <formula>NOT(ISERROR(SEARCH("High",AE168)))</formula>
    </cfRule>
    <cfRule type="cellIs" dxfId="222" priority="134" operator="equal">
      <formula>"Low"</formula>
    </cfRule>
    <cfRule type="cellIs" dxfId="221" priority="135" operator="equal">
      <formula>"medium"</formula>
    </cfRule>
  </conditionalFormatting>
  <conditionalFormatting sqref="AE181:AG181">
    <cfRule type="cellIs" dxfId="220" priority="132" operator="equal">
      <formula>"medium"</formula>
    </cfRule>
    <cfRule type="containsText" dxfId="219" priority="133" operator="containsText" text="High">
      <formula>NOT(ISERROR(SEARCH("High",AE181)))</formula>
    </cfRule>
    <cfRule type="cellIs" dxfId="218" priority="131" operator="equal">
      <formula>"Low"</formula>
    </cfRule>
  </conditionalFormatting>
  <conditionalFormatting sqref="AE187:AG187">
    <cfRule type="cellIs" dxfId="217" priority="128" operator="equal">
      <formula>"Low"</formula>
    </cfRule>
    <cfRule type="cellIs" dxfId="216" priority="129" operator="equal">
      <formula>"medium"</formula>
    </cfRule>
    <cfRule type="containsText" dxfId="215" priority="130" operator="containsText" text="High">
      <formula>NOT(ISERROR(SEARCH("High",AE187)))</formula>
    </cfRule>
  </conditionalFormatting>
  <conditionalFormatting sqref="AE195:AG195">
    <cfRule type="containsText" dxfId="214" priority="127" operator="containsText" text="High">
      <formula>NOT(ISERROR(SEARCH("High",AE195)))</formula>
    </cfRule>
    <cfRule type="cellIs" dxfId="213" priority="126" operator="equal">
      <formula>"medium"</formula>
    </cfRule>
    <cfRule type="cellIs" dxfId="212" priority="125" operator="equal">
      <formula>"Low"</formula>
    </cfRule>
  </conditionalFormatting>
  <conditionalFormatting sqref="AE200:AG201">
    <cfRule type="cellIs" dxfId="211" priority="120" operator="equal">
      <formula>"medium"</formula>
    </cfRule>
    <cfRule type="containsText" dxfId="210" priority="121" operator="containsText" text="High">
      <formula>NOT(ISERROR(SEARCH("High",AE200)))</formula>
    </cfRule>
    <cfRule type="cellIs" dxfId="209" priority="119" operator="equal">
      <formula>"Low"</formula>
    </cfRule>
  </conditionalFormatting>
  <conditionalFormatting sqref="AE211:AG213">
    <cfRule type="containsText" dxfId="208" priority="112" operator="containsText" text="High">
      <formula>NOT(ISERROR(SEARCH("High",AE211)))</formula>
    </cfRule>
    <cfRule type="cellIs" dxfId="207" priority="111" operator="equal">
      <formula>"medium"</formula>
    </cfRule>
    <cfRule type="cellIs" dxfId="206" priority="110" operator="equal">
      <formula>"Low"</formula>
    </cfRule>
  </conditionalFormatting>
  <conditionalFormatting sqref="AE216:AG217">
    <cfRule type="containsText" dxfId="205" priority="106" operator="containsText" text="High">
      <formula>NOT(ISERROR(SEARCH("High",AE216)))</formula>
    </cfRule>
    <cfRule type="cellIs" dxfId="204" priority="104" operator="equal">
      <formula>"Low"</formula>
    </cfRule>
    <cfRule type="cellIs" dxfId="203" priority="105" operator="equal">
      <formula>"medium"</formula>
    </cfRule>
  </conditionalFormatting>
  <conditionalFormatting sqref="AE227:AG228">
    <cfRule type="cellIs" dxfId="202" priority="99" operator="equal">
      <formula>"medium"</formula>
    </cfRule>
    <cfRule type="containsText" dxfId="201" priority="100" operator="containsText" text="High">
      <formula>NOT(ISERROR(SEARCH("High",AE227)))</formula>
    </cfRule>
    <cfRule type="cellIs" dxfId="200" priority="98" operator="equal">
      <formula>"Low"</formula>
    </cfRule>
  </conditionalFormatting>
  <conditionalFormatting sqref="AE242:AG242">
    <cfRule type="cellIs" dxfId="199" priority="95" operator="equal">
      <formula>"Low"</formula>
    </cfRule>
    <cfRule type="cellIs" dxfId="198" priority="96" operator="equal">
      <formula>"medium"</formula>
    </cfRule>
    <cfRule type="containsText" dxfId="197" priority="97" operator="containsText" text="High">
      <formula>NOT(ISERROR(SEARCH("High",AE242)))</formula>
    </cfRule>
  </conditionalFormatting>
  <conditionalFormatting sqref="AE284:AG285">
    <cfRule type="cellIs" dxfId="196" priority="90" operator="equal">
      <formula>"medium"</formula>
    </cfRule>
    <cfRule type="containsText" dxfId="195" priority="91" operator="containsText" text="High">
      <formula>NOT(ISERROR(SEARCH("High",AE284)))</formula>
    </cfRule>
    <cfRule type="cellIs" dxfId="194" priority="89" operator="equal">
      <formula>"Low"</formula>
    </cfRule>
  </conditionalFormatting>
  <conditionalFormatting sqref="AE321:AG321">
    <cfRule type="containsText" dxfId="193" priority="88" operator="containsText" text="High">
      <formula>NOT(ISERROR(SEARCH("High",AE321)))</formula>
    </cfRule>
    <cfRule type="cellIs" dxfId="192" priority="87" operator="equal">
      <formula>"medium"</formula>
    </cfRule>
    <cfRule type="cellIs" dxfId="191" priority="86" operator="equal">
      <formula>"Low"</formula>
    </cfRule>
  </conditionalFormatting>
  <conditionalFormatting sqref="AE335:AG340">
    <cfRule type="containsText" dxfId="190" priority="16" operator="containsText" text="High">
      <formula>NOT(ISERROR(SEARCH("High",AE335)))</formula>
    </cfRule>
    <cfRule type="cellIs" dxfId="189" priority="15" operator="equal">
      <formula>"medium"</formula>
    </cfRule>
    <cfRule type="cellIs" dxfId="188" priority="14" operator="equal">
      <formula>"Low"</formula>
    </cfRule>
  </conditionalFormatting>
  <conditionalFormatting sqref="AE357:AG357">
    <cfRule type="containsText" dxfId="187" priority="85" operator="containsText" text="High">
      <formula>NOT(ISERROR(SEARCH("High",AE357)))</formula>
    </cfRule>
    <cfRule type="cellIs" dxfId="186" priority="84" operator="equal">
      <formula>"medium"</formula>
    </cfRule>
    <cfRule type="cellIs" dxfId="185" priority="83" operator="equal">
      <formula>"Low"</formula>
    </cfRule>
  </conditionalFormatting>
  <conditionalFormatting sqref="AE360:AG360">
    <cfRule type="cellIs" dxfId="184" priority="80" operator="equal">
      <formula>"Low"</formula>
    </cfRule>
    <cfRule type="cellIs" dxfId="183" priority="81" operator="equal">
      <formula>"medium"</formula>
    </cfRule>
    <cfRule type="containsText" dxfId="182" priority="82" operator="containsText" text="High">
      <formula>NOT(ISERROR(SEARCH("High",AE360)))</formula>
    </cfRule>
  </conditionalFormatting>
  <conditionalFormatting sqref="AE370:AG370">
    <cfRule type="cellIs" dxfId="181" priority="77" operator="equal">
      <formula>"Low"</formula>
    </cfRule>
    <cfRule type="containsText" dxfId="180" priority="79" operator="containsText" text="High">
      <formula>NOT(ISERROR(SEARCH("High",AE370)))</formula>
    </cfRule>
    <cfRule type="cellIs" dxfId="179" priority="78" operator="equal">
      <formula>"medium"</formula>
    </cfRule>
  </conditionalFormatting>
  <conditionalFormatting sqref="AE383:AG384">
    <cfRule type="cellIs" dxfId="178" priority="71" operator="equal">
      <formula>"Low"</formula>
    </cfRule>
    <cfRule type="cellIs" dxfId="177" priority="72" operator="equal">
      <formula>"medium"</formula>
    </cfRule>
    <cfRule type="containsText" dxfId="176" priority="73" operator="containsText" text="High">
      <formula>NOT(ISERROR(SEARCH("High",AE383)))</formula>
    </cfRule>
  </conditionalFormatting>
  <conditionalFormatting sqref="AE397:AG397">
    <cfRule type="containsText" dxfId="175" priority="70" operator="containsText" text="High">
      <formula>NOT(ISERROR(SEARCH("High",AE397)))</formula>
    </cfRule>
    <cfRule type="cellIs" dxfId="174" priority="68" operator="equal">
      <formula>"Low"</formula>
    </cfRule>
    <cfRule type="cellIs" dxfId="173" priority="69" operator="equal">
      <formula>"medium"</formula>
    </cfRule>
  </conditionalFormatting>
  <conditionalFormatting sqref="AE410:AG410">
    <cfRule type="cellIs" dxfId="172" priority="65" operator="equal">
      <formula>"Low"</formula>
    </cfRule>
    <cfRule type="cellIs" dxfId="171" priority="66" operator="equal">
      <formula>"medium"</formula>
    </cfRule>
    <cfRule type="containsText" dxfId="170" priority="67" operator="containsText" text="High">
      <formula>NOT(ISERROR(SEARCH("High",AE410)))</formula>
    </cfRule>
  </conditionalFormatting>
  <conditionalFormatting sqref="AE423:AG425">
    <cfRule type="cellIs" dxfId="169" priority="56" operator="equal">
      <formula>"Low"</formula>
    </cfRule>
    <cfRule type="containsText" dxfId="168" priority="58" operator="containsText" text="High">
      <formula>NOT(ISERROR(SEARCH("High",AE423)))</formula>
    </cfRule>
    <cfRule type="cellIs" dxfId="167" priority="57" operator="equal">
      <formula>"medium"</formula>
    </cfRule>
  </conditionalFormatting>
  <conditionalFormatting sqref="AE430:AG433">
    <cfRule type="cellIs" dxfId="166" priority="53" operator="equal">
      <formula>"Low"</formula>
    </cfRule>
    <cfRule type="cellIs" dxfId="165" priority="54" operator="equal">
      <formula>"medium"</formula>
    </cfRule>
    <cfRule type="containsText" dxfId="164" priority="55" operator="containsText" text="High">
      <formula>NOT(ISERROR(SEARCH("High",AE430)))</formula>
    </cfRule>
  </conditionalFormatting>
  <conditionalFormatting sqref="AE435:AG435">
    <cfRule type="cellIs" dxfId="163" priority="35" operator="equal">
      <formula>"Low"</formula>
    </cfRule>
    <cfRule type="containsText" dxfId="162" priority="37" operator="containsText" text="High">
      <formula>NOT(ISERROR(SEARCH("High",AE435)))</formula>
    </cfRule>
    <cfRule type="cellIs" dxfId="161" priority="36" operator="equal">
      <formula>"medium"</formula>
    </cfRule>
  </conditionalFormatting>
  <conditionalFormatting sqref="AE508:AG508">
    <cfRule type="cellIs" dxfId="160" priority="50" operator="equal">
      <formula>"Low"</formula>
    </cfRule>
    <cfRule type="cellIs" dxfId="159" priority="51" operator="equal">
      <formula>"medium"</formula>
    </cfRule>
    <cfRule type="containsText" dxfId="158" priority="52" operator="containsText" text="High">
      <formula>NOT(ISERROR(SEARCH("High",AE508)))</formula>
    </cfRule>
  </conditionalFormatting>
  <conditionalFormatting sqref="AE521:AG521">
    <cfRule type="cellIs" dxfId="157" priority="48" operator="equal">
      <formula>"medium"</formula>
    </cfRule>
    <cfRule type="cellIs" dxfId="156" priority="47" operator="equal">
      <formula>"Low"</formula>
    </cfRule>
    <cfRule type="containsText" dxfId="155" priority="49" operator="containsText" text="High">
      <formula>NOT(ISERROR(SEARCH("High",AE521)))</formula>
    </cfRule>
  </conditionalFormatting>
  <conditionalFormatting sqref="AE534:AG534">
    <cfRule type="containsText" dxfId="154" priority="46" operator="containsText" text="High">
      <formula>NOT(ISERROR(SEARCH("High",AE534)))</formula>
    </cfRule>
    <cfRule type="cellIs" dxfId="153" priority="45" operator="equal">
      <formula>"medium"</formula>
    </cfRule>
    <cfRule type="cellIs" dxfId="152" priority="44" operator="equal">
      <formula>"Low"</formula>
    </cfRule>
  </conditionalFormatting>
  <conditionalFormatting sqref="AE547:AG548">
    <cfRule type="containsText" dxfId="151" priority="40" operator="containsText" text="High">
      <formula>NOT(ISERROR(SEARCH("High",AE547)))</formula>
    </cfRule>
    <cfRule type="cellIs" dxfId="150" priority="39" operator="equal">
      <formula>"medium"</formula>
    </cfRule>
    <cfRule type="cellIs" dxfId="149" priority="38" operator="equal">
      <formula>"Low"</formula>
    </cfRule>
  </conditionalFormatting>
  <conditionalFormatting sqref="AE564:AG564">
    <cfRule type="containsText" dxfId="148" priority="34" operator="containsText" text="High">
      <formula>NOT(ISERROR(SEARCH("High",AE564)))</formula>
    </cfRule>
    <cfRule type="cellIs" dxfId="147" priority="32" operator="equal">
      <formula>"Low"</formula>
    </cfRule>
    <cfRule type="cellIs" dxfId="146" priority="33" operator="equal">
      <formula>"medium"</formula>
    </cfRule>
  </conditionalFormatting>
  <conditionalFormatting sqref="AH1:AH343 AH345:AH1048576">
    <cfRule type="cellIs" dxfId="145" priority="2" operator="equal">
      <formula>9</formula>
    </cfRule>
    <cfRule type="cellIs" dxfId="144" priority="3" operator="equal">
      <formula>18</formula>
    </cfRule>
    <cfRule type="cellIs" dxfId="143" priority="4" operator="equal">
      <formula>27</formula>
    </cfRule>
    <cfRule type="cellIs" dxfId="142" priority="1" operator="between">
      <formula>1</formula>
      <formula>9</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79BA9-4121-4511-8201-7471036E8935}">
  <sheetPr>
    <pageSetUpPr fitToPage="1"/>
  </sheetPr>
  <dimension ref="A1:AK570"/>
  <sheetViews>
    <sheetView topLeftCell="E307" zoomScale="40" zoomScaleNormal="40" workbookViewId="0">
      <selection activeCell="A522" sqref="A522"/>
    </sheetView>
  </sheetViews>
  <sheetFormatPr defaultColWidth="8.85546875" defaultRowHeight="43.9" customHeight="1"/>
  <cols>
    <col min="1" max="1" width="8.85546875" style="254"/>
    <col min="2" max="2" width="25" style="242" customWidth="1"/>
    <col min="3" max="3" width="103" style="242" customWidth="1"/>
    <col min="4" max="4" width="4.28515625" style="242" customWidth="1"/>
    <col min="5" max="5" width="52.5703125" style="255" customWidth="1"/>
    <col min="6" max="6" width="45.5703125" style="2" hidden="1" customWidth="1"/>
    <col min="7" max="7" width="64.140625" style="242" hidden="1" customWidth="1"/>
    <col min="8" max="8" width="49.7109375" style="242" hidden="1" customWidth="1"/>
    <col min="9" max="9" width="44.7109375" style="242" hidden="1" customWidth="1"/>
    <col min="10" max="10" width="54.5703125" style="117" hidden="1" customWidth="1"/>
    <col min="11" max="11" width="31.42578125" style="5" hidden="1" customWidth="1"/>
    <col min="12" max="12" width="37" style="255" hidden="1" customWidth="1"/>
    <col min="13" max="13" width="10.5703125" style="242" hidden="1" customWidth="1"/>
    <col min="14" max="14" width="6.42578125" style="242" hidden="1" customWidth="1"/>
    <col min="15" max="15" width="11.28515625" style="256" bestFit="1" customWidth="1"/>
    <col min="16" max="16" width="24.5703125" style="152" customWidth="1"/>
    <col min="17" max="17" width="22" style="257" customWidth="1"/>
    <col min="18" max="18" width="26.7109375" style="255" customWidth="1"/>
    <col min="19" max="19" width="25.28515625" style="242" customWidth="1"/>
    <col min="20" max="20" width="26.7109375" style="5" customWidth="1"/>
    <col min="21" max="21" width="29.7109375" style="5" customWidth="1"/>
    <col min="22" max="22" width="39.28515625" style="242" customWidth="1"/>
    <col min="23" max="23" width="39.28515625" style="5" customWidth="1"/>
    <col min="24" max="29" width="4.7109375" style="5" customWidth="1"/>
    <col min="30" max="30" width="12.42578125" style="5" customWidth="1"/>
    <col min="31" max="33" width="4.7109375" style="5" customWidth="1"/>
    <col min="34" max="34" width="26.140625" style="404" customWidth="1"/>
    <col min="35" max="35" width="42.5703125" style="242" customWidth="1"/>
    <col min="36" max="36" width="39.28515625" style="242" hidden="1" customWidth="1"/>
    <col min="37" max="37" width="13.85546875" style="242" hidden="1" customWidth="1"/>
    <col min="38" max="16384" width="8.85546875" style="242"/>
  </cols>
  <sheetData>
    <row r="1" spans="1:37" ht="43.9" customHeight="1">
      <c r="B1" s="2"/>
      <c r="E1" s="117"/>
      <c r="V1" s="344"/>
    </row>
    <row r="2" spans="1:37" ht="43.9" customHeight="1" thickBot="1">
      <c r="B2" s="2"/>
      <c r="E2" s="117"/>
      <c r="X2" s="499"/>
      <c r="Y2" s="499"/>
      <c r="Z2" s="499"/>
      <c r="AA2" s="499"/>
      <c r="AB2" s="499"/>
      <c r="AC2" s="499"/>
      <c r="AD2" s="499"/>
      <c r="AE2" s="499"/>
      <c r="AF2" s="499"/>
      <c r="AG2" s="499"/>
    </row>
    <row r="3" spans="1:37" ht="43.9" customHeight="1" thickBot="1">
      <c r="A3" s="258">
        <v>1</v>
      </c>
      <c r="B3" s="481" t="s">
        <v>5</v>
      </c>
      <c r="C3" s="482"/>
      <c r="D3" s="482" t="s">
        <v>6</v>
      </c>
      <c r="E3" s="482"/>
      <c r="F3" s="482"/>
      <c r="G3" s="482"/>
      <c r="H3" s="500"/>
      <c r="I3" s="482"/>
      <c r="J3" s="482"/>
      <c r="K3" s="482"/>
      <c r="L3" s="501"/>
      <c r="M3" s="502" t="s">
        <v>7</v>
      </c>
      <c r="N3" s="482"/>
      <c r="O3" s="500"/>
      <c r="P3" s="500"/>
      <c r="Q3" s="500"/>
      <c r="R3" s="500"/>
      <c r="S3" s="500"/>
      <c r="T3" s="500"/>
      <c r="U3" s="500"/>
      <c r="V3" s="482"/>
      <c r="W3" s="482"/>
      <c r="X3" s="482"/>
      <c r="Y3" s="482"/>
      <c r="Z3" s="482"/>
      <c r="AA3" s="482"/>
      <c r="AB3" s="482"/>
      <c r="AC3" s="482"/>
      <c r="AD3" s="482"/>
      <c r="AE3" s="482"/>
      <c r="AF3" s="482"/>
      <c r="AG3" s="482"/>
      <c r="AH3" s="482"/>
      <c r="AI3" s="483" t="s">
        <v>8</v>
      </c>
      <c r="AJ3" s="483"/>
    </row>
    <row r="4" spans="1:37" s="259" customFormat="1" ht="43.9" customHeight="1">
      <c r="A4" s="243"/>
      <c r="D4" s="260"/>
      <c r="E4" s="261" t="s">
        <v>9</v>
      </c>
      <c r="F4" s="466" t="s">
        <v>10</v>
      </c>
      <c r="G4" s="466" t="s">
        <v>11</v>
      </c>
      <c r="H4" s="503" t="s">
        <v>12</v>
      </c>
      <c r="I4" s="477" t="s">
        <v>13</v>
      </c>
      <c r="J4" s="479" t="s">
        <v>14</v>
      </c>
      <c r="K4" s="466" t="s">
        <v>15</v>
      </c>
      <c r="L4" s="477" t="s">
        <v>16</v>
      </c>
      <c r="M4" s="327" t="s">
        <v>17</v>
      </c>
      <c r="N4" s="17" t="s">
        <v>18</v>
      </c>
      <c r="O4" s="526" t="s">
        <v>19</v>
      </c>
      <c r="P4" s="526"/>
      <c r="Q4" s="526"/>
      <c r="R4" s="527" t="s">
        <v>560</v>
      </c>
      <c r="S4" s="522" t="s">
        <v>21</v>
      </c>
      <c r="T4" s="522" t="s">
        <v>22</v>
      </c>
      <c r="U4" s="522" t="s">
        <v>23</v>
      </c>
      <c r="V4" s="464" t="s">
        <v>24</v>
      </c>
      <c r="W4" s="524" t="s">
        <v>25</v>
      </c>
      <c r="X4" s="467" t="s">
        <v>26</v>
      </c>
      <c r="Y4" s="468"/>
      <c r="Z4" s="469"/>
      <c r="AA4" s="467" t="s">
        <v>27</v>
      </c>
      <c r="AB4" s="468"/>
      <c r="AC4" s="469"/>
      <c r="AD4" s="18" t="s">
        <v>28</v>
      </c>
      <c r="AE4" s="467" t="s">
        <v>29</v>
      </c>
      <c r="AF4" s="468"/>
      <c r="AG4" s="469"/>
      <c r="AH4" s="466" t="s">
        <v>30</v>
      </c>
      <c r="AI4" s="456" t="s">
        <v>31</v>
      </c>
      <c r="AJ4" s="456" t="s">
        <v>32</v>
      </c>
      <c r="AK4" s="263" t="s">
        <v>33</v>
      </c>
    </row>
    <row r="5" spans="1:37" ht="43.9" customHeight="1">
      <c r="A5" s="243"/>
      <c r="B5" s="264" t="s">
        <v>34</v>
      </c>
      <c r="C5" s="31" t="s">
        <v>35</v>
      </c>
      <c r="D5" s="116"/>
      <c r="E5" s="265" t="s">
        <v>36</v>
      </c>
      <c r="F5" s="457"/>
      <c r="G5" s="457"/>
      <c r="H5" s="476"/>
      <c r="I5" s="504"/>
      <c r="J5" s="505"/>
      <c r="K5" s="456"/>
      <c r="L5" s="504"/>
      <c r="M5" s="328"/>
      <c r="N5" s="324"/>
      <c r="O5" s="397" t="s">
        <v>561</v>
      </c>
      <c r="P5" s="397" t="s">
        <v>38</v>
      </c>
      <c r="Q5" s="398" t="s">
        <v>17</v>
      </c>
      <c r="R5" s="527"/>
      <c r="S5" s="522"/>
      <c r="T5" s="522"/>
      <c r="U5" s="522"/>
      <c r="V5" s="523"/>
      <c r="W5" s="525"/>
      <c r="X5" s="325" t="s">
        <v>39</v>
      </c>
      <c r="Y5" s="325" t="s">
        <v>40</v>
      </c>
      <c r="Z5" s="325" t="s">
        <v>41</v>
      </c>
      <c r="AA5" s="325" t="s">
        <v>39</v>
      </c>
      <c r="AB5" s="325" t="s">
        <v>40</v>
      </c>
      <c r="AC5" s="325" t="s">
        <v>41</v>
      </c>
      <c r="AD5" s="29" t="s">
        <v>42</v>
      </c>
      <c r="AE5" s="325" t="s">
        <v>43</v>
      </c>
      <c r="AF5" s="325" t="s">
        <v>44</v>
      </c>
      <c r="AG5" s="325" t="s">
        <v>45</v>
      </c>
      <c r="AH5" s="456"/>
      <c r="AI5" s="456"/>
      <c r="AJ5" s="456"/>
      <c r="AK5" s="152" t="s">
        <v>46</v>
      </c>
    </row>
    <row r="6" spans="1:37" ht="43.9" customHeight="1">
      <c r="A6" s="243"/>
      <c r="B6" s="30" t="s">
        <v>47</v>
      </c>
      <c r="C6" s="31" t="s">
        <v>48</v>
      </c>
      <c r="D6" s="116"/>
      <c r="E6" s="458" t="s">
        <v>49</v>
      </c>
      <c r="F6" s="458" t="s">
        <v>562</v>
      </c>
      <c r="G6" s="520" t="s">
        <v>563</v>
      </c>
      <c r="H6" s="248"/>
      <c r="I6" s="60"/>
      <c r="J6" s="60"/>
      <c r="K6" s="59"/>
      <c r="L6" s="187"/>
      <c r="M6" s="249"/>
      <c r="O6" s="331"/>
      <c r="P6" s="185"/>
      <c r="Q6" s="186"/>
      <c r="R6" s="187"/>
      <c r="S6" s="188"/>
      <c r="T6" s="123"/>
      <c r="U6" s="123"/>
      <c r="V6" s="188"/>
      <c r="W6" s="123"/>
      <c r="X6" s="123"/>
      <c r="Y6" s="123"/>
      <c r="Z6" s="123"/>
      <c r="AA6" s="123"/>
      <c r="AB6" s="123"/>
      <c r="AC6" s="123"/>
      <c r="AD6" s="123"/>
      <c r="AE6" s="123"/>
      <c r="AF6" s="123"/>
      <c r="AG6" s="123"/>
      <c r="AH6" s="405"/>
      <c r="AI6" s="188"/>
      <c r="AJ6" s="249"/>
      <c r="AK6" s="301"/>
    </row>
    <row r="7" spans="1:37" ht="43.9" customHeight="1">
      <c r="A7" s="243"/>
      <c r="B7" s="264" t="s">
        <v>54</v>
      </c>
      <c r="C7" s="269" t="s">
        <v>55</v>
      </c>
      <c r="D7" s="116"/>
      <c r="E7" s="459"/>
      <c r="F7" s="459"/>
      <c r="G7" s="521"/>
      <c r="H7" s="248"/>
      <c r="I7" s="188"/>
      <c r="J7" s="188"/>
      <c r="K7" s="123"/>
      <c r="L7" s="187"/>
      <c r="M7" s="249"/>
      <c r="O7" s="331"/>
      <c r="P7" s="185"/>
      <c r="Q7" s="186"/>
      <c r="R7" s="187"/>
      <c r="S7" s="188"/>
      <c r="T7" s="123"/>
      <c r="U7" s="123"/>
      <c r="V7" s="188"/>
      <c r="W7" s="123"/>
      <c r="X7" s="123"/>
      <c r="Y7" s="123"/>
      <c r="Z7" s="123"/>
      <c r="AA7" s="123"/>
      <c r="AB7" s="123"/>
      <c r="AC7" s="123"/>
      <c r="AD7" s="123"/>
      <c r="AE7" s="123"/>
      <c r="AF7" s="123"/>
      <c r="AG7" s="123"/>
      <c r="AH7" s="405"/>
      <c r="AI7" s="188"/>
      <c r="AJ7" s="249"/>
      <c r="AK7" s="301"/>
    </row>
    <row r="8" spans="1:37" ht="60">
      <c r="A8" s="243"/>
      <c r="B8" s="463" t="s">
        <v>56</v>
      </c>
      <c r="C8" s="31" t="s">
        <v>57</v>
      </c>
      <c r="D8" s="116"/>
      <c r="E8" s="459"/>
      <c r="F8" s="459"/>
      <c r="G8" s="521"/>
      <c r="H8" s="248"/>
      <c r="I8" s="188"/>
      <c r="J8" s="188"/>
      <c r="K8" s="123"/>
      <c r="L8" s="187"/>
      <c r="M8" s="249"/>
      <c r="O8" s="49">
        <v>15</v>
      </c>
      <c r="P8" s="47" t="str">
        <f>C224</f>
        <v>To be assessed as qualified and experienced</v>
      </c>
      <c r="Q8" s="47" t="str">
        <f t="shared" ref="Q8:S9" si="0">H229</f>
        <v>Backup qualified and experienced engineers</v>
      </c>
      <c r="R8" s="53" t="str">
        <f t="shared" si="0"/>
        <v>Wrong object</v>
      </c>
      <c r="S8" s="49" t="str">
        <f t="shared" si="0"/>
        <v>Incorrect assessment made</v>
      </c>
      <c r="T8" s="399" t="s">
        <v>53</v>
      </c>
      <c r="U8" s="414" t="s">
        <v>58</v>
      </c>
      <c r="V8" s="50" t="s">
        <v>59</v>
      </c>
      <c r="W8" s="334" t="s">
        <v>60</v>
      </c>
      <c r="X8" s="32">
        <f>IF($T8="High",3,0)</f>
        <v>0</v>
      </c>
      <c r="Y8" s="32">
        <f>IF($T8="Medium",2,0)</f>
        <v>0</v>
      </c>
      <c r="Z8" s="32">
        <f>IF($T8="Low",1,0)</f>
        <v>1</v>
      </c>
      <c r="AA8" s="32">
        <f>IF($U8="large",3,0)</f>
        <v>3</v>
      </c>
      <c r="AB8" s="32">
        <f>IF($U8="Medium",2,0)</f>
        <v>0</v>
      </c>
      <c r="AC8" s="32">
        <f>IF($U8="Low",1,0)</f>
        <v>0</v>
      </c>
      <c r="AD8" s="32">
        <f t="shared" ref="AD8:AD9" si="1">(X8+Y8+Z8)*(AA8+AB8+AC8)</f>
        <v>3</v>
      </c>
      <c r="AE8" s="51">
        <f>IF($W8="INCREASE",3,0)</f>
        <v>3</v>
      </c>
      <c r="AF8" s="51">
        <f>IF($W8="NO CHANGE",2,0)</f>
        <v>0</v>
      </c>
      <c r="AG8" s="51">
        <f>IF($W8="DECREASE",1,0)</f>
        <v>0</v>
      </c>
      <c r="AH8" s="48">
        <f>AD8*(AE8+AF8+AG8)</f>
        <v>9</v>
      </c>
      <c r="AI8" s="50" t="s">
        <v>61</v>
      </c>
      <c r="AJ8" s="249"/>
      <c r="AK8" s="301"/>
    </row>
    <row r="9" spans="1:37" ht="60">
      <c r="A9" s="243"/>
      <c r="B9" s="463"/>
      <c r="C9" s="31" t="s">
        <v>62</v>
      </c>
      <c r="D9" s="116"/>
      <c r="E9" s="459"/>
      <c r="F9" s="459"/>
      <c r="G9" s="521"/>
      <c r="H9" s="248"/>
      <c r="I9" s="188"/>
      <c r="J9" s="188"/>
      <c r="K9" s="123"/>
      <c r="L9" s="187"/>
      <c r="M9" s="249"/>
      <c r="N9" s="231"/>
      <c r="O9" s="49">
        <v>15</v>
      </c>
      <c r="P9" s="47" t="str">
        <f>C224</f>
        <v>To be assessed as qualified and experienced</v>
      </c>
      <c r="Q9" s="47" t="str">
        <f t="shared" si="0"/>
        <v>Backup of qualified and experienced aircrew</v>
      </c>
      <c r="R9" s="53" t="str">
        <f t="shared" si="0"/>
        <v>Wrong object</v>
      </c>
      <c r="S9" s="53" t="str">
        <f t="shared" si="0"/>
        <v>Incorrect assessment made</v>
      </c>
      <c r="T9" s="399" t="s">
        <v>53</v>
      </c>
      <c r="U9" s="414" t="s">
        <v>58</v>
      </c>
      <c r="V9" s="50" t="s">
        <v>63</v>
      </c>
      <c r="W9" s="334" t="s">
        <v>60</v>
      </c>
      <c r="X9" s="32">
        <f>IF($T9="High",3,0)</f>
        <v>0</v>
      </c>
      <c r="Y9" s="32">
        <f>IF($T9="Medium",2,0)</f>
        <v>0</v>
      </c>
      <c r="Z9" s="32">
        <f>IF($T9="Low",1,0)</f>
        <v>1</v>
      </c>
      <c r="AA9" s="32">
        <f>IF($U9="large",3,0)</f>
        <v>3</v>
      </c>
      <c r="AB9" s="32">
        <f>IF($U9="Medium",2,0)</f>
        <v>0</v>
      </c>
      <c r="AC9" s="32">
        <f>IF($U9="Low",1,0)</f>
        <v>0</v>
      </c>
      <c r="AD9" s="32">
        <f t="shared" si="1"/>
        <v>3</v>
      </c>
      <c r="AE9" s="51">
        <f>IF($W9="INCREASE",3,0)</f>
        <v>3</v>
      </c>
      <c r="AF9" s="51">
        <f>IF($W9="NO CHANGE",2,0)</f>
        <v>0</v>
      </c>
      <c r="AG9" s="51">
        <f>IF($W9="DECREASE",1,0)</f>
        <v>0</v>
      </c>
      <c r="AH9" s="48">
        <f>AD9*(AE9+AF9+AG9)</f>
        <v>9</v>
      </c>
      <c r="AI9" s="50" t="s">
        <v>64</v>
      </c>
      <c r="AJ9" s="247"/>
      <c r="AK9" s="301"/>
    </row>
    <row r="10" spans="1:37" ht="43.9" customHeight="1">
      <c r="A10" s="243"/>
      <c r="B10" s="463" t="s">
        <v>65</v>
      </c>
      <c r="C10" s="31" t="s">
        <v>66</v>
      </c>
      <c r="D10" s="116"/>
      <c r="E10" s="459"/>
      <c r="F10" s="459"/>
      <c r="G10" s="521"/>
      <c r="H10" s="340" t="str">
        <f>C10</f>
        <v>Completed PSED proforma</v>
      </c>
      <c r="I10" s="355" t="s">
        <v>67</v>
      </c>
      <c r="J10" s="117" t="s">
        <v>564</v>
      </c>
      <c r="K10" s="5" t="s">
        <v>69</v>
      </c>
      <c r="L10" s="255" t="s">
        <v>58</v>
      </c>
      <c r="M10" s="249"/>
      <c r="N10" s="231"/>
      <c r="O10" s="271"/>
      <c r="P10" s="198"/>
      <c r="Q10" s="289"/>
      <c r="R10" s="271"/>
      <c r="S10" s="270"/>
      <c r="T10" s="123"/>
      <c r="U10" s="123"/>
      <c r="V10" s="270"/>
      <c r="W10" s="335"/>
      <c r="X10" s="39"/>
      <c r="Y10" s="39"/>
      <c r="Z10" s="39"/>
      <c r="AA10" s="39"/>
      <c r="AB10" s="39"/>
      <c r="AC10" s="39"/>
      <c r="AD10" s="59"/>
      <c r="AE10" s="39"/>
      <c r="AF10" s="39"/>
      <c r="AG10" s="39"/>
      <c r="AH10" s="408"/>
      <c r="AI10" s="270"/>
      <c r="AJ10" s="319" t="s">
        <v>565</v>
      </c>
      <c r="AK10" s="318" t="s">
        <v>566</v>
      </c>
    </row>
    <row r="11" spans="1:37" ht="43.9" customHeight="1">
      <c r="A11" s="243"/>
      <c r="B11" s="463"/>
      <c r="C11" s="31" t="s">
        <v>71</v>
      </c>
      <c r="D11" s="116"/>
      <c r="E11" s="459"/>
      <c r="F11" s="459"/>
      <c r="G11" s="521"/>
      <c r="H11" s="340" t="str">
        <f>C11</f>
        <v>NFF/Airworthiness assessment</v>
      </c>
      <c r="I11" s="355" t="s">
        <v>72</v>
      </c>
      <c r="J11" s="165" t="s">
        <v>73</v>
      </c>
      <c r="K11" s="5" t="s">
        <v>69</v>
      </c>
      <c r="L11" s="255" t="s">
        <v>58</v>
      </c>
      <c r="M11" s="249"/>
      <c r="N11" s="293"/>
      <c r="O11" s="271"/>
      <c r="P11" s="198"/>
      <c r="Q11" s="289"/>
      <c r="R11" s="271"/>
      <c r="S11" s="270"/>
      <c r="T11" s="123"/>
      <c r="U11" s="123"/>
      <c r="V11" s="270"/>
      <c r="W11" s="335"/>
      <c r="X11" s="39"/>
      <c r="Y11" s="39"/>
      <c r="Z11" s="39"/>
      <c r="AA11" s="39"/>
      <c r="AB11" s="39"/>
      <c r="AC11" s="39"/>
      <c r="AD11" s="65"/>
      <c r="AE11" s="39"/>
      <c r="AF11" s="39"/>
      <c r="AG11" s="39"/>
      <c r="AH11" s="408"/>
      <c r="AI11" s="270"/>
      <c r="AJ11" s="319" t="s">
        <v>567</v>
      </c>
      <c r="AK11" s="129" t="s">
        <v>74</v>
      </c>
    </row>
    <row r="12" spans="1:37" ht="60">
      <c r="A12" s="243"/>
      <c r="B12" s="463" t="s">
        <v>75</v>
      </c>
      <c r="C12" s="106" t="s">
        <v>76</v>
      </c>
      <c r="D12" s="116"/>
      <c r="E12" s="459"/>
      <c r="F12" s="459"/>
      <c r="G12" s="521"/>
      <c r="H12" s="248"/>
      <c r="I12" s="188"/>
      <c r="J12" s="188"/>
      <c r="K12" s="123"/>
      <c r="L12" s="187"/>
      <c r="M12" s="249"/>
      <c r="N12" s="293"/>
      <c r="O12" s="336">
        <v>6</v>
      </c>
      <c r="P12" s="47" t="str">
        <f>C89</f>
        <v>To conduct SQEP Test</v>
      </c>
      <c r="Q12" s="47" t="str">
        <f>H94</f>
        <v>Aircrew SQEP for PSED</v>
      </c>
      <c r="R12" s="49" t="str">
        <f t="shared" ref="R12:S12" si="2">I94</f>
        <v>Wrong object</v>
      </c>
      <c r="S12" s="50" t="str">
        <f t="shared" si="2"/>
        <v>Wrong assessment outcome from test</v>
      </c>
      <c r="T12" s="213" t="s">
        <v>69</v>
      </c>
      <c r="U12" s="415" t="s">
        <v>58</v>
      </c>
      <c r="V12" s="50" t="s">
        <v>77</v>
      </c>
      <c r="W12" s="334" t="s">
        <v>60</v>
      </c>
      <c r="X12" s="332">
        <f t="shared" ref="X12:X17" si="3">IF($T12="High",3,0)</f>
        <v>3</v>
      </c>
      <c r="Y12" s="332">
        <f t="shared" ref="Y12:Y17" si="4">IF($T12="Medium",2,0)</f>
        <v>0</v>
      </c>
      <c r="Z12" s="332">
        <f t="shared" ref="Z12:Z17" si="5">IF($T12="Low",1,0)</f>
        <v>0</v>
      </c>
      <c r="AA12" s="332">
        <f t="shared" ref="AA12:AA17" si="6">IF($U12="large",3,0)</f>
        <v>3</v>
      </c>
      <c r="AB12" s="332">
        <f t="shared" ref="AB12:AB17" si="7">IF($U12="Medium",2,0)</f>
        <v>0</v>
      </c>
      <c r="AC12" s="332">
        <f t="shared" ref="AC12:AC17" si="8">IF($U12="Low",1,0)</f>
        <v>0</v>
      </c>
      <c r="AD12" s="32">
        <f t="shared" ref="AD12:AD17" si="9">(X12+Y12+Z12)*(AA12+AB12+AC12)</f>
        <v>9</v>
      </c>
      <c r="AE12" s="333">
        <f>IF($W12="INCREASE",3,0)</f>
        <v>3</v>
      </c>
      <c r="AF12" s="333">
        <f>IF($W12="NO CHANGE",2,0)</f>
        <v>0</v>
      </c>
      <c r="AG12" s="333">
        <f>IF($W12="DECREASE",1,0)</f>
        <v>0</v>
      </c>
      <c r="AH12" s="424">
        <f>AD12*(AE12+AF12+AG12)</f>
        <v>27</v>
      </c>
      <c r="AI12" s="50" t="s">
        <v>78</v>
      </c>
      <c r="AJ12" s="251"/>
      <c r="AK12" s="301"/>
    </row>
    <row r="13" spans="1:37" ht="60">
      <c r="A13" s="243"/>
      <c r="B13" s="463"/>
      <c r="C13" s="31" t="s">
        <v>79</v>
      </c>
      <c r="D13" s="116"/>
      <c r="E13" s="459"/>
      <c r="F13" s="459"/>
      <c r="G13" s="521"/>
      <c r="H13" s="248"/>
      <c r="I13" s="188"/>
      <c r="J13" s="188"/>
      <c r="K13" s="123"/>
      <c r="L13" s="187"/>
      <c r="M13" s="249"/>
      <c r="O13" s="336">
        <v>6</v>
      </c>
      <c r="P13" s="47" t="str">
        <f>C89</f>
        <v>To conduct SQEP Test</v>
      </c>
      <c r="Q13" s="47" t="str">
        <f>H93</f>
        <v>Engineer SQEP for PSED</v>
      </c>
      <c r="R13" s="49" t="str">
        <f t="shared" ref="R13:S13" si="10">I93</f>
        <v>Wrong object</v>
      </c>
      <c r="S13" s="50" t="str">
        <f t="shared" si="10"/>
        <v>Wrong assessment outcome from test</v>
      </c>
      <c r="T13" s="213" t="s">
        <v>69</v>
      </c>
      <c r="U13" s="415" t="s">
        <v>58</v>
      </c>
      <c r="V13" s="50" t="s">
        <v>568</v>
      </c>
      <c r="W13" s="334" t="s">
        <v>60</v>
      </c>
      <c r="X13" s="332">
        <f t="shared" si="3"/>
        <v>3</v>
      </c>
      <c r="Y13" s="332">
        <f t="shared" si="4"/>
        <v>0</v>
      </c>
      <c r="Z13" s="332">
        <f t="shared" si="5"/>
        <v>0</v>
      </c>
      <c r="AA13" s="332">
        <f t="shared" si="6"/>
        <v>3</v>
      </c>
      <c r="AB13" s="332">
        <f t="shared" si="7"/>
        <v>0</v>
      </c>
      <c r="AC13" s="332">
        <f t="shared" si="8"/>
        <v>0</v>
      </c>
      <c r="AD13" s="32">
        <f t="shared" si="9"/>
        <v>9</v>
      </c>
      <c r="AE13" s="333">
        <f>IF($W13="INCREASE",3,0)</f>
        <v>3</v>
      </c>
      <c r="AF13" s="333">
        <f>IF($W13="NO CHANGE",2,0)</f>
        <v>0</v>
      </c>
      <c r="AG13" s="333">
        <f>IF($W13="DECREASE",1,0)</f>
        <v>0</v>
      </c>
      <c r="AH13" s="424">
        <f>AD13*(AE13+AF13+AG13)</f>
        <v>27</v>
      </c>
      <c r="AI13" s="50" t="s">
        <v>81</v>
      </c>
      <c r="AJ13" s="249"/>
      <c r="AK13" s="301"/>
    </row>
    <row r="14" spans="1:37" ht="43.9" customHeight="1">
      <c r="A14" s="243"/>
      <c r="B14" s="463" t="s">
        <v>82</v>
      </c>
      <c r="C14" s="31" t="s">
        <v>83</v>
      </c>
      <c r="D14" s="116"/>
      <c r="E14" s="459"/>
      <c r="F14" s="459"/>
      <c r="G14" s="521"/>
      <c r="H14" s="246"/>
      <c r="I14" s="66"/>
      <c r="J14" s="66"/>
      <c r="K14" s="65"/>
      <c r="L14" s="187"/>
      <c r="M14" s="249"/>
      <c r="O14" s="49">
        <v>7</v>
      </c>
      <c r="P14" s="47" t="str">
        <f>C106</f>
        <v>To find suitable PSED facility</v>
      </c>
      <c r="Q14" s="47" t="str">
        <f>H110</f>
        <v>Suitable PSED facility</v>
      </c>
      <c r="R14" s="49" t="str">
        <f t="shared" ref="R14:U14" si="11">I110</f>
        <v>Wrong object</v>
      </c>
      <c r="S14" s="50" t="str">
        <f t="shared" si="11"/>
        <v>Unsuitable facility used/proposed</v>
      </c>
      <c r="T14" s="48" t="str">
        <f t="shared" si="11"/>
        <v>High</v>
      </c>
      <c r="U14" s="416" t="str">
        <f t="shared" si="11"/>
        <v>Large</v>
      </c>
      <c r="V14" s="50" t="s">
        <v>84</v>
      </c>
      <c r="W14" s="334" t="s">
        <v>60</v>
      </c>
      <c r="X14" s="332">
        <f t="shared" si="3"/>
        <v>3</v>
      </c>
      <c r="Y14" s="332">
        <f t="shared" si="4"/>
        <v>0</v>
      </c>
      <c r="Z14" s="332">
        <f t="shared" si="5"/>
        <v>0</v>
      </c>
      <c r="AA14" s="332">
        <f t="shared" si="6"/>
        <v>3</v>
      </c>
      <c r="AB14" s="332">
        <f t="shared" si="7"/>
        <v>0</v>
      </c>
      <c r="AC14" s="332">
        <f t="shared" si="8"/>
        <v>0</v>
      </c>
      <c r="AD14" s="32">
        <f t="shared" si="9"/>
        <v>9</v>
      </c>
      <c r="AE14" s="333">
        <f t="shared" ref="AE14:AE17" si="12">IF($W14="INCREASE",3,0)</f>
        <v>3</v>
      </c>
      <c r="AF14" s="333">
        <f t="shared" ref="AF14:AF17" si="13">IF($W14="NO CHANGE",2,0)</f>
        <v>0</v>
      </c>
      <c r="AG14" s="333">
        <f t="shared" ref="AG14:AG17" si="14">IF($W14="DECREASE",1,0)</f>
        <v>0</v>
      </c>
      <c r="AH14" s="424">
        <f t="shared" ref="AH14:AH17" si="15">AD14*(AE14+AF14+AG14)</f>
        <v>27</v>
      </c>
      <c r="AI14" s="50" t="s">
        <v>85</v>
      </c>
      <c r="AJ14" s="249"/>
      <c r="AK14" s="301"/>
    </row>
    <row r="15" spans="1:37" ht="75">
      <c r="A15" s="243"/>
      <c r="B15" s="463"/>
      <c r="C15" s="31" t="s">
        <v>86</v>
      </c>
      <c r="D15" s="116"/>
      <c r="E15" s="459"/>
      <c r="F15" s="459"/>
      <c r="G15" s="459"/>
      <c r="H15" s="246"/>
      <c r="I15" s="248"/>
      <c r="J15" s="188"/>
      <c r="K15" s="123"/>
      <c r="L15" s="187"/>
      <c r="M15" s="329"/>
      <c r="O15" s="49">
        <v>22</v>
      </c>
      <c r="P15" s="50" t="str">
        <f>C318</f>
        <v>To provide PSED proforma</v>
      </c>
      <c r="Q15" s="47" t="str">
        <f>H323</f>
        <v>PSED proforma</v>
      </c>
      <c r="R15" s="53" t="str">
        <f t="shared" ref="R15:U15" si="16">I323</f>
        <v>Timing/duration</v>
      </c>
      <c r="S15" s="47" t="str">
        <f t="shared" si="16"/>
        <v>Too late - provided too late for PSED being conducted</v>
      </c>
      <c r="T15" s="400" t="str">
        <f t="shared" si="16"/>
        <v>Low</v>
      </c>
      <c r="U15" s="417" t="str">
        <f t="shared" si="16"/>
        <v>Large</v>
      </c>
      <c r="V15" s="50" t="s">
        <v>87</v>
      </c>
      <c r="W15" s="334" t="s">
        <v>60</v>
      </c>
      <c r="X15" s="332">
        <f t="shared" si="3"/>
        <v>0</v>
      </c>
      <c r="Y15" s="332">
        <f t="shared" si="4"/>
        <v>0</v>
      </c>
      <c r="Z15" s="332">
        <f t="shared" si="5"/>
        <v>1</v>
      </c>
      <c r="AA15" s="332">
        <f t="shared" si="6"/>
        <v>3</v>
      </c>
      <c r="AB15" s="332">
        <f t="shared" si="7"/>
        <v>0</v>
      </c>
      <c r="AC15" s="332">
        <f t="shared" si="8"/>
        <v>0</v>
      </c>
      <c r="AD15" s="32">
        <f t="shared" si="9"/>
        <v>3</v>
      </c>
      <c r="AE15" s="333">
        <f t="shared" si="12"/>
        <v>3</v>
      </c>
      <c r="AF15" s="333">
        <f t="shared" si="13"/>
        <v>0</v>
      </c>
      <c r="AG15" s="333">
        <f t="shared" si="14"/>
        <v>0</v>
      </c>
      <c r="AH15" s="424">
        <f t="shared" si="15"/>
        <v>9</v>
      </c>
      <c r="AI15" s="50" t="s">
        <v>88</v>
      </c>
      <c r="AJ15" s="249"/>
      <c r="AK15" s="301"/>
    </row>
    <row r="16" spans="1:37" ht="60">
      <c r="A16" s="243"/>
      <c r="B16" s="463"/>
      <c r="C16" s="31" t="s">
        <v>57</v>
      </c>
      <c r="D16" s="116"/>
      <c r="E16" s="459"/>
      <c r="F16" s="459"/>
      <c r="G16" s="459"/>
      <c r="H16" s="272"/>
      <c r="I16" s="248"/>
      <c r="J16" s="188"/>
      <c r="K16" s="123"/>
      <c r="L16" s="187"/>
      <c r="M16" s="329"/>
      <c r="O16" s="49">
        <v>15</v>
      </c>
      <c r="P16" s="47" t="str">
        <f>C224</f>
        <v>To be assessed as qualified and experienced</v>
      </c>
      <c r="Q16" s="47" t="str">
        <f>H229</f>
        <v>Backup qualified and experienced engineers</v>
      </c>
      <c r="R16" s="53" t="str">
        <f t="shared" ref="R16:U17" si="17">I229</f>
        <v>Wrong object</v>
      </c>
      <c r="S16" s="47" t="str">
        <f t="shared" si="17"/>
        <v>Incorrect assessment made</v>
      </c>
      <c r="T16" s="400" t="str">
        <f t="shared" si="17"/>
        <v>Low</v>
      </c>
      <c r="U16" s="417" t="str">
        <f t="shared" si="17"/>
        <v>Large</v>
      </c>
      <c r="V16" s="50" t="s">
        <v>59</v>
      </c>
      <c r="W16" s="334" t="s">
        <v>60</v>
      </c>
      <c r="X16" s="332">
        <f t="shared" si="3"/>
        <v>0</v>
      </c>
      <c r="Y16" s="332">
        <f t="shared" si="4"/>
        <v>0</v>
      </c>
      <c r="Z16" s="332">
        <f t="shared" si="5"/>
        <v>1</v>
      </c>
      <c r="AA16" s="332">
        <f t="shared" si="6"/>
        <v>3</v>
      </c>
      <c r="AB16" s="332">
        <f t="shared" si="7"/>
        <v>0</v>
      </c>
      <c r="AC16" s="332">
        <f t="shared" si="8"/>
        <v>0</v>
      </c>
      <c r="AD16" s="32">
        <f t="shared" si="9"/>
        <v>3</v>
      </c>
      <c r="AE16" s="333">
        <f t="shared" si="12"/>
        <v>3</v>
      </c>
      <c r="AF16" s="333">
        <f t="shared" si="13"/>
        <v>0</v>
      </c>
      <c r="AG16" s="333">
        <f t="shared" si="14"/>
        <v>0</v>
      </c>
      <c r="AH16" s="424">
        <f t="shared" si="15"/>
        <v>9</v>
      </c>
      <c r="AI16" s="50" t="s">
        <v>61</v>
      </c>
      <c r="AJ16" s="249"/>
      <c r="AK16" s="301"/>
    </row>
    <row r="17" spans="1:37" ht="60">
      <c r="A17" s="243"/>
      <c r="B17" s="463"/>
      <c r="C17" s="31" t="s">
        <v>62</v>
      </c>
      <c r="D17" s="116"/>
      <c r="E17" s="459"/>
      <c r="F17" s="459"/>
      <c r="G17" s="459"/>
      <c r="H17" s="272"/>
      <c r="I17" s="248"/>
      <c r="J17" s="188"/>
      <c r="K17" s="123"/>
      <c r="L17" s="187"/>
      <c r="M17" s="329"/>
      <c r="O17" s="49">
        <v>15</v>
      </c>
      <c r="P17" s="47" t="str">
        <f>C224</f>
        <v>To be assessed as qualified and experienced</v>
      </c>
      <c r="Q17" s="47" t="str">
        <f>H230</f>
        <v>Backup of qualified and experienced aircrew</v>
      </c>
      <c r="R17" s="53" t="str">
        <f t="shared" si="17"/>
        <v>Wrong object</v>
      </c>
      <c r="S17" s="47" t="str">
        <f t="shared" si="17"/>
        <v>Incorrect assessment made</v>
      </c>
      <c r="T17" s="400" t="str">
        <f t="shared" si="17"/>
        <v>Low</v>
      </c>
      <c r="U17" s="417" t="str">
        <f t="shared" si="17"/>
        <v>Large</v>
      </c>
      <c r="V17" s="50" t="s">
        <v>63</v>
      </c>
      <c r="W17" s="32" t="s">
        <v>60</v>
      </c>
      <c r="X17" s="332">
        <f t="shared" si="3"/>
        <v>0</v>
      </c>
      <c r="Y17" s="332">
        <f t="shared" si="4"/>
        <v>0</v>
      </c>
      <c r="Z17" s="332">
        <f t="shared" si="5"/>
        <v>1</v>
      </c>
      <c r="AA17" s="332">
        <f t="shared" si="6"/>
        <v>3</v>
      </c>
      <c r="AB17" s="332">
        <f t="shared" si="7"/>
        <v>0</v>
      </c>
      <c r="AC17" s="332">
        <f t="shared" si="8"/>
        <v>0</v>
      </c>
      <c r="AD17" s="32">
        <f t="shared" si="9"/>
        <v>3</v>
      </c>
      <c r="AE17" s="333">
        <f t="shared" si="12"/>
        <v>3</v>
      </c>
      <c r="AF17" s="333">
        <f t="shared" si="13"/>
        <v>0</v>
      </c>
      <c r="AG17" s="333">
        <f t="shared" si="14"/>
        <v>0</v>
      </c>
      <c r="AH17" s="424">
        <f t="shared" si="15"/>
        <v>9</v>
      </c>
      <c r="AI17" s="50" t="s">
        <v>64</v>
      </c>
      <c r="AJ17" s="249"/>
      <c r="AK17" s="301"/>
    </row>
    <row r="18" spans="1:37" ht="43.9" customHeight="1">
      <c r="A18" s="243"/>
      <c r="B18" s="30" t="s">
        <v>89</v>
      </c>
      <c r="C18" s="75" t="s">
        <v>90</v>
      </c>
      <c r="D18" s="116"/>
      <c r="E18" s="459"/>
      <c r="F18" s="459"/>
      <c r="G18" s="459"/>
      <c r="H18" s="76"/>
      <c r="I18" s="223"/>
      <c r="J18" s="88"/>
      <c r="K18" s="90"/>
      <c r="L18" s="88"/>
      <c r="M18" s="330"/>
      <c r="N18" s="88"/>
      <c r="O18" s="88"/>
      <c r="P18" s="88"/>
      <c r="Q18" s="89"/>
      <c r="R18" s="88"/>
      <c r="S18" s="88"/>
      <c r="T18" s="90"/>
      <c r="U18" s="90"/>
      <c r="V18" s="88"/>
      <c r="W18" s="90"/>
      <c r="X18" s="90"/>
      <c r="Y18" s="90"/>
      <c r="Z18" s="90"/>
      <c r="AA18" s="90"/>
      <c r="AB18" s="90"/>
      <c r="AC18" s="90"/>
      <c r="AD18" s="81"/>
      <c r="AE18" s="90"/>
      <c r="AF18" s="90"/>
      <c r="AG18" s="90"/>
      <c r="AH18" s="90"/>
      <c r="AI18" s="88"/>
      <c r="AJ18" s="249"/>
      <c r="AK18" s="301"/>
    </row>
    <row r="19" spans="1:37" ht="43.9" customHeight="1">
      <c r="A19" s="243"/>
      <c r="B19" s="277" t="s">
        <v>91</v>
      </c>
      <c r="C19" s="85" t="s">
        <v>90</v>
      </c>
      <c r="D19" s="278"/>
      <c r="E19" s="459"/>
      <c r="F19" s="459"/>
      <c r="G19" s="459"/>
      <c r="H19" s="79"/>
      <c r="I19" s="223"/>
      <c r="J19" s="88"/>
      <c r="K19" s="90"/>
      <c r="L19" s="88"/>
      <c r="M19" s="330"/>
      <c r="N19" s="88"/>
      <c r="O19" s="88"/>
      <c r="P19" s="88"/>
      <c r="Q19" s="89"/>
      <c r="R19" s="88"/>
      <c r="S19" s="88"/>
      <c r="T19" s="90"/>
      <c r="U19" s="90"/>
      <c r="V19" s="88"/>
      <c r="W19" s="90"/>
      <c r="X19" s="90"/>
      <c r="Y19" s="90"/>
      <c r="Z19" s="90"/>
      <c r="AA19" s="90"/>
      <c r="AB19" s="90"/>
      <c r="AC19" s="90"/>
      <c r="AD19" s="90"/>
      <c r="AE19" s="90"/>
      <c r="AF19" s="90"/>
      <c r="AG19" s="90"/>
      <c r="AH19" s="90"/>
      <c r="AI19" s="88"/>
      <c r="AJ19" s="249"/>
      <c r="AK19" s="321"/>
    </row>
    <row r="20" spans="1:37" ht="43.9" customHeight="1">
      <c r="A20" s="279"/>
      <c r="B20" s="163"/>
      <c r="C20" s="163"/>
      <c r="D20" s="163"/>
      <c r="E20" s="170"/>
      <c r="F20" s="93"/>
      <c r="G20" s="93"/>
      <c r="H20" s="163"/>
      <c r="I20" s="163"/>
      <c r="J20" s="163"/>
      <c r="K20" s="44"/>
      <c r="L20" s="170"/>
      <c r="M20" s="170"/>
      <c r="N20" s="163"/>
      <c r="O20" s="170"/>
      <c r="P20" s="168"/>
      <c r="Q20" s="169"/>
      <c r="R20" s="170"/>
      <c r="S20" s="163"/>
      <c r="T20" s="44"/>
      <c r="U20" s="44"/>
      <c r="V20" s="163"/>
      <c r="W20" s="44"/>
      <c r="X20" s="44"/>
      <c r="Y20" s="44"/>
      <c r="Z20" s="44"/>
      <c r="AA20" s="44"/>
      <c r="AB20" s="44"/>
      <c r="AC20" s="44"/>
      <c r="AD20" s="44"/>
      <c r="AE20" s="44"/>
      <c r="AF20" s="44"/>
      <c r="AG20" s="44"/>
      <c r="AH20" s="406"/>
      <c r="AI20" s="163"/>
      <c r="AJ20" s="273"/>
      <c r="AK20" s="164"/>
    </row>
    <row r="21" spans="1:37" ht="43.9" customHeight="1" thickBot="1">
      <c r="A21" s="357"/>
      <c r="B21" s="231"/>
      <c r="C21" s="231"/>
      <c r="D21" s="231"/>
      <c r="E21" s="310"/>
      <c r="F21" s="230"/>
      <c r="G21" s="230"/>
      <c r="H21" s="231"/>
      <c r="I21" s="231"/>
      <c r="J21" s="231"/>
      <c r="K21" s="229"/>
      <c r="L21" s="310"/>
      <c r="M21" s="231"/>
      <c r="N21" s="231"/>
      <c r="O21" s="310"/>
      <c r="P21" s="311"/>
      <c r="Q21" s="312"/>
      <c r="R21" s="310"/>
      <c r="S21" s="231"/>
      <c r="T21" s="229"/>
      <c r="U21" s="229"/>
      <c r="V21" s="231"/>
      <c r="W21" s="229"/>
      <c r="X21" s="229"/>
      <c r="Y21" s="229"/>
      <c r="Z21" s="229"/>
      <c r="AA21" s="229"/>
      <c r="AB21" s="229"/>
      <c r="AC21" s="229"/>
      <c r="AD21" s="229"/>
      <c r="AE21" s="229"/>
      <c r="AF21" s="229"/>
      <c r="AG21" s="229"/>
      <c r="AH21" s="407"/>
      <c r="AI21" s="231"/>
      <c r="AJ21" s="231"/>
      <c r="AK21" s="164"/>
    </row>
    <row r="22" spans="1:37" ht="43.9" customHeight="1" thickBot="1">
      <c r="A22" s="258">
        <v>2</v>
      </c>
      <c r="B22" s="519" t="s">
        <v>5</v>
      </c>
      <c r="C22" s="506"/>
      <c r="D22" s="506" t="s">
        <v>6</v>
      </c>
      <c r="E22" s="506"/>
      <c r="F22" s="506"/>
      <c r="G22" s="506"/>
      <c r="H22" s="506"/>
      <c r="I22" s="506"/>
      <c r="J22" s="506"/>
      <c r="K22" s="506"/>
      <c r="L22" s="506"/>
      <c r="M22" s="506" t="s">
        <v>7</v>
      </c>
      <c r="N22" s="506"/>
      <c r="O22" s="506"/>
      <c r="P22" s="506"/>
      <c r="Q22" s="506"/>
      <c r="R22" s="506"/>
      <c r="S22" s="506"/>
      <c r="T22" s="506"/>
      <c r="U22" s="506"/>
      <c r="V22" s="506"/>
      <c r="W22" s="506"/>
      <c r="X22" s="506"/>
      <c r="Y22" s="506"/>
      <c r="Z22" s="506"/>
      <c r="AA22" s="506"/>
      <c r="AB22" s="506"/>
      <c r="AC22" s="506"/>
      <c r="AD22" s="506"/>
      <c r="AE22" s="506"/>
      <c r="AF22" s="506"/>
      <c r="AG22" s="506"/>
      <c r="AH22" s="506"/>
      <c r="AI22" s="507" t="s">
        <v>8</v>
      </c>
      <c r="AJ22" s="507"/>
    </row>
    <row r="23" spans="1:37" s="259" customFormat="1" ht="43.9" customHeight="1">
      <c r="A23" s="243"/>
      <c r="D23" s="260"/>
      <c r="E23" s="261" t="s">
        <v>9</v>
      </c>
      <c r="F23" s="508" t="s">
        <v>10</v>
      </c>
      <c r="G23" s="508" t="s">
        <v>11</v>
      </c>
      <c r="H23" s="510" t="s">
        <v>12</v>
      </c>
      <c r="I23" s="512" t="s">
        <v>13</v>
      </c>
      <c r="J23" s="514" t="s">
        <v>14</v>
      </c>
      <c r="K23" s="466" t="s">
        <v>15</v>
      </c>
      <c r="L23" s="508" t="s">
        <v>16</v>
      </c>
      <c r="M23" s="260" t="s">
        <v>17</v>
      </c>
      <c r="N23" s="262" t="s">
        <v>18</v>
      </c>
      <c r="O23" s="516" t="s">
        <v>19</v>
      </c>
      <c r="P23" s="517"/>
      <c r="Q23" s="518"/>
      <c r="R23" s="508" t="s">
        <v>92</v>
      </c>
      <c r="S23" s="508" t="s">
        <v>93</v>
      </c>
      <c r="T23" s="466" t="s">
        <v>22</v>
      </c>
      <c r="U23" s="466" t="s">
        <v>23</v>
      </c>
      <c r="V23" s="529" t="s">
        <v>24</v>
      </c>
      <c r="W23" s="466" t="s">
        <v>94</v>
      </c>
      <c r="X23" s="467" t="s">
        <v>26</v>
      </c>
      <c r="Y23" s="468"/>
      <c r="Z23" s="469"/>
      <c r="AA23" s="467" t="s">
        <v>27</v>
      </c>
      <c r="AB23" s="468"/>
      <c r="AC23" s="469"/>
      <c r="AD23" s="18" t="s">
        <v>28</v>
      </c>
      <c r="AE23" s="467" t="s">
        <v>29</v>
      </c>
      <c r="AF23" s="468"/>
      <c r="AG23" s="469"/>
      <c r="AH23" s="466" t="s">
        <v>30</v>
      </c>
      <c r="AI23" s="528" t="s">
        <v>31</v>
      </c>
      <c r="AJ23" s="528" t="s">
        <v>32</v>
      </c>
      <c r="AK23" s="263" t="s">
        <v>33</v>
      </c>
    </row>
    <row r="24" spans="1:37" ht="43.9" customHeight="1">
      <c r="A24" s="243"/>
      <c r="B24" s="284" t="s">
        <v>34</v>
      </c>
      <c r="C24" s="47" t="s">
        <v>96</v>
      </c>
      <c r="D24" s="226"/>
      <c r="E24" s="394" t="s">
        <v>167</v>
      </c>
      <c r="F24" s="509"/>
      <c r="G24" s="509"/>
      <c r="H24" s="511"/>
      <c r="I24" s="513"/>
      <c r="J24" s="515"/>
      <c r="K24" s="457"/>
      <c r="L24" s="509"/>
      <c r="M24" s="266"/>
      <c r="N24" s="361"/>
      <c r="O24" s="426" t="s">
        <v>37</v>
      </c>
      <c r="P24" s="427" t="s">
        <v>38</v>
      </c>
      <c r="Q24" s="428" t="s">
        <v>17</v>
      </c>
      <c r="R24" s="528"/>
      <c r="S24" s="528"/>
      <c r="T24" s="456"/>
      <c r="U24" s="456"/>
      <c r="V24" s="530"/>
      <c r="W24" s="456"/>
      <c r="X24" s="325" t="s">
        <v>39</v>
      </c>
      <c r="Y24" s="325" t="s">
        <v>40</v>
      </c>
      <c r="Z24" s="325" t="s">
        <v>41</v>
      </c>
      <c r="AA24" s="325" t="s">
        <v>39</v>
      </c>
      <c r="AB24" s="325" t="s">
        <v>40</v>
      </c>
      <c r="AC24" s="325" t="s">
        <v>41</v>
      </c>
      <c r="AD24" s="325" t="s">
        <v>42</v>
      </c>
      <c r="AE24" s="325" t="s">
        <v>43</v>
      </c>
      <c r="AF24" s="325" t="s">
        <v>44</v>
      </c>
      <c r="AG24" s="325" t="s">
        <v>45</v>
      </c>
      <c r="AH24" s="456"/>
      <c r="AI24" s="528"/>
      <c r="AJ24" s="528"/>
      <c r="AK24" s="152" t="s">
        <v>46</v>
      </c>
    </row>
    <row r="25" spans="1:37" ht="43.9" customHeight="1">
      <c r="A25" s="243"/>
      <c r="B25" s="30" t="s">
        <v>47</v>
      </c>
      <c r="C25" s="106" t="s">
        <v>98</v>
      </c>
      <c r="D25" s="116"/>
      <c r="E25" s="458" t="s">
        <v>99</v>
      </c>
      <c r="F25" s="458" t="s">
        <v>100</v>
      </c>
      <c r="G25" s="458" t="s">
        <v>101</v>
      </c>
      <c r="I25" s="347"/>
      <c r="J25" s="347"/>
      <c r="K25" s="378"/>
      <c r="L25" s="349"/>
      <c r="M25" s="340"/>
      <c r="N25" s="295"/>
      <c r="O25" s="309"/>
      <c r="P25" s="282"/>
      <c r="Q25" s="283"/>
      <c r="R25" s="281"/>
      <c r="S25" s="164"/>
      <c r="T25" s="96"/>
      <c r="U25" s="96"/>
      <c r="V25" s="164"/>
      <c r="W25" s="96"/>
      <c r="X25" s="96"/>
      <c r="Y25" s="96"/>
      <c r="Z25" s="96"/>
      <c r="AA25" s="96"/>
      <c r="AB25" s="96"/>
      <c r="AC25" s="96"/>
      <c r="AD25" s="96"/>
      <c r="AE25" s="96"/>
      <c r="AF25" s="96"/>
      <c r="AG25" s="96"/>
      <c r="AH25" s="411"/>
      <c r="AI25" s="164"/>
      <c r="AJ25" s="301"/>
      <c r="AK25" s="354"/>
    </row>
    <row r="26" spans="1:37" ht="43.9" customHeight="1">
      <c r="A26" s="243"/>
      <c r="B26" s="264" t="s">
        <v>54</v>
      </c>
      <c r="C26" s="269" t="s">
        <v>55</v>
      </c>
      <c r="D26" s="116"/>
      <c r="E26" s="459"/>
      <c r="F26" s="459"/>
      <c r="G26" s="521"/>
      <c r="H26" s="250"/>
      <c r="I26" s="60"/>
      <c r="J26" s="60"/>
      <c r="K26" s="59"/>
      <c r="L26" s="147"/>
      <c r="M26" s="60"/>
      <c r="N26" s="340"/>
      <c r="O26" s="383"/>
      <c r="P26" s="149"/>
      <c r="Q26" s="150"/>
      <c r="R26" s="151"/>
      <c r="S26" s="66"/>
      <c r="T26" s="65"/>
      <c r="U26" s="65"/>
      <c r="V26" s="66"/>
      <c r="W26" s="65"/>
      <c r="X26" s="65"/>
      <c r="Y26" s="65"/>
      <c r="Z26" s="65"/>
      <c r="AA26" s="65"/>
      <c r="AB26" s="65"/>
      <c r="AC26" s="65"/>
      <c r="AD26" s="65"/>
      <c r="AE26" s="65"/>
      <c r="AF26" s="65"/>
      <c r="AG26" s="65"/>
      <c r="AH26" s="410"/>
      <c r="AI26" s="247"/>
      <c r="AJ26" s="247"/>
      <c r="AK26" s="202"/>
    </row>
    <row r="27" spans="1:37" ht="75">
      <c r="A27" s="243"/>
      <c r="B27" s="30" t="s">
        <v>56</v>
      </c>
      <c r="C27" s="31" t="s">
        <v>102</v>
      </c>
      <c r="D27" s="116"/>
      <c r="E27" s="459"/>
      <c r="F27" s="459"/>
      <c r="G27" s="521"/>
      <c r="H27" s="246"/>
      <c r="I27" s="66"/>
      <c r="J27" s="66"/>
      <c r="K27" s="65"/>
      <c r="L27" s="151"/>
      <c r="M27" s="66"/>
      <c r="N27" s="347"/>
      <c r="O27" s="359">
        <v>5</v>
      </c>
      <c r="P27" s="318" t="str">
        <f>C73</f>
        <v>To book training</v>
      </c>
      <c r="Q27" s="317" t="str">
        <f>H80</f>
        <v>Aircrew/engineers/logisticians booked training</v>
      </c>
      <c r="R27" s="374" t="str">
        <f>I80</f>
        <v>Wrong object</v>
      </c>
      <c r="S27" s="317" t="str">
        <f>J80</f>
        <v>Booked onto wrong course</v>
      </c>
      <c r="T27" s="390" t="str">
        <f>K80</f>
        <v>Low</v>
      </c>
      <c r="U27" s="386" t="str">
        <f>L80</f>
        <v>Large</v>
      </c>
      <c r="V27" s="318" t="s">
        <v>103</v>
      </c>
      <c r="W27" s="107" t="s">
        <v>104</v>
      </c>
      <c r="X27" s="107">
        <f t="shared" ref="X27" si="18">IF($T27="High",3,0)</f>
        <v>0</v>
      </c>
      <c r="Y27" s="107">
        <f t="shared" ref="Y27" si="19">IF($T27="Medium",2,0)</f>
        <v>0</v>
      </c>
      <c r="Z27" s="107">
        <f t="shared" ref="Z27" si="20">IF($T27="Low",1,0)</f>
        <v>1</v>
      </c>
      <c r="AA27" s="107">
        <f t="shared" ref="AA27" si="21">IF($U27="large",3,0)</f>
        <v>3</v>
      </c>
      <c r="AB27" s="107">
        <f t="shared" ref="AB27" si="22">IF($U27="Medium",2,0)</f>
        <v>0</v>
      </c>
      <c r="AC27" s="107">
        <f t="shared" ref="AC27" si="23">IF($U27="Low",1,0)</f>
        <v>0</v>
      </c>
      <c r="AD27" s="107">
        <f t="shared" ref="AD27" si="24">(X27+Y27+Z27)*(AA27+AB27+AC27)</f>
        <v>3</v>
      </c>
      <c r="AE27" s="376">
        <f t="shared" ref="AE27" si="25">IF($W27="INCREASE",3,0)</f>
        <v>0</v>
      </c>
      <c r="AF27" s="376">
        <f t="shared" ref="AF27" si="26">IF($W27="NO CHANGE",2,0)</f>
        <v>2</v>
      </c>
      <c r="AG27" s="376">
        <f t="shared" ref="AG27" si="27">IF($W27="DECREASE",1,0)</f>
        <v>0</v>
      </c>
      <c r="AH27" s="425">
        <f t="shared" ref="AH27" si="28">AD27*(AE27+AF27+AG27)</f>
        <v>6</v>
      </c>
      <c r="AI27" s="318" t="s">
        <v>105</v>
      </c>
      <c r="AJ27" s="272"/>
      <c r="AK27" s="340"/>
    </row>
    <row r="28" spans="1:37" ht="43.9" customHeight="1">
      <c r="A28" s="243"/>
      <c r="B28" s="463" t="s">
        <v>65</v>
      </c>
      <c r="C28" s="31" t="s">
        <v>106</v>
      </c>
      <c r="D28" s="116"/>
      <c r="E28" s="459"/>
      <c r="F28" s="459"/>
      <c r="G28" s="459"/>
      <c r="H28" s="226" t="str">
        <f>C28</f>
        <v>Trained aircrew</v>
      </c>
      <c r="I28" s="320" t="s">
        <v>107</v>
      </c>
      <c r="J28" s="55" t="s">
        <v>108</v>
      </c>
      <c r="K28" s="107" t="s">
        <v>53</v>
      </c>
      <c r="L28" s="287" t="s">
        <v>58</v>
      </c>
      <c r="M28" s="288"/>
      <c r="N28" s="347"/>
      <c r="O28" s="60"/>
      <c r="P28" s="145"/>
      <c r="Q28" s="146"/>
      <c r="R28" s="147"/>
      <c r="S28" s="60"/>
      <c r="T28" s="59"/>
      <c r="U28" s="59"/>
      <c r="V28" s="60"/>
      <c r="W28" s="59"/>
      <c r="X28" s="59"/>
      <c r="Y28" s="59"/>
      <c r="Z28" s="59"/>
      <c r="AA28" s="59"/>
      <c r="AB28" s="59"/>
      <c r="AC28" s="59"/>
      <c r="AD28" s="59"/>
      <c r="AE28" s="59"/>
      <c r="AF28" s="59"/>
      <c r="AG28" s="59"/>
      <c r="AH28" s="421"/>
      <c r="AI28" s="251"/>
      <c r="AJ28" s="159" t="s">
        <v>109</v>
      </c>
      <c r="AK28" s="340"/>
    </row>
    <row r="29" spans="1:37" ht="43.9" customHeight="1">
      <c r="A29" s="243"/>
      <c r="B29" s="463"/>
      <c r="C29" s="31" t="s">
        <v>110</v>
      </c>
      <c r="D29" s="116"/>
      <c r="E29" s="459"/>
      <c r="F29" s="459"/>
      <c r="G29" s="459"/>
      <c r="H29" s="116" t="str">
        <f>C29</f>
        <v>Trained engineers</v>
      </c>
      <c r="I29" s="244" t="s">
        <v>107</v>
      </c>
      <c r="J29" s="55" t="s">
        <v>108</v>
      </c>
      <c r="K29" s="32" t="s">
        <v>53</v>
      </c>
      <c r="L29" s="49" t="s">
        <v>58</v>
      </c>
      <c r="M29" s="245"/>
      <c r="N29" s="347"/>
      <c r="O29" s="188"/>
      <c r="P29" s="185"/>
      <c r="Q29" s="186"/>
      <c r="R29" s="187"/>
      <c r="S29" s="188"/>
      <c r="T29" s="123"/>
      <c r="U29" s="123"/>
      <c r="V29" s="188"/>
      <c r="W29" s="123"/>
      <c r="X29" s="123"/>
      <c r="Y29" s="123"/>
      <c r="Z29" s="123"/>
      <c r="AA29" s="123"/>
      <c r="AB29" s="123"/>
      <c r="AC29" s="123"/>
      <c r="AD29" s="123"/>
      <c r="AE29" s="123"/>
      <c r="AF29" s="123"/>
      <c r="AG29" s="123"/>
      <c r="AH29" s="422"/>
      <c r="AI29" s="249"/>
      <c r="AJ29" s="159" t="s">
        <v>111</v>
      </c>
      <c r="AK29" s="340"/>
    </row>
    <row r="30" spans="1:37" ht="43.9" customHeight="1">
      <c r="A30" s="243"/>
      <c r="B30" s="463"/>
      <c r="C30" s="31" t="s">
        <v>112</v>
      </c>
      <c r="D30" s="116"/>
      <c r="E30" s="459"/>
      <c r="F30" s="459"/>
      <c r="G30" s="459"/>
      <c r="H30" s="116" t="str">
        <f>C30</f>
        <v>Report of trained engineers</v>
      </c>
      <c r="I30" s="244" t="s">
        <v>107</v>
      </c>
      <c r="J30" s="55" t="s">
        <v>113</v>
      </c>
      <c r="K30" s="32" t="s">
        <v>53</v>
      </c>
      <c r="L30" s="49" t="s">
        <v>58</v>
      </c>
      <c r="M30" s="245"/>
      <c r="N30" s="347"/>
      <c r="O30" s="188"/>
      <c r="P30" s="185"/>
      <c r="Q30" s="186"/>
      <c r="R30" s="187"/>
      <c r="S30" s="188"/>
      <c r="T30" s="123"/>
      <c r="U30" s="123"/>
      <c r="V30" s="188"/>
      <c r="W30" s="123"/>
      <c r="X30" s="123"/>
      <c r="Y30" s="123"/>
      <c r="Z30" s="123"/>
      <c r="AA30" s="123"/>
      <c r="AB30" s="123"/>
      <c r="AC30" s="123"/>
      <c r="AD30" s="123"/>
      <c r="AE30" s="123"/>
      <c r="AF30" s="123"/>
      <c r="AG30" s="123"/>
      <c r="AH30" s="422"/>
      <c r="AI30" s="249"/>
      <c r="AJ30" s="159" t="s">
        <v>114</v>
      </c>
      <c r="AK30" s="340"/>
    </row>
    <row r="31" spans="1:37" ht="43.9" customHeight="1">
      <c r="A31" s="243"/>
      <c r="B31" s="463"/>
      <c r="C31" s="31" t="s">
        <v>115</v>
      </c>
      <c r="D31" s="116"/>
      <c r="E31" s="459"/>
      <c r="F31" s="459"/>
      <c r="G31" s="459"/>
      <c r="H31" s="278" t="str">
        <f>C31</f>
        <v>Report of trained aircrew</v>
      </c>
      <c r="I31" s="322" t="s">
        <v>107</v>
      </c>
      <c r="J31" s="55" t="s">
        <v>113</v>
      </c>
      <c r="K31" s="194" t="s">
        <v>53</v>
      </c>
      <c r="L31" s="302" t="s">
        <v>58</v>
      </c>
      <c r="M31" s="245"/>
      <c r="N31" s="347"/>
      <c r="O31" s="66"/>
      <c r="P31" s="149"/>
      <c r="Q31" s="150"/>
      <c r="R31" s="151"/>
      <c r="S31" s="66"/>
      <c r="T31" s="65"/>
      <c r="U31" s="65"/>
      <c r="V31" s="66"/>
      <c r="W31" s="65"/>
      <c r="X31" s="65"/>
      <c r="Y31" s="65"/>
      <c r="Z31" s="65"/>
      <c r="AA31" s="65"/>
      <c r="AB31" s="65"/>
      <c r="AC31" s="65"/>
      <c r="AD31" s="65"/>
      <c r="AE31" s="65"/>
      <c r="AF31" s="65"/>
      <c r="AG31" s="65"/>
      <c r="AH31" s="423"/>
      <c r="AI31" s="247"/>
      <c r="AJ31" s="368" t="s">
        <v>116</v>
      </c>
      <c r="AK31" s="340"/>
    </row>
    <row r="32" spans="1:37" ht="45">
      <c r="A32" s="243"/>
      <c r="B32" s="30" t="s">
        <v>75</v>
      </c>
      <c r="C32" s="31" t="s">
        <v>117</v>
      </c>
      <c r="D32" s="116"/>
      <c r="E32" s="459"/>
      <c r="F32" s="459"/>
      <c r="G32" s="521"/>
      <c r="H32" s="250"/>
      <c r="I32" s="60"/>
      <c r="J32" s="60"/>
      <c r="K32" s="59"/>
      <c r="L32" s="147"/>
      <c r="M32" s="147"/>
      <c r="N32" s="347"/>
      <c r="O32" s="306">
        <v>19</v>
      </c>
      <c r="P32" s="50" t="str">
        <f>C278</f>
        <v>To provide training</v>
      </c>
      <c r="Q32" s="47" t="str">
        <f>H282</f>
        <v>Trainers</v>
      </c>
      <c r="R32" s="53" t="str">
        <f>I282</f>
        <v>Wrong object</v>
      </c>
      <c r="S32" s="47" t="str">
        <f>J282</f>
        <v>Wrong 'trade' trainers provided</v>
      </c>
      <c r="T32" s="115" t="str">
        <f>K282</f>
        <v>Low</v>
      </c>
      <c r="U32" s="73" t="str">
        <f>L282</f>
        <v>Large</v>
      </c>
      <c r="V32" s="50" t="s">
        <v>118</v>
      </c>
      <c r="W32" s="32" t="s">
        <v>60</v>
      </c>
      <c r="X32" s="32">
        <f t="shared" ref="X32:X35" si="29">IF($T32="High",3,0)</f>
        <v>0</v>
      </c>
      <c r="Y32" s="32">
        <f t="shared" ref="Y32:Y35" si="30">IF($T32="Medium",2,0)</f>
        <v>0</v>
      </c>
      <c r="Z32" s="32">
        <f t="shared" ref="Z32:Z35" si="31">IF($T32="Low",1,0)</f>
        <v>1</v>
      </c>
      <c r="AA32" s="32">
        <f t="shared" ref="AA32:AA35" si="32">IF($U32="large",3,0)</f>
        <v>3</v>
      </c>
      <c r="AB32" s="32">
        <f t="shared" ref="AB32:AB35" si="33">IF($U32="Medium",2,0)</f>
        <v>0</v>
      </c>
      <c r="AC32" s="32">
        <f t="shared" ref="AC32:AC35" si="34">IF($U32="Low",1,0)</f>
        <v>0</v>
      </c>
      <c r="AD32" s="32">
        <f t="shared" ref="AD32:AD35" si="35">(X32+Y32+Z32)*(AA32+AB32+AC32)</f>
        <v>3</v>
      </c>
      <c r="AE32" s="51">
        <f t="shared" ref="AE32:AE35" si="36">IF($W32="INCREASE",3,0)</f>
        <v>3</v>
      </c>
      <c r="AF32" s="51">
        <f t="shared" ref="AF32:AF35" si="37">IF($W32="NO CHANGE",2,0)</f>
        <v>0</v>
      </c>
      <c r="AG32" s="51">
        <f t="shared" ref="AG32:AG35" si="38">IF($W32="DECREASE",1,0)</f>
        <v>0</v>
      </c>
      <c r="AH32" s="48">
        <f t="shared" ref="AH32:AH35" si="39">AD32*(AE32+AF32+AG32)</f>
        <v>9</v>
      </c>
      <c r="AI32" s="159" t="s">
        <v>119</v>
      </c>
      <c r="AJ32" s="250"/>
      <c r="AK32" s="340"/>
    </row>
    <row r="33" spans="1:37" ht="150">
      <c r="A33" s="243"/>
      <c r="B33" s="463" t="s">
        <v>82</v>
      </c>
      <c r="C33" s="31" t="s">
        <v>120</v>
      </c>
      <c r="D33" s="116"/>
      <c r="E33" s="459"/>
      <c r="F33" s="459"/>
      <c r="G33" s="521"/>
      <c r="H33" s="248"/>
      <c r="I33" s="188"/>
      <c r="J33" s="188"/>
      <c r="K33" s="123"/>
      <c r="L33" s="187"/>
      <c r="M33" s="188"/>
      <c r="N33" s="347"/>
      <c r="O33" s="306">
        <v>20</v>
      </c>
      <c r="P33" s="50" t="str">
        <f>C292</f>
        <v>To provide training equipment</v>
      </c>
      <c r="Q33" s="47" t="str">
        <f>H296</f>
        <v>Training equipment</v>
      </c>
      <c r="R33" s="53" t="str">
        <f>I296</f>
        <v>Wrong object</v>
      </c>
      <c r="S33" s="47" t="str">
        <f>J296</f>
        <v>Incorrect training equipment provided</v>
      </c>
      <c r="T33" s="115" t="str">
        <f>K296</f>
        <v>Low</v>
      </c>
      <c r="U33" s="73" t="str">
        <f>L296</f>
        <v>Large</v>
      </c>
      <c r="V33" s="50" t="s">
        <v>121</v>
      </c>
      <c r="W33" s="32" t="s">
        <v>60</v>
      </c>
      <c r="X33" s="32">
        <f t="shared" si="29"/>
        <v>0</v>
      </c>
      <c r="Y33" s="32">
        <f t="shared" si="30"/>
        <v>0</v>
      </c>
      <c r="Z33" s="32">
        <f t="shared" si="31"/>
        <v>1</v>
      </c>
      <c r="AA33" s="32">
        <f t="shared" si="32"/>
        <v>3</v>
      </c>
      <c r="AB33" s="32">
        <f t="shared" si="33"/>
        <v>0</v>
      </c>
      <c r="AC33" s="32">
        <f t="shared" si="34"/>
        <v>0</v>
      </c>
      <c r="AD33" s="32">
        <f t="shared" si="35"/>
        <v>3</v>
      </c>
      <c r="AE33" s="51">
        <f t="shared" si="36"/>
        <v>3</v>
      </c>
      <c r="AF33" s="51">
        <f t="shared" si="37"/>
        <v>0</v>
      </c>
      <c r="AG33" s="51">
        <f t="shared" si="38"/>
        <v>0</v>
      </c>
      <c r="AH33" s="48">
        <f t="shared" si="39"/>
        <v>9</v>
      </c>
      <c r="AI33" s="159" t="s">
        <v>122</v>
      </c>
      <c r="AJ33" s="248"/>
      <c r="AK33" s="340"/>
    </row>
    <row r="34" spans="1:37" ht="90">
      <c r="A34" s="243"/>
      <c r="B34" s="463"/>
      <c r="C34" s="31" t="s">
        <v>123</v>
      </c>
      <c r="D34" s="116"/>
      <c r="E34" s="459"/>
      <c r="F34" s="459"/>
      <c r="G34" s="521"/>
      <c r="H34" s="248"/>
      <c r="I34" s="188"/>
      <c r="J34" s="188"/>
      <c r="K34" s="123"/>
      <c r="L34" s="187"/>
      <c r="M34" s="188"/>
      <c r="N34" s="347"/>
      <c r="O34" s="306">
        <v>23</v>
      </c>
      <c r="P34" s="50" t="str">
        <f>C332</f>
        <v>To be a functioning NFF/Airworthiness group</v>
      </c>
      <c r="Q34" s="47" t="str">
        <f>H341</f>
        <v>Training documents</v>
      </c>
      <c r="R34" s="53" t="str">
        <f>I341</f>
        <v>Wrong object</v>
      </c>
      <c r="S34" s="47" t="str">
        <f>J341</f>
        <v>Incorrect training documents issued</v>
      </c>
      <c r="T34" s="115" t="str">
        <f>K341</f>
        <v>Low</v>
      </c>
      <c r="U34" s="73" t="str">
        <f>L341</f>
        <v>Large</v>
      </c>
      <c r="V34" s="50" t="s">
        <v>124</v>
      </c>
      <c r="W34" s="32" t="s">
        <v>60</v>
      </c>
      <c r="X34" s="32">
        <f t="shared" si="29"/>
        <v>0</v>
      </c>
      <c r="Y34" s="32">
        <f t="shared" si="30"/>
        <v>0</v>
      </c>
      <c r="Z34" s="32">
        <f t="shared" si="31"/>
        <v>1</v>
      </c>
      <c r="AA34" s="32">
        <f t="shared" si="32"/>
        <v>3</v>
      </c>
      <c r="AB34" s="32">
        <f t="shared" si="33"/>
        <v>0</v>
      </c>
      <c r="AC34" s="32">
        <f t="shared" si="34"/>
        <v>0</v>
      </c>
      <c r="AD34" s="32">
        <f t="shared" si="35"/>
        <v>3</v>
      </c>
      <c r="AE34" s="51">
        <f t="shared" si="36"/>
        <v>3</v>
      </c>
      <c r="AF34" s="51">
        <f t="shared" si="37"/>
        <v>0</v>
      </c>
      <c r="AG34" s="51">
        <f t="shared" si="38"/>
        <v>0</v>
      </c>
      <c r="AH34" s="48">
        <f t="shared" si="39"/>
        <v>9</v>
      </c>
      <c r="AI34" s="159" t="s">
        <v>125</v>
      </c>
      <c r="AJ34" s="248"/>
      <c r="AK34" s="340"/>
    </row>
    <row r="35" spans="1:37" ht="195">
      <c r="A35" s="243"/>
      <c r="B35" s="463"/>
      <c r="C35" s="31" t="s">
        <v>126</v>
      </c>
      <c r="D35" s="116"/>
      <c r="E35" s="459"/>
      <c r="F35" s="459"/>
      <c r="G35" s="521"/>
      <c r="H35" s="248"/>
      <c r="I35" s="188"/>
      <c r="J35" s="188"/>
      <c r="K35" s="123"/>
      <c r="L35" s="187"/>
      <c r="M35" s="188"/>
      <c r="N35" s="347"/>
      <c r="O35" s="360">
        <v>27</v>
      </c>
      <c r="P35" s="129" t="str">
        <f>C394</f>
        <v>To update training documents if required</v>
      </c>
      <c r="Q35" s="130" t="str">
        <f>H398</f>
        <v>Updated training documents</v>
      </c>
      <c r="R35" s="53" t="str">
        <f>I398</f>
        <v>Wrong object</v>
      </c>
      <c r="S35" s="47" t="str">
        <f>J398</f>
        <v>Incorrectly updated documents issued</v>
      </c>
      <c r="T35" s="115" t="str">
        <f>K398</f>
        <v>Low</v>
      </c>
      <c r="U35" s="73" t="str">
        <f>L398</f>
        <v>Large</v>
      </c>
      <c r="V35" s="50" t="s">
        <v>127</v>
      </c>
      <c r="W35" s="32" t="s">
        <v>104</v>
      </c>
      <c r="X35" s="32">
        <f t="shared" si="29"/>
        <v>0</v>
      </c>
      <c r="Y35" s="32">
        <f t="shared" si="30"/>
        <v>0</v>
      </c>
      <c r="Z35" s="32">
        <f t="shared" si="31"/>
        <v>1</v>
      </c>
      <c r="AA35" s="32">
        <f t="shared" si="32"/>
        <v>3</v>
      </c>
      <c r="AB35" s="32">
        <f t="shared" si="33"/>
        <v>0</v>
      </c>
      <c r="AC35" s="32">
        <f t="shared" si="34"/>
        <v>0</v>
      </c>
      <c r="AD35" s="32">
        <f t="shared" si="35"/>
        <v>3</v>
      </c>
      <c r="AE35" s="51">
        <f t="shared" si="36"/>
        <v>0</v>
      </c>
      <c r="AF35" s="51">
        <f t="shared" si="37"/>
        <v>2</v>
      </c>
      <c r="AG35" s="51">
        <f t="shared" si="38"/>
        <v>0</v>
      </c>
      <c r="AH35" s="48">
        <f t="shared" si="39"/>
        <v>6</v>
      </c>
      <c r="AI35" s="159" t="s">
        <v>128</v>
      </c>
      <c r="AJ35" s="246"/>
      <c r="AK35" s="340"/>
    </row>
    <row r="36" spans="1:37" ht="43.9" customHeight="1">
      <c r="A36" s="243"/>
      <c r="B36" s="30" t="s">
        <v>89</v>
      </c>
      <c r="C36" s="75" t="s">
        <v>90</v>
      </c>
      <c r="D36" s="116"/>
      <c r="E36" s="459"/>
      <c r="F36" s="459"/>
      <c r="G36" s="521"/>
      <c r="H36" s="248"/>
      <c r="I36" s="188"/>
      <c r="J36" s="188"/>
      <c r="K36" s="123"/>
      <c r="L36" s="187"/>
      <c r="M36" s="188"/>
      <c r="N36" s="347"/>
      <c r="O36" s="79"/>
      <c r="P36" s="79"/>
      <c r="Q36" s="79"/>
      <c r="R36" s="79"/>
      <c r="S36" s="79"/>
      <c r="T36" s="81"/>
      <c r="U36" s="81"/>
      <c r="V36" s="79"/>
      <c r="W36" s="81"/>
      <c r="X36" s="81"/>
      <c r="Y36" s="81"/>
      <c r="Z36" s="81"/>
      <c r="AA36" s="81"/>
      <c r="AB36" s="81"/>
      <c r="AC36" s="81"/>
      <c r="AD36" s="81"/>
      <c r="AE36" s="81"/>
      <c r="AF36" s="81"/>
      <c r="AG36" s="81"/>
      <c r="AH36" s="81"/>
      <c r="AI36" s="79"/>
      <c r="AJ36" s="79"/>
      <c r="AK36" s="340"/>
    </row>
    <row r="37" spans="1:37" ht="43.9" customHeight="1">
      <c r="A37" s="276"/>
      <c r="B37" s="277" t="s">
        <v>91</v>
      </c>
      <c r="C37" s="85" t="s">
        <v>90</v>
      </c>
      <c r="D37" s="278"/>
      <c r="E37" s="459"/>
      <c r="F37" s="459"/>
      <c r="G37" s="521"/>
      <c r="H37" s="224"/>
      <c r="I37" s="177"/>
      <c r="J37" s="177"/>
      <c r="K37" s="133"/>
      <c r="L37" s="177"/>
      <c r="M37" s="177"/>
      <c r="N37" s="362"/>
      <c r="O37" s="177"/>
      <c r="P37" s="177"/>
      <c r="Q37" s="177"/>
      <c r="R37" s="177"/>
      <c r="S37" s="177"/>
      <c r="T37" s="133"/>
      <c r="U37" s="133"/>
      <c r="V37" s="177"/>
      <c r="W37" s="133"/>
      <c r="X37" s="133"/>
      <c r="Y37" s="133"/>
      <c r="Z37" s="133"/>
      <c r="AA37" s="133"/>
      <c r="AB37" s="133"/>
      <c r="AC37" s="133"/>
      <c r="AD37" s="133"/>
      <c r="AE37" s="133"/>
      <c r="AF37" s="133"/>
      <c r="AG37" s="133"/>
      <c r="AH37" s="133"/>
      <c r="AI37" s="177"/>
      <c r="AJ37" s="177"/>
      <c r="AK37" s="340"/>
    </row>
    <row r="38" spans="1:37" ht="43.9" customHeight="1">
      <c r="A38" s="279"/>
      <c r="B38" s="163"/>
      <c r="C38" s="163"/>
      <c r="D38" s="163"/>
      <c r="E38" s="170"/>
      <c r="F38" s="93"/>
      <c r="G38" s="93"/>
      <c r="H38" s="163"/>
      <c r="I38" s="163"/>
      <c r="J38" s="163"/>
      <c r="K38" s="44"/>
      <c r="L38" s="170"/>
      <c r="M38" s="170"/>
      <c r="N38" s="66"/>
      <c r="O38" s="170"/>
      <c r="P38" s="168"/>
      <c r="Q38" s="169"/>
      <c r="R38" s="170"/>
      <c r="S38" s="163"/>
      <c r="T38" s="44"/>
      <c r="U38" s="44"/>
      <c r="V38" s="163"/>
      <c r="W38" s="44"/>
      <c r="X38" s="44"/>
      <c r="Y38" s="44"/>
      <c r="Z38" s="44"/>
      <c r="AA38" s="44"/>
      <c r="AB38" s="44"/>
      <c r="AC38" s="44"/>
      <c r="AD38" s="44"/>
      <c r="AE38" s="44"/>
      <c r="AF38" s="44"/>
      <c r="AG38" s="44"/>
      <c r="AH38" s="406"/>
      <c r="AI38" s="163"/>
      <c r="AJ38" s="66"/>
      <c r="AK38" s="340"/>
    </row>
    <row r="39" spans="1:37" ht="43.9" customHeight="1" thickBot="1">
      <c r="A39" s="280"/>
      <c r="B39" s="164"/>
      <c r="C39" s="164"/>
      <c r="D39" s="164"/>
      <c r="E39" s="281"/>
      <c r="F39" s="97"/>
      <c r="G39" s="164"/>
      <c r="H39" s="164"/>
      <c r="I39" s="164"/>
      <c r="J39" s="164"/>
      <c r="K39" s="96"/>
      <c r="L39" s="281"/>
      <c r="M39" s="164"/>
      <c r="N39" s="164"/>
      <c r="O39" s="281"/>
      <c r="P39" s="282"/>
      <c r="Q39" s="283"/>
      <c r="R39" s="281"/>
      <c r="S39" s="164"/>
      <c r="T39" s="96"/>
      <c r="U39" s="96"/>
      <c r="V39" s="164"/>
      <c r="W39" s="96"/>
      <c r="X39" s="96"/>
      <c r="Y39" s="96"/>
      <c r="Z39" s="96"/>
      <c r="AA39" s="96"/>
      <c r="AB39" s="96"/>
      <c r="AC39" s="96"/>
      <c r="AD39" s="96"/>
      <c r="AE39" s="96"/>
      <c r="AF39" s="96"/>
      <c r="AG39" s="96"/>
      <c r="AH39" s="411"/>
      <c r="AI39" s="164"/>
      <c r="AJ39" s="164"/>
      <c r="AK39" s="231"/>
    </row>
    <row r="40" spans="1:37" ht="43.9" customHeight="1" thickBot="1">
      <c r="A40" s="258">
        <v>3</v>
      </c>
      <c r="B40" s="481" t="s">
        <v>5</v>
      </c>
      <c r="C40" s="482"/>
      <c r="D40" s="482" t="s">
        <v>6</v>
      </c>
      <c r="E40" s="482"/>
      <c r="F40" s="482"/>
      <c r="G40" s="482"/>
      <c r="H40" s="482"/>
      <c r="I40" s="482"/>
      <c r="J40" s="482"/>
      <c r="K40" s="482"/>
      <c r="L40" s="501"/>
      <c r="M40" s="502" t="s">
        <v>7</v>
      </c>
      <c r="N40" s="482"/>
      <c r="O40" s="482"/>
      <c r="P40" s="482"/>
      <c r="Q40" s="482"/>
      <c r="R40" s="482"/>
      <c r="S40" s="482"/>
      <c r="T40" s="482"/>
      <c r="U40" s="482"/>
      <c r="V40" s="482"/>
      <c r="W40" s="482"/>
      <c r="X40" s="482"/>
      <c r="Y40" s="482"/>
      <c r="Z40" s="482"/>
      <c r="AA40" s="482"/>
      <c r="AB40" s="482"/>
      <c r="AC40" s="482"/>
      <c r="AD40" s="482"/>
      <c r="AE40" s="482"/>
      <c r="AF40" s="482"/>
      <c r="AG40" s="482"/>
      <c r="AH40" s="482"/>
      <c r="AI40" s="483" t="s">
        <v>8</v>
      </c>
      <c r="AJ40" s="483"/>
    </row>
    <row r="41" spans="1:37" s="259" customFormat="1" ht="43.9" customHeight="1">
      <c r="A41" s="258"/>
      <c r="D41" s="260"/>
      <c r="E41" s="261" t="s">
        <v>9</v>
      </c>
      <c r="F41" s="508" t="s">
        <v>10</v>
      </c>
      <c r="G41" s="508" t="s">
        <v>11</v>
      </c>
      <c r="H41" s="510" t="s">
        <v>12</v>
      </c>
      <c r="I41" s="512" t="s">
        <v>13</v>
      </c>
      <c r="J41" s="514" t="s">
        <v>14</v>
      </c>
      <c r="K41" s="466" t="s">
        <v>15</v>
      </c>
      <c r="L41" s="508" t="s">
        <v>16</v>
      </c>
      <c r="M41" s="260" t="s">
        <v>17</v>
      </c>
      <c r="N41" s="262" t="s">
        <v>18</v>
      </c>
      <c r="O41" s="516" t="s">
        <v>19</v>
      </c>
      <c r="P41" s="517"/>
      <c r="Q41" s="518"/>
      <c r="R41" s="508" t="s">
        <v>92</v>
      </c>
      <c r="S41" s="508" t="s">
        <v>93</v>
      </c>
      <c r="T41" s="466" t="s">
        <v>22</v>
      </c>
      <c r="U41" s="466" t="s">
        <v>23</v>
      </c>
      <c r="V41" s="529" t="s">
        <v>24</v>
      </c>
      <c r="W41" s="466" t="s">
        <v>94</v>
      </c>
      <c r="X41" s="467" t="s">
        <v>26</v>
      </c>
      <c r="Y41" s="468"/>
      <c r="Z41" s="469"/>
      <c r="AA41" s="467" t="s">
        <v>27</v>
      </c>
      <c r="AB41" s="468"/>
      <c r="AC41" s="469"/>
      <c r="AD41" s="18" t="s">
        <v>28</v>
      </c>
      <c r="AE41" s="467" t="s">
        <v>29</v>
      </c>
      <c r="AF41" s="468"/>
      <c r="AG41" s="469"/>
      <c r="AH41" s="466" t="s">
        <v>30</v>
      </c>
      <c r="AI41" s="528" t="s">
        <v>31</v>
      </c>
      <c r="AJ41" s="528" t="s">
        <v>32</v>
      </c>
      <c r="AK41" s="263" t="s">
        <v>33</v>
      </c>
    </row>
    <row r="42" spans="1:37" ht="43.9" customHeight="1">
      <c r="A42" s="258"/>
      <c r="B42" s="289" t="s">
        <v>34</v>
      </c>
      <c r="C42" s="47" t="s">
        <v>129</v>
      </c>
      <c r="D42" s="226"/>
      <c r="E42" s="291" t="s">
        <v>36</v>
      </c>
      <c r="F42" s="509"/>
      <c r="G42" s="509"/>
      <c r="H42" s="511"/>
      <c r="I42" s="513"/>
      <c r="J42" s="515"/>
      <c r="K42" s="457"/>
      <c r="L42" s="509"/>
      <c r="M42" s="266"/>
      <c r="N42" s="361"/>
      <c r="O42" s="426" t="s">
        <v>37</v>
      </c>
      <c r="P42" s="427" t="s">
        <v>38</v>
      </c>
      <c r="Q42" s="428" t="s">
        <v>17</v>
      </c>
      <c r="R42" s="528"/>
      <c r="S42" s="528"/>
      <c r="T42" s="456"/>
      <c r="U42" s="456"/>
      <c r="V42" s="530"/>
      <c r="W42" s="456"/>
      <c r="X42" s="325" t="s">
        <v>39</v>
      </c>
      <c r="Y42" s="325" t="s">
        <v>40</v>
      </c>
      <c r="Z42" s="325" t="s">
        <v>41</v>
      </c>
      <c r="AA42" s="325" t="s">
        <v>39</v>
      </c>
      <c r="AB42" s="325" t="s">
        <v>40</v>
      </c>
      <c r="AC42" s="325" t="s">
        <v>41</v>
      </c>
      <c r="AD42" s="325" t="s">
        <v>42</v>
      </c>
      <c r="AE42" s="325" t="s">
        <v>43</v>
      </c>
      <c r="AF42" s="325" t="s">
        <v>44</v>
      </c>
      <c r="AG42" s="325" t="s">
        <v>45</v>
      </c>
      <c r="AH42" s="456"/>
      <c r="AI42" s="528"/>
      <c r="AJ42" s="509"/>
      <c r="AK42" s="152" t="s">
        <v>46</v>
      </c>
    </row>
    <row r="43" spans="1:37" ht="43.9" customHeight="1">
      <c r="A43" s="243"/>
      <c r="B43" s="30" t="s">
        <v>47</v>
      </c>
      <c r="C43" s="137" t="s">
        <v>130</v>
      </c>
      <c r="D43" s="116"/>
      <c r="E43" s="458" t="s">
        <v>131</v>
      </c>
      <c r="F43" s="458" t="s">
        <v>132</v>
      </c>
      <c r="G43" s="458" t="s">
        <v>133</v>
      </c>
      <c r="H43" s="278"/>
      <c r="I43" s="278"/>
      <c r="J43" s="278"/>
      <c r="K43" s="194"/>
      <c r="L43" s="302"/>
      <c r="M43" s="295"/>
      <c r="N43" s="295"/>
      <c r="O43" s="326"/>
      <c r="P43" s="341"/>
      <c r="Q43" s="342"/>
      <c r="R43" s="343"/>
      <c r="S43" s="293"/>
      <c r="T43" s="429"/>
      <c r="U43" s="429"/>
      <c r="V43" s="293"/>
      <c r="W43" s="429"/>
      <c r="X43" s="429"/>
      <c r="Y43" s="429"/>
      <c r="Z43" s="429"/>
      <c r="AA43" s="429"/>
      <c r="AB43" s="429"/>
      <c r="AC43" s="429"/>
      <c r="AD43" s="429"/>
      <c r="AE43" s="429"/>
      <c r="AF43" s="429"/>
      <c r="AG43" s="429"/>
      <c r="AH43" s="430"/>
      <c r="AI43" s="321"/>
      <c r="AJ43" s="321"/>
      <c r="AK43" s="116"/>
    </row>
    <row r="44" spans="1:37" ht="43.9" customHeight="1">
      <c r="A44" s="243"/>
      <c r="B44" s="264" t="s">
        <v>54</v>
      </c>
      <c r="C44" s="289" t="s">
        <v>55</v>
      </c>
      <c r="D44" s="116"/>
      <c r="E44" s="459"/>
      <c r="F44" s="459"/>
      <c r="G44" s="521"/>
      <c r="H44" s="250"/>
      <c r="I44" s="60"/>
      <c r="J44" s="60"/>
      <c r="K44" s="59"/>
      <c r="L44" s="147"/>
      <c r="M44" s="60"/>
      <c r="N44" s="340"/>
      <c r="O44" s="381"/>
      <c r="P44" s="168"/>
      <c r="Q44" s="169"/>
      <c r="R44" s="170"/>
      <c r="S44" s="163"/>
      <c r="T44" s="44"/>
      <c r="U44" s="44"/>
      <c r="V44" s="163"/>
      <c r="W44" s="44"/>
      <c r="X44" s="44"/>
      <c r="Y44" s="44"/>
      <c r="Z44" s="44"/>
      <c r="AA44" s="44"/>
      <c r="AB44" s="44"/>
      <c r="AC44" s="44"/>
      <c r="AD44" s="44"/>
      <c r="AE44" s="44"/>
      <c r="AF44" s="44"/>
      <c r="AG44" s="44"/>
      <c r="AH44" s="406"/>
      <c r="AI44" s="273"/>
      <c r="AJ44" s="251"/>
      <c r="AK44" s="273"/>
    </row>
    <row r="45" spans="1:37" ht="120">
      <c r="A45" s="243"/>
      <c r="B45" s="463" t="s">
        <v>56</v>
      </c>
      <c r="C45" s="47" t="s">
        <v>134</v>
      </c>
      <c r="D45" s="116"/>
      <c r="E45" s="459"/>
      <c r="F45" s="459"/>
      <c r="G45" s="521"/>
      <c r="H45" s="248"/>
      <c r="I45" s="188"/>
      <c r="J45" s="188"/>
      <c r="K45" s="123"/>
      <c r="L45" s="187"/>
      <c r="M45" s="188"/>
      <c r="N45" s="347"/>
      <c r="O45" s="359">
        <v>13</v>
      </c>
      <c r="P45" s="318" t="str">
        <f>C192</f>
        <v>To complete maintenance</v>
      </c>
      <c r="Q45" s="317" t="str">
        <f>H196</f>
        <v>Closed engineering workcard</v>
      </c>
      <c r="R45" s="374" t="str">
        <f t="shared" ref="R45:U45" si="40">I196</f>
        <v>Timing/duration</v>
      </c>
      <c r="S45" s="317" t="str">
        <f t="shared" si="40"/>
        <v>Too early - Engineering card closed before all work completed and signed for</v>
      </c>
      <c r="T45" s="385" t="str">
        <f t="shared" si="40"/>
        <v>High</v>
      </c>
      <c r="U45" s="386" t="str">
        <f t="shared" si="40"/>
        <v>Large</v>
      </c>
      <c r="V45" s="318" t="s">
        <v>569</v>
      </c>
      <c r="W45" s="107" t="s">
        <v>104</v>
      </c>
      <c r="X45" s="107">
        <f t="shared" ref="X45:X46" si="41">IF($T45="High",3,0)</f>
        <v>3</v>
      </c>
      <c r="Y45" s="107">
        <f t="shared" ref="Y45:Y46" si="42">IF($T45="Medium",2,0)</f>
        <v>0</v>
      </c>
      <c r="Z45" s="107">
        <f t="shared" ref="Z45:Z46" si="43">IF($T45="Low",1,0)</f>
        <v>0</v>
      </c>
      <c r="AA45" s="107">
        <f t="shared" ref="AA45:AA46" si="44">IF($U45="large",3,0)</f>
        <v>3</v>
      </c>
      <c r="AB45" s="107">
        <f t="shared" ref="AB45:AB46" si="45">IF($U45="Medium",2,0)</f>
        <v>0</v>
      </c>
      <c r="AC45" s="107">
        <f t="shared" ref="AC45:AC46" si="46">IF($U45="Low",1,0)</f>
        <v>0</v>
      </c>
      <c r="AD45" s="107">
        <f t="shared" ref="AD45:AD46" si="47">(X45+Y45+Z45)*(AA45+AB45+AC45)</f>
        <v>9</v>
      </c>
      <c r="AE45" s="376">
        <f t="shared" ref="AE45:AE46" si="48">IF($W45="INCREASE",3,0)</f>
        <v>0</v>
      </c>
      <c r="AF45" s="376">
        <f t="shared" ref="AF45:AF46" si="49">IF($W45="NO CHANGE",2,0)</f>
        <v>2</v>
      </c>
      <c r="AG45" s="376">
        <f t="shared" ref="AG45:AG46" si="50">IF($W45="DECREASE",1,0)</f>
        <v>0</v>
      </c>
      <c r="AH45" s="425">
        <f t="shared" ref="AH45:AH46" si="51">AD45*(AE45+AF45+AG45)</f>
        <v>18</v>
      </c>
      <c r="AI45" s="375" t="s">
        <v>136</v>
      </c>
      <c r="AJ45" s="253"/>
      <c r="AK45" s="301"/>
    </row>
    <row r="46" spans="1:37" ht="75">
      <c r="A46" s="243"/>
      <c r="B46" s="463"/>
      <c r="C46" s="47" t="s">
        <v>137</v>
      </c>
      <c r="D46" s="116"/>
      <c r="E46" s="459"/>
      <c r="F46" s="459"/>
      <c r="G46" s="521"/>
      <c r="H46" s="246"/>
      <c r="I46" s="66"/>
      <c r="J46" s="66"/>
      <c r="K46" s="65"/>
      <c r="L46" s="151"/>
      <c r="M46" s="66"/>
      <c r="N46" s="347"/>
      <c r="O46" s="306">
        <v>18</v>
      </c>
      <c r="P46" s="50" t="str">
        <f>C265</f>
        <v>To be qualified to fly the aircraft</v>
      </c>
      <c r="Q46" s="47" t="str">
        <f>H269</f>
        <v>Flight qualified aircrew</v>
      </c>
      <c r="R46" s="53" t="str">
        <f t="shared" ref="R46:U46" si="52">I269</f>
        <v>Wrong object</v>
      </c>
      <c r="S46" s="47" t="str">
        <f t="shared" si="52"/>
        <v>Incorrectly assessed as qualified</v>
      </c>
      <c r="T46" s="115" t="str">
        <f t="shared" si="52"/>
        <v>Low</v>
      </c>
      <c r="U46" s="73" t="str">
        <f t="shared" si="52"/>
        <v>Large</v>
      </c>
      <c r="V46" s="50" t="s">
        <v>138</v>
      </c>
      <c r="W46" s="32" t="s">
        <v>104</v>
      </c>
      <c r="X46" s="32">
        <f t="shared" si="41"/>
        <v>0</v>
      </c>
      <c r="Y46" s="32">
        <f t="shared" si="42"/>
        <v>0</v>
      </c>
      <c r="Z46" s="32">
        <f t="shared" si="43"/>
        <v>1</v>
      </c>
      <c r="AA46" s="32">
        <f t="shared" si="44"/>
        <v>3</v>
      </c>
      <c r="AB46" s="32">
        <f t="shared" si="45"/>
        <v>0</v>
      </c>
      <c r="AC46" s="32">
        <f t="shared" si="46"/>
        <v>0</v>
      </c>
      <c r="AD46" s="32">
        <f t="shared" si="47"/>
        <v>3</v>
      </c>
      <c r="AE46" s="51">
        <f t="shared" si="48"/>
        <v>0</v>
      </c>
      <c r="AF46" s="51">
        <f t="shared" si="49"/>
        <v>2</v>
      </c>
      <c r="AG46" s="51">
        <f t="shared" si="50"/>
        <v>0</v>
      </c>
      <c r="AH46" s="48">
        <f t="shared" si="51"/>
        <v>6</v>
      </c>
      <c r="AI46" s="159" t="s">
        <v>139</v>
      </c>
      <c r="AJ46" s="303"/>
      <c r="AK46" s="301"/>
    </row>
    <row r="47" spans="1:37" ht="43.9" customHeight="1">
      <c r="A47" s="243"/>
      <c r="B47" s="463" t="s">
        <v>65</v>
      </c>
      <c r="C47" s="47" t="s">
        <v>140</v>
      </c>
      <c r="D47" s="116"/>
      <c r="E47" s="459"/>
      <c r="F47" s="459"/>
      <c r="G47" s="459"/>
      <c r="H47" s="226" t="str">
        <f>C47</f>
        <v>Aircrew requiring training</v>
      </c>
      <c r="I47" s="320" t="s">
        <v>107</v>
      </c>
      <c r="J47" s="353" t="s">
        <v>141</v>
      </c>
      <c r="K47" s="107" t="s">
        <v>69</v>
      </c>
      <c r="L47" s="287" t="s">
        <v>58</v>
      </c>
      <c r="M47" s="288"/>
      <c r="N47" s="347"/>
      <c r="O47" s="60"/>
      <c r="P47" s="145"/>
      <c r="Q47" s="146"/>
      <c r="R47" s="147"/>
      <c r="S47" s="60"/>
      <c r="T47" s="59"/>
      <c r="U47" s="59"/>
      <c r="V47" s="60"/>
      <c r="W47" s="59"/>
      <c r="X47" s="59"/>
      <c r="Y47" s="59"/>
      <c r="Z47" s="59"/>
      <c r="AA47" s="59"/>
      <c r="AB47" s="59"/>
      <c r="AC47" s="59"/>
      <c r="AD47" s="59"/>
      <c r="AE47" s="59"/>
      <c r="AF47" s="59"/>
      <c r="AG47" s="59"/>
      <c r="AH47" s="409"/>
      <c r="AI47" s="251"/>
      <c r="AJ47" s="318" t="s">
        <v>142</v>
      </c>
      <c r="AK47" s="116"/>
    </row>
    <row r="48" spans="1:37" ht="43.9" customHeight="1">
      <c r="A48" s="243"/>
      <c r="B48" s="463"/>
      <c r="C48" s="47" t="s">
        <v>143</v>
      </c>
      <c r="D48" s="116"/>
      <c r="E48" s="459"/>
      <c r="F48" s="459"/>
      <c r="G48" s="459"/>
      <c r="H48" s="116" t="str">
        <f>C48</f>
        <v>Inexperienced aircrew</v>
      </c>
      <c r="I48" s="244" t="s">
        <v>107</v>
      </c>
      <c r="J48" s="55" t="s">
        <v>141</v>
      </c>
      <c r="K48" s="32" t="s">
        <v>69</v>
      </c>
      <c r="L48" s="49" t="s">
        <v>58</v>
      </c>
      <c r="M48" s="245"/>
      <c r="N48" s="347"/>
      <c r="O48" s="188"/>
      <c r="P48" s="185"/>
      <c r="Q48" s="186"/>
      <c r="R48" s="187"/>
      <c r="S48" s="188"/>
      <c r="T48" s="123"/>
      <c r="U48" s="123"/>
      <c r="V48" s="188"/>
      <c r="W48" s="123"/>
      <c r="X48" s="123"/>
      <c r="Y48" s="123"/>
      <c r="Z48" s="123"/>
      <c r="AA48" s="123"/>
      <c r="AB48" s="123"/>
      <c r="AC48" s="123"/>
      <c r="AD48" s="123"/>
      <c r="AE48" s="123"/>
      <c r="AF48" s="123"/>
      <c r="AG48" s="123"/>
      <c r="AH48" s="405"/>
      <c r="AI48" s="249"/>
      <c r="AJ48" s="50" t="s">
        <v>144</v>
      </c>
      <c r="AK48" s="116"/>
    </row>
    <row r="49" spans="1:37" ht="43.9" customHeight="1">
      <c r="A49" s="243"/>
      <c r="B49" s="463"/>
      <c r="C49" s="137" t="s">
        <v>145</v>
      </c>
      <c r="D49" s="116"/>
      <c r="E49" s="459"/>
      <c r="F49" s="459"/>
      <c r="G49" s="459"/>
      <c r="H49" s="116" t="str">
        <f>C49</f>
        <v>Aircrew content with engineering terminology</v>
      </c>
      <c r="I49" s="244" t="s">
        <v>72</v>
      </c>
      <c r="J49" s="139" t="s">
        <v>146</v>
      </c>
      <c r="K49" s="32" t="s">
        <v>69</v>
      </c>
      <c r="L49" s="49" t="s">
        <v>58</v>
      </c>
      <c r="M49" s="245"/>
      <c r="N49" s="347"/>
      <c r="O49" s="188"/>
      <c r="P49" s="185"/>
      <c r="Q49" s="186"/>
      <c r="R49" s="187"/>
      <c r="S49" s="188"/>
      <c r="T49" s="123"/>
      <c r="U49" s="123"/>
      <c r="V49" s="188"/>
      <c r="W49" s="123"/>
      <c r="X49" s="123"/>
      <c r="Y49" s="123"/>
      <c r="Z49" s="123"/>
      <c r="AA49" s="123"/>
      <c r="AB49" s="123"/>
      <c r="AC49" s="123"/>
      <c r="AD49" s="123"/>
      <c r="AE49" s="123"/>
      <c r="AF49" s="123"/>
      <c r="AG49" s="123"/>
      <c r="AH49" s="405"/>
      <c r="AI49" s="249"/>
      <c r="AJ49" s="50" t="s">
        <v>147</v>
      </c>
      <c r="AK49" s="116"/>
    </row>
    <row r="50" spans="1:37" ht="43.9" customHeight="1">
      <c r="A50" s="243"/>
      <c r="B50" s="463"/>
      <c r="C50" s="137" t="s">
        <v>145</v>
      </c>
      <c r="D50" s="116"/>
      <c r="E50" s="459"/>
      <c r="F50" s="459"/>
      <c r="G50" s="459"/>
      <c r="H50" s="278" t="str">
        <f>C50</f>
        <v>Aircrew content with engineering terminology</v>
      </c>
      <c r="I50" s="322" t="s">
        <v>72</v>
      </c>
      <c r="J50" s="323" t="s">
        <v>146</v>
      </c>
      <c r="K50" s="194" t="s">
        <v>69</v>
      </c>
      <c r="L50" s="302" t="s">
        <v>58</v>
      </c>
      <c r="M50" s="295"/>
      <c r="N50" s="347"/>
      <c r="O50" s="188"/>
      <c r="P50" s="185"/>
      <c r="Q50" s="186"/>
      <c r="R50" s="187"/>
      <c r="S50" s="188"/>
      <c r="T50" s="123"/>
      <c r="U50" s="123"/>
      <c r="V50" s="188"/>
      <c r="W50" s="123"/>
      <c r="X50" s="123"/>
      <c r="Y50" s="123"/>
      <c r="Z50" s="123"/>
      <c r="AA50" s="123"/>
      <c r="AB50" s="123"/>
      <c r="AC50" s="123"/>
      <c r="AD50" s="123"/>
      <c r="AE50" s="123"/>
      <c r="AF50" s="123"/>
      <c r="AG50" s="123"/>
      <c r="AH50" s="405"/>
      <c r="AI50" s="249"/>
      <c r="AJ50" s="129" t="s">
        <v>148</v>
      </c>
      <c r="AK50" s="116"/>
    </row>
    <row r="51" spans="1:37" ht="43.9" customHeight="1">
      <c r="A51" s="243"/>
      <c r="B51" s="30" t="s">
        <v>75</v>
      </c>
      <c r="C51" s="75" t="s">
        <v>90</v>
      </c>
      <c r="D51" s="116"/>
      <c r="E51" s="459"/>
      <c r="F51" s="459"/>
      <c r="G51" s="521"/>
      <c r="H51" s="275"/>
      <c r="I51" s="79"/>
      <c r="J51" s="79"/>
      <c r="K51" s="81"/>
      <c r="L51" s="79"/>
      <c r="M51" s="79"/>
      <c r="N51" s="347"/>
      <c r="O51" s="88"/>
      <c r="P51" s="88"/>
      <c r="Q51" s="89"/>
      <c r="R51" s="88"/>
      <c r="S51" s="88"/>
      <c r="T51" s="90"/>
      <c r="U51" s="90"/>
      <c r="V51" s="88"/>
      <c r="W51" s="90"/>
      <c r="X51" s="90"/>
      <c r="Y51" s="90"/>
      <c r="Z51" s="90"/>
      <c r="AA51" s="90"/>
      <c r="AB51" s="90"/>
      <c r="AC51" s="90"/>
      <c r="AD51" s="90"/>
      <c r="AE51" s="90"/>
      <c r="AF51" s="90"/>
      <c r="AG51" s="90"/>
      <c r="AH51" s="90"/>
      <c r="AI51" s="91"/>
      <c r="AJ51" s="202"/>
      <c r="AK51" s="301"/>
    </row>
    <row r="52" spans="1:37" ht="43.9" customHeight="1">
      <c r="A52" s="243"/>
      <c r="B52" s="30" t="s">
        <v>82</v>
      </c>
      <c r="C52" s="75" t="s">
        <v>90</v>
      </c>
      <c r="D52" s="116"/>
      <c r="E52" s="459"/>
      <c r="F52" s="459"/>
      <c r="G52" s="521"/>
      <c r="H52" s="223"/>
      <c r="I52" s="88"/>
      <c r="J52" s="88"/>
      <c r="K52" s="90"/>
      <c r="L52" s="88"/>
      <c r="M52" s="88"/>
      <c r="N52" s="347"/>
      <c r="O52" s="88"/>
      <c r="P52" s="88"/>
      <c r="Q52" s="89"/>
      <c r="R52" s="88"/>
      <c r="S52" s="88"/>
      <c r="T52" s="90"/>
      <c r="U52" s="90"/>
      <c r="V52" s="88"/>
      <c r="W52" s="90"/>
      <c r="X52" s="90"/>
      <c r="Y52" s="90"/>
      <c r="Z52" s="90"/>
      <c r="AA52" s="90"/>
      <c r="AB52" s="90"/>
      <c r="AC52" s="90"/>
      <c r="AD52" s="90"/>
      <c r="AE52" s="90"/>
      <c r="AF52" s="90"/>
      <c r="AG52" s="90"/>
      <c r="AH52" s="90"/>
      <c r="AI52" s="91"/>
      <c r="AJ52" s="253"/>
      <c r="AK52" s="301"/>
    </row>
    <row r="53" spans="1:37" ht="43.9" customHeight="1">
      <c r="A53" s="243"/>
      <c r="B53" s="30" t="s">
        <v>89</v>
      </c>
      <c r="C53" s="75" t="s">
        <v>90</v>
      </c>
      <c r="D53" s="116"/>
      <c r="E53" s="459"/>
      <c r="F53" s="459"/>
      <c r="G53" s="521"/>
      <c r="H53" s="223"/>
      <c r="I53" s="88"/>
      <c r="J53" s="88"/>
      <c r="K53" s="90"/>
      <c r="L53" s="88"/>
      <c r="M53" s="88"/>
      <c r="N53" s="347"/>
      <c r="O53" s="88"/>
      <c r="P53" s="88"/>
      <c r="Q53" s="89"/>
      <c r="R53" s="88"/>
      <c r="S53" s="88"/>
      <c r="T53" s="90"/>
      <c r="U53" s="90"/>
      <c r="V53" s="88"/>
      <c r="W53" s="90"/>
      <c r="X53" s="90"/>
      <c r="Y53" s="90"/>
      <c r="Z53" s="90"/>
      <c r="AA53" s="90"/>
      <c r="AB53" s="90"/>
      <c r="AC53" s="90"/>
      <c r="AD53" s="90"/>
      <c r="AE53" s="90"/>
      <c r="AF53" s="90"/>
      <c r="AG53" s="90"/>
      <c r="AH53" s="90"/>
      <c r="AI53" s="91"/>
      <c r="AJ53" s="253"/>
      <c r="AK53" s="301"/>
    </row>
    <row r="54" spans="1:37" ht="43.9" customHeight="1">
      <c r="A54" s="276"/>
      <c r="B54" s="277" t="s">
        <v>91</v>
      </c>
      <c r="C54" s="85" t="s">
        <v>90</v>
      </c>
      <c r="D54" s="278"/>
      <c r="E54" s="459"/>
      <c r="F54" s="459"/>
      <c r="G54" s="521"/>
      <c r="H54" s="224"/>
      <c r="I54" s="177"/>
      <c r="J54" s="177"/>
      <c r="K54" s="133"/>
      <c r="L54" s="177"/>
      <c r="M54" s="177"/>
      <c r="N54" s="226"/>
      <c r="O54" s="88"/>
      <c r="P54" s="88"/>
      <c r="Q54" s="89"/>
      <c r="R54" s="88"/>
      <c r="S54" s="88"/>
      <c r="T54" s="90"/>
      <c r="U54" s="90"/>
      <c r="V54" s="88"/>
      <c r="W54" s="90"/>
      <c r="X54" s="90"/>
      <c r="Y54" s="90"/>
      <c r="Z54" s="90"/>
      <c r="AA54" s="90"/>
      <c r="AB54" s="90"/>
      <c r="AC54" s="90"/>
      <c r="AD54" s="90"/>
      <c r="AE54" s="90"/>
      <c r="AF54" s="90"/>
      <c r="AG54" s="90"/>
      <c r="AH54" s="133"/>
      <c r="AI54" s="189"/>
      <c r="AJ54" s="303"/>
      <c r="AK54" s="321"/>
    </row>
    <row r="55" spans="1:37" ht="43.9" customHeight="1">
      <c r="A55" s="279"/>
      <c r="B55" s="163"/>
      <c r="C55" s="163"/>
      <c r="D55" s="163"/>
      <c r="E55" s="170"/>
      <c r="F55" s="93"/>
      <c r="G55" s="93"/>
      <c r="H55" s="163"/>
      <c r="I55" s="163"/>
      <c r="J55" s="163"/>
      <c r="K55" s="44"/>
      <c r="L55" s="170"/>
      <c r="M55" s="170"/>
      <c r="N55" s="66"/>
      <c r="O55" s="170"/>
      <c r="P55" s="168"/>
      <c r="Q55" s="169"/>
      <c r="R55" s="170"/>
      <c r="S55" s="163"/>
      <c r="T55" s="44"/>
      <c r="U55" s="44"/>
      <c r="V55" s="163"/>
      <c r="W55" s="44"/>
      <c r="X55" s="44"/>
      <c r="Y55" s="44"/>
      <c r="Z55" s="44"/>
      <c r="AA55" s="44"/>
      <c r="AB55" s="44"/>
      <c r="AC55" s="44"/>
      <c r="AD55" s="44"/>
      <c r="AE55" s="44"/>
      <c r="AF55" s="44"/>
      <c r="AG55" s="44"/>
      <c r="AH55" s="406"/>
      <c r="AI55" s="163"/>
      <c r="AJ55" s="247"/>
      <c r="AK55" s="163"/>
    </row>
    <row r="56" spans="1:37" ht="43.9" customHeight="1" thickBot="1">
      <c r="A56" s="280"/>
      <c r="B56" s="164"/>
      <c r="C56" s="164"/>
      <c r="D56" s="164"/>
      <c r="E56" s="281"/>
      <c r="F56" s="97"/>
      <c r="G56" s="164"/>
      <c r="H56" s="164"/>
      <c r="I56" s="164"/>
      <c r="J56" s="164"/>
      <c r="K56" s="96"/>
      <c r="L56" s="281"/>
      <c r="M56" s="164"/>
      <c r="N56" s="164"/>
      <c r="O56" s="281"/>
      <c r="P56" s="282"/>
      <c r="Q56" s="283"/>
      <c r="R56" s="281"/>
      <c r="S56" s="164"/>
      <c r="T56" s="96"/>
      <c r="U56" s="96"/>
      <c r="V56" s="164"/>
      <c r="W56" s="96"/>
      <c r="X56" s="96"/>
      <c r="Y56" s="96"/>
      <c r="Z56" s="96"/>
      <c r="AA56" s="96"/>
      <c r="AB56" s="96"/>
      <c r="AC56" s="96"/>
      <c r="AD56" s="96"/>
      <c r="AE56" s="96"/>
      <c r="AF56" s="96"/>
      <c r="AG56" s="96"/>
      <c r="AH56" s="411"/>
      <c r="AI56" s="164"/>
      <c r="AJ56" s="164"/>
      <c r="AK56" s="164"/>
    </row>
    <row r="57" spans="1:37" ht="43.9" customHeight="1" thickBot="1">
      <c r="A57" s="258">
        <v>4</v>
      </c>
      <c r="B57" s="481" t="s">
        <v>5</v>
      </c>
      <c r="C57" s="482"/>
      <c r="D57" s="482" t="s">
        <v>6</v>
      </c>
      <c r="E57" s="482"/>
      <c r="F57" s="482"/>
      <c r="G57" s="482"/>
      <c r="H57" s="482"/>
      <c r="I57" s="482"/>
      <c r="J57" s="482"/>
      <c r="K57" s="482"/>
      <c r="L57" s="501"/>
      <c r="M57" s="502" t="s">
        <v>7</v>
      </c>
      <c r="N57" s="482"/>
      <c r="O57" s="482"/>
      <c r="P57" s="482"/>
      <c r="Q57" s="482"/>
      <c r="R57" s="482"/>
      <c r="S57" s="482"/>
      <c r="T57" s="482"/>
      <c r="U57" s="482"/>
      <c r="V57" s="482"/>
      <c r="W57" s="482"/>
      <c r="X57" s="482"/>
      <c r="Y57" s="482"/>
      <c r="Z57" s="482"/>
      <c r="AA57" s="482"/>
      <c r="AB57" s="482"/>
      <c r="AC57" s="482"/>
      <c r="AD57" s="482"/>
      <c r="AE57" s="482"/>
      <c r="AF57" s="482"/>
      <c r="AG57" s="482"/>
      <c r="AH57" s="482"/>
      <c r="AI57" s="483" t="s">
        <v>8</v>
      </c>
      <c r="AJ57" s="483"/>
    </row>
    <row r="58" spans="1:37" s="259" customFormat="1" ht="43.9" customHeight="1">
      <c r="A58" s="243"/>
      <c r="D58" s="260"/>
      <c r="E58" s="261" t="s">
        <v>9</v>
      </c>
      <c r="F58" s="508" t="s">
        <v>10</v>
      </c>
      <c r="G58" s="508" t="s">
        <v>11</v>
      </c>
      <c r="H58" s="510" t="s">
        <v>12</v>
      </c>
      <c r="I58" s="512" t="s">
        <v>13</v>
      </c>
      <c r="J58" s="514" t="s">
        <v>14</v>
      </c>
      <c r="K58" s="466" t="s">
        <v>15</v>
      </c>
      <c r="L58" s="508" t="s">
        <v>16</v>
      </c>
      <c r="M58" s="260" t="s">
        <v>17</v>
      </c>
      <c r="N58" s="262" t="s">
        <v>18</v>
      </c>
      <c r="O58" s="516" t="s">
        <v>19</v>
      </c>
      <c r="P58" s="517"/>
      <c r="Q58" s="518"/>
      <c r="R58" s="508" t="s">
        <v>92</v>
      </c>
      <c r="S58" s="508" t="s">
        <v>93</v>
      </c>
      <c r="T58" s="466" t="s">
        <v>22</v>
      </c>
      <c r="U58" s="466" t="s">
        <v>23</v>
      </c>
      <c r="V58" s="529" t="s">
        <v>24</v>
      </c>
      <c r="W58" s="466" t="s">
        <v>94</v>
      </c>
      <c r="X58" s="467" t="s">
        <v>26</v>
      </c>
      <c r="Y58" s="468"/>
      <c r="Z58" s="469"/>
      <c r="AA58" s="467" t="s">
        <v>27</v>
      </c>
      <c r="AB58" s="468"/>
      <c r="AC58" s="469"/>
      <c r="AD58" s="18" t="s">
        <v>28</v>
      </c>
      <c r="AE58" s="467" t="s">
        <v>29</v>
      </c>
      <c r="AF58" s="468"/>
      <c r="AG58" s="469"/>
      <c r="AH58" s="466" t="s">
        <v>30</v>
      </c>
      <c r="AI58" s="528" t="s">
        <v>31</v>
      </c>
      <c r="AJ58" s="528" t="s">
        <v>32</v>
      </c>
      <c r="AK58" s="263" t="s">
        <v>33</v>
      </c>
    </row>
    <row r="59" spans="1:37" ht="43.9" customHeight="1">
      <c r="A59" s="243"/>
      <c r="B59" s="289" t="s">
        <v>34</v>
      </c>
      <c r="C59" s="47" t="s">
        <v>149</v>
      </c>
      <c r="D59" s="226"/>
      <c r="E59" s="291" t="s">
        <v>36</v>
      </c>
      <c r="F59" s="509"/>
      <c r="G59" s="509"/>
      <c r="H59" s="511"/>
      <c r="I59" s="513"/>
      <c r="J59" s="515"/>
      <c r="K59" s="457"/>
      <c r="L59" s="509"/>
      <c r="M59" s="266"/>
      <c r="N59" s="361"/>
      <c r="O59" s="426" t="s">
        <v>37</v>
      </c>
      <c r="P59" s="427" t="s">
        <v>38</v>
      </c>
      <c r="Q59" s="431" t="s">
        <v>17</v>
      </c>
      <c r="R59" s="528"/>
      <c r="S59" s="528"/>
      <c r="T59" s="456"/>
      <c r="U59" s="456"/>
      <c r="V59" s="530"/>
      <c r="W59" s="456"/>
      <c r="X59" s="325" t="s">
        <v>39</v>
      </c>
      <c r="Y59" s="325" t="s">
        <v>40</v>
      </c>
      <c r="Z59" s="325" t="s">
        <v>41</v>
      </c>
      <c r="AA59" s="325" t="s">
        <v>39</v>
      </c>
      <c r="AB59" s="325" t="s">
        <v>40</v>
      </c>
      <c r="AC59" s="325" t="s">
        <v>41</v>
      </c>
      <c r="AD59" s="325" t="s">
        <v>42</v>
      </c>
      <c r="AE59" s="325" t="s">
        <v>43</v>
      </c>
      <c r="AF59" s="325" t="s">
        <v>44</v>
      </c>
      <c r="AG59" s="325" t="s">
        <v>45</v>
      </c>
      <c r="AH59" s="456"/>
      <c r="AI59" s="528"/>
      <c r="AJ59" s="509"/>
      <c r="AK59" s="152" t="s">
        <v>46</v>
      </c>
    </row>
    <row r="60" spans="1:37" ht="43.9" customHeight="1">
      <c r="A60" s="243"/>
      <c r="B60" s="30" t="s">
        <v>47</v>
      </c>
      <c r="C60" s="47" t="s">
        <v>150</v>
      </c>
      <c r="D60" s="116"/>
      <c r="E60" s="458" t="s">
        <v>151</v>
      </c>
      <c r="F60" s="458" t="s">
        <v>570</v>
      </c>
      <c r="G60" s="460" t="s">
        <v>153</v>
      </c>
      <c r="H60" s="278"/>
      <c r="I60" s="278"/>
      <c r="J60" s="278"/>
      <c r="K60" s="194"/>
      <c r="L60" s="302"/>
      <c r="M60" s="295"/>
      <c r="N60" s="295"/>
      <c r="O60" s="309"/>
      <c r="P60" s="282"/>
      <c r="Q60" s="283"/>
      <c r="R60" s="281"/>
      <c r="S60" s="164"/>
      <c r="T60" s="96"/>
      <c r="U60" s="96"/>
      <c r="V60" s="164"/>
      <c r="W60" s="96"/>
      <c r="X60" s="96"/>
      <c r="Y60" s="96"/>
      <c r="Z60" s="96"/>
      <c r="AA60" s="96"/>
      <c r="AB60" s="96"/>
      <c r="AC60" s="96"/>
      <c r="AD60" s="96"/>
      <c r="AE60" s="96"/>
      <c r="AF60" s="96"/>
      <c r="AG60" s="96"/>
      <c r="AH60" s="411"/>
      <c r="AI60" s="301"/>
      <c r="AJ60" s="321"/>
      <c r="AK60" s="116"/>
    </row>
    <row r="61" spans="1:37" ht="43.9" customHeight="1">
      <c r="A61" s="243"/>
      <c r="B61" s="264" t="s">
        <v>54</v>
      </c>
      <c r="C61" s="289" t="s">
        <v>55</v>
      </c>
      <c r="D61" s="116"/>
      <c r="E61" s="459"/>
      <c r="F61" s="459"/>
      <c r="G61" s="531"/>
      <c r="H61" s="250"/>
      <c r="I61" s="60"/>
      <c r="J61" s="60"/>
      <c r="K61" s="59"/>
      <c r="L61" s="147"/>
      <c r="M61" s="60"/>
      <c r="N61" s="340"/>
      <c r="O61" s="381"/>
      <c r="P61" s="168"/>
      <c r="Q61" s="169"/>
      <c r="R61" s="170"/>
      <c r="S61" s="163"/>
      <c r="T61" s="44"/>
      <c r="U61" s="44"/>
      <c r="V61" s="163"/>
      <c r="W61" s="44"/>
      <c r="X61" s="44"/>
      <c r="Y61" s="44"/>
      <c r="Z61" s="44"/>
      <c r="AA61" s="44"/>
      <c r="AB61" s="44"/>
      <c r="AC61" s="44"/>
      <c r="AD61" s="44"/>
      <c r="AE61" s="44"/>
      <c r="AF61" s="44"/>
      <c r="AG61" s="44"/>
      <c r="AH61" s="406"/>
      <c r="AI61" s="273"/>
      <c r="AJ61" s="251"/>
      <c r="AK61" s="273"/>
    </row>
    <row r="62" spans="1:37" ht="135.6" thickBot="1">
      <c r="A62" s="243"/>
      <c r="B62" s="30" t="s">
        <v>56</v>
      </c>
      <c r="C62" s="47" t="s">
        <v>143</v>
      </c>
      <c r="D62" s="116"/>
      <c r="E62" s="459"/>
      <c r="F62" s="459"/>
      <c r="G62" s="531"/>
      <c r="H62" s="246"/>
      <c r="I62" s="66"/>
      <c r="J62" s="66"/>
      <c r="K62" s="65"/>
      <c r="L62" s="151"/>
      <c r="M62" s="66"/>
      <c r="N62" s="347"/>
      <c r="O62" s="359">
        <v>3</v>
      </c>
      <c r="P62" s="318" t="str">
        <f>C42</f>
        <v>To understand engineering terminology</v>
      </c>
      <c r="Q62" s="317" t="str">
        <f>H48</f>
        <v>Inexperienced aircrew</v>
      </c>
      <c r="R62" s="374" t="str">
        <f>I48</f>
        <v>Wrong object</v>
      </c>
      <c r="S62" s="317" t="str">
        <f>J48</f>
        <v>Incorrect aircrew selected</v>
      </c>
      <c r="T62" s="385" t="str">
        <f>K48</f>
        <v>High</v>
      </c>
      <c r="U62" s="386" t="str">
        <f>L48</f>
        <v>Large</v>
      </c>
      <c r="V62" s="375" t="s">
        <v>154</v>
      </c>
      <c r="W62" s="419" t="s">
        <v>104</v>
      </c>
      <c r="X62" s="107">
        <f t="shared" ref="X62" si="53">IF($T62="High",3,0)</f>
        <v>3</v>
      </c>
      <c r="Y62" s="107">
        <f t="shared" ref="Y62" si="54">IF($T62="Medium",2,0)</f>
        <v>0</v>
      </c>
      <c r="Z62" s="107">
        <f t="shared" ref="Z62" si="55">IF($T62="Low",1,0)</f>
        <v>0</v>
      </c>
      <c r="AA62" s="107">
        <f t="shared" ref="AA62" si="56">IF($U62="large",3,0)</f>
        <v>3</v>
      </c>
      <c r="AB62" s="107">
        <f t="shared" ref="AB62" si="57">IF($U62="Medium",2,0)</f>
        <v>0</v>
      </c>
      <c r="AC62" s="107">
        <f t="shared" ref="AC62" si="58">IF($U62="Low",1,0)</f>
        <v>0</v>
      </c>
      <c r="AD62" s="107">
        <f t="shared" ref="AD62" si="59">(X62+Y62+Z62)*(AA62+AB62+AC62)</f>
        <v>9</v>
      </c>
      <c r="AE62" s="376">
        <f t="shared" ref="AE62" si="60">IF($W62="INCREASE",3,0)</f>
        <v>0</v>
      </c>
      <c r="AF62" s="376">
        <f t="shared" ref="AF62" si="61">IF($W62="NO CHANGE",2,0)</f>
        <v>2</v>
      </c>
      <c r="AG62" s="376">
        <f t="shared" ref="AG62" si="62">IF($W62="DECREASE",1,0)</f>
        <v>0</v>
      </c>
      <c r="AH62" s="425">
        <f t="shared" ref="AH62" si="63">AD62*(AE62+AF62+AG62)</f>
        <v>18</v>
      </c>
      <c r="AI62" s="375" t="s">
        <v>155</v>
      </c>
      <c r="AJ62" s="303"/>
      <c r="AK62" s="301"/>
    </row>
    <row r="63" spans="1:37" ht="43.9" customHeight="1" thickTop="1">
      <c r="A63" s="243"/>
      <c r="B63" s="463" t="s">
        <v>65</v>
      </c>
      <c r="C63" s="47" t="s">
        <v>156</v>
      </c>
      <c r="D63" s="116"/>
      <c r="E63" s="459"/>
      <c r="F63" s="459"/>
      <c r="G63" s="461"/>
      <c r="H63" s="226" t="str">
        <f>C63</f>
        <v>More knowledgeable aircrew</v>
      </c>
      <c r="I63" s="320" t="s">
        <v>72</v>
      </c>
      <c r="J63" s="346" t="s">
        <v>157</v>
      </c>
      <c r="K63" s="107" t="s">
        <v>69</v>
      </c>
      <c r="L63" s="287" t="s">
        <v>58</v>
      </c>
      <c r="M63" s="288"/>
      <c r="N63" s="347"/>
      <c r="O63" s="60"/>
      <c r="P63" s="145"/>
      <c r="Q63" s="146"/>
      <c r="R63" s="147"/>
      <c r="S63" s="60"/>
      <c r="T63" s="59"/>
      <c r="U63" s="59"/>
      <c r="V63" s="60"/>
      <c r="W63" s="123"/>
      <c r="X63" s="59"/>
      <c r="Y63" s="59"/>
      <c r="Z63" s="59"/>
      <c r="AA63" s="59"/>
      <c r="AB63" s="59"/>
      <c r="AC63" s="59"/>
      <c r="AD63" s="59"/>
      <c r="AE63" s="59"/>
      <c r="AF63" s="59"/>
      <c r="AG63" s="59"/>
      <c r="AH63" s="421"/>
      <c r="AI63" s="251"/>
      <c r="AJ63" s="318" t="s">
        <v>158</v>
      </c>
      <c r="AK63" s="116"/>
    </row>
    <row r="64" spans="1:37" ht="43.9" customHeight="1">
      <c r="A64" s="243"/>
      <c r="B64" s="463"/>
      <c r="C64" s="47" t="s">
        <v>159</v>
      </c>
      <c r="D64" s="116"/>
      <c r="E64" s="459"/>
      <c r="F64" s="459"/>
      <c r="G64" s="461"/>
      <c r="H64" s="278" t="str">
        <f>C64</f>
        <v>Aircrew requiring refresher training</v>
      </c>
      <c r="I64" s="322" t="s">
        <v>107</v>
      </c>
      <c r="J64" s="352" t="s">
        <v>141</v>
      </c>
      <c r="K64" s="194" t="s">
        <v>69</v>
      </c>
      <c r="L64" s="302" t="s">
        <v>58</v>
      </c>
      <c r="M64" s="295"/>
      <c r="N64" s="347"/>
      <c r="O64" s="66"/>
      <c r="P64" s="149"/>
      <c r="Q64" s="150"/>
      <c r="R64" s="151"/>
      <c r="S64" s="66"/>
      <c r="T64" s="65"/>
      <c r="U64" s="65"/>
      <c r="V64" s="66"/>
      <c r="W64" s="65"/>
      <c r="X64" s="65"/>
      <c r="Y64" s="65"/>
      <c r="Z64" s="65"/>
      <c r="AA64" s="65"/>
      <c r="AB64" s="65"/>
      <c r="AC64" s="65"/>
      <c r="AD64" s="65"/>
      <c r="AE64" s="65"/>
      <c r="AF64" s="65"/>
      <c r="AG64" s="65"/>
      <c r="AH64" s="423"/>
      <c r="AI64" s="247"/>
      <c r="AJ64" s="129" t="s">
        <v>160</v>
      </c>
      <c r="AK64" s="116"/>
    </row>
    <row r="65" spans="1:37" ht="135">
      <c r="A65" s="243"/>
      <c r="B65" s="30" t="s">
        <v>75</v>
      </c>
      <c r="C65" s="47" t="s">
        <v>57</v>
      </c>
      <c r="D65" s="116"/>
      <c r="E65" s="459"/>
      <c r="F65" s="459"/>
      <c r="G65" s="531"/>
      <c r="H65" s="250"/>
      <c r="I65" s="60"/>
      <c r="J65" s="60"/>
      <c r="K65" s="59"/>
      <c r="L65" s="147"/>
      <c r="M65" s="60"/>
      <c r="N65" s="347"/>
      <c r="O65" s="306">
        <v>15</v>
      </c>
      <c r="P65" s="50" t="str">
        <f>C224</f>
        <v>To be assessed as qualified and experienced</v>
      </c>
      <c r="Q65" s="47" t="str">
        <f>H229</f>
        <v>Backup qualified and experienced engineers</v>
      </c>
      <c r="R65" s="53" t="str">
        <f t="shared" ref="R65:U65" si="64">I229</f>
        <v>Wrong object</v>
      </c>
      <c r="S65" s="47" t="str">
        <f t="shared" si="64"/>
        <v>Incorrect assessment made</v>
      </c>
      <c r="T65" s="115" t="str">
        <f t="shared" si="64"/>
        <v>Low</v>
      </c>
      <c r="U65" s="73" t="str">
        <f t="shared" si="64"/>
        <v>Large</v>
      </c>
      <c r="V65" s="50" t="s">
        <v>161</v>
      </c>
      <c r="W65" s="32" t="s">
        <v>60</v>
      </c>
      <c r="X65" s="32">
        <f t="shared" ref="X65:X66" si="65">IF($T65="High",3,0)</f>
        <v>0</v>
      </c>
      <c r="Y65" s="32">
        <f t="shared" ref="Y65:Y66" si="66">IF($T65="Medium",2,0)</f>
        <v>0</v>
      </c>
      <c r="Z65" s="32">
        <f t="shared" ref="Z65:Z66" si="67">IF($T65="Low",1,0)</f>
        <v>1</v>
      </c>
      <c r="AA65" s="32">
        <f t="shared" ref="AA65:AA66" si="68">IF($U65="large",3,0)</f>
        <v>3</v>
      </c>
      <c r="AB65" s="32">
        <f t="shared" ref="AB65:AB66" si="69">IF($U65="Medium",2,0)</f>
        <v>0</v>
      </c>
      <c r="AC65" s="32">
        <f t="shared" ref="AC65:AC66" si="70">IF($U65="Low",1,0)</f>
        <v>0</v>
      </c>
      <c r="AD65" s="32">
        <f t="shared" ref="AD65:AD66" si="71">(X65+Y65+Z65)*(AA65+AB65+AC65)</f>
        <v>3</v>
      </c>
      <c r="AE65" s="51">
        <f t="shared" ref="AE65:AE66" si="72">IF($W65="INCREASE",3,0)</f>
        <v>3</v>
      </c>
      <c r="AF65" s="51">
        <f t="shared" ref="AF65:AF66" si="73">IF($W65="NO CHANGE",2,0)</f>
        <v>0</v>
      </c>
      <c r="AG65" s="51">
        <f t="shared" ref="AG65:AG66" si="74">IF($W65="DECREASE",1,0)</f>
        <v>0</v>
      </c>
      <c r="AH65" s="48">
        <f t="shared" ref="AH65:AH66" si="75">AD65*(AE65+AF65+AG65)</f>
        <v>9</v>
      </c>
      <c r="AI65" s="159" t="s">
        <v>162</v>
      </c>
      <c r="AJ65" s="369"/>
      <c r="AK65" s="301"/>
    </row>
    <row r="66" spans="1:37" ht="120">
      <c r="A66" s="243"/>
      <c r="B66" s="30" t="s">
        <v>82</v>
      </c>
      <c r="C66" s="137" t="s">
        <v>163</v>
      </c>
      <c r="D66" s="116"/>
      <c r="E66" s="459"/>
      <c r="F66" s="459"/>
      <c r="G66" s="531"/>
      <c r="H66" s="248"/>
      <c r="I66" s="188"/>
      <c r="J66" s="188"/>
      <c r="K66" s="123"/>
      <c r="L66" s="187"/>
      <c r="M66" s="188"/>
      <c r="N66" s="347"/>
      <c r="O66" s="360">
        <v>16</v>
      </c>
      <c r="P66" s="129" t="str">
        <f>C239</f>
        <v>To provide electronic searchable aircraft maintenance database</v>
      </c>
      <c r="Q66" s="130" t="str">
        <f>H243</f>
        <v>Electronic link to searchable aircraft maintenance database</v>
      </c>
      <c r="R66" s="173" t="str">
        <f t="shared" ref="R66:U66" si="76">I243</f>
        <v>Sequence</v>
      </c>
      <c r="S66" s="130" t="str">
        <f t="shared" si="76"/>
        <v>Omission or jumping - link not available</v>
      </c>
      <c r="T66" s="401" t="str">
        <f t="shared" si="76"/>
        <v>Low</v>
      </c>
      <c r="U66" s="175" t="str">
        <f t="shared" si="76"/>
        <v>Large</v>
      </c>
      <c r="V66" s="129" t="s">
        <v>164</v>
      </c>
      <c r="W66" s="194" t="s">
        <v>60</v>
      </c>
      <c r="X66" s="194">
        <f t="shared" si="65"/>
        <v>0</v>
      </c>
      <c r="Y66" s="194">
        <f t="shared" si="66"/>
        <v>0</v>
      </c>
      <c r="Z66" s="194">
        <f t="shared" si="67"/>
        <v>1</v>
      </c>
      <c r="AA66" s="194">
        <f t="shared" si="68"/>
        <v>3</v>
      </c>
      <c r="AB66" s="194">
        <f t="shared" si="69"/>
        <v>0</v>
      </c>
      <c r="AC66" s="194">
        <f t="shared" si="70"/>
        <v>0</v>
      </c>
      <c r="AD66" s="194">
        <f t="shared" si="71"/>
        <v>3</v>
      </c>
      <c r="AE66" s="367">
        <f t="shared" si="72"/>
        <v>3</v>
      </c>
      <c r="AF66" s="367">
        <f t="shared" si="73"/>
        <v>0</v>
      </c>
      <c r="AG66" s="367">
        <f t="shared" si="74"/>
        <v>0</v>
      </c>
      <c r="AH66" s="235">
        <f t="shared" si="75"/>
        <v>9</v>
      </c>
      <c r="AI66" s="368" t="s">
        <v>165</v>
      </c>
      <c r="AJ66" s="370"/>
      <c r="AK66" s="301"/>
    </row>
    <row r="67" spans="1:37" ht="43.9" customHeight="1">
      <c r="A67" s="243"/>
      <c r="B67" s="30" t="s">
        <v>89</v>
      </c>
      <c r="C67" s="75" t="s">
        <v>90</v>
      </c>
      <c r="D67" s="116"/>
      <c r="E67" s="459"/>
      <c r="F67" s="459"/>
      <c r="G67" s="531"/>
      <c r="H67" s="248"/>
      <c r="I67" s="88"/>
      <c r="J67" s="88"/>
      <c r="K67" s="90"/>
      <c r="L67" s="88"/>
      <c r="M67" s="88"/>
      <c r="N67" s="340"/>
      <c r="O67" s="275"/>
      <c r="P67" s="79"/>
      <c r="Q67" s="80"/>
      <c r="R67" s="79"/>
      <c r="S67" s="79"/>
      <c r="T67" s="81"/>
      <c r="U67" s="81"/>
      <c r="V67" s="79"/>
      <c r="W67" s="81"/>
      <c r="X67" s="81"/>
      <c r="Y67" s="81"/>
      <c r="Z67" s="81"/>
      <c r="AA67" s="81"/>
      <c r="AB67" s="81"/>
      <c r="AC67" s="81"/>
      <c r="AD67" s="81"/>
      <c r="AE67" s="81"/>
      <c r="AF67" s="81"/>
      <c r="AG67" s="81"/>
      <c r="AH67" s="81"/>
      <c r="AI67" s="79"/>
      <c r="AJ67" s="91"/>
      <c r="AK67" s="301"/>
    </row>
    <row r="68" spans="1:37" ht="43.9" customHeight="1">
      <c r="A68" s="276"/>
      <c r="B68" s="277" t="s">
        <v>91</v>
      </c>
      <c r="C68" s="85" t="s">
        <v>90</v>
      </c>
      <c r="D68" s="278"/>
      <c r="E68" s="459"/>
      <c r="F68" s="459"/>
      <c r="G68" s="531"/>
      <c r="H68" s="246"/>
      <c r="I68" s="177"/>
      <c r="J68" s="177"/>
      <c r="K68" s="133"/>
      <c r="L68" s="177"/>
      <c r="M68" s="177"/>
      <c r="N68" s="288"/>
      <c r="O68" s="224"/>
      <c r="P68" s="177"/>
      <c r="Q68" s="200"/>
      <c r="R68" s="177"/>
      <c r="S68" s="177"/>
      <c r="T68" s="133"/>
      <c r="U68" s="133"/>
      <c r="V68" s="177"/>
      <c r="W68" s="133"/>
      <c r="X68" s="133"/>
      <c r="Y68" s="133"/>
      <c r="Z68" s="133"/>
      <c r="AA68" s="133"/>
      <c r="AB68" s="133"/>
      <c r="AC68" s="133"/>
      <c r="AD68" s="133"/>
      <c r="AE68" s="133"/>
      <c r="AF68" s="133"/>
      <c r="AG68" s="133"/>
      <c r="AH68" s="133"/>
      <c r="AI68" s="177"/>
      <c r="AJ68" s="189"/>
      <c r="AK68" s="321"/>
    </row>
    <row r="69" spans="1:37" ht="43.9" customHeight="1">
      <c r="A69" s="279"/>
      <c r="B69" s="163"/>
      <c r="C69" s="163"/>
      <c r="D69" s="163"/>
      <c r="E69" s="170"/>
      <c r="F69" s="93"/>
      <c r="G69" s="93"/>
      <c r="H69" s="163"/>
      <c r="I69" s="163"/>
      <c r="J69" s="163"/>
      <c r="K69" s="44"/>
      <c r="L69" s="170"/>
      <c r="M69" s="170"/>
      <c r="N69" s="66"/>
      <c r="O69" s="151"/>
      <c r="P69" s="149"/>
      <c r="Q69" s="150"/>
      <c r="R69" s="151"/>
      <c r="S69" s="66"/>
      <c r="T69" s="65"/>
      <c r="U69" s="65"/>
      <c r="V69" s="66"/>
      <c r="W69" s="65"/>
      <c r="X69" s="65"/>
      <c r="Y69" s="65"/>
      <c r="Z69" s="65"/>
      <c r="AA69" s="65"/>
      <c r="AB69" s="65"/>
      <c r="AC69" s="65"/>
      <c r="AD69" s="65"/>
      <c r="AE69" s="65"/>
      <c r="AF69" s="65"/>
      <c r="AG69" s="65"/>
      <c r="AH69" s="410"/>
      <c r="AI69" s="66"/>
      <c r="AJ69" s="247"/>
      <c r="AK69" s="163"/>
    </row>
    <row r="70" spans="1:37" ht="43.9" customHeight="1" thickBot="1">
      <c r="A70" s="292"/>
      <c r="B70" s="293"/>
      <c r="C70" s="293"/>
      <c r="D70" s="164"/>
      <c r="E70" s="281"/>
      <c r="F70" s="97"/>
      <c r="G70" s="164"/>
      <c r="H70" s="164"/>
      <c r="I70" s="164"/>
      <c r="J70" s="164"/>
      <c r="K70" s="96"/>
      <c r="L70" s="281"/>
      <c r="M70" s="164"/>
      <c r="N70" s="164"/>
      <c r="O70" s="281"/>
      <c r="P70" s="282"/>
      <c r="Q70" s="283"/>
      <c r="R70" s="281"/>
      <c r="S70" s="164"/>
      <c r="T70" s="96"/>
      <c r="U70" s="96"/>
      <c r="V70" s="164"/>
      <c r="W70" s="96"/>
      <c r="X70" s="96"/>
      <c r="Y70" s="96"/>
      <c r="Z70" s="96"/>
      <c r="AA70" s="96"/>
      <c r="AB70" s="96"/>
      <c r="AC70" s="96"/>
      <c r="AD70" s="96"/>
      <c r="AE70" s="96"/>
      <c r="AF70" s="96"/>
      <c r="AG70" s="96"/>
      <c r="AH70" s="411"/>
      <c r="AI70" s="164"/>
      <c r="AJ70" s="164"/>
      <c r="AK70" s="164"/>
    </row>
    <row r="71" spans="1:37" ht="43.9" customHeight="1" thickBot="1">
      <c r="A71" s="258">
        <v>5</v>
      </c>
      <c r="B71" s="481" t="s">
        <v>5</v>
      </c>
      <c r="C71" s="482"/>
      <c r="D71" s="482" t="s">
        <v>6</v>
      </c>
      <c r="E71" s="482"/>
      <c r="F71" s="482"/>
      <c r="G71" s="482"/>
      <c r="H71" s="482"/>
      <c r="I71" s="482"/>
      <c r="J71" s="482"/>
      <c r="K71" s="482"/>
      <c r="L71" s="501"/>
      <c r="M71" s="502" t="s">
        <v>7</v>
      </c>
      <c r="N71" s="482"/>
      <c r="O71" s="482"/>
      <c r="P71" s="482"/>
      <c r="Q71" s="482"/>
      <c r="R71" s="482"/>
      <c r="S71" s="482"/>
      <c r="T71" s="482"/>
      <c r="U71" s="482"/>
      <c r="V71" s="482"/>
      <c r="W71" s="482"/>
      <c r="X71" s="482"/>
      <c r="Y71" s="482"/>
      <c r="Z71" s="482"/>
      <c r="AA71" s="482"/>
      <c r="AB71" s="482"/>
      <c r="AC71" s="482"/>
      <c r="AD71" s="482"/>
      <c r="AE71" s="482"/>
      <c r="AF71" s="482"/>
      <c r="AG71" s="482"/>
      <c r="AH71" s="482"/>
      <c r="AI71" s="483" t="s">
        <v>8</v>
      </c>
      <c r="AJ71" s="483"/>
    </row>
    <row r="72" spans="1:37" s="259" customFormat="1" ht="43.9" customHeight="1">
      <c r="A72" s="243"/>
      <c r="D72" s="260"/>
      <c r="E72" s="261" t="s">
        <v>9</v>
      </c>
      <c r="F72" s="508" t="s">
        <v>10</v>
      </c>
      <c r="G72" s="508" t="s">
        <v>11</v>
      </c>
      <c r="H72" s="510" t="s">
        <v>12</v>
      </c>
      <c r="I72" s="512" t="s">
        <v>13</v>
      </c>
      <c r="J72" s="514" t="s">
        <v>14</v>
      </c>
      <c r="K72" s="466" t="s">
        <v>15</v>
      </c>
      <c r="L72" s="508" t="s">
        <v>16</v>
      </c>
      <c r="M72" s="260" t="s">
        <v>17</v>
      </c>
      <c r="N72" s="262" t="s">
        <v>18</v>
      </c>
      <c r="O72" s="516" t="s">
        <v>19</v>
      </c>
      <c r="P72" s="517"/>
      <c r="Q72" s="518"/>
      <c r="R72" s="508" t="s">
        <v>92</v>
      </c>
      <c r="S72" s="508" t="s">
        <v>93</v>
      </c>
      <c r="T72" s="466" t="s">
        <v>22</v>
      </c>
      <c r="U72" s="466" t="s">
        <v>23</v>
      </c>
      <c r="V72" s="529" t="s">
        <v>24</v>
      </c>
      <c r="W72" s="466" t="s">
        <v>94</v>
      </c>
      <c r="X72" s="467" t="s">
        <v>26</v>
      </c>
      <c r="Y72" s="468"/>
      <c r="Z72" s="469"/>
      <c r="AA72" s="467" t="s">
        <v>27</v>
      </c>
      <c r="AB72" s="468"/>
      <c r="AC72" s="469"/>
      <c r="AD72" s="18" t="s">
        <v>28</v>
      </c>
      <c r="AE72" s="467" t="s">
        <v>29</v>
      </c>
      <c r="AF72" s="468"/>
      <c r="AG72" s="469"/>
      <c r="AH72" s="466" t="s">
        <v>30</v>
      </c>
      <c r="AI72" s="528" t="s">
        <v>31</v>
      </c>
      <c r="AJ72" s="528" t="s">
        <v>32</v>
      </c>
      <c r="AK72" s="263" t="s">
        <v>33</v>
      </c>
    </row>
    <row r="73" spans="1:37" ht="43.9" customHeight="1">
      <c r="A73" s="243"/>
      <c r="B73" s="264" t="s">
        <v>34</v>
      </c>
      <c r="C73" s="47" t="s">
        <v>166</v>
      </c>
      <c r="D73" s="116"/>
      <c r="E73" s="395" t="s">
        <v>167</v>
      </c>
      <c r="F73" s="509"/>
      <c r="G73" s="509"/>
      <c r="H73" s="511"/>
      <c r="I73" s="513"/>
      <c r="J73" s="515"/>
      <c r="K73" s="457"/>
      <c r="L73" s="509"/>
      <c r="M73" s="266"/>
      <c r="N73" s="361"/>
      <c r="O73" s="426" t="s">
        <v>37</v>
      </c>
      <c r="P73" s="427" t="s">
        <v>38</v>
      </c>
      <c r="Q73" s="431" t="s">
        <v>17</v>
      </c>
      <c r="R73" s="528"/>
      <c r="S73" s="528"/>
      <c r="T73" s="456"/>
      <c r="U73" s="456"/>
      <c r="V73" s="530"/>
      <c r="W73" s="456"/>
      <c r="X73" s="325" t="s">
        <v>39</v>
      </c>
      <c r="Y73" s="325" t="s">
        <v>40</v>
      </c>
      <c r="Z73" s="325" t="s">
        <v>41</v>
      </c>
      <c r="AA73" s="325" t="s">
        <v>39</v>
      </c>
      <c r="AB73" s="325" t="s">
        <v>40</v>
      </c>
      <c r="AC73" s="325" t="s">
        <v>41</v>
      </c>
      <c r="AD73" s="325" t="s">
        <v>42</v>
      </c>
      <c r="AE73" s="325" t="s">
        <v>43</v>
      </c>
      <c r="AF73" s="325" t="s">
        <v>44</v>
      </c>
      <c r="AG73" s="325" t="s">
        <v>45</v>
      </c>
      <c r="AH73" s="456"/>
      <c r="AI73" s="528"/>
      <c r="AJ73" s="509"/>
      <c r="AK73" s="152" t="s">
        <v>46</v>
      </c>
    </row>
    <row r="74" spans="1:37" ht="43.9" customHeight="1">
      <c r="A74" s="243"/>
      <c r="B74" s="30" t="s">
        <v>47</v>
      </c>
      <c r="C74" s="137" t="s">
        <v>168</v>
      </c>
      <c r="D74" s="116"/>
      <c r="E74" s="458" t="s">
        <v>169</v>
      </c>
      <c r="F74" s="458" t="s">
        <v>170</v>
      </c>
      <c r="G74" s="460" t="s">
        <v>171</v>
      </c>
      <c r="H74" s="278"/>
      <c r="I74" s="278"/>
      <c r="J74" s="278"/>
      <c r="K74" s="194"/>
      <c r="L74" s="302"/>
      <c r="M74" s="295"/>
      <c r="N74" s="295"/>
      <c r="O74" s="309"/>
      <c r="P74" s="282"/>
      <c r="Q74" s="283"/>
      <c r="R74" s="281"/>
      <c r="S74" s="164"/>
      <c r="T74" s="96"/>
      <c r="U74" s="96"/>
      <c r="V74" s="164"/>
      <c r="W74" s="96"/>
      <c r="X74" s="96"/>
      <c r="Y74" s="96"/>
      <c r="Z74" s="96"/>
      <c r="AA74" s="96"/>
      <c r="AB74" s="96"/>
      <c r="AC74" s="96"/>
      <c r="AD74" s="96"/>
      <c r="AE74" s="96"/>
      <c r="AF74" s="96"/>
      <c r="AG74" s="96"/>
      <c r="AH74" s="411"/>
      <c r="AI74" s="301"/>
      <c r="AJ74" s="321"/>
      <c r="AK74" s="116"/>
    </row>
    <row r="75" spans="1:37" ht="43.9" customHeight="1">
      <c r="A75" s="243"/>
      <c r="B75" s="264" t="s">
        <v>54</v>
      </c>
      <c r="C75" s="289" t="s">
        <v>55</v>
      </c>
      <c r="D75" s="116"/>
      <c r="E75" s="459"/>
      <c r="F75" s="459"/>
      <c r="G75" s="531"/>
      <c r="H75" s="250"/>
      <c r="I75" s="60"/>
      <c r="J75" s="60"/>
      <c r="K75" s="59"/>
      <c r="L75" s="147"/>
      <c r="M75" s="60"/>
      <c r="N75" s="340"/>
      <c r="O75" s="381"/>
      <c r="P75" s="168"/>
      <c r="Q75" s="169"/>
      <c r="R75" s="170"/>
      <c r="S75" s="163"/>
      <c r="T75" s="44"/>
      <c r="U75" s="44"/>
      <c r="V75" s="163"/>
      <c r="W75" s="44"/>
      <c r="X75" s="44"/>
      <c r="Y75" s="44"/>
      <c r="Z75" s="44"/>
      <c r="AA75" s="44"/>
      <c r="AB75" s="44"/>
      <c r="AC75" s="44"/>
      <c r="AD75" s="44"/>
      <c r="AE75" s="44"/>
      <c r="AF75" s="44"/>
      <c r="AG75" s="44"/>
      <c r="AH75" s="406"/>
      <c r="AI75" s="273"/>
      <c r="AJ75" s="251"/>
      <c r="AK75" s="273"/>
    </row>
    <row r="76" spans="1:37" ht="195">
      <c r="A76" s="243"/>
      <c r="B76" s="463" t="s">
        <v>56</v>
      </c>
      <c r="C76" s="137" t="s">
        <v>172</v>
      </c>
      <c r="D76" s="116"/>
      <c r="E76" s="459"/>
      <c r="F76" s="459"/>
      <c r="G76" s="531"/>
      <c r="H76" s="248"/>
      <c r="I76" s="188"/>
      <c r="J76" s="188"/>
      <c r="K76" s="123"/>
      <c r="L76" s="187"/>
      <c r="M76" s="188"/>
      <c r="N76" s="347"/>
      <c r="O76" s="359">
        <v>8</v>
      </c>
      <c r="P76" s="318" t="str">
        <f>C120</f>
        <v>The aircrew and engineers are to be trained in how to use the PSED proforma.</v>
      </c>
      <c r="Q76" s="317" t="str">
        <f>H126</f>
        <v>Engineers requiring refresher training</v>
      </c>
      <c r="R76" s="374" t="str">
        <f t="shared" ref="R76:U76" si="77">I126</f>
        <v>Wrong object</v>
      </c>
      <c r="S76" s="317" t="str">
        <f t="shared" si="77"/>
        <v>Incorrect assessment outcome - refresher training not required</v>
      </c>
      <c r="T76" s="385" t="str">
        <f t="shared" si="77"/>
        <v>High</v>
      </c>
      <c r="U76" s="386" t="str">
        <f t="shared" si="77"/>
        <v>Large</v>
      </c>
      <c r="V76" s="318" t="s">
        <v>173</v>
      </c>
      <c r="W76" s="107" t="s">
        <v>104</v>
      </c>
      <c r="X76" s="107">
        <f t="shared" ref="X76:X79" si="78">IF($T76="High",3,0)</f>
        <v>3</v>
      </c>
      <c r="Y76" s="107">
        <f t="shared" ref="Y76:Y79" si="79">IF($T76="Medium",2,0)</f>
        <v>0</v>
      </c>
      <c r="Z76" s="107">
        <f t="shared" ref="Z76:Z79" si="80">IF($T76="Low",1,0)</f>
        <v>0</v>
      </c>
      <c r="AA76" s="107">
        <f t="shared" ref="AA76:AA79" si="81">IF($U76="large",3,0)</f>
        <v>3</v>
      </c>
      <c r="AB76" s="107">
        <f t="shared" ref="AB76:AB79" si="82">IF($U76="Medium",2,0)</f>
        <v>0</v>
      </c>
      <c r="AC76" s="107">
        <f t="shared" ref="AC76:AC79" si="83">IF($U76="Low",1,0)</f>
        <v>0</v>
      </c>
      <c r="AD76" s="107">
        <f t="shared" ref="AD76:AD79" si="84">(X76+Y76+Z76)*(AA76+AB76+AC76)</f>
        <v>9</v>
      </c>
      <c r="AE76" s="376">
        <f t="shared" ref="AE76:AE79" si="85">IF($W76="INCREASE",3,0)</f>
        <v>0</v>
      </c>
      <c r="AF76" s="376">
        <f t="shared" ref="AF76:AF79" si="86">IF($W76="NO CHANGE",2,0)</f>
        <v>2</v>
      </c>
      <c r="AG76" s="376">
        <f t="shared" ref="AG76:AG79" si="87">IF($W76="DECREASE",1,0)</f>
        <v>0</v>
      </c>
      <c r="AH76" s="425">
        <f t="shared" ref="AH76:AH79" si="88">AD76*(AE76+AF76+AG76)</f>
        <v>18</v>
      </c>
      <c r="AI76" s="375" t="s">
        <v>174</v>
      </c>
      <c r="AJ76" s="253"/>
      <c r="AK76" s="301"/>
    </row>
    <row r="77" spans="1:37" ht="165">
      <c r="A77" s="243"/>
      <c r="B77" s="463"/>
      <c r="C77" s="47" t="s">
        <v>140</v>
      </c>
      <c r="D77" s="116"/>
      <c r="E77" s="459"/>
      <c r="F77" s="459"/>
      <c r="G77" s="531"/>
      <c r="H77" s="188"/>
      <c r="I77" s="188"/>
      <c r="J77" s="188"/>
      <c r="K77" s="123"/>
      <c r="L77" s="187"/>
      <c r="M77" s="188"/>
      <c r="N77" s="347"/>
      <c r="O77" s="306">
        <v>3</v>
      </c>
      <c r="P77" s="50" t="str">
        <f>C42</f>
        <v>To understand engineering terminology</v>
      </c>
      <c r="Q77" s="47" t="str">
        <f>H47</f>
        <v>Aircrew requiring training</v>
      </c>
      <c r="R77" s="53" t="str">
        <f>I47</f>
        <v>Wrong object</v>
      </c>
      <c r="S77" s="47" t="str">
        <f>J47</f>
        <v>Incorrect aircrew selected</v>
      </c>
      <c r="T77" s="72" t="str">
        <f>K47</f>
        <v>High</v>
      </c>
      <c r="U77" s="73" t="str">
        <f>L47</f>
        <v>Large</v>
      </c>
      <c r="V77" s="50" t="s">
        <v>175</v>
      </c>
      <c r="W77" s="32" t="s">
        <v>104</v>
      </c>
      <c r="X77" s="32">
        <f t="shared" si="78"/>
        <v>3</v>
      </c>
      <c r="Y77" s="32">
        <f t="shared" si="79"/>
        <v>0</v>
      </c>
      <c r="Z77" s="32">
        <f t="shared" si="80"/>
        <v>0</v>
      </c>
      <c r="AA77" s="32">
        <f t="shared" si="81"/>
        <v>3</v>
      </c>
      <c r="AB77" s="32">
        <f t="shared" si="82"/>
        <v>0</v>
      </c>
      <c r="AC77" s="32">
        <f t="shared" si="83"/>
        <v>0</v>
      </c>
      <c r="AD77" s="32">
        <f t="shared" si="84"/>
        <v>9</v>
      </c>
      <c r="AE77" s="51">
        <f t="shared" si="85"/>
        <v>0</v>
      </c>
      <c r="AF77" s="51">
        <f t="shared" si="86"/>
        <v>2</v>
      </c>
      <c r="AG77" s="51">
        <f t="shared" si="87"/>
        <v>0</v>
      </c>
      <c r="AH77" s="48">
        <f t="shared" si="88"/>
        <v>18</v>
      </c>
      <c r="AI77" s="159" t="s">
        <v>176</v>
      </c>
      <c r="AJ77" s="253"/>
      <c r="AK77" s="301"/>
    </row>
    <row r="78" spans="1:37" ht="180">
      <c r="A78" s="243"/>
      <c r="B78" s="463"/>
      <c r="C78" s="47" t="s">
        <v>177</v>
      </c>
      <c r="D78" s="116"/>
      <c r="E78" s="459"/>
      <c r="F78" s="459"/>
      <c r="G78" s="531"/>
      <c r="H78" s="248"/>
      <c r="I78" s="188"/>
      <c r="J78" s="188"/>
      <c r="K78" s="123"/>
      <c r="L78" s="187"/>
      <c r="M78" s="188"/>
      <c r="N78" s="347"/>
      <c r="O78" s="306">
        <v>6</v>
      </c>
      <c r="P78" s="50" t="str">
        <f>C89</f>
        <v>To conduct SQEP Test</v>
      </c>
      <c r="Q78" s="47" t="str">
        <f>H95</f>
        <v>Engineers requiring training</v>
      </c>
      <c r="R78" s="53" t="str">
        <f t="shared" ref="R78:U78" si="89">I95</f>
        <v>Wrong object</v>
      </c>
      <c r="S78" s="47" t="str">
        <f t="shared" si="89"/>
        <v>Incorrect assessment outcome - training not required</v>
      </c>
      <c r="T78" s="72" t="str">
        <f t="shared" si="89"/>
        <v>High</v>
      </c>
      <c r="U78" s="73" t="str">
        <f t="shared" si="89"/>
        <v>Large</v>
      </c>
      <c r="V78" s="50" t="s">
        <v>178</v>
      </c>
      <c r="W78" s="32" t="s">
        <v>104</v>
      </c>
      <c r="X78" s="32">
        <f t="shared" si="78"/>
        <v>3</v>
      </c>
      <c r="Y78" s="32">
        <f t="shared" si="79"/>
        <v>0</v>
      </c>
      <c r="Z78" s="32">
        <f t="shared" si="80"/>
        <v>0</v>
      </c>
      <c r="AA78" s="32">
        <f t="shared" si="81"/>
        <v>3</v>
      </c>
      <c r="AB78" s="32">
        <f t="shared" si="82"/>
        <v>0</v>
      </c>
      <c r="AC78" s="32">
        <f t="shared" si="83"/>
        <v>0</v>
      </c>
      <c r="AD78" s="32">
        <f t="shared" si="84"/>
        <v>9</v>
      </c>
      <c r="AE78" s="51">
        <f t="shared" si="85"/>
        <v>0</v>
      </c>
      <c r="AF78" s="51">
        <f t="shared" si="86"/>
        <v>2</v>
      </c>
      <c r="AG78" s="51">
        <f t="shared" si="87"/>
        <v>0</v>
      </c>
      <c r="AH78" s="48">
        <f t="shared" si="88"/>
        <v>18</v>
      </c>
      <c r="AI78" s="159" t="s">
        <v>174</v>
      </c>
      <c r="AJ78" s="253"/>
      <c r="AK78" s="301"/>
    </row>
    <row r="79" spans="1:37" ht="180">
      <c r="A79" s="243"/>
      <c r="B79" s="463"/>
      <c r="C79" s="137" t="s">
        <v>179</v>
      </c>
      <c r="D79" s="116"/>
      <c r="E79" s="459"/>
      <c r="F79" s="459"/>
      <c r="G79" s="531"/>
      <c r="H79" s="246"/>
      <c r="I79" s="66"/>
      <c r="J79" s="66"/>
      <c r="K79" s="65"/>
      <c r="L79" s="151"/>
      <c r="M79" s="66"/>
      <c r="N79" s="347"/>
      <c r="O79" s="363" t="s">
        <v>180</v>
      </c>
      <c r="P79" s="50" t="str">
        <f>C119</f>
        <v>To use PSED proforma</v>
      </c>
      <c r="Q79" s="47" t="str">
        <f>H125</f>
        <v>Aircrew requiring refresher training</v>
      </c>
      <c r="R79" s="53" t="str">
        <f t="shared" ref="R79:U79" si="90">I125</f>
        <v>Wrong object</v>
      </c>
      <c r="S79" s="47" t="str">
        <f t="shared" si="90"/>
        <v>Incorrect assessment outcome - refresher training not required</v>
      </c>
      <c r="T79" s="72" t="str">
        <f t="shared" si="90"/>
        <v>High</v>
      </c>
      <c r="U79" s="73" t="str">
        <f t="shared" si="90"/>
        <v>Large</v>
      </c>
      <c r="V79" s="50" t="s">
        <v>181</v>
      </c>
      <c r="W79" s="32" t="s">
        <v>104</v>
      </c>
      <c r="X79" s="32">
        <f t="shared" si="78"/>
        <v>3</v>
      </c>
      <c r="Y79" s="32">
        <f t="shared" si="79"/>
        <v>0</v>
      </c>
      <c r="Z79" s="32">
        <f t="shared" si="80"/>
        <v>0</v>
      </c>
      <c r="AA79" s="32">
        <f t="shared" si="81"/>
        <v>3</v>
      </c>
      <c r="AB79" s="32">
        <f t="shared" si="82"/>
        <v>0</v>
      </c>
      <c r="AC79" s="32">
        <f t="shared" si="83"/>
        <v>0</v>
      </c>
      <c r="AD79" s="32">
        <f t="shared" si="84"/>
        <v>9</v>
      </c>
      <c r="AE79" s="51">
        <f t="shared" si="85"/>
        <v>0</v>
      </c>
      <c r="AF79" s="51">
        <f t="shared" si="86"/>
        <v>2</v>
      </c>
      <c r="AG79" s="51">
        <f t="shared" si="87"/>
        <v>0</v>
      </c>
      <c r="AH79" s="48">
        <f t="shared" si="88"/>
        <v>18</v>
      </c>
      <c r="AI79" s="159" t="s">
        <v>176</v>
      </c>
      <c r="AJ79" s="303"/>
      <c r="AK79" s="301"/>
    </row>
    <row r="80" spans="1:37" ht="43.9" customHeight="1">
      <c r="A80" s="243"/>
      <c r="B80" s="30" t="s">
        <v>65</v>
      </c>
      <c r="C80" s="47" t="s">
        <v>102</v>
      </c>
      <c r="D80" s="116"/>
      <c r="E80" s="459"/>
      <c r="F80" s="459"/>
      <c r="G80" s="461"/>
      <c r="H80" s="347" t="str">
        <f>C80</f>
        <v>Aircrew/engineers/logisticians booked training</v>
      </c>
      <c r="I80" s="348" t="s">
        <v>107</v>
      </c>
      <c r="J80" s="117" t="s">
        <v>182</v>
      </c>
      <c r="K80" s="378" t="s">
        <v>53</v>
      </c>
      <c r="L80" s="349" t="s">
        <v>58</v>
      </c>
      <c r="M80" s="340"/>
      <c r="N80" s="347"/>
      <c r="O80" s="60"/>
      <c r="P80" s="145"/>
      <c r="Q80" s="146"/>
      <c r="R80" s="147"/>
      <c r="S80" s="60"/>
      <c r="T80" s="59"/>
      <c r="U80" s="59"/>
      <c r="V80" s="60"/>
      <c r="W80" s="59"/>
      <c r="X80" s="59"/>
      <c r="Y80" s="59"/>
      <c r="Z80" s="59"/>
      <c r="AA80" s="59"/>
      <c r="AB80" s="59"/>
      <c r="AC80" s="59"/>
      <c r="AD80" s="59"/>
      <c r="AE80" s="59"/>
      <c r="AF80" s="59"/>
      <c r="AG80" s="59"/>
      <c r="AH80" s="421"/>
      <c r="AI80" s="251"/>
      <c r="AJ80" s="318" t="s">
        <v>571</v>
      </c>
      <c r="AK80" s="116"/>
    </row>
    <row r="81" spans="1:37" ht="43.9" customHeight="1">
      <c r="A81" s="243"/>
      <c r="B81" s="30" t="s">
        <v>75</v>
      </c>
      <c r="C81" s="75" t="s">
        <v>90</v>
      </c>
      <c r="D81" s="116"/>
      <c r="E81" s="459"/>
      <c r="F81" s="459"/>
      <c r="G81" s="531"/>
      <c r="H81" s="275"/>
      <c r="I81" s="79"/>
      <c r="J81" s="79"/>
      <c r="K81" s="81"/>
      <c r="L81" s="79"/>
      <c r="M81" s="79"/>
      <c r="N81" s="347"/>
      <c r="O81" s="88"/>
      <c r="P81" s="88"/>
      <c r="Q81" s="89"/>
      <c r="R81" s="88"/>
      <c r="S81" s="88"/>
      <c r="T81" s="90"/>
      <c r="U81" s="90"/>
      <c r="V81" s="88"/>
      <c r="W81" s="90"/>
      <c r="X81" s="90"/>
      <c r="Y81" s="90"/>
      <c r="Z81" s="90"/>
      <c r="AA81" s="90"/>
      <c r="AB81" s="90"/>
      <c r="AC81" s="90"/>
      <c r="AD81" s="90"/>
      <c r="AE81" s="90"/>
      <c r="AF81" s="90"/>
      <c r="AG81" s="90"/>
      <c r="AH81" s="214"/>
      <c r="AI81" s="91"/>
      <c r="AJ81" s="91"/>
      <c r="AK81" s="116"/>
    </row>
    <row r="82" spans="1:37" ht="43.9" customHeight="1">
      <c r="A82" s="243"/>
      <c r="B82" s="30" t="s">
        <v>82</v>
      </c>
      <c r="C82" s="75" t="s">
        <v>90</v>
      </c>
      <c r="D82" s="116"/>
      <c r="E82" s="459"/>
      <c r="F82" s="459"/>
      <c r="G82" s="531"/>
      <c r="H82" s="223"/>
      <c r="I82" s="88"/>
      <c r="J82" s="88"/>
      <c r="K82" s="90"/>
      <c r="L82" s="88"/>
      <c r="M82" s="88"/>
      <c r="N82" s="347"/>
      <c r="O82" s="88"/>
      <c r="P82" s="88"/>
      <c r="Q82" s="89"/>
      <c r="R82" s="88"/>
      <c r="S82" s="88"/>
      <c r="T82" s="90"/>
      <c r="U82" s="90"/>
      <c r="V82" s="88"/>
      <c r="W82" s="90"/>
      <c r="X82" s="90"/>
      <c r="Y82" s="90"/>
      <c r="Z82" s="90"/>
      <c r="AA82" s="90"/>
      <c r="AB82" s="90"/>
      <c r="AC82" s="90"/>
      <c r="AD82" s="90"/>
      <c r="AE82" s="90"/>
      <c r="AF82" s="90"/>
      <c r="AG82" s="90"/>
      <c r="AH82" s="214"/>
      <c r="AI82" s="91"/>
      <c r="AJ82" s="91"/>
      <c r="AK82" s="116"/>
    </row>
    <row r="83" spans="1:37" ht="43.9" customHeight="1">
      <c r="A83" s="243"/>
      <c r="B83" s="30" t="s">
        <v>89</v>
      </c>
      <c r="C83" s="75" t="s">
        <v>90</v>
      </c>
      <c r="D83" s="116"/>
      <c r="E83" s="459"/>
      <c r="F83" s="459"/>
      <c r="G83" s="531"/>
      <c r="H83" s="223"/>
      <c r="I83" s="88"/>
      <c r="J83" s="88"/>
      <c r="K83" s="90"/>
      <c r="L83" s="88"/>
      <c r="M83" s="88"/>
      <c r="N83" s="347"/>
      <c r="O83" s="88"/>
      <c r="P83" s="88"/>
      <c r="Q83" s="89"/>
      <c r="R83" s="88"/>
      <c r="S83" s="88"/>
      <c r="T83" s="90"/>
      <c r="U83" s="90"/>
      <c r="V83" s="88"/>
      <c r="W83" s="90"/>
      <c r="X83" s="90"/>
      <c r="Y83" s="90"/>
      <c r="Z83" s="90"/>
      <c r="AA83" s="90"/>
      <c r="AB83" s="90"/>
      <c r="AC83" s="90"/>
      <c r="AD83" s="90"/>
      <c r="AE83" s="90"/>
      <c r="AF83" s="90"/>
      <c r="AG83" s="90"/>
      <c r="AH83" s="214"/>
      <c r="AI83" s="91"/>
      <c r="AJ83" s="91"/>
      <c r="AK83" s="116"/>
    </row>
    <row r="84" spans="1:37" ht="43.9" customHeight="1">
      <c r="A84" s="276"/>
      <c r="B84" s="277" t="s">
        <v>91</v>
      </c>
      <c r="C84" s="85" t="s">
        <v>90</v>
      </c>
      <c r="D84" s="278"/>
      <c r="E84" s="459"/>
      <c r="F84" s="459"/>
      <c r="G84" s="531"/>
      <c r="H84" s="224"/>
      <c r="I84" s="177"/>
      <c r="J84" s="177"/>
      <c r="K84" s="133"/>
      <c r="L84" s="177"/>
      <c r="M84" s="177"/>
      <c r="N84" s="226"/>
      <c r="O84" s="88"/>
      <c r="P84" s="88"/>
      <c r="Q84" s="89"/>
      <c r="R84" s="88"/>
      <c r="S84" s="88"/>
      <c r="T84" s="90"/>
      <c r="U84" s="90"/>
      <c r="V84" s="88"/>
      <c r="W84" s="90"/>
      <c r="X84" s="90"/>
      <c r="Y84" s="90"/>
      <c r="Z84" s="90"/>
      <c r="AA84" s="90"/>
      <c r="AB84" s="90"/>
      <c r="AC84" s="90"/>
      <c r="AD84" s="90"/>
      <c r="AE84" s="90"/>
      <c r="AF84" s="90"/>
      <c r="AG84" s="90"/>
      <c r="AH84" s="214"/>
      <c r="AI84" s="91"/>
      <c r="AJ84" s="91"/>
      <c r="AK84" s="278"/>
    </row>
    <row r="85" spans="1:37" ht="43.9" customHeight="1">
      <c r="A85" s="279"/>
      <c r="B85" s="163"/>
      <c r="C85" s="163"/>
      <c r="D85" s="163"/>
      <c r="E85" s="170"/>
      <c r="F85" s="93"/>
      <c r="G85" s="93"/>
      <c r="H85" s="163"/>
      <c r="I85" s="163"/>
      <c r="J85" s="163"/>
      <c r="K85" s="44"/>
      <c r="L85" s="170"/>
      <c r="M85" s="170"/>
      <c r="N85" s="66"/>
      <c r="O85" s="170"/>
      <c r="P85" s="168"/>
      <c r="Q85" s="169"/>
      <c r="R85" s="170"/>
      <c r="S85" s="163"/>
      <c r="T85" s="44"/>
      <c r="U85" s="44"/>
      <c r="V85" s="163"/>
      <c r="W85" s="44"/>
      <c r="X85" s="44"/>
      <c r="Y85" s="44"/>
      <c r="Z85" s="44"/>
      <c r="AA85" s="44"/>
      <c r="AB85" s="44"/>
      <c r="AC85" s="44"/>
      <c r="AD85" s="44"/>
      <c r="AE85" s="44"/>
      <c r="AF85" s="44"/>
      <c r="AG85" s="44"/>
      <c r="AH85" s="406"/>
      <c r="AI85" s="163"/>
      <c r="AJ85" s="273"/>
      <c r="AK85" s="163"/>
    </row>
    <row r="86" spans="1:37" ht="43.9" customHeight="1" thickBot="1">
      <c r="A86" s="280"/>
      <c r="B86" s="164"/>
      <c r="C86" s="164"/>
      <c r="D86" s="164"/>
      <c r="E86" s="281"/>
      <c r="F86" s="97"/>
      <c r="G86" s="164"/>
      <c r="H86" s="164"/>
      <c r="I86" s="164"/>
      <c r="J86" s="164"/>
      <c r="K86" s="96"/>
      <c r="L86" s="281"/>
      <c r="M86" s="164"/>
      <c r="N86" s="164"/>
      <c r="O86" s="281"/>
      <c r="P86" s="282"/>
      <c r="Q86" s="283"/>
      <c r="R86" s="281"/>
      <c r="S86" s="164"/>
      <c r="T86" s="96"/>
      <c r="U86" s="96"/>
      <c r="V86" s="164"/>
      <c r="W86" s="96"/>
      <c r="X86" s="96"/>
      <c r="Y86" s="96"/>
      <c r="Z86" s="96"/>
      <c r="AA86" s="96"/>
      <c r="AB86" s="96"/>
      <c r="AC86" s="96"/>
      <c r="AD86" s="96"/>
      <c r="AE86" s="96"/>
      <c r="AF86" s="96"/>
      <c r="AG86" s="96"/>
      <c r="AH86" s="411"/>
      <c r="AI86" s="164"/>
      <c r="AJ86" s="164"/>
      <c r="AK86" s="164"/>
    </row>
    <row r="87" spans="1:37" ht="43.9" customHeight="1" thickBot="1">
      <c r="A87" s="258">
        <v>6</v>
      </c>
      <c r="B87" s="519" t="s">
        <v>5</v>
      </c>
      <c r="C87" s="506"/>
      <c r="D87" s="290" t="s">
        <v>6</v>
      </c>
      <c r="E87" s="290"/>
      <c r="F87" s="290"/>
      <c r="G87" s="290"/>
      <c r="H87" s="290"/>
      <c r="I87" s="290"/>
      <c r="J87" s="290"/>
      <c r="K87" s="134"/>
      <c r="L87" s="290"/>
      <c r="M87" s="506" t="s">
        <v>7</v>
      </c>
      <c r="N87" s="506"/>
      <c r="O87" s="506"/>
      <c r="P87" s="506"/>
      <c r="Q87" s="506"/>
      <c r="R87" s="506"/>
      <c r="S87" s="506"/>
      <c r="T87" s="506"/>
      <c r="U87" s="506"/>
      <c r="V87" s="506"/>
      <c r="W87" s="506"/>
      <c r="X87" s="506"/>
      <c r="Y87" s="506"/>
      <c r="Z87" s="506"/>
      <c r="AA87" s="506"/>
      <c r="AB87" s="506"/>
      <c r="AC87" s="506"/>
      <c r="AD87" s="506"/>
      <c r="AE87" s="506"/>
      <c r="AF87" s="506"/>
      <c r="AG87" s="506"/>
      <c r="AH87" s="506"/>
      <c r="AI87" s="507" t="s">
        <v>8</v>
      </c>
      <c r="AJ87" s="507"/>
    </row>
    <row r="88" spans="1:37" s="259" customFormat="1" ht="43.9" customHeight="1">
      <c r="A88" s="243"/>
      <c r="D88" s="260"/>
      <c r="E88" s="261" t="s">
        <v>9</v>
      </c>
      <c r="F88" s="508" t="s">
        <v>10</v>
      </c>
      <c r="G88" s="508" t="s">
        <v>11</v>
      </c>
      <c r="H88" s="510" t="s">
        <v>12</v>
      </c>
      <c r="I88" s="512" t="s">
        <v>13</v>
      </c>
      <c r="J88" s="514" t="s">
        <v>14</v>
      </c>
      <c r="K88" s="466" t="s">
        <v>15</v>
      </c>
      <c r="L88" s="508" t="s">
        <v>16</v>
      </c>
      <c r="M88" s="260" t="s">
        <v>17</v>
      </c>
      <c r="N88" s="262" t="s">
        <v>18</v>
      </c>
      <c r="O88" s="516" t="s">
        <v>19</v>
      </c>
      <c r="P88" s="517"/>
      <c r="Q88" s="518"/>
      <c r="R88" s="508" t="s">
        <v>92</v>
      </c>
      <c r="S88" s="508" t="s">
        <v>93</v>
      </c>
      <c r="T88" s="466" t="s">
        <v>22</v>
      </c>
      <c r="U88" s="466" t="s">
        <v>23</v>
      </c>
      <c r="V88" s="529" t="s">
        <v>24</v>
      </c>
      <c r="W88" s="466" t="s">
        <v>94</v>
      </c>
      <c r="X88" s="467" t="s">
        <v>26</v>
      </c>
      <c r="Y88" s="468"/>
      <c r="Z88" s="469"/>
      <c r="AA88" s="467" t="s">
        <v>27</v>
      </c>
      <c r="AB88" s="468"/>
      <c r="AC88" s="469"/>
      <c r="AD88" s="18" t="s">
        <v>28</v>
      </c>
      <c r="AE88" s="467" t="s">
        <v>29</v>
      </c>
      <c r="AF88" s="468"/>
      <c r="AG88" s="469"/>
      <c r="AH88" s="466" t="s">
        <v>30</v>
      </c>
      <c r="AI88" s="528" t="s">
        <v>31</v>
      </c>
      <c r="AJ88" s="528" t="s">
        <v>32</v>
      </c>
      <c r="AK88" s="263" t="s">
        <v>33</v>
      </c>
    </row>
    <row r="89" spans="1:37" ht="43.9" customHeight="1">
      <c r="A89" s="243"/>
      <c r="B89" s="264" t="s">
        <v>34</v>
      </c>
      <c r="C89" s="47" t="s">
        <v>184</v>
      </c>
      <c r="D89" s="116"/>
      <c r="E89" s="265" t="s">
        <v>36</v>
      </c>
      <c r="F89" s="509"/>
      <c r="G89" s="509"/>
      <c r="H89" s="511"/>
      <c r="I89" s="513"/>
      <c r="J89" s="515"/>
      <c r="K89" s="457"/>
      <c r="L89" s="509"/>
      <c r="M89" s="266"/>
      <c r="N89" s="361"/>
      <c r="O89" s="426" t="s">
        <v>37</v>
      </c>
      <c r="P89" s="427" t="s">
        <v>38</v>
      </c>
      <c r="Q89" s="428" t="s">
        <v>17</v>
      </c>
      <c r="R89" s="528"/>
      <c r="S89" s="528"/>
      <c r="T89" s="456"/>
      <c r="U89" s="456"/>
      <c r="V89" s="530"/>
      <c r="W89" s="456"/>
      <c r="X89" s="325" t="s">
        <v>39</v>
      </c>
      <c r="Y89" s="325" t="s">
        <v>40</v>
      </c>
      <c r="Z89" s="325" t="s">
        <v>41</v>
      </c>
      <c r="AA89" s="325" t="s">
        <v>39</v>
      </c>
      <c r="AB89" s="325" t="s">
        <v>40</v>
      </c>
      <c r="AC89" s="325" t="s">
        <v>41</v>
      </c>
      <c r="AD89" s="325" t="s">
        <v>42</v>
      </c>
      <c r="AE89" s="325" t="s">
        <v>43</v>
      </c>
      <c r="AF89" s="325" t="s">
        <v>44</v>
      </c>
      <c r="AG89" s="325" t="s">
        <v>45</v>
      </c>
      <c r="AH89" s="456"/>
      <c r="AI89" s="528"/>
      <c r="AJ89" s="509"/>
      <c r="AK89" s="152" t="s">
        <v>46</v>
      </c>
    </row>
    <row r="90" spans="1:37" ht="43.9" customHeight="1">
      <c r="A90" s="243"/>
      <c r="B90" s="30" t="s">
        <v>47</v>
      </c>
      <c r="C90" s="157" t="s">
        <v>185</v>
      </c>
      <c r="D90" s="116"/>
      <c r="E90" s="458" t="s">
        <v>186</v>
      </c>
      <c r="F90" s="458" t="s">
        <v>187</v>
      </c>
      <c r="G90" s="460" t="s">
        <v>188</v>
      </c>
      <c r="H90" s="278"/>
      <c r="I90" s="278"/>
      <c r="J90" s="278"/>
      <c r="K90" s="194"/>
      <c r="L90" s="302"/>
      <c r="M90" s="295"/>
      <c r="N90" s="295"/>
      <c r="O90" s="309"/>
      <c r="P90" s="282"/>
      <c r="Q90" s="283"/>
      <c r="R90" s="281"/>
      <c r="S90" s="164"/>
      <c r="T90" s="96"/>
      <c r="U90" s="96"/>
      <c r="V90" s="164"/>
      <c r="W90" s="96"/>
      <c r="X90" s="96"/>
      <c r="Y90" s="96"/>
      <c r="Z90" s="96"/>
      <c r="AA90" s="96"/>
      <c r="AB90" s="96"/>
      <c r="AC90" s="96"/>
      <c r="AD90" s="96"/>
      <c r="AE90" s="96"/>
      <c r="AF90" s="96"/>
      <c r="AG90" s="96"/>
      <c r="AH90" s="411"/>
      <c r="AI90" s="301"/>
      <c r="AJ90" s="321"/>
      <c r="AK90" s="116"/>
    </row>
    <row r="91" spans="1:37" ht="43.9" customHeight="1">
      <c r="A91" s="243"/>
      <c r="B91" s="264" t="s">
        <v>54</v>
      </c>
      <c r="C91" s="289" t="s">
        <v>55</v>
      </c>
      <c r="D91" s="116"/>
      <c r="E91" s="459"/>
      <c r="F91" s="459"/>
      <c r="G91" s="531"/>
      <c r="H91" s="250"/>
      <c r="I91" s="60"/>
      <c r="J91" s="60"/>
      <c r="K91" s="59"/>
      <c r="L91" s="147"/>
      <c r="M91" s="60"/>
      <c r="N91" s="340"/>
      <c r="O91" s="381"/>
      <c r="P91" s="168"/>
      <c r="Q91" s="169"/>
      <c r="R91" s="170"/>
      <c r="S91" s="163"/>
      <c r="T91" s="44"/>
      <c r="U91" s="44"/>
      <c r="V91" s="163"/>
      <c r="W91" s="44"/>
      <c r="X91" s="44"/>
      <c r="Y91" s="44"/>
      <c r="Z91" s="44"/>
      <c r="AA91" s="44"/>
      <c r="AB91" s="44"/>
      <c r="AC91" s="44"/>
      <c r="AD91" s="44"/>
      <c r="AE91" s="44"/>
      <c r="AF91" s="44"/>
      <c r="AG91" s="44"/>
      <c r="AH91" s="406"/>
      <c r="AI91" s="273"/>
      <c r="AJ91" s="251"/>
      <c r="AK91" s="273"/>
    </row>
    <row r="92" spans="1:37" ht="60.6" thickBot="1">
      <c r="A92" s="243"/>
      <c r="B92" s="30" t="s">
        <v>56</v>
      </c>
      <c r="C92" s="47" t="s">
        <v>189</v>
      </c>
      <c r="D92" s="116"/>
      <c r="E92" s="459"/>
      <c r="F92" s="459"/>
      <c r="G92" s="531"/>
      <c r="H92" s="246"/>
      <c r="I92" s="66"/>
      <c r="J92" s="66"/>
      <c r="K92" s="65"/>
      <c r="L92" s="151"/>
      <c r="M92" s="66"/>
      <c r="N92" s="347"/>
      <c r="O92" s="359">
        <v>14</v>
      </c>
      <c r="P92" s="318" t="str">
        <f>C208</f>
        <v>To fly the aircraft</v>
      </c>
      <c r="Q92" s="317" t="str">
        <f>H214</f>
        <v>Aircrew requiring Q&amp;E test</v>
      </c>
      <c r="R92" s="374" t="str">
        <f t="shared" ref="R92:U92" si="91">I214</f>
        <v>Sequence</v>
      </c>
      <c r="S92" s="317" t="str">
        <f t="shared" si="91"/>
        <v>Undertaken after PSED has been completed.</v>
      </c>
      <c r="T92" s="432" t="str">
        <f t="shared" si="91"/>
        <v>High</v>
      </c>
      <c r="U92" s="386" t="str">
        <f t="shared" si="91"/>
        <v>Large</v>
      </c>
      <c r="V92" s="375" t="s">
        <v>190</v>
      </c>
      <c r="W92" s="419" t="s">
        <v>104</v>
      </c>
      <c r="X92" s="107">
        <f t="shared" ref="X92" si="92">IF($T92="High",3,0)</f>
        <v>3</v>
      </c>
      <c r="Y92" s="107">
        <f t="shared" ref="Y92" si="93">IF($T92="Medium",2,0)</f>
        <v>0</v>
      </c>
      <c r="Z92" s="107">
        <f t="shared" ref="Z92" si="94">IF($T92="Low",1,0)</f>
        <v>0</v>
      </c>
      <c r="AA92" s="107">
        <f t="shared" ref="AA92" si="95">IF($U92="large",3,0)</f>
        <v>3</v>
      </c>
      <c r="AB92" s="107">
        <f t="shared" ref="AB92" si="96">IF($U92="Medium",2,0)</f>
        <v>0</v>
      </c>
      <c r="AC92" s="107">
        <f t="shared" ref="AC92" si="97">IF($U92="Low",1,0)</f>
        <v>0</v>
      </c>
      <c r="AD92" s="107">
        <f t="shared" ref="AD92" si="98">(X92+Y92+Z92)*(AA92+AB92+AC92)</f>
        <v>9</v>
      </c>
      <c r="AE92" s="376">
        <f t="shared" ref="AE92" si="99">IF($W92="INCREASE",3,0)</f>
        <v>0</v>
      </c>
      <c r="AF92" s="376">
        <f t="shared" ref="AF92" si="100">IF($W92="NO CHANGE",2,0)</f>
        <v>2</v>
      </c>
      <c r="AG92" s="376">
        <f t="shared" ref="AG92" si="101">IF($W92="DECREASE",1,0)</f>
        <v>0</v>
      </c>
      <c r="AH92" s="425">
        <f t="shared" ref="AH92" si="102">AD92*(AE92+AF92+AG92)</f>
        <v>18</v>
      </c>
      <c r="AI92" s="375" t="s">
        <v>191</v>
      </c>
      <c r="AJ92" s="303"/>
      <c r="AK92" s="301"/>
    </row>
    <row r="93" spans="1:37" ht="43.9" customHeight="1" thickTop="1">
      <c r="A93" s="243"/>
      <c r="B93" s="463" t="s">
        <v>65</v>
      </c>
      <c r="C93" s="47" t="s">
        <v>79</v>
      </c>
      <c r="D93" s="116"/>
      <c r="E93" s="459"/>
      <c r="F93" s="459"/>
      <c r="G93" s="461"/>
      <c r="H93" s="226" t="str">
        <f>C93</f>
        <v>Engineer SQEP for PSED</v>
      </c>
      <c r="I93" s="320" t="s">
        <v>107</v>
      </c>
      <c r="J93" s="346" t="s">
        <v>192</v>
      </c>
      <c r="K93" s="107" t="s">
        <v>69</v>
      </c>
      <c r="L93" s="287" t="s">
        <v>58</v>
      </c>
      <c r="M93" s="288"/>
      <c r="N93" s="347"/>
      <c r="O93" s="60"/>
      <c r="P93" s="145"/>
      <c r="Q93" s="146"/>
      <c r="R93" s="147"/>
      <c r="S93" s="60"/>
      <c r="T93" s="59"/>
      <c r="U93" s="59"/>
      <c r="V93" s="60"/>
      <c r="W93" s="123"/>
      <c r="X93" s="59"/>
      <c r="Y93" s="59"/>
      <c r="Z93" s="59"/>
      <c r="AA93" s="59"/>
      <c r="AB93" s="59"/>
      <c r="AC93" s="59"/>
      <c r="AD93" s="59"/>
      <c r="AE93" s="59"/>
      <c r="AF93" s="59"/>
      <c r="AG93" s="59"/>
      <c r="AH93" s="421"/>
      <c r="AI93" s="251"/>
      <c r="AJ93" s="318" t="s">
        <v>193</v>
      </c>
      <c r="AK93" s="116"/>
    </row>
    <row r="94" spans="1:37" ht="43.9" customHeight="1">
      <c r="A94" s="243"/>
      <c r="B94" s="463"/>
      <c r="C94" s="47" t="s">
        <v>194</v>
      </c>
      <c r="D94" s="116"/>
      <c r="E94" s="459"/>
      <c r="F94" s="459"/>
      <c r="G94" s="461"/>
      <c r="H94" s="116" t="str">
        <f>C94</f>
        <v>Aircrew SQEP for PSED</v>
      </c>
      <c r="I94" s="244" t="s">
        <v>107</v>
      </c>
      <c r="J94" s="139" t="s">
        <v>192</v>
      </c>
      <c r="K94" s="32" t="s">
        <v>69</v>
      </c>
      <c r="L94" s="49" t="s">
        <v>58</v>
      </c>
      <c r="M94" s="245"/>
      <c r="N94" s="347"/>
      <c r="O94" s="188"/>
      <c r="P94" s="185"/>
      <c r="Q94" s="186"/>
      <c r="R94" s="187"/>
      <c r="S94" s="188"/>
      <c r="T94" s="123"/>
      <c r="U94" s="123"/>
      <c r="V94" s="188"/>
      <c r="W94" s="123"/>
      <c r="X94" s="123"/>
      <c r="Y94" s="123"/>
      <c r="Z94" s="123"/>
      <c r="AA94" s="123"/>
      <c r="AB94" s="123"/>
      <c r="AC94" s="123"/>
      <c r="AD94" s="123"/>
      <c r="AE94" s="123"/>
      <c r="AF94" s="123"/>
      <c r="AG94" s="123"/>
      <c r="AH94" s="422"/>
      <c r="AI94" s="249"/>
      <c r="AJ94" s="50" t="s">
        <v>195</v>
      </c>
      <c r="AK94" s="116"/>
    </row>
    <row r="95" spans="1:37" ht="43.9" customHeight="1">
      <c r="A95" s="243"/>
      <c r="B95" s="463"/>
      <c r="C95" s="47" t="s">
        <v>177</v>
      </c>
      <c r="D95" s="116"/>
      <c r="E95" s="459"/>
      <c r="F95" s="459"/>
      <c r="G95" s="461"/>
      <c r="H95" s="116" t="str">
        <f>C95</f>
        <v>Engineers requiring training</v>
      </c>
      <c r="I95" s="244" t="s">
        <v>107</v>
      </c>
      <c r="J95" s="139" t="s">
        <v>196</v>
      </c>
      <c r="K95" s="32" t="s">
        <v>69</v>
      </c>
      <c r="L95" s="49" t="s">
        <v>58</v>
      </c>
      <c r="M95" s="245"/>
      <c r="N95" s="347"/>
      <c r="O95" s="188"/>
      <c r="P95" s="185"/>
      <c r="Q95" s="186"/>
      <c r="R95" s="187"/>
      <c r="S95" s="188"/>
      <c r="T95" s="123"/>
      <c r="U95" s="123"/>
      <c r="V95" s="188"/>
      <c r="W95" s="123"/>
      <c r="X95" s="123"/>
      <c r="Y95" s="123"/>
      <c r="Z95" s="123"/>
      <c r="AA95" s="123"/>
      <c r="AB95" s="123"/>
      <c r="AC95" s="123"/>
      <c r="AD95" s="123"/>
      <c r="AE95" s="123"/>
      <c r="AF95" s="123"/>
      <c r="AG95" s="123"/>
      <c r="AH95" s="422"/>
      <c r="AI95" s="249"/>
      <c r="AJ95" s="50" t="s">
        <v>197</v>
      </c>
      <c r="AK95" s="116"/>
    </row>
    <row r="96" spans="1:37" ht="43.9" customHeight="1">
      <c r="A96" s="243"/>
      <c r="B96" s="463"/>
      <c r="C96" s="47" t="s">
        <v>198</v>
      </c>
      <c r="D96" s="116"/>
      <c r="E96" s="459"/>
      <c r="F96" s="459"/>
      <c r="G96" s="461"/>
      <c r="H96" s="116" t="str">
        <f>C96</f>
        <v>Aircrew's SQEP results</v>
      </c>
      <c r="I96" s="244" t="s">
        <v>107</v>
      </c>
      <c r="J96" s="139" t="s">
        <v>192</v>
      </c>
      <c r="K96" s="32" t="s">
        <v>69</v>
      </c>
      <c r="L96" s="49" t="s">
        <v>58</v>
      </c>
      <c r="M96" s="245"/>
      <c r="N96" s="347"/>
      <c r="O96" s="188"/>
      <c r="P96" s="185"/>
      <c r="Q96" s="186"/>
      <c r="R96" s="187"/>
      <c r="S96" s="188"/>
      <c r="T96" s="123"/>
      <c r="U96" s="123"/>
      <c r="V96" s="188"/>
      <c r="W96" s="123"/>
      <c r="X96" s="123"/>
      <c r="Y96" s="123"/>
      <c r="Z96" s="123"/>
      <c r="AA96" s="123"/>
      <c r="AB96" s="123"/>
      <c r="AC96" s="123"/>
      <c r="AD96" s="123"/>
      <c r="AE96" s="123"/>
      <c r="AF96" s="123"/>
      <c r="AG96" s="123"/>
      <c r="AH96" s="422"/>
      <c r="AI96" s="249"/>
      <c r="AJ96" s="50" t="s">
        <v>197</v>
      </c>
      <c r="AK96" s="116"/>
    </row>
    <row r="97" spans="1:37" ht="43.9" customHeight="1">
      <c r="A97" s="243"/>
      <c r="B97" s="463"/>
      <c r="C97" s="47" t="s">
        <v>199</v>
      </c>
      <c r="D97" s="116"/>
      <c r="E97" s="459"/>
      <c r="F97" s="459"/>
      <c r="G97" s="461"/>
      <c r="H97" s="278" t="str">
        <f>C97</f>
        <v>Engineer's SQEP results</v>
      </c>
      <c r="I97" s="322" t="s">
        <v>107</v>
      </c>
      <c r="J97" s="323" t="s">
        <v>192</v>
      </c>
      <c r="K97" s="194" t="s">
        <v>69</v>
      </c>
      <c r="L97" s="302" t="s">
        <v>58</v>
      </c>
      <c r="M97" s="295"/>
      <c r="N97" s="347"/>
      <c r="O97" s="188"/>
      <c r="P97" s="185"/>
      <c r="Q97" s="186"/>
      <c r="R97" s="187"/>
      <c r="S97" s="188"/>
      <c r="T97" s="123"/>
      <c r="U97" s="123"/>
      <c r="V97" s="188"/>
      <c r="W97" s="123"/>
      <c r="X97" s="123"/>
      <c r="Y97" s="123"/>
      <c r="Z97" s="123"/>
      <c r="AA97" s="123"/>
      <c r="AB97" s="123"/>
      <c r="AC97" s="123"/>
      <c r="AD97" s="123"/>
      <c r="AE97" s="123"/>
      <c r="AF97" s="123"/>
      <c r="AG97" s="123"/>
      <c r="AH97" s="422"/>
      <c r="AI97" s="249"/>
      <c r="AJ97" s="129" t="s">
        <v>197</v>
      </c>
      <c r="AK97" s="116"/>
    </row>
    <row r="98" spans="1:37" ht="43.9" customHeight="1">
      <c r="A98" s="243"/>
      <c r="B98" s="30" t="s">
        <v>75</v>
      </c>
      <c r="C98" s="75" t="s">
        <v>90</v>
      </c>
      <c r="D98" s="116"/>
      <c r="E98" s="459"/>
      <c r="F98" s="459"/>
      <c r="G98" s="531"/>
      <c r="H98" s="250"/>
      <c r="I98" s="60"/>
      <c r="J98" s="60"/>
      <c r="K98" s="59"/>
      <c r="L98" s="147"/>
      <c r="M98" s="60"/>
      <c r="N98" s="347"/>
      <c r="O98" s="66"/>
      <c r="P98" s="149"/>
      <c r="Q98" s="150"/>
      <c r="R98" s="151"/>
      <c r="S98" s="66"/>
      <c r="T98" s="65"/>
      <c r="U98" s="65"/>
      <c r="V98" s="66"/>
      <c r="W98" s="65"/>
      <c r="X98" s="65"/>
      <c r="Y98" s="65"/>
      <c r="Z98" s="65"/>
      <c r="AA98" s="65"/>
      <c r="AB98" s="65"/>
      <c r="AC98" s="65"/>
      <c r="AD98" s="65"/>
      <c r="AE98" s="65"/>
      <c r="AF98" s="65"/>
      <c r="AG98" s="65"/>
      <c r="AH98" s="423"/>
      <c r="AI98" s="66"/>
      <c r="AJ98" s="369"/>
      <c r="AK98" s="301"/>
    </row>
    <row r="99" spans="1:37" ht="135">
      <c r="A99" s="243"/>
      <c r="B99" s="30" t="s">
        <v>82</v>
      </c>
      <c r="C99" s="47" t="s">
        <v>200</v>
      </c>
      <c r="D99" s="116"/>
      <c r="E99" s="459"/>
      <c r="F99" s="459"/>
      <c r="G99" s="531"/>
      <c r="H99" s="248"/>
      <c r="I99" s="188"/>
      <c r="J99" s="188"/>
      <c r="K99" s="123"/>
      <c r="L99" s="187"/>
      <c r="M99" s="188"/>
      <c r="N99" s="347"/>
      <c r="O99" s="360">
        <v>17</v>
      </c>
      <c r="P99" s="129" t="str">
        <f>C252</f>
        <v>To provide electronic SQEP test tool</v>
      </c>
      <c r="Q99" s="130" t="str">
        <f>H256</f>
        <v>Functioning SQEP test tool</v>
      </c>
      <c r="R99" s="173" t="str">
        <f t="shared" ref="R99:U99" si="103">I256</f>
        <v>Timing/duration</v>
      </c>
      <c r="S99" s="130" t="str">
        <f t="shared" si="103"/>
        <v>Omission - test tool function does not complete at all or it reports an individual as SQEP who is not</v>
      </c>
      <c r="T99" s="401" t="str">
        <f t="shared" si="103"/>
        <v>Low</v>
      </c>
      <c r="U99" s="175" t="str">
        <f t="shared" si="103"/>
        <v>Large</v>
      </c>
      <c r="V99" s="129" t="s">
        <v>201</v>
      </c>
      <c r="W99" s="194" t="s">
        <v>60</v>
      </c>
      <c r="X99" s="194">
        <f t="shared" ref="X99" si="104">IF($T99="High",3,0)</f>
        <v>0</v>
      </c>
      <c r="Y99" s="194">
        <f t="shared" ref="Y99" si="105">IF($T99="Medium",2,0)</f>
        <v>0</v>
      </c>
      <c r="Z99" s="194">
        <f t="shared" ref="Z99" si="106">IF($T99="Low",1,0)</f>
        <v>1</v>
      </c>
      <c r="AA99" s="194">
        <f t="shared" ref="AA99" si="107">IF($U99="large",3,0)</f>
        <v>3</v>
      </c>
      <c r="AB99" s="194">
        <f t="shared" ref="AB99" si="108">IF($U99="Medium",2,0)</f>
        <v>0</v>
      </c>
      <c r="AC99" s="194">
        <f t="shared" ref="AC99" si="109">IF($U99="Low",1,0)</f>
        <v>0</v>
      </c>
      <c r="AD99" s="194">
        <f t="shared" ref="AD99" si="110">(X99+Y99+Z99)*(AA99+AB99+AC99)</f>
        <v>3</v>
      </c>
      <c r="AE99" s="367">
        <f t="shared" ref="AE99" si="111">IF($W99="INCREASE",3,0)</f>
        <v>3</v>
      </c>
      <c r="AF99" s="367">
        <f t="shared" ref="AF99" si="112">IF($W99="NO CHANGE",2,0)</f>
        <v>0</v>
      </c>
      <c r="AG99" s="367">
        <f t="shared" ref="AG99" si="113">IF($W99="DECREASE",1,0)</f>
        <v>0</v>
      </c>
      <c r="AH99" s="235">
        <f t="shared" ref="AH99" si="114">AD99*(AE99+AF99+AG99)</f>
        <v>9</v>
      </c>
      <c r="AI99" s="368" t="s">
        <v>202</v>
      </c>
      <c r="AJ99" s="371"/>
      <c r="AK99" s="301"/>
    </row>
    <row r="100" spans="1:37" ht="43.9" customHeight="1">
      <c r="A100" s="243"/>
      <c r="B100" s="30" t="s">
        <v>89</v>
      </c>
      <c r="C100" s="75" t="s">
        <v>90</v>
      </c>
      <c r="D100" s="116"/>
      <c r="E100" s="459"/>
      <c r="F100" s="459"/>
      <c r="G100" s="531"/>
      <c r="H100" s="223"/>
      <c r="I100" s="88"/>
      <c r="J100" s="88"/>
      <c r="K100" s="90"/>
      <c r="L100" s="88"/>
      <c r="M100" s="88"/>
      <c r="N100" s="340"/>
      <c r="O100" s="275"/>
      <c r="P100" s="79"/>
      <c r="Q100" s="80"/>
      <c r="R100" s="79"/>
      <c r="S100" s="79"/>
      <c r="T100" s="81"/>
      <c r="U100" s="81"/>
      <c r="V100" s="79"/>
      <c r="W100" s="81"/>
      <c r="X100" s="81"/>
      <c r="Y100" s="81"/>
      <c r="Z100" s="81"/>
      <c r="AA100" s="81"/>
      <c r="AB100" s="81"/>
      <c r="AC100" s="81"/>
      <c r="AD100" s="81"/>
      <c r="AE100" s="81"/>
      <c r="AF100" s="81"/>
      <c r="AG100" s="81"/>
      <c r="AH100" s="81"/>
      <c r="AI100" s="82"/>
      <c r="AJ100" s="91"/>
      <c r="AK100" s="301"/>
    </row>
    <row r="101" spans="1:37" ht="43.9" customHeight="1">
      <c r="A101" s="243"/>
      <c r="B101" s="277" t="s">
        <v>91</v>
      </c>
      <c r="C101" s="85" t="s">
        <v>90</v>
      </c>
      <c r="D101" s="278"/>
      <c r="E101" s="459"/>
      <c r="F101" s="459"/>
      <c r="G101" s="531"/>
      <c r="H101" s="224"/>
      <c r="I101" s="177"/>
      <c r="J101" s="177"/>
      <c r="K101" s="133"/>
      <c r="L101" s="177"/>
      <c r="M101" s="177"/>
      <c r="N101" s="288"/>
      <c r="O101" s="224"/>
      <c r="P101" s="177"/>
      <c r="Q101" s="200"/>
      <c r="R101" s="177"/>
      <c r="S101" s="177"/>
      <c r="T101" s="133"/>
      <c r="U101" s="133"/>
      <c r="V101" s="177"/>
      <c r="W101" s="133"/>
      <c r="X101" s="133"/>
      <c r="Y101" s="133"/>
      <c r="Z101" s="133"/>
      <c r="AA101" s="133"/>
      <c r="AB101" s="133"/>
      <c r="AC101" s="133"/>
      <c r="AD101" s="133"/>
      <c r="AE101" s="133"/>
      <c r="AF101" s="133"/>
      <c r="AG101" s="133"/>
      <c r="AH101" s="133"/>
      <c r="AI101" s="189"/>
      <c r="AJ101" s="189"/>
      <c r="AK101" s="321"/>
    </row>
    <row r="102" spans="1:37" ht="43.9" customHeight="1">
      <c r="A102" s="279"/>
      <c r="B102" s="163"/>
      <c r="C102" s="163"/>
      <c r="D102" s="163"/>
      <c r="E102" s="170"/>
      <c r="F102" s="93"/>
      <c r="G102" s="93"/>
      <c r="H102" s="163"/>
      <c r="I102" s="163"/>
      <c r="J102" s="163"/>
      <c r="K102" s="44"/>
      <c r="L102" s="170"/>
      <c r="M102" s="170"/>
      <c r="N102" s="66"/>
      <c r="O102" s="151"/>
      <c r="P102" s="149"/>
      <c r="Q102" s="150"/>
      <c r="R102" s="151"/>
      <c r="S102" s="66"/>
      <c r="T102" s="65"/>
      <c r="U102" s="65"/>
      <c r="V102" s="66"/>
      <c r="W102" s="65"/>
      <c r="X102" s="65"/>
      <c r="Y102" s="65"/>
      <c r="Z102" s="65"/>
      <c r="AA102" s="65"/>
      <c r="AB102" s="65"/>
      <c r="AC102" s="65"/>
      <c r="AD102" s="65"/>
      <c r="AE102" s="65"/>
      <c r="AF102" s="65"/>
      <c r="AG102" s="65"/>
      <c r="AH102" s="410"/>
      <c r="AI102" s="66"/>
      <c r="AJ102" s="247"/>
      <c r="AK102" s="163"/>
    </row>
    <row r="103" spans="1:37" ht="43.9" customHeight="1" thickBot="1">
      <c r="A103" s="280"/>
      <c r="B103" s="164"/>
      <c r="C103" s="164"/>
      <c r="D103" s="164"/>
      <c r="E103" s="281"/>
      <c r="F103" s="97"/>
      <c r="G103" s="164"/>
      <c r="H103" s="164"/>
      <c r="I103" s="164"/>
      <c r="J103" s="164"/>
      <c r="K103" s="96"/>
      <c r="L103" s="281"/>
      <c r="M103" s="164"/>
      <c r="N103" s="164"/>
      <c r="O103" s="281"/>
      <c r="P103" s="282"/>
      <c r="Q103" s="283"/>
      <c r="R103" s="281"/>
      <c r="S103" s="164"/>
      <c r="T103" s="96"/>
      <c r="U103" s="96"/>
      <c r="V103" s="164"/>
      <c r="W103" s="96"/>
      <c r="X103" s="96"/>
      <c r="Y103" s="96"/>
      <c r="Z103" s="96"/>
      <c r="AA103" s="96"/>
      <c r="AB103" s="96"/>
      <c r="AC103" s="96"/>
      <c r="AD103" s="96"/>
      <c r="AE103" s="96"/>
      <c r="AF103" s="96"/>
      <c r="AG103" s="96"/>
      <c r="AH103" s="411"/>
      <c r="AI103" s="164"/>
      <c r="AJ103" s="164"/>
      <c r="AK103" s="164"/>
    </row>
    <row r="104" spans="1:37" ht="43.9" customHeight="1" thickBot="1">
      <c r="A104" s="258">
        <v>7</v>
      </c>
      <c r="B104" s="481" t="s">
        <v>5</v>
      </c>
      <c r="C104" s="482"/>
      <c r="D104" s="482" t="s">
        <v>6</v>
      </c>
      <c r="E104" s="482"/>
      <c r="F104" s="482"/>
      <c r="G104" s="482"/>
      <c r="H104" s="482"/>
      <c r="I104" s="482"/>
      <c r="J104" s="482"/>
      <c r="K104" s="482"/>
      <c r="L104" s="501"/>
      <c r="M104" s="502" t="s">
        <v>7</v>
      </c>
      <c r="N104" s="482"/>
      <c r="O104" s="482"/>
      <c r="P104" s="482"/>
      <c r="Q104" s="482"/>
      <c r="R104" s="482"/>
      <c r="S104" s="482"/>
      <c r="T104" s="482"/>
      <c r="U104" s="482"/>
      <c r="V104" s="482"/>
      <c r="W104" s="482"/>
      <c r="X104" s="482"/>
      <c r="Y104" s="482"/>
      <c r="Z104" s="482"/>
      <c r="AA104" s="482"/>
      <c r="AB104" s="482"/>
      <c r="AC104" s="482"/>
      <c r="AD104" s="482"/>
      <c r="AE104" s="482"/>
      <c r="AF104" s="482"/>
      <c r="AG104" s="482"/>
      <c r="AH104" s="482"/>
      <c r="AI104" s="483" t="s">
        <v>8</v>
      </c>
      <c r="AJ104" s="483"/>
    </row>
    <row r="105" spans="1:37" s="259" customFormat="1" ht="43.9" customHeight="1">
      <c r="A105" s="243"/>
      <c r="D105" s="260"/>
      <c r="E105" s="261" t="s">
        <v>9</v>
      </c>
      <c r="F105" s="508" t="s">
        <v>10</v>
      </c>
      <c r="G105" s="508" t="s">
        <v>11</v>
      </c>
      <c r="H105" s="510" t="s">
        <v>12</v>
      </c>
      <c r="I105" s="512" t="s">
        <v>13</v>
      </c>
      <c r="J105" s="514" t="s">
        <v>14</v>
      </c>
      <c r="K105" s="466" t="s">
        <v>15</v>
      </c>
      <c r="L105" s="508" t="s">
        <v>16</v>
      </c>
      <c r="M105" s="260" t="s">
        <v>17</v>
      </c>
      <c r="N105" s="262" t="s">
        <v>18</v>
      </c>
      <c r="O105" s="516" t="s">
        <v>19</v>
      </c>
      <c r="P105" s="517"/>
      <c r="Q105" s="518"/>
      <c r="R105" s="508" t="s">
        <v>92</v>
      </c>
      <c r="S105" s="508" t="s">
        <v>93</v>
      </c>
      <c r="T105" s="466" t="s">
        <v>22</v>
      </c>
      <c r="U105" s="466" t="s">
        <v>23</v>
      </c>
      <c r="V105" s="529" t="s">
        <v>24</v>
      </c>
      <c r="W105" s="466" t="s">
        <v>94</v>
      </c>
      <c r="X105" s="467" t="s">
        <v>26</v>
      </c>
      <c r="Y105" s="468"/>
      <c r="Z105" s="469"/>
      <c r="AA105" s="467" t="s">
        <v>27</v>
      </c>
      <c r="AB105" s="468"/>
      <c r="AC105" s="469"/>
      <c r="AD105" s="18" t="s">
        <v>28</v>
      </c>
      <c r="AE105" s="467" t="s">
        <v>29</v>
      </c>
      <c r="AF105" s="468"/>
      <c r="AG105" s="469"/>
      <c r="AH105" s="466" t="s">
        <v>30</v>
      </c>
      <c r="AI105" s="528" t="s">
        <v>31</v>
      </c>
      <c r="AJ105" s="528" t="s">
        <v>32</v>
      </c>
      <c r="AK105" s="263" t="s">
        <v>33</v>
      </c>
    </row>
    <row r="106" spans="1:37" ht="43.9" customHeight="1">
      <c r="A106" s="243"/>
      <c r="B106" s="264" t="s">
        <v>34</v>
      </c>
      <c r="C106" s="47" t="s">
        <v>203</v>
      </c>
      <c r="D106" s="116"/>
      <c r="E106" s="396" t="s">
        <v>572</v>
      </c>
      <c r="F106" s="509"/>
      <c r="G106" s="509"/>
      <c r="H106" s="511"/>
      <c r="I106" s="513"/>
      <c r="J106" s="515"/>
      <c r="K106" s="457"/>
      <c r="L106" s="509"/>
      <c r="M106" s="266"/>
      <c r="N106" s="361"/>
      <c r="O106" s="426" t="s">
        <v>37</v>
      </c>
      <c r="P106" s="427" t="s">
        <v>38</v>
      </c>
      <c r="Q106" s="428" t="s">
        <v>17</v>
      </c>
      <c r="R106" s="528"/>
      <c r="S106" s="528"/>
      <c r="T106" s="456"/>
      <c r="U106" s="456"/>
      <c r="V106" s="530"/>
      <c r="W106" s="456"/>
      <c r="X106" s="325" t="s">
        <v>39</v>
      </c>
      <c r="Y106" s="325" t="s">
        <v>40</v>
      </c>
      <c r="Z106" s="325" t="s">
        <v>41</v>
      </c>
      <c r="AA106" s="325" t="s">
        <v>39</v>
      </c>
      <c r="AB106" s="325" t="s">
        <v>40</v>
      </c>
      <c r="AC106" s="325" t="s">
        <v>41</v>
      </c>
      <c r="AD106" s="325" t="s">
        <v>42</v>
      </c>
      <c r="AE106" s="325" t="s">
        <v>43</v>
      </c>
      <c r="AF106" s="325" t="s">
        <v>44</v>
      </c>
      <c r="AG106" s="325" t="s">
        <v>45</v>
      </c>
      <c r="AH106" s="456"/>
      <c r="AI106" s="528"/>
      <c r="AJ106" s="509"/>
      <c r="AK106" s="152" t="s">
        <v>46</v>
      </c>
    </row>
    <row r="107" spans="1:37" ht="43.9" customHeight="1">
      <c r="A107" s="243"/>
      <c r="B107" s="30" t="s">
        <v>47</v>
      </c>
      <c r="C107" s="47" t="s">
        <v>204</v>
      </c>
      <c r="D107" s="116"/>
      <c r="E107" s="458" t="s">
        <v>573</v>
      </c>
      <c r="F107" s="458" t="s">
        <v>574</v>
      </c>
      <c r="G107" s="460" t="s">
        <v>207</v>
      </c>
      <c r="H107" s="278"/>
      <c r="I107" s="278"/>
      <c r="J107" s="278"/>
      <c r="K107" s="194"/>
      <c r="L107" s="302"/>
      <c r="M107" s="295"/>
      <c r="N107" s="295"/>
      <c r="O107" s="309"/>
      <c r="P107" s="282"/>
      <c r="Q107" s="283"/>
      <c r="R107" s="281"/>
      <c r="S107" s="164"/>
      <c r="T107" s="96"/>
      <c r="U107" s="96"/>
      <c r="V107" s="164"/>
      <c r="W107" s="96"/>
      <c r="X107" s="96"/>
      <c r="Y107" s="96"/>
      <c r="Z107" s="96"/>
      <c r="AA107" s="96"/>
      <c r="AB107" s="96"/>
      <c r="AC107" s="96"/>
      <c r="AD107" s="96"/>
      <c r="AE107" s="96"/>
      <c r="AF107" s="96"/>
      <c r="AG107" s="96"/>
      <c r="AH107" s="411"/>
      <c r="AI107" s="301"/>
      <c r="AJ107" s="321"/>
      <c r="AK107" s="116"/>
    </row>
    <row r="108" spans="1:37" ht="43.9" customHeight="1">
      <c r="A108" s="243"/>
      <c r="B108" s="264" t="s">
        <v>54</v>
      </c>
      <c r="C108" s="289" t="s">
        <v>55</v>
      </c>
      <c r="D108" s="116"/>
      <c r="E108" s="459"/>
      <c r="F108" s="459"/>
      <c r="G108" s="531"/>
      <c r="H108" s="250"/>
      <c r="I108" s="60"/>
      <c r="J108" s="60"/>
      <c r="K108" s="59"/>
      <c r="L108" s="147"/>
      <c r="M108" s="60"/>
      <c r="N108" s="340"/>
      <c r="O108" s="298"/>
      <c r="P108" s="185"/>
      <c r="Q108" s="186"/>
      <c r="R108" s="187"/>
      <c r="S108" s="188"/>
      <c r="T108" s="123"/>
      <c r="U108" s="123"/>
      <c r="V108" s="188"/>
      <c r="W108" s="123"/>
      <c r="X108" s="123"/>
      <c r="Y108" s="123"/>
      <c r="Z108" s="123"/>
      <c r="AA108" s="123"/>
      <c r="AB108" s="123"/>
      <c r="AC108" s="123"/>
      <c r="AD108" s="123"/>
      <c r="AE108" s="123"/>
      <c r="AF108" s="123"/>
      <c r="AG108" s="123"/>
      <c r="AH108" s="405"/>
      <c r="AI108" s="249"/>
      <c r="AJ108" s="202"/>
      <c r="AK108" s="273"/>
    </row>
    <row r="109" spans="1:37" ht="43.9" customHeight="1">
      <c r="A109" s="243"/>
      <c r="B109" s="30" t="s">
        <v>56</v>
      </c>
      <c r="C109" s="75" t="s">
        <v>90</v>
      </c>
      <c r="D109" s="116"/>
      <c r="E109" s="459"/>
      <c r="F109" s="459"/>
      <c r="G109" s="531"/>
      <c r="H109" s="246"/>
      <c r="I109" s="66"/>
      <c r="J109" s="66"/>
      <c r="K109" s="65"/>
      <c r="L109" s="151"/>
      <c r="M109" s="66"/>
      <c r="N109" s="340"/>
      <c r="O109" s="248"/>
      <c r="P109" s="185"/>
      <c r="Q109" s="186"/>
      <c r="R109" s="187"/>
      <c r="S109" s="188"/>
      <c r="T109" s="123"/>
      <c r="U109" s="123"/>
      <c r="V109" s="188"/>
      <c r="W109" s="123"/>
      <c r="X109" s="123"/>
      <c r="Y109" s="123"/>
      <c r="Z109" s="123"/>
      <c r="AA109" s="123"/>
      <c r="AB109" s="123"/>
      <c r="AC109" s="123"/>
      <c r="AD109" s="123"/>
      <c r="AE109" s="123"/>
      <c r="AF109" s="123"/>
      <c r="AG109" s="123"/>
      <c r="AH109" s="405"/>
      <c r="AI109" s="249"/>
      <c r="AJ109" s="303"/>
      <c r="AK109" s="301"/>
    </row>
    <row r="110" spans="1:37" ht="43.9" customHeight="1">
      <c r="A110" s="243"/>
      <c r="B110" s="30" t="s">
        <v>65</v>
      </c>
      <c r="C110" s="47" t="s">
        <v>83</v>
      </c>
      <c r="D110" s="116"/>
      <c r="E110" s="459"/>
      <c r="F110" s="459"/>
      <c r="G110" s="461"/>
      <c r="H110" s="347" t="str">
        <f>C110</f>
        <v>Suitable PSED facility</v>
      </c>
      <c r="I110" s="348" t="s">
        <v>107</v>
      </c>
      <c r="J110" s="165" t="s">
        <v>208</v>
      </c>
      <c r="K110" s="378" t="s">
        <v>69</v>
      </c>
      <c r="L110" s="349" t="s">
        <v>58</v>
      </c>
      <c r="M110" s="340"/>
      <c r="N110" s="340"/>
      <c r="O110" s="248"/>
      <c r="P110" s="185"/>
      <c r="Q110" s="186"/>
      <c r="R110" s="187"/>
      <c r="S110" s="188"/>
      <c r="T110" s="123"/>
      <c r="U110" s="123"/>
      <c r="V110" s="188"/>
      <c r="W110" s="123"/>
      <c r="X110" s="123"/>
      <c r="Y110" s="123"/>
      <c r="Z110" s="123"/>
      <c r="AA110" s="123"/>
      <c r="AB110" s="123"/>
      <c r="AC110" s="123"/>
      <c r="AD110" s="123"/>
      <c r="AE110" s="123"/>
      <c r="AF110" s="123"/>
      <c r="AG110" s="123"/>
      <c r="AH110" s="405"/>
      <c r="AI110" s="249"/>
      <c r="AJ110" s="373" t="s">
        <v>209</v>
      </c>
      <c r="AK110" s="116"/>
    </row>
    <row r="111" spans="1:37" ht="43.9" customHeight="1">
      <c r="A111" s="243"/>
      <c r="B111" s="30" t="s">
        <v>75</v>
      </c>
      <c r="C111" s="75" t="s">
        <v>90</v>
      </c>
      <c r="D111" s="116"/>
      <c r="E111" s="459"/>
      <c r="F111" s="459"/>
      <c r="G111" s="531"/>
      <c r="H111" s="275"/>
      <c r="I111" s="79"/>
      <c r="J111" s="79"/>
      <c r="K111" s="81"/>
      <c r="L111" s="79"/>
      <c r="M111" s="79"/>
      <c r="N111" s="340"/>
      <c r="O111" s="223"/>
      <c r="P111" s="88"/>
      <c r="Q111" s="89"/>
      <c r="R111" s="88"/>
      <c r="S111" s="88"/>
      <c r="T111" s="90"/>
      <c r="U111" s="90"/>
      <c r="V111" s="88"/>
      <c r="W111" s="90"/>
      <c r="X111" s="90"/>
      <c r="Y111" s="90"/>
      <c r="Z111" s="90"/>
      <c r="AA111" s="90"/>
      <c r="AB111" s="90"/>
      <c r="AC111" s="90"/>
      <c r="AD111" s="90"/>
      <c r="AE111" s="90"/>
      <c r="AF111" s="90"/>
      <c r="AG111" s="90"/>
      <c r="AH111" s="90"/>
      <c r="AI111" s="91"/>
      <c r="AJ111" s="202"/>
      <c r="AK111" s="301"/>
    </row>
    <row r="112" spans="1:37" ht="43.9" customHeight="1">
      <c r="A112" s="243"/>
      <c r="B112" s="30" t="s">
        <v>82</v>
      </c>
      <c r="C112" s="75" t="s">
        <v>90</v>
      </c>
      <c r="D112" s="116"/>
      <c r="E112" s="459"/>
      <c r="F112" s="459"/>
      <c r="G112" s="531"/>
      <c r="H112" s="223"/>
      <c r="I112" s="88"/>
      <c r="J112" s="88"/>
      <c r="K112" s="90"/>
      <c r="L112" s="88"/>
      <c r="M112" s="88"/>
      <c r="N112" s="340"/>
      <c r="O112" s="223"/>
      <c r="P112" s="88"/>
      <c r="Q112" s="89"/>
      <c r="R112" s="88"/>
      <c r="S112" s="88"/>
      <c r="T112" s="90"/>
      <c r="U112" s="90"/>
      <c r="V112" s="88"/>
      <c r="W112" s="90"/>
      <c r="X112" s="90"/>
      <c r="Y112" s="90"/>
      <c r="Z112" s="90"/>
      <c r="AA112" s="90"/>
      <c r="AB112" s="90"/>
      <c r="AC112" s="90"/>
      <c r="AD112" s="90"/>
      <c r="AE112" s="90"/>
      <c r="AF112" s="90"/>
      <c r="AG112" s="90"/>
      <c r="AH112" s="90"/>
      <c r="AI112" s="91"/>
      <c r="AJ112" s="253"/>
      <c r="AK112" s="301"/>
    </row>
    <row r="113" spans="1:37" ht="43.9" customHeight="1">
      <c r="A113" s="243"/>
      <c r="B113" s="30" t="s">
        <v>89</v>
      </c>
      <c r="C113" s="75" t="s">
        <v>90</v>
      </c>
      <c r="D113" s="116"/>
      <c r="E113" s="459"/>
      <c r="F113" s="459"/>
      <c r="G113" s="531"/>
      <c r="H113" s="223"/>
      <c r="I113" s="88"/>
      <c r="J113" s="88"/>
      <c r="K113" s="90"/>
      <c r="L113" s="88"/>
      <c r="M113" s="88"/>
      <c r="N113" s="340"/>
      <c r="O113" s="223"/>
      <c r="P113" s="88"/>
      <c r="Q113" s="89"/>
      <c r="R113" s="88"/>
      <c r="S113" s="88"/>
      <c r="T113" s="90"/>
      <c r="U113" s="90"/>
      <c r="V113" s="88"/>
      <c r="W113" s="90"/>
      <c r="X113" s="90"/>
      <c r="Y113" s="90"/>
      <c r="Z113" s="90"/>
      <c r="AA113" s="90"/>
      <c r="AB113" s="90"/>
      <c r="AC113" s="90"/>
      <c r="AD113" s="90"/>
      <c r="AE113" s="90"/>
      <c r="AF113" s="90"/>
      <c r="AG113" s="90"/>
      <c r="AH113" s="90"/>
      <c r="AI113" s="91"/>
      <c r="AJ113" s="253"/>
      <c r="AK113" s="301"/>
    </row>
    <row r="114" spans="1:37" ht="43.9" customHeight="1">
      <c r="A114" s="243"/>
      <c r="B114" s="277" t="s">
        <v>91</v>
      </c>
      <c r="C114" s="85" t="s">
        <v>90</v>
      </c>
      <c r="D114" s="278"/>
      <c r="E114" s="459"/>
      <c r="F114" s="459"/>
      <c r="G114" s="531"/>
      <c r="H114" s="224"/>
      <c r="I114" s="177"/>
      <c r="J114" s="177"/>
      <c r="K114" s="133"/>
      <c r="L114" s="177"/>
      <c r="M114" s="177"/>
      <c r="N114" s="288"/>
      <c r="O114" s="224"/>
      <c r="P114" s="177"/>
      <c r="Q114" s="200"/>
      <c r="R114" s="177"/>
      <c r="S114" s="177"/>
      <c r="T114" s="133"/>
      <c r="U114" s="133"/>
      <c r="V114" s="177"/>
      <c r="W114" s="133"/>
      <c r="X114" s="133"/>
      <c r="Y114" s="133"/>
      <c r="Z114" s="133"/>
      <c r="AA114" s="133"/>
      <c r="AB114" s="133"/>
      <c r="AC114" s="133"/>
      <c r="AD114" s="133"/>
      <c r="AE114" s="133"/>
      <c r="AF114" s="133"/>
      <c r="AG114" s="133"/>
      <c r="AH114" s="133"/>
      <c r="AI114" s="189"/>
      <c r="AJ114" s="303"/>
      <c r="AK114" s="321"/>
    </row>
    <row r="115" spans="1:37" ht="43.9" customHeight="1">
      <c r="A115" s="279"/>
      <c r="B115" s="163"/>
      <c r="C115" s="163"/>
      <c r="D115" s="163"/>
      <c r="E115" s="170"/>
      <c r="F115" s="93"/>
      <c r="G115" s="93"/>
      <c r="H115" s="163"/>
      <c r="I115" s="163"/>
      <c r="J115" s="163"/>
      <c r="K115" s="44"/>
      <c r="L115" s="170"/>
      <c r="M115" s="170"/>
      <c r="N115" s="66"/>
      <c r="O115" s="151"/>
      <c r="P115" s="149"/>
      <c r="Q115" s="150"/>
      <c r="R115" s="151"/>
      <c r="S115" s="66"/>
      <c r="T115" s="65"/>
      <c r="U115" s="65"/>
      <c r="V115" s="66"/>
      <c r="W115" s="65"/>
      <c r="X115" s="65"/>
      <c r="Y115" s="65"/>
      <c r="Z115" s="65"/>
      <c r="AA115" s="65"/>
      <c r="AB115" s="65"/>
      <c r="AC115" s="65"/>
      <c r="AD115" s="65"/>
      <c r="AE115" s="65"/>
      <c r="AF115" s="65"/>
      <c r="AG115" s="65"/>
      <c r="AH115" s="410"/>
      <c r="AI115" s="66"/>
      <c r="AJ115" s="247"/>
      <c r="AK115" s="163"/>
    </row>
    <row r="116" spans="1:37" ht="43.9" customHeight="1" thickBot="1">
      <c r="A116" s="280"/>
      <c r="B116" s="164"/>
      <c r="C116" s="164"/>
      <c r="D116" s="164"/>
      <c r="E116" s="281"/>
      <c r="F116" s="97"/>
      <c r="G116" s="164"/>
      <c r="H116" s="164"/>
      <c r="I116" s="164"/>
      <c r="J116" s="164"/>
      <c r="K116" s="96"/>
      <c r="L116" s="281"/>
      <c r="M116" s="164"/>
      <c r="N116" s="164"/>
      <c r="O116" s="281"/>
      <c r="P116" s="282"/>
      <c r="Q116" s="283"/>
      <c r="R116" s="281"/>
      <c r="S116" s="164"/>
      <c r="T116" s="96"/>
      <c r="U116" s="96"/>
      <c r="V116" s="164"/>
      <c r="W116" s="96"/>
      <c r="X116" s="96"/>
      <c r="Y116" s="96"/>
      <c r="Z116" s="96"/>
      <c r="AA116" s="96"/>
      <c r="AB116" s="96"/>
      <c r="AC116" s="96"/>
      <c r="AD116" s="96"/>
      <c r="AE116" s="96"/>
      <c r="AF116" s="96"/>
      <c r="AG116" s="96"/>
      <c r="AH116" s="411"/>
      <c r="AI116" s="164"/>
      <c r="AJ116" s="164"/>
      <c r="AK116" s="164"/>
    </row>
    <row r="117" spans="1:37" ht="43.9" customHeight="1" thickBot="1">
      <c r="A117" s="258">
        <v>8</v>
      </c>
      <c r="B117" s="481" t="s">
        <v>5</v>
      </c>
      <c r="C117" s="482"/>
      <c r="D117" s="482" t="s">
        <v>6</v>
      </c>
      <c r="E117" s="482"/>
      <c r="F117" s="482"/>
      <c r="G117" s="482"/>
      <c r="H117" s="482"/>
      <c r="I117" s="482"/>
      <c r="J117" s="482"/>
      <c r="K117" s="482"/>
      <c r="L117" s="501"/>
      <c r="M117" s="502" t="s">
        <v>7</v>
      </c>
      <c r="N117" s="482"/>
      <c r="O117" s="482"/>
      <c r="P117" s="482"/>
      <c r="Q117" s="482"/>
      <c r="R117" s="482"/>
      <c r="S117" s="482"/>
      <c r="T117" s="482"/>
      <c r="U117" s="482"/>
      <c r="V117" s="482"/>
      <c r="W117" s="482"/>
      <c r="X117" s="482"/>
      <c r="Y117" s="482"/>
      <c r="Z117" s="482"/>
      <c r="AA117" s="482"/>
      <c r="AB117" s="482"/>
      <c r="AC117" s="482"/>
      <c r="AD117" s="482"/>
      <c r="AE117" s="482"/>
      <c r="AF117" s="482"/>
      <c r="AG117" s="482"/>
      <c r="AH117" s="482"/>
      <c r="AI117" s="483" t="s">
        <v>8</v>
      </c>
      <c r="AJ117" s="483"/>
    </row>
    <row r="118" spans="1:37" s="259" customFormat="1" ht="43.9" customHeight="1">
      <c r="A118" s="243"/>
      <c r="D118" s="260"/>
      <c r="E118" s="261" t="s">
        <v>9</v>
      </c>
      <c r="F118" s="508" t="s">
        <v>10</v>
      </c>
      <c r="G118" s="508" t="s">
        <v>11</v>
      </c>
      <c r="H118" s="510" t="s">
        <v>12</v>
      </c>
      <c r="I118" s="512" t="s">
        <v>13</v>
      </c>
      <c r="J118" s="514" t="s">
        <v>14</v>
      </c>
      <c r="K118" s="466" t="s">
        <v>15</v>
      </c>
      <c r="L118" s="508" t="s">
        <v>16</v>
      </c>
      <c r="M118" s="260" t="s">
        <v>17</v>
      </c>
      <c r="N118" s="262" t="s">
        <v>18</v>
      </c>
      <c r="O118" s="516" t="s">
        <v>19</v>
      </c>
      <c r="P118" s="517"/>
      <c r="Q118" s="518"/>
      <c r="R118" s="508" t="s">
        <v>92</v>
      </c>
      <c r="S118" s="508" t="s">
        <v>93</v>
      </c>
      <c r="T118" s="466" t="s">
        <v>22</v>
      </c>
      <c r="U118" s="466" t="s">
        <v>23</v>
      </c>
      <c r="V118" s="529" t="s">
        <v>24</v>
      </c>
      <c r="W118" s="466" t="s">
        <v>94</v>
      </c>
      <c r="X118" s="467" t="s">
        <v>26</v>
      </c>
      <c r="Y118" s="468"/>
      <c r="Z118" s="469"/>
      <c r="AA118" s="467" t="s">
        <v>27</v>
      </c>
      <c r="AB118" s="468"/>
      <c r="AC118" s="469"/>
      <c r="AD118" s="18" t="s">
        <v>28</v>
      </c>
      <c r="AE118" s="467" t="s">
        <v>29</v>
      </c>
      <c r="AF118" s="468"/>
      <c r="AG118" s="469"/>
      <c r="AH118" s="466" t="s">
        <v>30</v>
      </c>
      <c r="AI118" s="528" t="s">
        <v>31</v>
      </c>
      <c r="AJ118" s="528" t="s">
        <v>32</v>
      </c>
      <c r="AK118" s="263" t="s">
        <v>33</v>
      </c>
    </row>
    <row r="119" spans="1:37" ht="43.9" customHeight="1">
      <c r="A119" s="243"/>
      <c r="B119" s="264" t="s">
        <v>34</v>
      </c>
      <c r="C119" s="47" t="s">
        <v>210</v>
      </c>
      <c r="D119" s="116"/>
      <c r="E119" s="265" t="s">
        <v>36</v>
      </c>
      <c r="F119" s="509"/>
      <c r="G119" s="509"/>
      <c r="H119" s="511"/>
      <c r="I119" s="513"/>
      <c r="J119" s="515"/>
      <c r="K119" s="457"/>
      <c r="L119" s="509"/>
      <c r="M119" s="266"/>
      <c r="N119" s="361"/>
      <c r="O119" s="426" t="s">
        <v>37</v>
      </c>
      <c r="P119" s="427" t="s">
        <v>38</v>
      </c>
      <c r="Q119" s="428" t="s">
        <v>17</v>
      </c>
      <c r="R119" s="528"/>
      <c r="S119" s="528"/>
      <c r="T119" s="456"/>
      <c r="U119" s="456"/>
      <c r="V119" s="530"/>
      <c r="W119" s="456"/>
      <c r="X119" s="325" t="s">
        <v>39</v>
      </c>
      <c r="Y119" s="325" t="s">
        <v>40</v>
      </c>
      <c r="Z119" s="325" t="s">
        <v>41</v>
      </c>
      <c r="AA119" s="325" t="s">
        <v>39</v>
      </c>
      <c r="AB119" s="325" t="s">
        <v>40</v>
      </c>
      <c r="AC119" s="325" t="s">
        <v>41</v>
      </c>
      <c r="AD119" s="325" t="s">
        <v>42</v>
      </c>
      <c r="AE119" s="325" t="s">
        <v>43</v>
      </c>
      <c r="AF119" s="325" t="s">
        <v>44</v>
      </c>
      <c r="AG119" s="325" t="s">
        <v>45</v>
      </c>
      <c r="AH119" s="456"/>
      <c r="AI119" s="528"/>
      <c r="AJ119" s="509"/>
      <c r="AK119" s="152" t="s">
        <v>46</v>
      </c>
    </row>
    <row r="120" spans="1:37" ht="43.9" customHeight="1">
      <c r="A120" s="243"/>
      <c r="B120" s="30" t="s">
        <v>47</v>
      </c>
      <c r="C120" s="47" t="s">
        <v>211</v>
      </c>
      <c r="D120" s="116"/>
      <c r="E120" s="458" t="s">
        <v>212</v>
      </c>
      <c r="F120" s="458" t="s">
        <v>213</v>
      </c>
      <c r="G120" s="460" t="s">
        <v>214</v>
      </c>
      <c r="H120" s="278"/>
      <c r="I120" s="278"/>
      <c r="J120" s="278"/>
      <c r="K120" s="194"/>
      <c r="L120" s="302"/>
      <c r="M120" s="295"/>
      <c r="N120" s="295"/>
      <c r="O120" s="309"/>
      <c r="P120" s="282"/>
      <c r="Q120" s="283"/>
      <c r="R120" s="281"/>
      <c r="S120" s="164"/>
      <c r="T120" s="96"/>
      <c r="U120" s="96"/>
      <c r="V120" s="164"/>
      <c r="W120" s="96"/>
      <c r="X120" s="96"/>
      <c r="Y120" s="96"/>
      <c r="Z120" s="96"/>
      <c r="AA120" s="96"/>
      <c r="AB120" s="96"/>
      <c r="AC120" s="96"/>
      <c r="AD120" s="96"/>
      <c r="AE120" s="96"/>
      <c r="AF120" s="96"/>
      <c r="AG120" s="96"/>
      <c r="AH120" s="411"/>
      <c r="AI120" s="301"/>
      <c r="AJ120" s="321"/>
      <c r="AK120" s="116"/>
    </row>
    <row r="121" spans="1:37" ht="43.9" customHeight="1">
      <c r="A121" s="243"/>
      <c r="B121" s="264" t="s">
        <v>54</v>
      </c>
      <c r="C121" s="289" t="s">
        <v>55</v>
      </c>
      <c r="D121" s="116"/>
      <c r="E121" s="459"/>
      <c r="F121" s="459"/>
      <c r="G121" s="531"/>
      <c r="H121" s="250"/>
      <c r="I121" s="60"/>
      <c r="J121" s="60"/>
      <c r="K121" s="59"/>
      <c r="L121" s="147"/>
      <c r="M121" s="60"/>
      <c r="N121" s="340"/>
      <c r="O121" s="383"/>
      <c r="P121" s="149"/>
      <c r="Q121" s="150"/>
      <c r="R121" s="151"/>
      <c r="S121" s="66"/>
      <c r="T121" s="65"/>
      <c r="U121" s="65"/>
      <c r="V121" s="66"/>
      <c r="W121" s="65"/>
      <c r="X121" s="65"/>
      <c r="Y121" s="65"/>
      <c r="Z121" s="65"/>
      <c r="AA121" s="65"/>
      <c r="AB121" s="65"/>
      <c r="AC121" s="65"/>
      <c r="AD121" s="65"/>
      <c r="AE121" s="65"/>
      <c r="AF121" s="65"/>
      <c r="AG121" s="65"/>
      <c r="AH121" s="410"/>
      <c r="AI121" s="247"/>
      <c r="AJ121" s="202"/>
      <c r="AK121" s="273"/>
    </row>
    <row r="122" spans="1:37" ht="75.599999999999994" thickBot="1">
      <c r="A122" s="243"/>
      <c r="B122" s="463" t="s">
        <v>56</v>
      </c>
      <c r="C122" s="47" t="s">
        <v>106</v>
      </c>
      <c r="D122" s="116"/>
      <c r="E122" s="459"/>
      <c r="F122" s="459"/>
      <c r="G122" s="531"/>
      <c r="H122" s="248"/>
      <c r="I122" s="188"/>
      <c r="J122" s="188"/>
      <c r="K122" s="123"/>
      <c r="L122" s="187"/>
      <c r="M122" s="188"/>
      <c r="N122" s="347"/>
      <c r="O122" s="359">
        <v>2</v>
      </c>
      <c r="P122" s="318" t="str">
        <f>C24</f>
        <v>To complete training</v>
      </c>
      <c r="Q122" s="317" t="str">
        <f t="shared" ref="Q122:U123" si="115">H28</f>
        <v>Trained aircrew</v>
      </c>
      <c r="R122" s="374" t="str">
        <f t="shared" si="115"/>
        <v>Wrong object</v>
      </c>
      <c r="S122" s="317" t="str">
        <f t="shared" si="115"/>
        <v>Incorrect skill level</v>
      </c>
      <c r="T122" s="390" t="str">
        <f t="shared" si="115"/>
        <v>Low</v>
      </c>
      <c r="U122" s="386" t="str">
        <f t="shared" si="115"/>
        <v>Large</v>
      </c>
      <c r="V122" s="375" t="s">
        <v>215</v>
      </c>
      <c r="W122" s="419" t="s">
        <v>104</v>
      </c>
      <c r="X122" s="107">
        <f t="shared" ref="X122:X123" si="116">IF($T122="High",3,0)</f>
        <v>0</v>
      </c>
      <c r="Y122" s="107">
        <f t="shared" ref="Y122:Y123" si="117">IF($T122="Medium",2,0)</f>
        <v>0</v>
      </c>
      <c r="Z122" s="107">
        <f t="shared" ref="Z122:Z123" si="118">IF($T122="Low",1,0)</f>
        <v>1</v>
      </c>
      <c r="AA122" s="107">
        <f t="shared" ref="AA122:AA123" si="119">IF($U122="large",3,0)</f>
        <v>3</v>
      </c>
      <c r="AB122" s="107">
        <f t="shared" ref="AB122:AB123" si="120">IF($U122="Medium",2,0)</f>
        <v>0</v>
      </c>
      <c r="AC122" s="107">
        <f t="shared" ref="AC122:AC123" si="121">IF($U122="Low",1,0)</f>
        <v>0</v>
      </c>
      <c r="AD122" s="107">
        <f t="shared" ref="AD122:AD123" si="122">(X122+Y122+Z122)*(AA122+AB122+AC122)</f>
        <v>3</v>
      </c>
      <c r="AE122" s="376">
        <f t="shared" ref="AE122:AE123" si="123">IF($W122="INCREASE",3,0)</f>
        <v>0</v>
      </c>
      <c r="AF122" s="376">
        <f t="shared" ref="AF122:AF123" si="124">IF($W122="NO CHANGE",2,0)</f>
        <v>2</v>
      </c>
      <c r="AG122" s="376">
        <f t="shared" ref="AG122:AG123" si="125">IF($W122="DECREASE",1,0)</f>
        <v>0</v>
      </c>
      <c r="AH122" s="425">
        <f t="shared" ref="AH122:AH123" si="126">AD122*(AE122+AF122+AG122)</f>
        <v>6</v>
      </c>
      <c r="AI122" s="375" t="s">
        <v>216</v>
      </c>
      <c r="AJ122" s="253"/>
      <c r="AK122" s="301"/>
    </row>
    <row r="123" spans="1:37" ht="81.599999999999994" customHeight="1" thickTop="1">
      <c r="A123" s="243"/>
      <c r="B123" s="463"/>
      <c r="C123" s="47" t="s">
        <v>110</v>
      </c>
      <c r="D123" s="116"/>
      <c r="E123" s="459"/>
      <c r="F123" s="459"/>
      <c r="G123" s="531"/>
      <c r="H123" s="246"/>
      <c r="I123" s="66"/>
      <c r="J123" s="66"/>
      <c r="K123" s="65"/>
      <c r="L123" s="151"/>
      <c r="M123" s="66"/>
      <c r="N123" s="347"/>
      <c r="O123" s="360">
        <v>2</v>
      </c>
      <c r="P123" s="129" t="str">
        <f>C24</f>
        <v>To complete training</v>
      </c>
      <c r="Q123" s="130" t="str">
        <f t="shared" si="115"/>
        <v>Trained engineers</v>
      </c>
      <c r="R123" s="173" t="str">
        <f t="shared" si="115"/>
        <v>Wrong object</v>
      </c>
      <c r="S123" s="130" t="str">
        <f t="shared" si="115"/>
        <v>Incorrect skill level</v>
      </c>
      <c r="T123" s="401" t="str">
        <f t="shared" si="115"/>
        <v>Low</v>
      </c>
      <c r="U123" s="175" t="str">
        <f t="shared" si="115"/>
        <v>Large</v>
      </c>
      <c r="V123" s="368" t="s">
        <v>215</v>
      </c>
      <c r="W123" s="420" t="s">
        <v>104</v>
      </c>
      <c r="X123" s="194">
        <f t="shared" si="116"/>
        <v>0</v>
      </c>
      <c r="Y123" s="194">
        <f t="shared" si="117"/>
        <v>0</v>
      </c>
      <c r="Z123" s="194">
        <f t="shared" si="118"/>
        <v>1</v>
      </c>
      <c r="AA123" s="194">
        <f t="shared" si="119"/>
        <v>3</v>
      </c>
      <c r="AB123" s="194">
        <f t="shared" si="120"/>
        <v>0</v>
      </c>
      <c r="AC123" s="194">
        <f t="shared" si="121"/>
        <v>0</v>
      </c>
      <c r="AD123" s="194">
        <f t="shared" si="122"/>
        <v>3</v>
      </c>
      <c r="AE123" s="367">
        <f t="shared" si="123"/>
        <v>0</v>
      </c>
      <c r="AF123" s="367">
        <f t="shared" si="124"/>
        <v>2</v>
      </c>
      <c r="AG123" s="367">
        <f t="shared" si="125"/>
        <v>0</v>
      </c>
      <c r="AH123" s="235">
        <f t="shared" si="126"/>
        <v>6</v>
      </c>
      <c r="AI123" s="368" t="s">
        <v>217</v>
      </c>
      <c r="AJ123" s="303"/>
      <c r="AK123" s="301"/>
    </row>
    <row r="124" spans="1:37" ht="43.9" customHeight="1">
      <c r="A124" s="243"/>
      <c r="B124" s="463" t="s">
        <v>65</v>
      </c>
      <c r="C124" s="47" t="s">
        <v>86</v>
      </c>
      <c r="D124" s="116"/>
      <c r="E124" s="459"/>
      <c r="F124" s="459"/>
      <c r="G124" s="461"/>
      <c r="H124" s="226" t="str">
        <f>C124</f>
        <v>PSED proforma</v>
      </c>
      <c r="I124" s="320" t="s">
        <v>107</v>
      </c>
      <c r="J124" s="117" t="s">
        <v>218</v>
      </c>
      <c r="K124" s="107" t="s">
        <v>69</v>
      </c>
      <c r="L124" s="287" t="s">
        <v>58</v>
      </c>
      <c r="M124" s="288"/>
      <c r="N124" s="340"/>
      <c r="O124" s="250"/>
      <c r="P124" s="145"/>
      <c r="Q124" s="146"/>
      <c r="R124" s="147"/>
      <c r="S124" s="60"/>
      <c r="T124" s="59"/>
      <c r="U124" s="59"/>
      <c r="V124" s="60"/>
      <c r="W124" s="59"/>
      <c r="X124" s="59"/>
      <c r="Y124" s="59"/>
      <c r="Z124" s="59"/>
      <c r="AA124" s="59"/>
      <c r="AB124" s="59"/>
      <c r="AC124" s="59"/>
      <c r="AD124" s="59"/>
      <c r="AE124" s="59"/>
      <c r="AF124" s="59"/>
      <c r="AG124" s="59"/>
      <c r="AH124" s="409"/>
      <c r="AI124" s="251"/>
      <c r="AJ124" s="380" t="s">
        <v>219</v>
      </c>
      <c r="AK124" s="116"/>
    </row>
    <row r="125" spans="1:37" ht="43.9" customHeight="1">
      <c r="A125" s="243"/>
      <c r="B125" s="463"/>
      <c r="C125" s="47" t="s">
        <v>159</v>
      </c>
      <c r="D125" s="116"/>
      <c r="E125" s="459"/>
      <c r="F125" s="459"/>
      <c r="G125" s="461"/>
      <c r="H125" s="116" t="str">
        <f>C125</f>
        <v>Aircrew requiring refresher training</v>
      </c>
      <c r="I125" s="244" t="s">
        <v>107</v>
      </c>
      <c r="J125" s="165" t="s">
        <v>220</v>
      </c>
      <c r="K125" s="32" t="s">
        <v>69</v>
      </c>
      <c r="L125" s="49" t="s">
        <v>58</v>
      </c>
      <c r="M125" s="245"/>
      <c r="N125" s="340"/>
      <c r="O125" s="248"/>
      <c r="P125" s="185"/>
      <c r="Q125" s="186"/>
      <c r="R125" s="187"/>
      <c r="S125" s="188"/>
      <c r="T125" s="123"/>
      <c r="U125" s="123"/>
      <c r="V125" s="188"/>
      <c r="W125" s="123"/>
      <c r="X125" s="123"/>
      <c r="Y125" s="123"/>
      <c r="Z125" s="123"/>
      <c r="AA125" s="123"/>
      <c r="AB125" s="123"/>
      <c r="AC125" s="123"/>
      <c r="AD125" s="123"/>
      <c r="AE125" s="123"/>
      <c r="AF125" s="123"/>
      <c r="AG125" s="123"/>
      <c r="AH125" s="405"/>
      <c r="AI125" s="249"/>
      <c r="AJ125" s="319" t="s">
        <v>221</v>
      </c>
      <c r="AK125" s="116"/>
    </row>
    <row r="126" spans="1:37" ht="43.9" customHeight="1">
      <c r="A126" s="243"/>
      <c r="B126" s="463"/>
      <c r="C126" s="47" t="s">
        <v>222</v>
      </c>
      <c r="D126" s="116"/>
      <c r="E126" s="459"/>
      <c r="F126" s="459"/>
      <c r="G126" s="461"/>
      <c r="H126" s="278" t="str">
        <f>C126</f>
        <v>Engineers requiring refresher training</v>
      </c>
      <c r="I126" s="322" t="s">
        <v>107</v>
      </c>
      <c r="J126" s="165" t="s">
        <v>220</v>
      </c>
      <c r="K126" s="194" t="s">
        <v>69</v>
      </c>
      <c r="L126" s="302" t="s">
        <v>58</v>
      </c>
      <c r="M126" s="295"/>
      <c r="N126" s="340"/>
      <c r="O126" s="248"/>
      <c r="P126" s="185"/>
      <c r="Q126" s="186"/>
      <c r="R126" s="187"/>
      <c r="S126" s="188"/>
      <c r="T126" s="123"/>
      <c r="U126" s="123"/>
      <c r="V126" s="188"/>
      <c r="W126" s="123"/>
      <c r="X126" s="123"/>
      <c r="Y126" s="123"/>
      <c r="Z126" s="123"/>
      <c r="AA126" s="123"/>
      <c r="AB126" s="123"/>
      <c r="AC126" s="123"/>
      <c r="AD126" s="123"/>
      <c r="AE126" s="123"/>
      <c r="AF126" s="123"/>
      <c r="AG126" s="123"/>
      <c r="AH126" s="405"/>
      <c r="AI126" s="249"/>
      <c r="AJ126" s="372" t="s">
        <v>223</v>
      </c>
      <c r="AK126" s="116"/>
    </row>
    <row r="127" spans="1:37" ht="43.9" customHeight="1">
      <c r="A127" s="243"/>
      <c r="B127" s="30" t="s">
        <v>75</v>
      </c>
      <c r="C127" s="75" t="s">
        <v>90</v>
      </c>
      <c r="D127" s="116"/>
      <c r="E127" s="459"/>
      <c r="F127" s="459"/>
      <c r="G127" s="531"/>
      <c r="H127" s="250"/>
      <c r="I127" s="60"/>
      <c r="J127" s="60"/>
      <c r="K127" s="59"/>
      <c r="L127" s="147"/>
      <c r="M127" s="60"/>
      <c r="N127" s="340"/>
      <c r="O127" s="246"/>
      <c r="P127" s="149"/>
      <c r="Q127" s="150"/>
      <c r="R127" s="151"/>
      <c r="S127" s="66"/>
      <c r="T127" s="65"/>
      <c r="U127" s="65"/>
      <c r="V127" s="66"/>
      <c r="W127" s="65"/>
      <c r="X127" s="65"/>
      <c r="Y127" s="65"/>
      <c r="Z127" s="65"/>
      <c r="AA127" s="65"/>
      <c r="AB127" s="65"/>
      <c r="AC127" s="65"/>
      <c r="AD127" s="65"/>
      <c r="AE127" s="65"/>
      <c r="AF127" s="65"/>
      <c r="AG127" s="65"/>
      <c r="AH127" s="410"/>
      <c r="AI127" s="247"/>
      <c r="AJ127" s="369"/>
      <c r="AK127" s="301"/>
    </row>
    <row r="128" spans="1:37" ht="90">
      <c r="A128" s="243"/>
      <c r="B128" s="30" t="s">
        <v>82</v>
      </c>
      <c r="C128" s="137" t="s">
        <v>224</v>
      </c>
      <c r="D128" s="116"/>
      <c r="E128" s="459"/>
      <c r="F128" s="459"/>
      <c r="G128" s="531"/>
      <c r="H128" s="248"/>
      <c r="I128" s="188"/>
      <c r="J128" s="188"/>
      <c r="K128" s="123"/>
      <c r="L128" s="187"/>
      <c r="M128" s="188"/>
      <c r="N128" s="347"/>
      <c r="O128" s="356">
        <v>22</v>
      </c>
      <c r="P128" s="316" t="str">
        <f>C318</f>
        <v>To provide PSED proforma</v>
      </c>
      <c r="Q128" s="315" t="str">
        <f>H322</f>
        <v>Provided PSED proforma</v>
      </c>
      <c r="R128" s="377" t="str">
        <f t="shared" ref="R128:U128" si="127">I322</f>
        <v>Wrong object</v>
      </c>
      <c r="S128" s="315" t="str">
        <f t="shared" si="127"/>
        <v>Incorrect/incomplete PSED proforma provided</v>
      </c>
      <c r="T128" s="402" t="str">
        <f t="shared" si="127"/>
        <v>Low</v>
      </c>
      <c r="U128" s="418" t="str">
        <f t="shared" si="127"/>
        <v>Large</v>
      </c>
      <c r="V128" s="316" t="s">
        <v>225</v>
      </c>
      <c r="W128" s="378" t="s">
        <v>104</v>
      </c>
      <c r="X128" s="378">
        <f t="shared" ref="X128" si="128">IF($T128="High",3,0)</f>
        <v>0</v>
      </c>
      <c r="Y128" s="378">
        <f t="shared" ref="Y128" si="129">IF($T128="Medium",2,0)</f>
        <v>0</v>
      </c>
      <c r="Z128" s="378">
        <f t="shared" ref="Z128" si="130">IF($T128="Low",1,0)</f>
        <v>1</v>
      </c>
      <c r="AA128" s="378">
        <f t="shared" ref="AA128" si="131">IF($U128="large",3,0)</f>
        <v>3</v>
      </c>
      <c r="AB128" s="378">
        <f t="shared" ref="AB128" si="132">IF($U128="Medium",2,0)</f>
        <v>0</v>
      </c>
      <c r="AC128" s="378">
        <f t="shared" ref="AC128" si="133">IF($U128="Low",1,0)</f>
        <v>0</v>
      </c>
      <c r="AD128" s="378">
        <f t="shared" ref="AD128" si="134">(X128+Y128+Z128)*(AA128+AB128+AC128)</f>
        <v>3</v>
      </c>
      <c r="AE128" s="379">
        <f t="shared" ref="AE128" si="135">IF($W128="INCREASE",3,0)</f>
        <v>0</v>
      </c>
      <c r="AF128" s="379">
        <f t="shared" ref="AF128" si="136">IF($W128="NO CHANGE",2,0)</f>
        <v>2</v>
      </c>
      <c r="AG128" s="379">
        <f t="shared" ref="AG128" si="137">IF($W128="DECREASE",1,0)</f>
        <v>0</v>
      </c>
      <c r="AH128" s="413">
        <f t="shared" ref="AH128" si="138">AD128*(AE128+AF128+AG128)</f>
        <v>6</v>
      </c>
      <c r="AI128" s="382" t="s">
        <v>226</v>
      </c>
      <c r="AJ128" s="371"/>
      <c r="AK128" s="301"/>
    </row>
    <row r="129" spans="1:37" ht="43.9" customHeight="1">
      <c r="A129" s="243"/>
      <c r="B129" s="30" t="s">
        <v>89</v>
      </c>
      <c r="C129" s="75" t="s">
        <v>90</v>
      </c>
      <c r="D129" s="116"/>
      <c r="E129" s="459"/>
      <c r="F129" s="459"/>
      <c r="G129" s="531"/>
      <c r="H129" s="223"/>
      <c r="I129" s="88"/>
      <c r="J129" s="88"/>
      <c r="K129" s="90"/>
      <c r="L129" s="88"/>
      <c r="M129" s="88"/>
      <c r="N129" s="340"/>
      <c r="O129" s="275"/>
      <c r="P129" s="79"/>
      <c r="Q129" s="80"/>
      <c r="R129" s="79"/>
      <c r="S129" s="79"/>
      <c r="T129" s="81"/>
      <c r="U129" s="81"/>
      <c r="V129" s="79"/>
      <c r="W129" s="81"/>
      <c r="X129" s="81"/>
      <c r="Y129" s="81"/>
      <c r="Z129" s="81"/>
      <c r="AA129" s="81"/>
      <c r="AB129" s="81"/>
      <c r="AC129" s="81"/>
      <c r="AD129" s="81"/>
      <c r="AE129" s="81"/>
      <c r="AF129" s="81"/>
      <c r="AG129" s="81"/>
      <c r="AH129" s="81"/>
      <c r="AI129" s="82"/>
      <c r="AJ129" s="91"/>
      <c r="AK129" s="301"/>
    </row>
    <row r="130" spans="1:37" ht="43.9" customHeight="1">
      <c r="A130" s="243"/>
      <c r="B130" s="277" t="s">
        <v>91</v>
      </c>
      <c r="C130" s="85" t="s">
        <v>90</v>
      </c>
      <c r="D130" s="278"/>
      <c r="E130" s="459"/>
      <c r="F130" s="459"/>
      <c r="G130" s="531"/>
      <c r="H130" s="224"/>
      <c r="I130" s="177"/>
      <c r="J130" s="177"/>
      <c r="K130" s="133"/>
      <c r="L130" s="177"/>
      <c r="M130" s="177"/>
      <c r="N130" s="288"/>
      <c r="O130" s="224"/>
      <c r="P130" s="177"/>
      <c r="Q130" s="200"/>
      <c r="R130" s="177"/>
      <c r="S130" s="177"/>
      <c r="T130" s="133"/>
      <c r="U130" s="133"/>
      <c r="V130" s="177"/>
      <c r="W130" s="133"/>
      <c r="X130" s="133"/>
      <c r="Y130" s="133"/>
      <c r="Z130" s="133"/>
      <c r="AA130" s="133"/>
      <c r="AB130" s="133"/>
      <c r="AC130" s="133"/>
      <c r="AD130" s="133"/>
      <c r="AE130" s="133"/>
      <c r="AF130" s="133"/>
      <c r="AG130" s="133"/>
      <c r="AH130" s="133"/>
      <c r="AI130" s="189"/>
      <c r="AJ130" s="189"/>
      <c r="AK130" s="321"/>
    </row>
    <row r="131" spans="1:37" ht="43.9" customHeight="1">
      <c r="A131" s="279"/>
      <c r="B131" s="163"/>
      <c r="C131" s="163"/>
      <c r="D131" s="163"/>
      <c r="E131" s="170"/>
      <c r="F131" s="93"/>
      <c r="G131" s="93"/>
      <c r="H131" s="163"/>
      <c r="I131" s="163"/>
      <c r="J131" s="163"/>
      <c r="K131" s="44"/>
      <c r="L131" s="170"/>
      <c r="M131" s="170"/>
      <c r="N131" s="66"/>
      <c r="O131" s="151"/>
      <c r="P131" s="149"/>
      <c r="Q131" s="150"/>
      <c r="R131" s="151"/>
      <c r="S131" s="66"/>
      <c r="T131" s="65"/>
      <c r="U131" s="65"/>
      <c r="V131" s="66"/>
      <c r="W131" s="65"/>
      <c r="X131" s="65"/>
      <c r="Y131" s="65"/>
      <c r="Z131" s="65"/>
      <c r="AA131" s="65"/>
      <c r="AB131" s="65"/>
      <c r="AC131" s="65"/>
      <c r="AD131" s="65"/>
      <c r="AE131" s="65"/>
      <c r="AF131" s="65"/>
      <c r="AG131" s="65"/>
      <c r="AH131" s="410"/>
      <c r="AI131" s="66"/>
      <c r="AJ131" s="247"/>
      <c r="AK131" s="163"/>
    </row>
    <row r="132" spans="1:37" ht="43.9" customHeight="1" thickBot="1">
      <c r="A132" s="280"/>
      <c r="B132" s="164"/>
      <c r="C132" s="164"/>
      <c r="D132" s="164"/>
      <c r="E132" s="281"/>
      <c r="F132" s="97"/>
      <c r="G132" s="164"/>
      <c r="H132" s="164"/>
      <c r="I132" s="164"/>
      <c r="J132" s="164"/>
      <c r="K132" s="96"/>
      <c r="L132" s="281"/>
      <c r="M132" s="164"/>
      <c r="N132" s="164"/>
      <c r="O132" s="281"/>
      <c r="P132" s="282"/>
      <c r="Q132" s="283"/>
      <c r="R132" s="281"/>
      <c r="S132" s="164"/>
      <c r="T132" s="96"/>
      <c r="U132" s="96"/>
      <c r="V132" s="164"/>
      <c r="W132" s="96"/>
      <c r="X132" s="96"/>
      <c r="Y132" s="96"/>
      <c r="Z132" s="96"/>
      <c r="AA132" s="96"/>
      <c r="AB132" s="96"/>
      <c r="AC132" s="96"/>
      <c r="AD132" s="96"/>
      <c r="AE132" s="96"/>
      <c r="AF132" s="96"/>
      <c r="AG132" s="96"/>
      <c r="AH132" s="411"/>
      <c r="AI132" s="164"/>
      <c r="AJ132" s="164"/>
      <c r="AK132" s="164"/>
    </row>
    <row r="133" spans="1:37" ht="43.9" customHeight="1" thickBot="1">
      <c r="A133" s="258">
        <v>9</v>
      </c>
      <c r="B133" s="481" t="s">
        <v>5</v>
      </c>
      <c r="C133" s="482"/>
      <c r="D133" s="482" t="s">
        <v>6</v>
      </c>
      <c r="E133" s="482"/>
      <c r="F133" s="482"/>
      <c r="G133" s="482"/>
      <c r="H133" s="482"/>
      <c r="I133" s="482"/>
      <c r="J133" s="482"/>
      <c r="K133" s="482"/>
      <c r="L133" s="501"/>
      <c r="M133" s="502" t="s">
        <v>7</v>
      </c>
      <c r="N133" s="482"/>
      <c r="O133" s="482"/>
      <c r="P133" s="482"/>
      <c r="Q133" s="482"/>
      <c r="R133" s="482"/>
      <c r="S133" s="482"/>
      <c r="T133" s="482"/>
      <c r="U133" s="482"/>
      <c r="V133" s="482"/>
      <c r="W133" s="482"/>
      <c r="X133" s="482"/>
      <c r="Y133" s="482"/>
      <c r="Z133" s="482"/>
      <c r="AA133" s="482"/>
      <c r="AB133" s="482"/>
      <c r="AC133" s="482"/>
      <c r="AD133" s="482"/>
      <c r="AE133" s="482"/>
      <c r="AF133" s="482"/>
      <c r="AG133" s="482"/>
      <c r="AH133" s="482"/>
      <c r="AI133" s="483" t="s">
        <v>8</v>
      </c>
      <c r="AJ133" s="483"/>
    </row>
    <row r="134" spans="1:37" s="259" customFormat="1" ht="43.9" customHeight="1">
      <c r="A134" s="243"/>
      <c r="D134" s="260"/>
      <c r="E134" s="261" t="s">
        <v>9</v>
      </c>
      <c r="F134" s="508" t="s">
        <v>10</v>
      </c>
      <c r="G134" s="508" t="s">
        <v>11</v>
      </c>
      <c r="H134" s="510" t="s">
        <v>12</v>
      </c>
      <c r="I134" s="512" t="s">
        <v>13</v>
      </c>
      <c r="J134" s="514" t="s">
        <v>14</v>
      </c>
      <c r="K134" s="466" t="s">
        <v>15</v>
      </c>
      <c r="L134" s="508" t="s">
        <v>16</v>
      </c>
      <c r="M134" s="260" t="s">
        <v>17</v>
      </c>
      <c r="N134" s="262" t="s">
        <v>18</v>
      </c>
      <c r="O134" s="516" t="s">
        <v>19</v>
      </c>
      <c r="P134" s="517"/>
      <c r="Q134" s="518"/>
      <c r="R134" s="508" t="s">
        <v>92</v>
      </c>
      <c r="S134" s="508" t="s">
        <v>93</v>
      </c>
      <c r="T134" s="466" t="s">
        <v>22</v>
      </c>
      <c r="U134" s="466" t="s">
        <v>23</v>
      </c>
      <c r="V134" s="529" t="s">
        <v>24</v>
      </c>
      <c r="W134" s="466" t="s">
        <v>94</v>
      </c>
      <c r="X134" s="467" t="s">
        <v>26</v>
      </c>
      <c r="Y134" s="468"/>
      <c r="Z134" s="469"/>
      <c r="AA134" s="467" t="s">
        <v>27</v>
      </c>
      <c r="AB134" s="468"/>
      <c r="AC134" s="469"/>
      <c r="AD134" s="18" t="s">
        <v>28</v>
      </c>
      <c r="AE134" s="467" t="s">
        <v>29</v>
      </c>
      <c r="AF134" s="468"/>
      <c r="AG134" s="469"/>
      <c r="AH134" s="466" t="s">
        <v>30</v>
      </c>
      <c r="AI134" s="528" t="s">
        <v>31</v>
      </c>
      <c r="AJ134" s="528" t="s">
        <v>32</v>
      </c>
      <c r="AK134" s="263" t="s">
        <v>33</v>
      </c>
    </row>
    <row r="135" spans="1:37" ht="43.9" customHeight="1">
      <c r="A135" s="243"/>
      <c r="B135" s="264" t="s">
        <v>34</v>
      </c>
      <c r="C135" s="47" t="s">
        <v>227</v>
      </c>
      <c r="D135" s="116"/>
      <c r="E135" s="265" t="s">
        <v>36</v>
      </c>
      <c r="F135" s="509"/>
      <c r="G135" s="509"/>
      <c r="H135" s="511"/>
      <c r="I135" s="513"/>
      <c r="J135" s="515"/>
      <c r="K135" s="457"/>
      <c r="L135" s="509"/>
      <c r="M135" s="266"/>
      <c r="N135" s="361"/>
      <c r="O135" s="426" t="s">
        <v>37</v>
      </c>
      <c r="P135" s="427" t="s">
        <v>38</v>
      </c>
      <c r="Q135" s="428" t="s">
        <v>17</v>
      </c>
      <c r="R135" s="528"/>
      <c r="S135" s="528"/>
      <c r="T135" s="456"/>
      <c r="U135" s="456"/>
      <c r="V135" s="530"/>
      <c r="W135" s="456"/>
      <c r="X135" s="325" t="s">
        <v>39</v>
      </c>
      <c r="Y135" s="325" t="s">
        <v>40</v>
      </c>
      <c r="Z135" s="325" t="s">
        <v>41</v>
      </c>
      <c r="AA135" s="325" t="s">
        <v>39</v>
      </c>
      <c r="AB135" s="325" t="s">
        <v>40</v>
      </c>
      <c r="AC135" s="325" t="s">
        <v>41</v>
      </c>
      <c r="AD135" s="325" t="s">
        <v>42</v>
      </c>
      <c r="AE135" s="325" t="s">
        <v>43</v>
      </c>
      <c r="AF135" s="325" t="s">
        <v>44</v>
      </c>
      <c r="AG135" s="325" t="s">
        <v>45</v>
      </c>
      <c r="AH135" s="456"/>
      <c r="AI135" s="528"/>
      <c r="AJ135" s="509"/>
      <c r="AK135" s="152" t="s">
        <v>46</v>
      </c>
    </row>
    <row r="136" spans="1:37" ht="43.9" customHeight="1">
      <c r="A136" s="243"/>
      <c r="B136" s="30" t="s">
        <v>47</v>
      </c>
      <c r="C136" s="157" t="s">
        <v>228</v>
      </c>
      <c r="D136" s="116"/>
      <c r="E136" s="458" t="s">
        <v>229</v>
      </c>
      <c r="F136" s="458" t="s">
        <v>230</v>
      </c>
      <c r="G136" s="460" t="s">
        <v>231</v>
      </c>
      <c r="H136" s="278"/>
      <c r="I136" s="278"/>
      <c r="J136" s="278"/>
      <c r="K136" s="194"/>
      <c r="L136" s="302"/>
      <c r="M136" s="295"/>
      <c r="N136" s="295"/>
      <c r="O136" s="309"/>
      <c r="P136" s="282"/>
      <c r="Q136" s="283"/>
      <c r="R136" s="281"/>
      <c r="S136" s="164"/>
      <c r="T136" s="96"/>
      <c r="U136" s="96"/>
      <c r="V136" s="164"/>
      <c r="W136" s="96"/>
      <c r="X136" s="96"/>
      <c r="Y136" s="96"/>
      <c r="Z136" s="96"/>
      <c r="AA136" s="96"/>
      <c r="AB136" s="96"/>
      <c r="AC136" s="96"/>
      <c r="AD136" s="96"/>
      <c r="AE136" s="96"/>
      <c r="AF136" s="96"/>
      <c r="AG136" s="96"/>
      <c r="AH136" s="411"/>
      <c r="AI136" s="301"/>
      <c r="AJ136" s="321"/>
      <c r="AK136" s="116"/>
    </row>
    <row r="137" spans="1:37" ht="43.9" customHeight="1">
      <c r="A137" s="243"/>
      <c r="B137" s="264" t="s">
        <v>54</v>
      </c>
      <c r="C137" s="289" t="s">
        <v>55</v>
      </c>
      <c r="D137" s="116"/>
      <c r="E137" s="459"/>
      <c r="F137" s="459"/>
      <c r="G137" s="531"/>
      <c r="H137" s="250"/>
      <c r="I137" s="60"/>
      <c r="J137" s="60"/>
      <c r="K137" s="59"/>
      <c r="L137" s="147"/>
      <c r="M137" s="60"/>
      <c r="N137" s="340"/>
      <c r="O137" s="383"/>
      <c r="P137" s="149"/>
      <c r="Q137" s="150"/>
      <c r="R137" s="151"/>
      <c r="S137" s="66"/>
      <c r="T137" s="65"/>
      <c r="U137" s="65"/>
      <c r="V137" s="66"/>
      <c r="W137" s="65"/>
      <c r="X137" s="65"/>
      <c r="Y137" s="65"/>
      <c r="Z137" s="65"/>
      <c r="AA137" s="65"/>
      <c r="AB137" s="65"/>
      <c r="AC137" s="65"/>
      <c r="AD137" s="65"/>
      <c r="AE137" s="65"/>
      <c r="AF137" s="65"/>
      <c r="AG137" s="65"/>
      <c r="AH137" s="410"/>
      <c r="AI137" s="66"/>
      <c r="AJ137" s="202"/>
      <c r="AK137" s="273"/>
    </row>
    <row r="138" spans="1:37" ht="165">
      <c r="A138" s="243"/>
      <c r="B138" s="30" t="s">
        <v>56</v>
      </c>
      <c r="C138" s="47" t="s">
        <v>66</v>
      </c>
      <c r="D138" s="116"/>
      <c r="E138" s="459"/>
      <c r="F138" s="459"/>
      <c r="G138" s="531"/>
      <c r="H138" s="246"/>
      <c r="I138" s="66"/>
      <c r="J138" s="66"/>
      <c r="K138" s="65"/>
      <c r="L138" s="151"/>
      <c r="M138" s="66"/>
      <c r="N138" s="347"/>
      <c r="O138" s="356">
        <v>1</v>
      </c>
      <c r="P138" s="316" t="str">
        <f>C5</f>
        <v>To conduct PSED</v>
      </c>
      <c r="Q138" s="315" t="str">
        <f>H10</f>
        <v>Completed PSED proforma</v>
      </c>
      <c r="R138" s="377" t="str">
        <f>I10</f>
        <v>Sequence</v>
      </c>
      <c r="S138" s="315" t="str">
        <f>J10</f>
        <v>Omission</v>
      </c>
      <c r="T138" s="413" t="str">
        <f t="shared" ref="T138:U138" si="139">K10</f>
        <v>High</v>
      </c>
      <c r="U138" s="413" t="str">
        <f t="shared" si="139"/>
        <v>Large</v>
      </c>
      <c r="V138" s="316" t="s">
        <v>575</v>
      </c>
      <c r="W138" s="378" t="s">
        <v>60</v>
      </c>
      <c r="X138" s="378">
        <f t="shared" ref="X138" si="140">IF($T138="High",3,0)</f>
        <v>3</v>
      </c>
      <c r="Y138" s="378">
        <f t="shared" ref="Y138" si="141">IF($T138="Medium",2,0)</f>
        <v>0</v>
      </c>
      <c r="Z138" s="378">
        <f t="shared" ref="Z138" si="142">IF($T138="Low",1,0)</f>
        <v>0</v>
      </c>
      <c r="AA138" s="378">
        <f t="shared" ref="AA138" si="143">IF($U138="large",3,0)</f>
        <v>3</v>
      </c>
      <c r="AB138" s="378">
        <f t="shared" ref="AB138" si="144">IF($U138="Medium",2,0)</f>
        <v>0</v>
      </c>
      <c r="AC138" s="378">
        <f t="shared" ref="AC138" si="145">IF($U138="Low",1,0)</f>
        <v>0</v>
      </c>
      <c r="AD138" s="378">
        <f t="shared" ref="AD138" si="146">(X138+Y138+Z138)*(AA138+AB138+AC138)</f>
        <v>9</v>
      </c>
      <c r="AE138" s="379">
        <f t="shared" ref="AE138" si="147">IF($W138="INCREASE",3,0)</f>
        <v>3</v>
      </c>
      <c r="AF138" s="379">
        <f t="shared" ref="AF138" si="148">IF($W138="NO CHANGE",2,0)</f>
        <v>0</v>
      </c>
      <c r="AG138" s="379">
        <f t="shared" ref="AG138" si="149">IF($W138="DECREASE",1,0)</f>
        <v>0</v>
      </c>
      <c r="AH138" s="413">
        <f t="shared" ref="AH138" si="150">AD138*(AE138+AF138+AG138)</f>
        <v>27</v>
      </c>
      <c r="AI138" s="382" t="s">
        <v>576</v>
      </c>
      <c r="AJ138" s="303"/>
      <c r="AK138" s="301"/>
    </row>
    <row r="139" spans="1:37" ht="43.9" customHeight="1">
      <c r="A139" s="243"/>
      <c r="B139" s="463" t="s">
        <v>65</v>
      </c>
      <c r="C139" s="47" t="s">
        <v>233</v>
      </c>
      <c r="D139" s="116"/>
      <c r="E139" s="459"/>
      <c r="F139" s="459"/>
      <c r="G139" s="461"/>
      <c r="H139" s="226" t="str">
        <f>C139</f>
        <v>Intermittent fault assessment</v>
      </c>
      <c r="I139" s="320" t="s">
        <v>72</v>
      </c>
      <c r="J139" s="346" t="s">
        <v>234</v>
      </c>
      <c r="K139" s="107" t="s">
        <v>69</v>
      </c>
      <c r="L139" s="287" t="s">
        <v>58</v>
      </c>
      <c r="M139" s="288"/>
      <c r="N139" s="340"/>
      <c r="O139" s="250"/>
      <c r="P139" s="145"/>
      <c r="Q139" s="146"/>
      <c r="R139" s="147"/>
      <c r="S139" s="60"/>
      <c r="T139" s="59"/>
      <c r="U139" s="59"/>
      <c r="V139" s="60"/>
      <c r="W139" s="59"/>
      <c r="X139" s="59"/>
      <c r="Y139" s="59"/>
      <c r="Z139" s="59"/>
      <c r="AA139" s="59"/>
      <c r="AB139" s="59"/>
      <c r="AC139" s="59"/>
      <c r="AD139" s="59"/>
      <c r="AE139" s="59"/>
      <c r="AF139" s="59"/>
      <c r="AG139" s="59"/>
      <c r="AH139" s="409"/>
      <c r="AI139" s="251"/>
      <c r="AJ139" s="380" t="s">
        <v>235</v>
      </c>
      <c r="AK139" s="116"/>
    </row>
    <row r="140" spans="1:37" ht="43.9" customHeight="1">
      <c r="A140" s="243"/>
      <c r="B140" s="463"/>
      <c r="C140" s="47" t="s">
        <v>236</v>
      </c>
      <c r="D140" s="116"/>
      <c r="E140" s="459"/>
      <c r="F140" s="459"/>
      <c r="G140" s="461"/>
      <c r="H140" s="116" t="str">
        <f>C140</f>
        <v>NFF fault assessment</v>
      </c>
      <c r="I140" s="244" t="s">
        <v>72</v>
      </c>
      <c r="J140" s="139" t="s">
        <v>234</v>
      </c>
      <c r="K140" s="32" t="s">
        <v>69</v>
      </c>
      <c r="L140" s="49" t="s">
        <v>58</v>
      </c>
      <c r="M140" s="245"/>
      <c r="N140" s="340"/>
      <c r="O140" s="248"/>
      <c r="P140" s="185"/>
      <c r="Q140" s="186"/>
      <c r="R140" s="187"/>
      <c r="S140" s="188"/>
      <c r="T140" s="123"/>
      <c r="U140" s="123"/>
      <c r="V140" s="188"/>
      <c r="W140" s="123"/>
      <c r="X140" s="123"/>
      <c r="Y140" s="123"/>
      <c r="Z140" s="123"/>
      <c r="AA140" s="123"/>
      <c r="AB140" s="123"/>
      <c r="AC140" s="123"/>
      <c r="AD140" s="123"/>
      <c r="AE140" s="123"/>
      <c r="AF140" s="123"/>
      <c r="AG140" s="123"/>
      <c r="AH140" s="405"/>
      <c r="AI140" s="249"/>
      <c r="AJ140" s="319" t="s">
        <v>237</v>
      </c>
      <c r="AK140" s="116"/>
    </row>
    <row r="141" spans="1:37" ht="43.9" customHeight="1">
      <c r="A141" s="243"/>
      <c r="B141" s="463"/>
      <c r="C141" s="47" t="s">
        <v>238</v>
      </c>
      <c r="D141" s="116"/>
      <c r="E141" s="459"/>
      <c r="F141" s="459"/>
      <c r="G141" s="461"/>
      <c r="H141" s="278" t="str">
        <f>C141</f>
        <v>History of fault description/equipment serial No</v>
      </c>
      <c r="I141" s="322" t="s">
        <v>107</v>
      </c>
      <c r="J141" s="323" t="s">
        <v>239</v>
      </c>
      <c r="K141" s="194" t="s">
        <v>69</v>
      </c>
      <c r="L141" s="302" t="s">
        <v>58</v>
      </c>
      <c r="M141" s="295"/>
      <c r="N141" s="340"/>
      <c r="O141" s="248"/>
      <c r="P141" s="185"/>
      <c r="Q141" s="186"/>
      <c r="R141" s="187"/>
      <c r="S141" s="188"/>
      <c r="T141" s="123"/>
      <c r="U141" s="123"/>
      <c r="V141" s="188"/>
      <c r="W141" s="123"/>
      <c r="X141" s="123"/>
      <c r="Y141" s="123"/>
      <c r="Z141" s="123"/>
      <c r="AA141" s="123"/>
      <c r="AB141" s="123"/>
      <c r="AC141" s="123"/>
      <c r="AD141" s="123"/>
      <c r="AE141" s="123"/>
      <c r="AF141" s="123"/>
      <c r="AG141" s="123"/>
      <c r="AH141" s="405"/>
      <c r="AI141" s="249"/>
      <c r="AJ141" s="372" t="s">
        <v>240</v>
      </c>
      <c r="AK141" s="116"/>
    </row>
    <row r="142" spans="1:37" ht="43.9" customHeight="1">
      <c r="A142" s="243"/>
      <c r="B142" s="30" t="s">
        <v>75</v>
      </c>
      <c r="C142" s="75" t="s">
        <v>90</v>
      </c>
      <c r="D142" s="116"/>
      <c r="E142" s="459"/>
      <c r="F142" s="459"/>
      <c r="G142" s="531"/>
      <c r="H142" s="250"/>
      <c r="I142" s="60"/>
      <c r="J142" s="60"/>
      <c r="K142" s="59"/>
      <c r="L142" s="147"/>
      <c r="M142" s="60"/>
      <c r="N142" s="340"/>
      <c r="O142" s="246"/>
      <c r="P142" s="149"/>
      <c r="Q142" s="150"/>
      <c r="R142" s="151"/>
      <c r="S142" s="66"/>
      <c r="T142" s="65"/>
      <c r="U142" s="65"/>
      <c r="V142" s="66"/>
      <c r="W142" s="65"/>
      <c r="X142" s="65"/>
      <c r="Y142" s="65"/>
      <c r="Z142" s="65"/>
      <c r="AA142" s="65"/>
      <c r="AB142" s="65"/>
      <c r="AC142" s="65"/>
      <c r="AD142" s="65"/>
      <c r="AE142" s="65"/>
      <c r="AF142" s="65"/>
      <c r="AG142" s="65"/>
      <c r="AH142" s="410"/>
      <c r="AI142" s="66"/>
      <c r="AJ142" s="202"/>
      <c r="AK142" s="301"/>
    </row>
    <row r="143" spans="1:37" ht="135">
      <c r="A143" s="243"/>
      <c r="B143" s="463" t="s">
        <v>82</v>
      </c>
      <c r="C143" s="137" t="s">
        <v>163</v>
      </c>
      <c r="D143" s="116"/>
      <c r="E143" s="459"/>
      <c r="F143" s="459"/>
      <c r="G143" s="531"/>
      <c r="H143" s="248"/>
      <c r="I143" s="188"/>
      <c r="J143" s="188"/>
      <c r="K143" s="123"/>
      <c r="L143" s="187"/>
      <c r="M143" s="188"/>
      <c r="N143" s="347"/>
      <c r="O143" s="359">
        <v>16</v>
      </c>
      <c r="P143" s="318" t="str">
        <f>C239</f>
        <v>To provide electronic searchable aircraft maintenance database</v>
      </c>
      <c r="Q143" s="317" t="str">
        <f>H243</f>
        <v>Electronic link to searchable aircraft maintenance database</v>
      </c>
      <c r="R143" s="374" t="str">
        <f t="shared" ref="R143:U143" si="151">I243</f>
        <v>Sequence</v>
      </c>
      <c r="S143" s="317" t="str">
        <f t="shared" si="151"/>
        <v>Omission or jumping - link not available</v>
      </c>
      <c r="T143" s="390" t="str">
        <f t="shared" si="151"/>
        <v>Low</v>
      </c>
      <c r="U143" s="386" t="str">
        <f t="shared" si="151"/>
        <v>Large</v>
      </c>
      <c r="V143" s="318" t="s">
        <v>577</v>
      </c>
      <c r="W143" s="107" t="s">
        <v>60</v>
      </c>
      <c r="X143" s="107">
        <f t="shared" ref="X143:X147" si="152">IF($T143="High",3,0)</f>
        <v>0</v>
      </c>
      <c r="Y143" s="107">
        <f t="shared" ref="Y143:Y147" si="153">IF($T143="Medium",2,0)</f>
        <v>0</v>
      </c>
      <c r="Z143" s="107">
        <f t="shared" ref="Z143:Z147" si="154">IF($T143="Low",1,0)</f>
        <v>1</v>
      </c>
      <c r="AA143" s="107">
        <f t="shared" ref="AA143:AA147" si="155">IF($U143="large",3,0)</f>
        <v>3</v>
      </c>
      <c r="AB143" s="107">
        <f t="shared" ref="AB143:AB147" si="156">IF($U143="Medium",2,0)</f>
        <v>0</v>
      </c>
      <c r="AC143" s="107">
        <f t="shared" ref="AC143:AC147" si="157">IF($U143="Low",1,0)</f>
        <v>0</v>
      </c>
      <c r="AD143" s="107">
        <f t="shared" ref="AD143:AD145" si="158">(X143+Y143+Z143)*(AA143+AB143+AC143)</f>
        <v>3</v>
      </c>
      <c r="AE143" s="376">
        <f t="shared" ref="AE143:AE145" si="159">IF($W143="INCREASE",3,0)</f>
        <v>3</v>
      </c>
      <c r="AF143" s="376">
        <f t="shared" ref="AF143:AF145" si="160">IF($W143="NO CHANGE",2,0)</f>
        <v>0</v>
      </c>
      <c r="AG143" s="376">
        <f t="shared" ref="AG143:AG145" si="161">IF($W143="DECREASE",1,0)</f>
        <v>0</v>
      </c>
      <c r="AH143" s="425">
        <f t="shared" ref="AH143:AH145" si="162">AD143*(AE143+AF143+AG143)</f>
        <v>9</v>
      </c>
      <c r="AI143" s="375" t="s">
        <v>165</v>
      </c>
      <c r="AJ143" s="253"/>
      <c r="AK143" s="301"/>
    </row>
    <row r="144" spans="1:37" ht="165">
      <c r="A144" s="243"/>
      <c r="B144" s="463"/>
      <c r="C144" s="137" t="s">
        <v>242</v>
      </c>
      <c r="D144" s="116"/>
      <c r="E144" s="459"/>
      <c r="F144" s="459"/>
      <c r="G144" s="531"/>
      <c r="H144" s="248"/>
      <c r="I144" s="188"/>
      <c r="J144" s="188"/>
      <c r="K144" s="123"/>
      <c r="L144" s="187"/>
      <c r="M144" s="188"/>
      <c r="N144" s="347"/>
      <c r="O144" s="306">
        <v>24</v>
      </c>
      <c r="P144" s="50" t="str">
        <f>C354</f>
        <v>To assess if fault is intermittent</v>
      </c>
      <c r="Q144" s="47" t="str">
        <f>H358</f>
        <v>Statement determining if fault has intermittent history</v>
      </c>
      <c r="R144" s="53" t="str">
        <f t="shared" ref="R144:U144" si="163">I358</f>
        <v>Timing/duration</v>
      </c>
      <c r="S144" s="47" t="str">
        <f t="shared" si="163"/>
        <v>Too late to be incorporated into process/outcome</v>
      </c>
      <c r="T144" s="72" t="str">
        <f t="shared" si="163"/>
        <v>High</v>
      </c>
      <c r="U144" s="73" t="str">
        <f t="shared" si="163"/>
        <v>Large</v>
      </c>
      <c r="V144" s="50" t="s">
        <v>243</v>
      </c>
      <c r="W144" s="32" t="s">
        <v>244</v>
      </c>
      <c r="X144" s="32">
        <f t="shared" si="152"/>
        <v>3</v>
      </c>
      <c r="Y144" s="32">
        <f t="shared" si="153"/>
        <v>0</v>
      </c>
      <c r="Z144" s="32">
        <f t="shared" si="154"/>
        <v>0</v>
      </c>
      <c r="AA144" s="32">
        <f t="shared" si="155"/>
        <v>3</v>
      </c>
      <c r="AB144" s="32">
        <f t="shared" si="156"/>
        <v>0</v>
      </c>
      <c r="AC144" s="32">
        <f t="shared" si="157"/>
        <v>0</v>
      </c>
      <c r="AD144" s="32">
        <f t="shared" si="158"/>
        <v>9</v>
      </c>
      <c r="AE144" s="51">
        <f t="shared" si="159"/>
        <v>0</v>
      </c>
      <c r="AF144" s="51">
        <f t="shared" si="160"/>
        <v>0</v>
      </c>
      <c r="AG144" s="51">
        <f t="shared" si="161"/>
        <v>1</v>
      </c>
      <c r="AH144" s="48">
        <f t="shared" si="162"/>
        <v>9</v>
      </c>
      <c r="AI144" s="159" t="s">
        <v>245</v>
      </c>
      <c r="AJ144" s="253"/>
      <c r="AK144" s="301"/>
    </row>
    <row r="145" spans="1:37" ht="180">
      <c r="A145" s="243"/>
      <c r="B145" s="463"/>
      <c r="C145" s="137" t="s">
        <v>246</v>
      </c>
      <c r="D145" s="116"/>
      <c r="E145" s="459"/>
      <c r="F145" s="459"/>
      <c r="G145" s="531"/>
      <c r="H145" s="248"/>
      <c r="I145" s="188"/>
      <c r="J145" s="188"/>
      <c r="K145" s="123"/>
      <c r="L145" s="187"/>
      <c r="M145" s="188"/>
      <c r="N145" s="347"/>
      <c r="O145" s="306">
        <v>25</v>
      </c>
      <c r="P145" s="50" t="str">
        <f>C367</f>
        <v>To assess if fault occurred before</v>
      </c>
      <c r="Q145" s="47" t="str">
        <f>H371</f>
        <v>Statement determining if fault occurred before</v>
      </c>
      <c r="R145" s="53" t="str">
        <f t="shared" ref="R145:U145" si="164">I371</f>
        <v>Timing/duration</v>
      </c>
      <c r="S145" s="47" t="str">
        <f t="shared" si="164"/>
        <v>Too late to be incorporated into process/outcome</v>
      </c>
      <c r="T145" s="72" t="str">
        <f t="shared" si="164"/>
        <v>High</v>
      </c>
      <c r="U145" s="73" t="str">
        <f t="shared" si="164"/>
        <v>Large</v>
      </c>
      <c r="V145" s="50" t="s">
        <v>247</v>
      </c>
      <c r="W145" s="32" t="s">
        <v>244</v>
      </c>
      <c r="X145" s="32">
        <f t="shared" si="152"/>
        <v>3</v>
      </c>
      <c r="Y145" s="32">
        <f t="shared" si="153"/>
        <v>0</v>
      </c>
      <c r="Z145" s="32">
        <f t="shared" si="154"/>
        <v>0</v>
      </c>
      <c r="AA145" s="32">
        <f t="shared" si="155"/>
        <v>3</v>
      </c>
      <c r="AB145" s="32">
        <f t="shared" si="156"/>
        <v>0</v>
      </c>
      <c r="AC145" s="32">
        <f t="shared" si="157"/>
        <v>0</v>
      </c>
      <c r="AD145" s="32">
        <f t="shared" si="158"/>
        <v>9</v>
      </c>
      <c r="AE145" s="51">
        <f t="shared" si="159"/>
        <v>0</v>
      </c>
      <c r="AF145" s="51">
        <f t="shared" si="160"/>
        <v>0</v>
      </c>
      <c r="AG145" s="51">
        <f t="shared" si="161"/>
        <v>1</v>
      </c>
      <c r="AH145" s="48">
        <f t="shared" si="162"/>
        <v>9</v>
      </c>
      <c r="AI145" s="159" t="s">
        <v>245</v>
      </c>
      <c r="AJ145" s="253"/>
      <c r="AK145" s="301"/>
    </row>
    <row r="146" spans="1:37" ht="22.9">
      <c r="A146" s="243"/>
      <c r="B146" s="30" t="s">
        <v>89</v>
      </c>
      <c r="C146" s="75" t="s">
        <v>90</v>
      </c>
      <c r="D146" s="116"/>
      <c r="E146" s="459"/>
      <c r="F146" s="459"/>
      <c r="G146" s="531"/>
      <c r="H146" s="248"/>
      <c r="I146" s="188"/>
      <c r="J146" s="188"/>
      <c r="K146" s="123"/>
      <c r="L146" s="187"/>
      <c r="M146" s="188"/>
      <c r="N146" s="347"/>
      <c r="O146" s="163"/>
      <c r="P146" s="168"/>
      <c r="Q146" s="169"/>
      <c r="R146" s="170"/>
      <c r="S146" s="163"/>
      <c r="T146" s="44"/>
      <c r="U146" s="44"/>
      <c r="V146" s="168"/>
      <c r="W146" s="44"/>
      <c r="X146" s="44"/>
      <c r="Y146" s="44"/>
      <c r="Z146" s="44"/>
      <c r="AA146" s="44"/>
      <c r="AB146" s="44"/>
      <c r="AC146" s="44"/>
      <c r="AD146" s="44"/>
      <c r="AE146" s="44"/>
      <c r="AF146" s="44"/>
      <c r="AG146" s="44"/>
      <c r="AH146" s="406"/>
      <c r="AI146" s="273"/>
      <c r="AJ146" s="303"/>
      <c r="AK146" s="273"/>
    </row>
    <row r="147" spans="1:37" ht="105">
      <c r="A147" s="243"/>
      <c r="B147" s="277" t="s">
        <v>91</v>
      </c>
      <c r="C147" s="294" t="s">
        <v>248</v>
      </c>
      <c r="D147" s="278"/>
      <c r="E147" s="459"/>
      <c r="F147" s="459"/>
      <c r="G147" s="531"/>
      <c r="H147" s="246"/>
      <c r="I147" s="66"/>
      <c r="J147" s="66"/>
      <c r="K147" s="65"/>
      <c r="L147" s="151"/>
      <c r="M147" s="66"/>
      <c r="N147" s="226"/>
      <c r="O147" s="360">
        <v>1</v>
      </c>
      <c r="P147" s="129" t="str">
        <f>C5</f>
        <v>To conduct PSED</v>
      </c>
      <c r="Q147" s="130" t="str">
        <f>H10</f>
        <v>Completed PSED proforma</v>
      </c>
      <c r="R147" s="173" t="str">
        <f>I10</f>
        <v>Sequence</v>
      </c>
      <c r="S147" s="130" t="str">
        <f>J10</f>
        <v>Omission</v>
      </c>
      <c r="T147" s="174" t="str">
        <f>K10</f>
        <v>High</v>
      </c>
      <c r="U147" s="175" t="str">
        <f>L10</f>
        <v>Large</v>
      </c>
      <c r="V147" s="129" t="s">
        <v>249</v>
      </c>
      <c r="W147" s="32" t="s">
        <v>244</v>
      </c>
      <c r="X147" s="32">
        <f t="shared" si="152"/>
        <v>3</v>
      </c>
      <c r="Y147" s="32">
        <f t="shared" si="153"/>
        <v>0</v>
      </c>
      <c r="Z147" s="32">
        <f t="shared" si="154"/>
        <v>0</v>
      </c>
      <c r="AA147" s="32">
        <f t="shared" si="155"/>
        <v>3</v>
      </c>
      <c r="AB147" s="32">
        <f t="shared" si="156"/>
        <v>0</v>
      </c>
      <c r="AC147" s="32">
        <f t="shared" si="157"/>
        <v>0</v>
      </c>
      <c r="AD147" s="32">
        <f t="shared" ref="AD147" si="165">(X147+Y147+Z147)*(AA147+AB147+AC147)</f>
        <v>9</v>
      </c>
      <c r="AE147" s="51">
        <f t="shared" ref="AE147" si="166">IF($W147="INCREASE",3,0)</f>
        <v>0</v>
      </c>
      <c r="AF147" s="51">
        <f t="shared" ref="AF147" si="167">IF($W147="NO CHANGE",2,0)</f>
        <v>0</v>
      </c>
      <c r="AG147" s="51">
        <f t="shared" ref="AG147" si="168">IF($W147="DECREASE",1,0)</f>
        <v>1</v>
      </c>
      <c r="AH147" s="48">
        <f t="shared" ref="AH147" si="169">AD147*(AE147+AF147+AG147)</f>
        <v>9</v>
      </c>
      <c r="AI147" s="50" t="s">
        <v>250</v>
      </c>
      <c r="AJ147" s="347"/>
      <c r="AK147" s="278"/>
    </row>
    <row r="148" spans="1:37" ht="43.9" customHeight="1">
      <c r="A148" s="279"/>
      <c r="B148" s="163"/>
      <c r="C148" s="163"/>
      <c r="D148" s="163"/>
      <c r="E148" s="170"/>
      <c r="F148" s="93"/>
      <c r="G148" s="93"/>
      <c r="H148" s="163"/>
      <c r="I148" s="163"/>
      <c r="J148" s="163"/>
      <c r="K148" s="44"/>
      <c r="L148" s="170"/>
      <c r="M148" s="170"/>
      <c r="N148" s="66"/>
      <c r="O148" s="170"/>
      <c r="P148" s="168"/>
      <c r="Q148" s="169"/>
      <c r="R148" s="170"/>
      <c r="S148" s="163"/>
      <c r="T148" s="44"/>
      <c r="U148" s="44"/>
      <c r="V148" s="163"/>
      <c r="W148" s="44"/>
      <c r="X148" s="44"/>
      <c r="Y148" s="44"/>
      <c r="Z148" s="44"/>
      <c r="AA148" s="44"/>
      <c r="AB148" s="44"/>
      <c r="AC148" s="44"/>
      <c r="AD148" s="44"/>
      <c r="AE148" s="44"/>
      <c r="AF148" s="44"/>
      <c r="AG148" s="44"/>
      <c r="AH148" s="406"/>
      <c r="AI148" s="163"/>
      <c r="AJ148" s="273"/>
      <c r="AK148" s="163"/>
    </row>
    <row r="149" spans="1:37" ht="43.9" customHeight="1" thickBot="1">
      <c r="A149" s="280"/>
      <c r="B149" s="164"/>
      <c r="C149" s="164"/>
      <c r="D149" s="164"/>
      <c r="E149" s="281"/>
      <c r="F149" s="97"/>
      <c r="G149" s="164"/>
      <c r="H149" s="164"/>
      <c r="I149" s="164"/>
      <c r="J149" s="164"/>
      <c r="K149" s="96"/>
      <c r="L149" s="281"/>
      <c r="M149" s="164"/>
      <c r="N149" s="164"/>
      <c r="O149" s="281"/>
      <c r="P149" s="282"/>
      <c r="Q149" s="283"/>
      <c r="R149" s="281"/>
      <c r="S149" s="164"/>
      <c r="T149" s="96"/>
      <c r="U149" s="96"/>
      <c r="V149" s="164"/>
      <c r="W149" s="96"/>
      <c r="X149" s="96"/>
      <c r="Y149" s="96"/>
      <c r="Z149" s="96"/>
      <c r="AA149" s="96"/>
      <c r="AB149" s="96"/>
      <c r="AC149" s="96"/>
      <c r="AD149" s="96"/>
      <c r="AE149" s="96"/>
      <c r="AF149" s="96"/>
      <c r="AG149" s="96"/>
      <c r="AH149" s="411"/>
      <c r="AI149" s="164"/>
      <c r="AJ149" s="164"/>
      <c r="AK149" s="164"/>
    </row>
    <row r="150" spans="1:37" ht="43.9" customHeight="1" thickBot="1">
      <c r="A150" s="258">
        <v>10</v>
      </c>
      <c r="B150" s="481" t="s">
        <v>5</v>
      </c>
      <c r="C150" s="482"/>
      <c r="D150" s="482" t="s">
        <v>6</v>
      </c>
      <c r="E150" s="482"/>
      <c r="F150" s="482"/>
      <c r="G150" s="482"/>
      <c r="H150" s="482"/>
      <c r="I150" s="482"/>
      <c r="J150" s="482"/>
      <c r="K150" s="482"/>
      <c r="L150" s="501"/>
      <c r="M150" s="502" t="s">
        <v>7</v>
      </c>
      <c r="N150" s="482"/>
      <c r="O150" s="482"/>
      <c r="P150" s="482"/>
      <c r="Q150" s="482"/>
      <c r="R150" s="482"/>
      <c r="S150" s="482"/>
      <c r="T150" s="482"/>
      <c r="U150" s="482"/>
      <c r="V150" s="482"/>
      <c r="W150" s="482"/>
      <c r="X150" s="482"/>
      <c r="Y150" s="482"/>
      <c r="Z150" s="482"/>
      <c r="AA150" s="482"/>
      <c r="AB150" s="482"/>
      <c r="AC150" s="482"/>
      <c r="AD150" s="482"/>
      <c r="AE150" s="482"/>
      <c r="AF150" s="482"/>
      <c r="AG150" s="482"/>
      <c r="AH150" s="482"/>
      <c r="AI150" s="483" t="s">
        <v>8</v>
      </c>
      <c r="AJ150" s="483"/>
    </row>
    <row r="151" spans="1:37" s="259" customFormat="1" ht="43.9" customHeight="1">
      <c r="A151" s="243"/>
      <c r="D151" s="260"/>
      <c r="E151" s="261" t="s">
        <v>9</v>
      </c>
      <c r="F151" s="508" t="s">
        <v>10</v>
      </c>
      <c r="G151" s="508" t="s">
        <v>11</v>
      </c>
      <c r="H151" s="510" t="s">
        <v>12</v>
      </c>
      <c r="I151" s="512" t="s">
        <v>13</v>
      </c>
      <c r="J151" s="514" t="s">
        <v>14</v>
      </c>
      <c r="K151" s="466" t="s">
        <v>15</v>
      </c>
      <c r="L151" s="508" t="s">
        <v>16</v>
      </c>
      <c r="M151" s="260" t="s">
        <v>17</v>
      </c>
      <c r="N151" s="262" t="s">
        <v>18</v>
      </c>
      <c r="O151" s="516" t="s">
        <v>19</v>
      </c>
      <c r="P151" s="517"/>
      <c r="Q151" s="518"/>
      <c r="R151" s="508" t="s">
        <v>92</v>
      </c>
      <c r="S151" s="508" t="s">
        <v>93</v>
      </c>
      <c r="T151" s="466" t="s">
        <v>22</v>
      </c>
      <c r="U151" s="466" t="s">
        <v>23</v>
      </c>
      <c r="V151" s="529" t="s">
        <v>24</v>
      </c>
      <c r="W151" s="466" t="s">
        <v>94</v>
      </c>
      <c r="X151" s="467" t="s">
        <v>26</v>
      </c>
      <c r="Y151" s="468"/>
      <c r="Z151" s="469"/>
      <c r="AA151" s="467" t="s">
        <v>27</v>
      </c>
      <c r="AB151" s="468"/>
      <c r="AC151" s="469"/>
      <c r="AD151" s="18" t="s">
        <v>28</v>
      </c>
      <c r="AE151" s="467" t="s">
        <v>29</v>
      </c>
      <c r="AF151" s="468"/>
      <c r="AG151" s="469"/>
      <c r="AH151" s="466" t="s">
        <v>30</v>
      </c>
      <c r="AI151" s="528" t="s">
        <v>31</v>
      </c>
      <c r="AJ151" s="528" t="s">
        <v>32</v>
      </c>
      <c r="AK151" s="263" t="s">
        <v>33</v>
      </c>
    </row>
    <row r="152" spans="1:37" ht="43.9" customHeight="1">
      <c r="A152" s="243"/>
      <c r="B152" s="264" t="s">
        <v>34</v>
      </c>
      <c r="C152" s="47" t="s">
        <v>251</v>
      </c>
      <c r="D152" s="116"/>
      <c r="E152" s="265" t="s">
        <v>36</v>
      </c>
      <c r="F152" s="509"/>
      <c r="G152" s="509"/>
      <c r="H152" s="511"/>
      <c r="I152" s="513"/>
      <c r="J152" s="515"/>
      <c r="K152" s="457"/>
      <c r="L152" s="509"/>
      <c r="M152" s="266"/>
      <c r="N152" s="361"/>
      <c r="O152" s="426" t="s">
        <v>37</v>
      </c>
      <c r="P152" s="427" t="s">
        <v>38</v>
      </c>
      <c r="Q152" s="428" t="s">
        <v>17</v>
      </c>
      <c r="R152" s="528"/>
      <c r="S152" s="528"/>
      <c r="T152" s="456"/>
      <c r="U152" s="456"/>
      <c r="V152" s="530"/>
      <c r="W152" s="456"/>
      <c r="X152" s="325" t="s">
        <v>39</v>
      </c>
      <c r="Y152" s="325" t="s">
        <v>40</v>
      </c>
      <c r="Z152" s="325" t="s">
        <v>41</v>
      </c>
      <c r="AA152" s="325" t="s">
        <v>39</v>
      </c>
      <c r="AB152" s="325" t="s">
        <v>40</v>
      </c>
      <c r="AC152" s="325" t="s">
        <v>41</v>
      </c>
      <c r="AD152" s="325" t="s">
        <v>42</v>
      </c>
      <c r="AE152" s="325" t="s">
        <v>43</v>
      </c>
      <c r="AF152" s="325" t="s">
        <v>44</v>
      </c>
      <c r="AG152" s="325" t="s">
        <v>45</v>
      </c>
      <c r="AH152" s="456"/>
      <c r="AI152" s="528"/>
      <c r="AJ152" s="509"/>
      <c r="AK152" s="152" t="s">
        <v>46</v>
      </c>
    </row>
    <row r="153" spans="1:37" ht="43.9" customHeight="1">
      <c r="A153" s="243"/>
      <c r="B153" s="30" t="s">
        <v>47</v>
      </c>
      <c r="C153" s="137" t="s">
        <v>252</v>
      </c>
      <c r="D153" s="116"/>
      <c r="E153" s="458" t="s">
        <v>253</v>
      </c>
      <c r="F153" s="458" t="s">
        <v>230</v>
      </c>
      <c r="G153" s="460" t="s">
        <v>254</v>
      </c>
      <c r="H153" s="278"/>
      <c r="I153" s="278"/>
      <c r="J153" s="278"/>
      <c r="K153" s="194"/>
      <c r="L153" s="302"/>
      <c r="M153" s="295"/>
      <c r="N153" s="295"/>
      <c r="O153" s="309"/>
      <c r="P153" s="282"/>
      <c r="Q153" s="283"/>
      <c r="R153" s="281"/>
      <c r="S153" s="164"/>
      <c r="T153" s="96"/>
      <c r="U153" s="96"/>
      <c r="V153" s="164"/>
      <c r="W153" s="96"/>
      <c r="X153" s="96"/>
      <c r="Y153" s="96"/>
      <c r="Z153" s="96"/>
      <c r="AA153" s="96"/>
      <c r="AB153" s="96"/>
      <c r="AC153" s="96"/>
      <c r="AD153" s="96"/>
      <c r="AE153" s="96"/>
      <c r="AF153" s="96"/>
      <c r="AG153" s="96"/>
      <c r="AH153" s="411"/>
      <c r="AI153" s="301"/>
      <c r="AJ153" s="301"/>
      <c r="AK153" s="116"/>
    </row>
    <row r="154" spans="1:37" ht="43.9" customHeight="1">
      <c r="A154" s="243"/>
      <c r="B154" s="264" t="s">
        <v>54</v>
      </c>
      <c r="C154" s="289" t="s">
        <v>55</v>
      </c>
      <c r="D154" s="116"/>
      <c r="E154" s="459"/>
      <c r="F154" s="459"/>
      <c r="G154" s="531"/>
      <c r="H154" s="250"/>
      <c r="I154" s="60"/>
      <c r="J154" s="60"/>
      <c r="K154" s="59"/>
      <c r="L154" s="147"/>
      <c r="M154" s="60"/>
      <c r="N154" s="340"/>
      <c r="O154" s="381"/>
      <c r="P154" s="168"/>
      <c r="Q154" s="169"/>
      <c r="R154" s="170"/>
      <c r="S154" s="163"/>
      <c r="T154" s="44"/>
      <c r="U154" s="44"/>
      <c r="V154" s="163"/>
      <c r="W154" s="44"/>
      <c r="X154" s="44"/>
      <c r="Y154" s="44"/>
      <c r="Z154" s="44"/>
      <c r="AA154" s="44"/>
      <c r="AB154" s="44"/>
      <c r="AC154" s="44"/>
      <c r="AD154" s="44"/>
      <c r="AE154" s="44"/>
      <c r="AF154" s="44"/>
      <c r="AG154" s="44"/>
      <c r="AH154" s="406"/>
      <c r="AI154" s="273"/>
      <c r="AJ154" s="273"/>
      <c r="AK154" s="270"/>
    </row>
    <row r="155" spans="1:37" ht="150">
      <c r="A155" s="243"/>
      <c r="B155" s="30" t="s">
        <v>56</v>
      </c>
      <c r="C155" s="47" t="s">
        <v>236</v>
      </c>
      <c r="D155" s="116"/>
      <c r="E155" s="459"/>
      <c r="F155" s="459"/>
      <c r="G155" s="531"/>
      <c r="H155" s="246"/>
      <c r="I155" s="66"/>
      <c r="J155" s="66"/>
      <c r="K155" s="65"/>
      <c r="L155" s="151"/>
      <c r="M155" s="66"/>
      <c r="N155" s="347"/>
      <c r="O155" s="359">
        <v>9</v>
      </c>
      <c r="P155" s="318" t="str">
        <f>C135</f>
        <v>To review aircraft history</v>
      </c>
      <c r="Q155" s="317" t="str">
        <f>H140</f>
        <v>NFF fault assessment</v>
      </c>
      <c r="R155" s="374" t="str">
        <f>I140</f>
        <v>Timing/duration</v>
      </c>
      <c r="S155" s="317" t="str">
        <f>J140</f>
        <v xml:space="preserve">Too early - assessment made on incomplete information </v>
      </c>
      <c r="T155" s="385" t="str">
        <f>K140</f>
        <v>High</v>
      </c>
      <c r="U155" s="386" t="str">
        <f>L140</f>
        <v>Large</v>
      </c>
      <c r="V155" s="318" t="s">
        <v>255</v>
      </c>
      <c r="W155" s="107" t="s">
        <v>60</v>
      </c>
      <c r="X155" s="107">
        <f t="shared" ref="X155" si="170">IF($T155="High",3,0)</f>
        <v>3</v>
      </c>
      <c r="Y155" s="107">
        <f t="shared" ref="Y155" si="171">IF($T155="Medium",2,0)</f>
        <v>0</v>
      </c>
      <c r="Z155" s="107">
        <f t="shared" ref="Z155" si="172">IF($T155="Low",1,0)</f>
        <v>0</v>
      </c>
      <c r="AA155" s="107">
        <f t="shared" ref="AA155" si="173">IF($U155="large",3,0)</f>
        <v>3</v>
      </c>
      <c r="AB155" s="107">
        <f t="shared" ref="AB155" si="174">IF($U155="Medium",2,0)</f>
        <v>0</v>
      </c>
      <c r="AC155" s="107">
        <f t="shared" ref="AC155" si="175">IF($U155="Low",1,0)</f>
        <v>0</v>
      </c>
      <c r="AD155" s="107">
        <f t="shared" ref="AD155" si="176">(X155+Y155+Z155)*(AA155+AB155+AC155)</f>
        <v>9</v>
      </c>
      <c r="AE155" s="376">
        <f t="shared" ref="AE155" si="177">IF($W155="INCREASE",3,0)</f>
        <v>3</v>
      </c>
      <c r="AF155" s="376">
        <f t="shared" ref="AF155" si="178">IF($W155="NO CHANGE",2,0)</f>
        <v>0</v>
      </c>
      <c r="AG155" s="376">
        <f t="shared" ref="AG155" si="179">IF($W155="DECREASE",1,0)</f>
        <v>0</v>
      </c>
      <c r="AH155" s="425">
        <f t="shared" ref="AH155" si="180">AD155*(AE155+AF155+AG155)</f>
        <v>27</v>
      </c>
      <c r="AI155" s="318" t="s">
        <v>256</v>
      </c>
      <c r="AJ155" s="270"/>
      <c r="AK155" s="116"/>
    </row>
    <row r="156" spans="1:37" ht="43.9" customHeight="1">
      <c r="A156" s="243"/>
      <c r="B156" s="30" t="s">
        <v>65</v>
      </c>
      <c r="C156" s="47" t="s">
        <v>257</v>
      </c>
      <c r="D156" s="116"/>
      <c r="E156" s="459"/>
      <c r="F156" s="459"/>
      <c r="G156" s="461"/>
      <c r="H156" s="347" t="str">
        <f>C156</f>
        <v>Report for NFF/A working group</v>
      </c>
      <c r="I156" s="348" t="s">
        <v>107</v>
      </c>
      <c r="J156" s="165" t="s">
        <v>258</v>
      </c>
      <c r="K156" s="378" t="s">
        <v>69</v>
      </c>
      <c r="L156" s="349" t="s">
        <v>58</v>
      </c>
      <c r="M156" s="340"/>
      <c r="N156" s="347"/>
      <c r="O156" s="60"/>
      <c r="P156" s="145"/>
      <c r="Q156" s="146"/>
      <c r="R156" s="147"/>
      <c r="S156" s="60"/>
      <c r="T156" s="59"/>
      <c r="U156" s="59"/>
      <c r="V156" s="60"/>
      <c r="W156" s="59"/>
      <c r="X156" s="59"/>
      <c r="Y156" s="59"/>
      <c r="Z156" s="59"/>
      <c r="AA156" s="59"/>
      <c r="AB156" s="59"/>
      <c r="AC156" s="59"/>
      <c r="AD156" s="59"/>
      <c r="AE156" s="59"/>
      <c r="AF156" s="59"/>
      <c r="AG156" s="59"/>
      <c r="AH156" s="409"/>
      <c r="AI156" s="251"/>
      <c r="AJ156" s="129" t="s">
        <v>259</v>
      </c>
      <c r="AK156" s="116"/>
    </row>
    <row r="157" spans="1:37" ht="43.9" customHeight="1">
      <c r="A157" s="243"/>
      <c r="B157" s="30" t="s">
        <v>75</v>
      </c>
      <c r="C157" s="75" t="s">
        <v>90</v>
      </c>
      <c r="D157" s="116"/>
      <c r="E157" s="459"/>
      <c r="F157" s="459"/>
      <c r="G157" s="531"/>
      <c r="H157" s="250"/>
      <c r="I157" s="60"/>
      <c r="J157" s="60"/>
      <c r="K157" s="59"/>
      <c r="L157" s="147"/>
      <c r="M157" s="60"/>
      <c r="N157" s="347"/>
      <c r="O157" s="66"/>
      <c r="P157" s="149"/>
      <c r="Q157" s="150"/>
      <c r="R157" s="151"/>
      <c r="S157" s="66"/>
      <c r="T157" s="65"/>
      <c r="U157" s="65"/>
      <c r="V157" s="66"/>
      <c r="W157" s="65"/>
      <c r="X157" s="65"/>
      <c r="Y157" s="65"/>
      <c r="Z157" s="65"/>
      <c r="AA157" s="65"/>
      <c r="AB157" s="65"/>
      <c r="AC157" s="65"/>
      <c r="AD157" s="65"/>
      <c r="AE157" s="65"/>
      <c r="AF157" s="65"/>
      <c r="AG157" s="65"/>
      <c r="AH157" s="410"/>
      <c r="AI157" s="66"/>
      <c r="AJ157" s="202"/>
      <c r="AK157" s="301"/>
    </row>
    <row r="158" spans="1:37" ht="60">
      <c r="A158" s="243"/>
      <c r="B158" s="30" t="s">
        <v>82</v>
      </c>
      <c r="C158" s="47" t="s">
        <v>260</v>
      </c>
      <c r="D158" s="116"/>
      <c r="E158" s="459"/>
      <c r="F158" s="459"/>
      <c r="G158" s="531"/>
      <c r="H158" s="248"/>
      <c r="I158" s="188"/>
      <c r="J158" s="188"/>
      <c r="K158" s="123"/>
      <c r="L158" s="187"/>
      <c r="M158" s="188"/>
      <c r="N158" s="347"/>
      <c r="O158" s="306">
        <v>16</v>
      </c>
      <c r="P158" s="50" t="str">
        <f>C239</f>
        <v>To provide electronic searchable aircraft maintenance database</v>
      </c>
      <c r="Q158" s="47" t="str">
        <f>H243</f>
        <v>Electronic link to searchable aircraft maintenance database</v>
      </c>
      <c r="R158" s="53" t="str">
        <f t="shared" ref="R158:U158" si="181">I243</f>
        <v>Sequence</v>
      </c>
      <c r="S158" s="47" t="str">
        <f t="shared" si="181"/>
        <v>Omission or jumping - link not available</v>
      </c>
      <c r="T158" s="115" t="str">
        <f t="shared" si="181"/>
        <v>Low</v>
      </c>
      <c r="U158" s="73" t="str">
        <f t="shared" si="181"/>
        <v>Large</v>
      </c>
      <c r="V158" s="50" t="s">
        <v>261</v>
      </c>
      <c r="W158" s="32" t="s">
        <v>244</v>
      </c>
      <c r="X158" s="32">
        <f t="shared" ref="X158" si="182">IF($T158="High",3,0)</f>
        <v>0</v>
      </c>
      <c r="Y158" s="32">
        <f t="shared" ref="Y158" si="183">IF($T158="Medium",2,0)</f>
        <v>0</v>
      </c>
      <c r="Z158" s="32">
        <f t="shared" ref="Z158" si="184">IF($T158="Low",1,0)</f>
        <v>1</v>
      </c>
      <c r="AA158" s="32">
        <f t="shared" ref="AA158" si="185">IF($U158="large",3,0)</f>
        <v>3</v>
      </c>
      <c r="AB158" s="32">
        <f t="shared" ref="AB158" si="186">IF($U158="Medium",2,0)</f>
        <v>0</v>
      </c>
      <c r="AC158" s="32">
        <f t="shared" ref="AC158" si="187">IF($U158="Low",1,0)</f>
        <v>0</v>
      </c>
      <c r="AD158" s="32">
        <f t="shared" ref="AD158" si="188">(X158+Y158+Z158)*(AA158+AB158+AC158)</f>
        <v>3</v>
      </c>
      <c r="AE158" s="51">
        <f t="shared" ref="AE158" si="189">IF($W158="INCREASE",3,0)</f>
        <v>0</v>
      </c>
      <c r="AF158" s="51">
        <f t="shared" ref="AF158" si="190">IF($W158="NO CHANGE",2,0)</f>
        <v>0</v>
      </c>
      <c r="AG158" s="51">
        <f t="shared" ref="AG158" si="191">IF($W158="DECREASE",1,0)</f>
        <v>1</v>
      </c>
      <c r="AH158" s="48">
        <f t="shared" ref="AH158" si="192">AD158*(AE158+AF158+AG158)</f>
        <v>3</v>
      </c>
      <c r="AI158" s="159" t="s">
        <v>165</v>
      </c>
      <c r="AJ158" s="303"/>
      <c r="AK158" s="301"/>
    </row>
    <row r="159" spans="1:37" ht="43.9" customHeight="1">
      <c r="A159" s="243"/>
      <c r="B159" s="30" t="s">
        <v>89</v>
      </c>
      <c r="C159" s="75" t="s">
        <v>90</v>
      </c>
      <c r="D159" s="116"/>
      <c r="E159" s="459"/>
      <c r="F159" s="459"/>
      <c r="G159" s="531"/>
      <c r="H159" s="223"/>
      <c r="I159" s="88"/>
      <c r="J159" s="88"/>
      <c r="K159" s="90"/>
      <c r="L159" s="88"/>
      <c r="M159" s="88"/>
      <c r="N159" s="347"/>
      <c r="O159" s="79"/>
      <c r="P159" s="79"/>
      <c r="Q159" s="80"/>
      <c r="R159" s="79"/>
      <c r="S159" s="79"/>
      <c r="T159" s="81"/>
      <c r="U159" s="81"/>
      <c r="V159" s="79"/>
      <c r="W159" s="81"/>
      <c r="X159" s="81"/>
      <c r="Y159" s="81"/>
      <c r="Z159" s="81"/>
      <c r="AA159" s="81"/>
      <c r="AB159" s="81"/>
      <c r="AC159" s="81"/>
      <c r="AD159" s="81"/>
      <c r="AE159" s="81"/>
      <c r="AF159" s="81"/>
      <c r="AG159" s="81"/>
      <c r="AH159" s="81"/>
      <c r="AI159" s="79"/>
      <c r="AJ159" s="249"/>
      <c r="AK159" s="116"/>
    </row>
    <row r="160" spans="1:37" ht="43.9" customHeight="1">
      <c r="A160" s="243"/>
      <c r="B160" s="277" t="s">
        <v>91</v>
      </c>
      <c r="C160" s="85" t="s">
        <v>90</v>
      </c>
      <c r="D160" s="278"/>
      <c r="E160" s="459"/>
      <c r="F160" s="459"/>
      <c r="G160" s="531"/>
      <c r="H160" s="224"/>
      <c r="I160" s="177"/>
      <c r="J160" s="177"/>
      <c r="K160" s="133"/>
      <c r="L160" s="177"/>
      <c r="M160" s="177"/>
      <c r="N160" s="226"/>
      <c r="O160" s="88"/>
      <c r="P160" s="88"/>
      <c r="Q160" s="89"/>
      <c r="R160" s="88"/>
      <c r="S160" s="88"/>
      <c r="T160" s="90"/>
      <c r="U160" s="90"/>
      <c r="V160" s="88"/>
      <c r="W160" s="90"/>
      <c r="X160" s="90"/>
      <c r="Y160" s="90"/>
      <c r="Z160" s="90"/>
      <c r="AA160" s="90"/>
      <c r="AB160" s="90"/>
      <c r="AC160" s="90"/>
      <c r="AD160" s="90"/>
      <c r="AE160" s="90"/>
      <c r="AF160" s="90"/>
      <c r="AG160" s="90"/>
      <c r="AH160" s="133"/>
      <c r="AI160" s="177"/>
      <c r="AJ160" s="247"/>
      <c r="AK160" s="278"/>
    </row>
    <row r="161" spans="1:37" ht="43.9" customHeight="1">
      <c r="A161" s="279"/>
      <c r="B161" s="163"/>
      <c r="C161" s="163"/>
      <c r="D161" s="163"/>
      <c r="E161" s="170"/>
      <c r="F161" s="93"/>
      <c r="G161" s="93"/>
      <c r="H161" s="163"/>
      <c r="I161" s="163"/>
      <c r="J161" s="163"/>
      <c r="K161" s="44"/>
      <c r="L161" s="170"/>
      <c r="M161" s="170"/>
      <c r="N161" s="66"/>
      <c r="O161" s="170"/>
      <c r="P161" s="168"/>
      <c r="Q161" s="169"/>
      <c r="R161" s="170"/>
      <c r="S161" s="163"/>
      <c r="T161" s="44"/>
      <c r="U161" s="44"/>
      <c r="V161" s="163"/>
      <c r="W161" s="44"/>
      <c r="X161" s="44"/>
      <c r="Y161" s="44"/>
      <c r="Z161" s="44"/>
      <c r="AA161" s="44"/>
      <c r="AB161" s="44"/>
      <c r="AC161" s="44"/>
      <c r="AD161" s="44"/>
      <c r="AE161" s="44"/>
      <c r="AF161" s="44"/>
      <c r="AG161" s="44"/>
      <c r="AH161" s="406"/>
      <c r="AI161" s="163"/>
      <c r="AJ161" s="273"/>
      <c r="AK161" s="163"/>
    </row>
    <row r="162" spans="1:37" ht="43.9" customHeight="1" thickBot="1">
      <c r="A162" s="280"/>
      <c r="B162" s="164"/>
      <c r="C162" s="164"/>
      <c r="D162" s="164"/>
      <c r="E162" s="281"/>
      <c r="F162" s="97"/>
      <c r="G162" s="164"/>
      <c r="H162" s="164"/>
      <c r="I162" s="164"/>
      <c r="J162" s="164"/>
      <c r="K162" s="96"/>
      <c r="L162" s="281"/>
      <c r="M162" s="164"/>
      <c r="N162" s="164"/>
      <c r="O162" s="281"/>
      <c r="P162" s="282"/>
      <c r="Q162" s="283"/>
      <c r="R162" s="281"/>
      <c r="S162" s="164"/>
      <c r="T162" s="96"/>
      <c r="U162" s="96"/>
      <c r="V162" s="164"/>
      <c r="W162" s="96"/>
      <c r="X162" s="96"/>
      <c r="Y162" s="96"/>
      <c r="Z162" s="96"/>
      <c r="AA162" s="96"/>
      <c r="AB162" s="96"/>
      <c r="AC162" s="96"/>
      <c r="AD162" s="96"/>
      <c r="AE162" s="96"/>
      <c r="AF162" s="96"/>
      <c r="AG162" s="96"/>
      <c r="AH162" s="411"/>
      <c r="AI162" s="164"/>
      <c r="AJ162" s="164"/>
      <c r="AK162" s="164"/>
    </row>
    <row r="163" spans="1:37" ht="43.9" customHeight="1" thickBot="1">
      <c r="A163" s="258">
        <v>11</v>
      </c>
      <c r="B163" s="481" t="s">
        <v>5</v>
      </c>
      <c r="C163" s="482"/>
      <c r="D163" s="482" t="s">
        <v>6</v>
      </c>
      <c r="E163" s="482"/>
      <c r="F163" s="482"/>
      <c r="G163" s="482"/>
      <c r="H163" s="482"/>
      <c r="I163" s="482"/>
      <c r="J163" s="482"/>
      <c r="K163" s="482"/>
      <c r="L163" s="501"/>
      <c r="M163" s="502" t="s">
        <v>7</v>
      </c>
      <c r="N163" s="482"/>
      <c r="O163" s="482"/>
      <c r="P163" s="482"/>
      <c r="Q163" s="482"/>
      <c r="R163" s="482"/>
      <c r="S163" s="482"/>
      <c r="T163" s="482"/>
      <c r="U163" s="482"/>
      <c r="V163" s="482"/>
      <c r="W163" s="482"/>
      <c r="X163" s="482"/>
      <c r="Y163" s="482"/>
      <c r="Z163" s="482"/>
      <c r="AA163" s="482"/>
      <c r="AB163" s="482"/>
      <c r="AC163" s="482"/>
      <c r="AD163" s="482"/>
      <c r="AE163" s="482"/>
      <c r="AF163" s="482"/>
      <c r="AG163" s="482"/>
      <c r="AH163" s="482"/>
      <c r="AI163" s="483" t="s">
        <v>8</v>
      </c>
      <c r="AJ163" s="483"/>
    </row>
    <row r="164" spans="1:37" s="259" customFormat="1" ht="43.9" customHeight="1">
      <c r="A164" s="243"/>
      <c r="D164" s="260"/>
      <c r="E164" s="261" t="s">
        <v>9</v>
      </c>
      <c r="F164" s="508" t="s">
        <v>10</v>
      </c>
      <c r="G164" s="508" t="s">
        <v>11</v>
      </c>
      <c r="H164" s="510" t="s">
        <v>12</v>
      </c>
      <c r="I164" s="512" t="s">
        <v>13</v>
      </c>
      <c r="J164" s="514" t="s">
        <v>14</v>
      </c>
      <c r="K164" s="466" t="s">
        <v>15</v>
      </c>
      <c r="L164" s="508" t="s">
        <v>16</v>
      </c>
      <c r="M164" s="260" t="s">
        <v>17</v>
      </c>
      <c r="N164" s="262" t="s">
        <v>18</v>
      </c>
      <c r="O164" s="516" t="s">
        <v>19</v>
      </c>
      <c r="P164" s="517"/>
      <c r="Q164" s="518"/>
      <c r="R164" s="508" t="s">
        <v>92</v>
      </c>
      <c r="S164" s="508" t="s">
        <v>93</v>
      </c>
      <c r="T164" s="466" t="s">
        <v>22</v>
      </c>
      <c r="U164" s="466" t="s">
        <v>23</v>
      </c>
      <c r="V164" s="529" t="s">
        <v>24</v>
      </c>
      <c r="W164" s="466" t="s">
        <v>94</v>
      </c>
      <c r="X164" s="467" t="s">
        <v>26</v>
      </c>
      <c r="Y164" s="468"/>
      <c r="Z164" s="469"/>
      <c r="AA164" s="467" t="s">
        <v>27</v>
      </c>
      <c r="AB164" s="468"/>
      <c r="AC164" s="469"/>
      <c r="AD164" s="18" t="s">
        <v>28</v>
      </c>
      <c r="AE164" s="467" t="s">
        <v>29</v>
      </c>
      <c r="AF164" s="468"/>
      <c r="AG164" s="469"/>
      <c r="AH164" s="466" t="s">
        <v>30</v>
      </c>
      <c r="AI164" s="528" t="s">
        <v>31</v>
      </c>
      <c r="AJ164" s="528" t="s">
        <v>32</v>
      </c>
      <c r="AK164" s="263" t="s">
        <v>33</v>
      </c>
    </row>
    <row r="165" spans="1:37" ht="43.9" customHeight="1">
      <c r="A165" s="243"/>
      <c r="B165" s="264" t="s">
        <v>34</v>
      </c>
      <c r="C165" s="47" t="s">
        <v>262</v>
      </c>
      <c r="D165" s="116"/>
      <c r="E165" s="265" t="s">
        <v>36</v>
      </c>
      <c r="F165" s="509"/>
      <c r="G165" s="509"/>
      <c r="H165" s="511"/>
      <c r="I165" s="513"/>
      <c r="J165" s="515"/>
      <c r="K165" s="457"/>
      <c r="L165" s="509"/>
      <c r="M165" s="266"/>
      <c r="N165" s="267"/>
      <c r="O165" s="426" t="s">
        <v>37</v>
      </c>
      <c r="P165" s="427" t="s">
        <v>38</v>
      </c>
      <c r="Q165" s="428" t="s">
        <v>17</v>
      </c>
      <c r="R165" s="528"/>
      <c r="S165" s="528"/>
      <c r="T165" s="456"/>
      <c r="U165" s="456"/>
      <c r="V165" s="530"/>
      <c r="W165" s="456"/>
      <c r="X165" s="325" t="s">
        <v>39</v>
      </c>
      <c r="Y165" s="325" t="s">
        <v>40</v>
      </c>
      <c r="Z165" s="325" t="s">
        <v>41</v>
      </c>
      <c r="AA165" s="325" t="s">
        <v>39</v>
      </c>
      <c r="AB165" s="325" t="s">
        <v>40</v>
      </c>
      <c r="AC165" s="325" t="s">
        <v>41</v>
      </c>
      <c r="AD165" s="325" t="s">
        <v>42</v>
      </c>
      <c r="AE165" s="325" t="s">
        <v>43</v>
      </c>
      <c r="AF165" s="325" t="s">
        <v>44</v>
      </c>
      <c r="AG165" s="325" t="s">
        <v>45</v>
      </c>
      <c r="AH165" s="456"/>
      <c r="AI165" s="528"/>
      <c r="AJ165" s="509"/>
      <c r="AK165" s="152" t="s">
        <v>46</v>
      </c>
    </row>
    <row r="166" spans="1:37" ht="43.9" customHeight="1">
      <c r="A166" s="243"/>
      <c r="B166" s="30" t="s">
        <v>47</v>
      </c>
      <c r="C166" s="137" t="s">
        <v>263</v>
      </c>
      <c r="D166" s="116"/>
      <c r="E166" s="458" t="s">
        <v>253</v>
      </c>
      <c r="F166" s="458" t="s">
        <v>264</v>
      </c>
      <c r="G166" s="460" t="s">
        <v>265</v>
      </c>
      <c r="H166" s="278"/>
      <c r="I166" s="278"/>
      <c r="J166" s="278"/>
      <c r="K166" s="194"/>
      <c r="L166" s="302"/>
      <c r="M166" s="278"/>
      <c r="N166" s="295"/>
      <c r="O166" s="309"/>
      <c r="P166" s="282"/>
      <c r="Q166" s="283"/>
      <c r="R166" s="281"/>
      <c r="S166" s="164"/>
      <c r="T166" s="96"/>
      <c r="U166" s="96"/>
      <c r="V166" s="164"/>
      <c r="W166" s="96"/>
      <c r="X166" s="96"/>
      <c r="Y166" s="96"/>
      <c r="Z166" s="96"/>
      <c r="AA166" s="96"/>
      <c r="AB166" s="96"/>
      <c r="AC166" s="96"/>
      <c r="AD166" s="96"/>
      <c r="AE166" s="96"/>
      <c r="AF166" s="96"/>
      <c r="AG166" s="96"/>
      <c r="AH166" s="411"/>
      <c r="AI166" s="301"/>
      <c r="AJ166" s="321"/>
      <c r="AK166" s="116"/>
    </row>
    <row r="167" spans="1:37" ht="43.9" customHeight="1">
      <c r="A167" s="243"/>
      <c r="B167" s="264" t="s">
        <v>54</v>
      </c>
      <c r="C167" s="289" t="s">
        <v>55</v>
      </c>
      <c r="D167" s="116"/>
      <c r="E167" s="459"/>
      <c r="F167" s="459"/>
      <c r="G167" s="531"/>
      <c r="H167" s="250"/>
      <c r="I167" s="60"/>
      <c r="J167" s="60"/>
      <c r="K167" s="59"/>
      <c r="L167" s="147"/>
      <c r="M167" s="60"/>
      <c r="N167" s="295"/>
      <c r="O167" s="383"/>
      <c r="P167" s="149"/>
      <c r="Q167" s="150"/>
      <c r="R167" s="151"/>
      <c r="S167" s="66"/>
      <c r="T167" s="65"/>
      <c r="U167" s="65"/>
      <c r="V167" s="66"/>
      <c r="W167" s="65"/>
      <c r="X167" s="65"/>
      <c r="Y167" s="65"/>
      <c r="Z167" s="65"/>
      <c r="AA167" s="65"/>
      <c r="AB167" s="65"/>
      <c r="AC167" s="65"/>
      <c r="AD167" s="65"/>
      <c r="AE167" s="65"/>
      <c r="AF167" s="65"/>
      <c r="AG167" s="65"/>
      <c r="AH167" s="410"/>
      <c r="AI167" s="247"/>
      <c r="AJ167" s="202"/>
      <c r="AK167" s="273"/>
    </row>
    <row r="168" spans="1:37" ht="105">
      <c r="A168" s="243"/>
      <c r="B168" s="30" t="s">
        <v>56</v>
      </c>
      <c r="C168" s="137" t="s">
        <v>266</v>
      </c>
      <c r="D168" s="116"/>
      <c r="E168" s="459"/>
      <c r="F168" s="459"/>
      <c r="G168" s="531"/>
      <c r="H168" s="248"/>
      <c r="I168" s="188"/>
      <c r="J168" s="188"/>
      <c r="K168" s="123"/>
      <c r="L168" s="187"/>
      <c r="M168" s="188"/>
      <c r="N168" s="347"/>
      <c r="O168" s="359">
        <v>9</v>
      </c>
      <c r="P168" s="318" t="str">
        <f>C135</f>
        <v>To review aircraft history</v>
      </c>
      <c r="Q168" s="317" t="str">
        <f>H139</f>
        <v>Intermittent fault assessment</v>
      </c>
      <c r="R168" s="374" t="str">
        <f>I139</f>
        <v>Timing/duration</v>
      </c>
      <c r="S168" s="317" t="str">
        <f>J139</f>
        <v xml:space="preserve">Too early - assessment made on incomplete information </v>
      </c>
      <c r="T168" s="385" t="str">
        <f>K139</f>
        <v>High</v>
      </c>
      <c r="U168" s="386" t="str">
        <f>L139</f>
        <v>Large</v>
      </c>
      <c r="V168" s="318" t="s">
        <v>267</v>
      </c>
      <c r="W168" s="107" t="s">
        <v>60</v>
      </c>
      <c r="X168" s="107">
        <f t="shared" ref="X168" si="193">IF($T168="High",3,0)</f>
        <v>3</v>
      </c>
      <c r="Y168" s="107">
        <f t="shared" ref="Y168" si="194">IF($T168="Medium",2,0)</f>
        <v>0</v>
      </c>
      <c r="Z168" s="107">
        <f t="shared" ref="Z168" si="195">IF($T168="Low",1,0)</f>
        <v>0</v>
      </c>
      <c r="AA168" s="107">
        <f t="shared" ref="AA168" si="196">IF($U168="large",3,0)</f>
        <v>3</v>
      </c>
      <c r="AB168" s="107">
        <f t="shared" ref="AB168" si="197">IF($U168="Medium",2,0)</f>
        <v>0</v>
      </c>
      <c r="AC168" s="107">
        <f t="shared" ref="AC168" si="198">IF($U168="Low",1,0)</f>
        <v>0</v>
      </c>
      <c r="AD168" s="107">
        <f t="shared" ref="AD168" si="199">(X168+Y168+Z168)*(AA168+AB168+AC168)</f>
        <v>9</v>
      </c>
      <c r="AE168" s="376">
        <f t="shared" ref="AE168" si="200">IF($W168="INCREASE",3,0)</f>
        <v>3</v>
      </c>
      <c r="AF168" s="376">
        <f t="shared" ref="AF168" si="201">IF($W168="NO CHANGE",2,0)</f>
        <v>0</v>
      </c>
      <c r="AG168" s="376">
        <f t="shared" ref="AG168" si="202">IF($W168="DECREASE",1,0)</f>
        <v>0</v>
      </c>
      <c r="AH168" s="425">
        <f t="shared" ref="AH168" si="203">AD168*(AE168+AF168+AG168)</f>
        <v>27</v>
      </c>
      <c r="AI168" s="375" t="s">
        <v>578</v>
      </c>
      <c r="AJ168" s="253"/>
      <c r="AK168" s="301"/>
    </row>
    <row r="169" spans="1:37" ht="43.9" customHeight="1">
      <c r="A169" s="243"/>
      <c r="B169" s="30" t="s">
        <v>65</v>
      </c>
      <c r="C169" s="75" t="s">
        <v>90</v>
      </c>
      <c r="D169" s="116"/>
      <c r="E169" s="459"/>
      <c r="F169" s="459"/>
      <c r="G169" s="531"/>
      <c r="H169" s="248"/>
      <c r="I169" s="188"/>
      <c r="J169" s="188"/>
      <c r="K169" s="123"/>
      <c r="L169" s="187"/>
      <c r="M169" s="188"/>
      <c r="N169" s="347"/>
      <c r="O169" s="147"/>
      <c r="P169" s="296"/>
      <c r="Q169" s="146"/>
      <c r="R169" s="147"/>
      <c r="S169" s="147"/>
      <c r="T169" s="59"/>
      <c r="U169" s="59"/>
      <c r="V169" s="147"/>
      <c r="W169" s="59"/>
      <c r="X169" s="59"/>
      <c r="Y169" s="59"/>
      <c r="Z169" s="59"/>
      <c r="AA169" s="59"/>
      <c r="AB169" s="59"/>
      <c r="AC169" s="59"/>
      <c r="AD169" s="59"/>
      <c r="AE169" s="59"/>
      <c r="AF169" s="59"/>
      <c r="AG169" s="59"/>
      <c r="AH169" s="59"/>
      <c r="AI169" s="297"/>
      <c r="AJ169" s="253"/>
      <c r="AK169" s="301"/>
    </row>
    <row r="170" spans="1:37" ht="43.9" customHeight="1">
      <c r="A170" s="243"/>
      <c r="B170" s="30" t="s">
        <v>75</v>
      </c>
      <c r="C170" s="75" t="s">
        <v>90</v>
      </c>
      <c r="D170" s="116"/>
      <c r="E170" s="459"/>
      <c r="F170" s="459"/>
      <c r="G170" s="531"/>
      <c r="H170" s="248"/>
      <c r="I170" s="188"/>
      <c r="J170" s="188"/>
      <c r="K170" s="123"/>
      <c r="L170" s="187"/>
      <c r="M170" s="188"/>
      <c r="N170" s="347"/>
      <c r="O170" s="88"/>
      <c r="P170" s="88"/>
      <c r="Q170" s="89"/>
      <c r="R170" s="88"/>
      <c r="S170" s="88"/>
      <c r="T170" s="90"/>
      <c r="U170" s="90"/>
      <c r="V170" s="88"/>
      <c r="W170" s="90"/>
      <c r="X170" s="90"/>
      <c r="Y170" s="90"/>
      <c r="Z170" s="90"/>
      <c r="AA170" s="90"/>
      <c r="AB170" s="90"/>
      <c r="AC170" s="90"/>
      <c r="AD170" s="90"/>
      <c r="AE170" s="90"/>
      <c r="AF170" s="90"/>
      <c r="AG170" s="90"/>
      <c r="AH170" s="90"/>
      <c r="AI170" s="91"/>
      <c r="AJ170" s="253"/>
      <c r="AK170" s="301"/>
    </row>
    <row r="171" spans="1:37" ht="43.9" customHeight="1">
      <c r="A171" s="243"/>
      <c r="B171" s="30" t="s">
        <v>82</v>
      </c>
      <c r="C171" s="75" t="s">
        <v>90</v>
      </c>
      <c r="D171" s="116"/>
      <c r="E171" s="459"/>
      <c r="F171" s="459"/>
      <c r="G171" s="531"/>
      <c r="H171" s="248"/>
      <c r="I171" s="188"/>
      <c r="J171" s="188"/>
      <c r="K171" s="123"/>
      <c r="L171" s="187"/>
      <c r="M171" s="188"/>
      <c r="N171" s="347"/>
      <c r="O171" s="88"/>
      <c r="P171" s="88"/>
      <c r="Q171" s="89"/>
      <c r="R171" s="88"/>
      <c r="S171" s="88"/>
      <c r="T171" s="90"/>
      <c r="U171" s="90"/>
      <c r="V171" s="88"/>
      <c r="W171" s="90"/>
      <c r="X171" s="90"/>
      <c r="Y171" s="90"/>
      <c r="Z171" s="90"/>
      <c r="AA171" s="90"/>
      <c r="AB171" s="90"/>
      <c r="AC171" s="90"/>
      <c r="AD171" s="90"/>
      <c r="AE171" s="90"/>
      <c r="AF171" s="90"/>
      <c r="AG171" s="90"/>
      <c r="AH171" s="90"/>
      <c r="AI171" s="91"/>
      <c r="AJ171" s="253"/>
      <c r="AK171" s="301"/>
    </row>
    <row r="172" spans="1:37" ht="43.9" customHeight="1">
      <c r="A172" s="243"/>
      <c r="B172" s="30" t="s">
        <v>89</v>
      </c>
      <c r="C172" s="75" t="s">
        <v>90</v>
      </c>
      <c r="D172" s="116"/>
      <c r="E172" s="459"/>
      <c r="F172" s="459"/>
      <c r="G172" s="531"/>
      <c r="H172" s="223"/>
      <c r="I172" s="88"/>
      <c r="J172" s="88"/>
      <c r="K172" s="90"/>
      <c r="L172" s="88"/>
      <c r="M172" s="88"/>
      <c r="N172" s="347"/>
      <c r="O172" s="88"/>
      <c r="P172" s="88"/>
      <c r="Q172" s="89"/>
      <c r="R172" s="88"/>
      <c r="S172" s="88"/>
      <c r="T172" s="90"/>
      <c r="U172" s="90"/>
      <c r="V172" s="88"/>
      <c r="W172" s="90"/>
      <c r="X172" s="90"/>
      <c r="Y172" s="90"/>
      <c r="Z172" s="90"/>
      <c r="AA172" s="90"/>
      <c r="AB172" s="90"/>
      <c r="AC172" s="90"/>
      <c r="AD172" s="90"/>
      <c r="AE172" s="90"/>
      <c r="AF172" s="90"/>
      <c r="AG172" s="90"/>
      <c r="AH172" s="90"/>
      <c r="AI172" s="91"/>
      <c r="AJ172" s="253"/>
      <c r="AK172" s="301"/>
    </row>
    <row r="173" spans="1:37" ht="43.9" customHeight="1">
      <c r="A173" s="243"/>
      <c r="B173" s="277" t="s">
        <v>91</v>
      </c>
      <c r="C173" s="85" t="s">
        <v>90</v>
      </c>
      <c r="D173" s="278"/>
      <c r="E173" s="459"/>
      <c r="F173" s="459"/>
      <c r="G173" s="531"/>
      <c r="H173" s="246"/>
      <c r="I173" s="66"/>
      <c r="J173" s="66"/>
      <c r="K173" s="65"/>
      <c r="L173" s="151"/>
      <c r="M173" s="66"/>
      <c r="N173" s="347"/>
      <c r="O173" s="187"/>
      <c r="P173" s="185"/>
      <c r="Q173" s="186"/>
      <c r="R173" s="187"/>
      <c r="S173" s="188"/>
      <c r="T173" s="123"/>
      <c r="U173" s="123"/>
      <c r="V173" s="188"/>
      <c r="W173" s="123"/>
      <c r="X173" s="123"/>
      <c r="Y173" s="123"/>
      <c r="Z173" s="123"/>
      <c r="AA173" s="123"/>
      <c r="AB173" s="123"/>
      <c r="AC173" s="123"/>
      <c r="AD173" s="123"/>
      <c r="AE173" s="123"/>
      <c r="AF173" s="123"/>
      <c r="AG173" s="123"/>
      <c r="AH173" s="410"/>
      <c r="AI173" s="247"/>
      <c r="AJ173" s="303"/>
      <c r="AK173" s="321"/>
    </row>
    <row r="174" spans="1:37" ht="43.9" customHeight="1">
      <c r="A174" s="279"/>
      <c r="B174" s="163"/>
      <c r="C174" s="163"/>
      <c r="D174" s="163"/>
      <c r="E174" s="170"/>
      <c r="F174" s="93"/>
      <c r="G174" s="93"/>
      <c r="H174" s="163"/>
      <c r="I174" s="163"/>
      <c r="J174" s="163"/>
      <c r="K174" s="44"/>
      <c r="L174" s="170"/>
      <c r="M174" s="170"/>
      <c r="N174" s="170"/>
      <c r="O174" s="170"/>
      <c r="P174" s="168"/>
      <c r="Q174" s="169"/>
      <c r="R174" s="170"/>
      <c r="S174" s="163"/>
      <c r="T174" s="44"/>
      <c r="U174" s="44"/>
      <c r="V174" s="163"/>
      <c r="W174" s="44"/>
      <c r="X174" s="44"/>
      <c r="Y174" s="44"/>
      <c r="Z174" s="44"/>
      <c r="AA174" s="44"/>
      <c r="AB174" s="44"/>
      <c r="AC174" s="44"/>
      <c r="AD174" s="44"/>
      <c r="AE174" s="44"/>
      <c r="AF174" s="44"/>
      <c r="AG174" s="44"/>
      <c r="AH174" s="406"/>
      <c r="AI174" s="163"/>
      <c r="AJ174" s="247"/>
      <c r="AK174" s="163"/>
    </row>
    <row r="175" spans="1:37" ht="43.9" customHeight="1" thickBot="1">
      <c r="A175" s="280"/>
      <c r="B175" s="164"/>
      <c r="C175" s="164"/>
      <c r="D175" s="164"/>
      <c r="E175" s="281"/>
      <c r="F175" s="97"/>
      <c r="G175" s="164"/>
      <c r="H175" s="164"/>
      <c r="I175" s="164"/>
      <c r="J175" s="164"/>
      <c r="K175" s="96"/>
      <c r="L175" s="281"/>
      <c r="M175" s="164"/>
      <c r="N175" s="231"/>
      <c r="O175" s="281"/>
      <c r="P175" s="282"/>
      <c r="Q175" s="283"/>
      <c r="R175" s="281"/>
      <c r="S175" s="164"/>
      <c r="T175" s="96"/>
      <c r="U175" s="96"/>
      <c r="V175" s="164"/>
      <c r="W175" s="96"/>
      <c r="X175" s="96"/>
      <c r="Y175" s="96"/>
      <c r="Z175" s="96"/>
      <c r="AA175" s="96"/>
      <c r="AB175" s="96"/>
      <c r="AC175" s="96"/>
      <c r="AD175" s="96"/>
      <c r="AE175" s="96"/>
      <c r="AF175" s="96"/>
      <c r="AG175" s="96"/>
      <c r="AH175" s="411"/>
      <c r="AI175" s="164"/>
      <c r="AJ175" s="164"/>
      <c r="AK175" s="164"/>
    </row>
    <row r="176" spans="1:37" ht="43.9" customHeight="1" thickBot="1">
      <c r="A176" s="258">
        <v>12</v>
      </c>
      <c r="B176" s="481" t="s">
        <v>5</v>
      </c>
      <c r="C176" s="482"/>
      <c r="D176" s="482" t="s">
        <v>6</v>
      </c>
      <c r="E176" s="482"/>
      <c r="F176" s="482"/>
      <c r="G176" s="482"/>
      <c r="H176" s="482"/>
      <c r="I176" s="482"/>
      <c r="J176" s="482"/>
      <c r="K176" s="482"/>
      <c r="L176" s="501"/>
      <c r="M176" s="502" t="s">
        <v>7</v>
      </c>
      <c r="N176" s="482"/>
      <c r="O176" s="482"/>
      <c r="P176" s="482"/>
      <c r="Q176" s="482"/>
      <c r="R176" s="482"/>
      <c r="S176" s="482"/>
      <c r="T176" s="482"/>
      <c r="U176" s="482"/>
      <c r="V176" s="482"/>
      <c r="W176" s="482"/>
      <c r="X176" s="482"/>
      <c r="Y176" s="482"/>
      <c r="Z176" s="482"/>
      <c r="AA176" s="482"/>
      <c r="AB176" s="482"/>
      <c r="AC176" s="482"/>
      <c r="AD176" s="482"/>
      <c r="AE176" s="482"/>
      <c r="AF176" s="482"/>
      <c r="AG176" s="482"/>
      <c r="AH176" s="482"/>
      <c r="AI176" s="483" t="s">
        <v>8</v>
      </c>
      <c r="AJ176" s="483"/>
    </row>
    <row r="177" spans="1:37" s="259" customFormat="1" ht="43.9" customHeight="1">
      <c r="A177" s="243"/>
      <c r="D177" s="260"/>
      <c r="E177" s="261" t="s">
        <v>9</v>
      </c>
      <c r="F177" s="508" t="s">
        <v>10</v>
      </c>
      <c r="G177" s="508" t="s">
        <v>11</v>
      </c>
      <c r="H177" s="510" t="s">
        <v>12</v>
      </c>
      <c r="I177" s="512" t="s">
        <v>13</v>
      </c>
      <c r="J177" s="514" t="s">
        <v>14</v>
      </c>
      <c r="K177" s="466" t="s">
        <v>15</v>
      </c>
      <c r="L177" s="508" t="s">
        <v>16</v>
      </c>
      <c r="M177" s="260" t="s">
        <v>17</v>
      </c>
      <c r="N177" s="262" t="s">
        <v>18</v>
      </c>
      <c r="O177" s="516" t="s">
        <v>19</v>
      </c>
      <c r="P177" s="517"/>
      <c r="Q177" s="518"/>
      <c r="R177" s="508" t="s">
        <v>92</v>
      </c>
      <c r="S177" s="508" t="s">
        <v>93</v>
      </c>
      <c r="T177" s="466" t="s">
        <v>22</v>
      </c>
      <c r="U177" s="466" t="s">
        <v>23</v>
      </c>
      <c r="V177" s="529" t="s">
        <v>24</v>
      </c>
      <c r="W177" s="466" t="s">
        <v>94</v>
      </c>
      <c r="X177" s="467" t="s">
        <v>26</v>
      </c>
      <c r="Y177" s="468"/>
      <c r="Z177" s="469"/>
      <c r="AA177" s="467" t="s">
        <v>27</v>
      </c>
      <c r="AB177" s="468"/>
      <c r="AC177" s="469"/>
      <c r="AD177" s="18" t="s">
        <v>28</v>
      </c>
      <c r="AE177" s="467" t="s">
        <v>29</v>
      </c>
      <c r="AF177" s="468"/>
      <c r="AG177" s="469"/>
      <c r="AH177" s="466" t="s">
        <v>30</v>
      </c>
      <c r="AI177" s="528" t="s">
        <v>31</v>
      </c>
      <c r="AJ177" s="528" t="s">
        <v>32</v>
      </c>
      <c r="AK177" s="263" t="s">
        <v>33</v>
      </c>
    </row>
    <row r="178" spans="1:37" ht="43.9" customHeight="1">
      <c r="A178" s="243"/>
      <c r="B178" s="264" t="s">
        <v>34</v>
      </c>
      <c r="C178" s="106" t="s">
        <v>269</v>
      </c>
      <c r="D178" s="116"/>
      <c r="E178" s="265" t="s">
        <v>36</v>
      </c>
      <c r="F178" s="509"/>
      <c r="G178" s="509"/>
      <c r="H178" s="511"/>
      <c r="I178" s="513"/>
      <c r="J178" s="515"/>
      <c r="K178" s="457"/>
      <c r="L178" s="509"/>
      <c r="M178" s="266"/>
      <c r="N178" s="361"/>
      <c r="O178" s="426" t="s">
        <v>37</v>
      </c>
      <c r="P178" s="427" t="s">
        <v>38</v>
      </c>
      <c r="Q178" s="428" t="s">
        <v>17</v>
      </c>
      <c r="R178" s="528"/>
      <c r="S178" s="528"/>
      <c r="T178" s="456"/>
      <c r="U178" s="456"/>
      <c r="V178" s="530"/>
      <c r="W178" s="456"/>
      <c r="X178" s="325" t="s">
        <v>39</v>
      </c>
      <c r="Y178" s="325" t="s">
        <v>40</v>
      </c>
      <c r="Z178" s="325" t="s">
        <v>41</v>
      </c>
      <c r="AA178" s="325" t="s">
        <v>39</v>
      </c>
      <c r="AB178" s="325" t="s">
        <v>40</v>
      </c>
      <c r="AC178" s="325" t="s">
        <v>41</v>
      </c>
      <c r="AD178" s="325" t="s">
        <v>42</v>
      </c>
      <c r="AE178" s="325" t="s">
        <v>43</v>
      </c>
      <c r="AF178" s="325" t="s">
        <v>44</v>
      </c>
      <c r="AG178" s="325" t="s">
        <v>45</v>
      </c>
      <c r="AH178" s="456"/>
      <c r="AI178" s="528"/>
      <c r="AJ178" s="509"/>
      <c r="AK178" s="152" t="s">
        <v>46</v>
      </c>
    </row>
    <row r="179" spans="1:37" ht="43.9" customHeight="1">
      <c r="A179" s="243"/>
      <c r="B179" s="30" t="s">
        <v>47</v>
      </c>
      <c r="C179" s="31" t="s">
        <v>270</v>
      </c>
      <c r="D179" s="116"/>
      <c r="E179" s="458" t="s">
        <v>271</v>
      </c>
      <c r="F179" s="458" t="s">
        <v>272</v>
      </c>
      <c r="G179" s="460" t="s">
        <v>273</v>
      </c>
      <c r="H179" s="278"/>
      <c r="I179" s="278"/>
      <c r="J179" s="278"/>
      <c r="K179" s="194"/>
      <c r="L179" s="302"/>
      <c r="M179" s="295"/>
      <c r="N179" s="295"/>
      <c r="O179" s="309"/>
      <c r="P179" s="282"/>
      <c r="Q179" s="283"/>
      <c r="R179" s="281"/>
      <c r="S179" s="164"/>
      <c r="T179" s="96"/>
      <c r="U179" s="96"/>
      <c r="V179" s="164"/>
      <c r="W179" s="96"/>
      <c r="X179" s="96"/>
      <c r="Y179" s="96"/>
      <c r="Z179" s="96"/>
      <c r="AA179" s="96"/>
      <c r="AB179" s="96"/>
      <c r="AC179" s="96"/>
      <c r="AD179" s="96"/>
      <c r="AE179" s="96"/>
      <c r="AF179" s="96"/>
      <c r="AG179" s="96"/>
      <c r="AH179" s="411"/>
      <c r="AI179" s="301"/>
      <c r="AJ179" s="321"/>
      <c r="AK179" s="116"/>
    </row>
    <row r="180" spans="1:37" ht="43.9" customHeight="1">
      <c r="A180" s="243"/>
      <c r="B180" s="264" t="s">
        <v>54</v>
      </c>
      <c r="C180" s="269" t="s">
        <v>55</v>
      </c>
      <c r="D180" s="116"/>
      <c r="E180" s="459"/>
      <c r="F180" s="459"/>
      <c r="G180" s="531"/>
      <c r="H180" s="250"/>
      <c r="I180" s="60"/>
      <c r="J180" s="60"/>
      <c r="K180" s="59"/>
      <c r="L180" s="147"/>
      <c r="M180" s="60"/>
      <c r="N180" s="340"/>
      <c r="O180" s="383"/>
      <c r="P180" s="149"/>
      <c r="Q180" s="150"/>
      <c r="R180" s="151"/>
      <c r="S180" s="66"/>
      <c r="T180" s="65"/>
      <c r="U180" s="65"/>
      <c r="V180" s="66"/>
      <c r="W180" s="65"/>
      <c r="X180" s="65"/>
      <c r="Y180" s="65"/>
      <c r="Z180" s="65"/>
      <c r="AA180" s="65"/>
      <c r="AB180" s="65"/>
      <c r="AC180" s="65"/>
      <c r="AD180" s="65"/>
      <c r="AE180" s="65"/>
      <c r="AF180" s="65"/>
      <c r="AG180" s="65"/>
      <c r="AH180" s="410"/>
      <c r="AI180" s="247"/>
      <c r="AJ180" s="251"/>
      <c r="AK180" s="273"/>
    </row>
    <row r="181" spans="1:37" ht="105">
      <c r="A181" s="243"/>
      <c r="B181" s="30" t="s">
        <v>56</v>
      </c>
      <c r="C181" s="31" t="s">
        <v>137</v>
      </c>
      <c r="D181" s="116"/>
      <c r="E181" s="459"/>
      <c r="F181" s="459"/>
      <c r="G181" s="531"/>
      <c r="H181" s="246"/>
      <c r="I181" s="66"/>
      <c r="J181" s="66"/>
      <c r="K181" s="65"/>
      <c r="L181" s="151"/>
      <c r="M181" s="66"/>
      <c r="N181" s="347"/>
      <c r="O181" s="356">
        <v>18</v>
      </c>
      <c r="P181" s="316" t="str">
        <f>C265</f>
        <v>To be qualified to fly the aircraft</v>
      </c>
      <c r="Q181" s="315" t="str">
        <f>H269</f>
        <v>Flight qualified aircrew</v>
      </c>
      <c r="R181" s="377" t="str">
        <f t="shared" ref="R181:U181" si="204">I269</f>
        <v>Wrong object</v>
      </c>
      <c r="S181" s="315" t="str">
        <f t="shared" si="204"/>
        <v>Incorrectly assessed as qualified</v>
      </c>
      <c r="T181" s="402" t="str">
        <f t="shared" si="204"/>
        <v>Low</v>
      </c>
      <c r="U181" s="418" t="str">
        <f t="shared" si="204"/>
        <v>Large</v>
      </c>
      <c r="V181" s="316" t="s">
        <v>274</v>
      </c>
      <c r="W181" s="378" t="s">
        <v>60</v>
      </c>
      <c r="X181" s="378">
        <f t="shared" ref="X181" si="205">IF($T181="High",3,0)</f>
        <v>0</v>
      </c>
      <c r="Y181" s="378">
        <f t="shared" ref="Y181" si="206">IF($T181="Medium",2,0)</f>
        <v>0</v>
      </c>
      <c r="Z181" s="378">
        <f t="shared" ref="Z181" si="207">IF($T181="Low",1,0)</f>
        <v>1</v>
      </c>
      <c r="AA181" s="378">
        <f t="shared" ref="AA181" si="208">IF($U181="large",3,0)</f>
        <v>3</v>
      </c>
      <c r="AB181" s="378">
        <f t="shared" ref="AB181" si="209">IF($U181="Medium",2,0)</f>
        <v>0</v>
      </c>
      <c r="AC181" s="378">
        <f t="shared" ref="AC181" si="210">IF($U181="Low",1,0)</f>
        <v>0</v>
      </c>
      <c r="AD181" s="378">
        <f t="shared" ref="AD181" si="211">(X181+Y181+Z181)*(AA181+AB181+AC181)</f>
        <v>3</v>
      </c>
      <c r="AE181" s="379">
        <f t="shared" ref="AE181" si="212">IF($W181="INCREASE",3,0)</f>
        <v>3</v>
      </c>
      <c r="AF181" s="379">
        <f t="shared" ref="AF181" si="213">IF($W181="NO CHANGE",2,0)</f>
        <v>0</v>
      </c>
      <c r="AG181" s="379">
        <f t="shared" ref="AG181" si="214">IF($W181="DECREASE",1,0)</f>
        <v>0</v>
      </c>
      <c r="AH181" s="413">
        <f t="shared" ref="AH181" si="215">AD181*(AE181+AF181+AG181)</f>
        <v>9</v>
      </c>
      <c r="AI181" s="382" t="s">
        <v>275</v>
      </c>
      <c r="AJ181" s="303"/>
      <c r="AK181" s="301"/>
    </row>
    <row r="182" spans="1:37" ht="43.9" customHeight="1">
      <c r="A182" s="243"/>
      <c r="B182" s="463" t="s">
        <v>65</v>
      </c>
      <c r="C182" s="31" t="s">
        <v>276</v>
      </c>
      <c r="D182" s="116"/>
      <c r="E182" s="459"/>
      <c r="F182" s="459"/>
      <c r="G182" s="461"/>
      <c r="H182" s="226" t="str">
        <f>C182</f>
        <v>Read aircraft log book</v>
      </c>
      <c r="I182" s="320" t="s">
        <v>107</v>
      </c>
      <c r="J182" s="346" t="s">
        <v>277</v>
      </c>
      <c r="K182" s="107" t="s">
        <v>69</v>
      </c>
      <c r="L182" s="287" t="s">
        <v>58</v>
      </c>
      <c r="M182" s="288"/>
      <c r="N182" s="340"/>
      <c r="O182" s="250"/>
      <c r="P182" s="145"/>
      <c r="Q182" s="146"/>
      <c r="R182" s="147"/>
      <c r="S182" s="60"/>
      <c r="T182" s="59"/>
      <c r="U182" s="59"/>
      <c r="V182" s="145"/>
      <c r="W182" s="59"/>
      <c r="X182" s="59"/>
      <c r="Y182" s="59"/>
      <c r="Z182" s="59"/>
      <c r="AA182" s="59"/>
      <c r="AB182" s="59"/>
      <c r="AC182" s="59"/>
      <c r="AD182" s="59"/>
      <c r="AE182" s="59"/>
      <c r="AF182" s="59"/>
      <c r="AG182" s="59"/>
      <c r="AH182" s="409"/>
      <c r="AI182" s="251"/>
      <c r="AJ182" s="380" t="s">
        <v>579</v>
      </c>
      <c r="AK182" s="116"/>
    </row>
    <row r="183" spans="1:37" ht="43.9" customHeight="1">
      <c r="A183" s="243"/>
      <c r="B183" s="463"/>
      <c r="C183" s="31" t="s">
        <v>279</v>
      </c>
      <c r="D183" s="116"/>
      <c r="E183" s="459"/>
      <c r="F183" s="459"/>
      <c r="G183" s="461"/>
      <c r="H183" s="278" t="str">
        <f>C183</f>
        <v>Signed aircraft log book</v>
      </c>
      <c r="I183" s="322" t="s">
        <v>107</v>
      </c>
      <c r="J183" s="323" t="s">
        <v>280</v>
      </c>
      <c r="K183" s="194" t="s">
        <v>69</v>
      </c>
      <c r="L183" s="302" t="s">
        <v>58</v>
      </c>
      <c r="M183" s="295"/>
      <c r="N183" s="340"/>
      <c r="O183" s="248"/>
      <c r="P183" s="185"/>
      <c r="Q183" s="186"/>
      <c r="R183" s="187"/>
      <c r="S183" s="188"/>
      <c r="T183" s="123"/>
      <c r="U183" s="123"/>
      <c r="V183" s="185"/>
      <c r="W183" s="123"/>
      <c r="X183" s="123"/>
      <c r="Y183" s="123"/>
      <c r="Z183" s="123"/>
      <c r="AA183" s="123"/>
      <c r="AB183" s="123"/>
      <c r="AC183" s="123"/>
      <c r="AD183" s="123"/>
      <c r="AE183" s="123"/>
      <c r="AF183" s="123"/>
      <c r="AG183" s="123"/>
      <c r="AH183" s="405"/>
      <c r="AI183" s="249"/>
      <c r="AJ183" s="321" t="s">
        <v>281</v>
      </c>
      <c r="AK183" s="116"/>
    </row>
    <row r="184" spans="1:37" ht="43.9" customHeight="1">
      <c r="A184" s="243"/>
      <c r="B184" s="30" t="s">
        <v>75</v>
      </c>
      <c r="C184" s="75" t="s">
        <v>90</v>
      </c>
      <c r="D184" s="116"/>
      <c r="E184" s="459"/>
      <c r="F184" s="459"/>
      <c r="G184" s="531"/>
      <c r="H184" s="275"/>
      <c r="I184" s="79"/>
      <c r="J184" s="79"/>
      <c r="K184" s="81"/>
      <c r="L184" s="79"/>
      <c r="M184" s="79"/>
      <c r="N184" s="340"/>
      <c r="O184" s="223"/>
      <c r="P184" s="88"/>
      <c r="Q184" s="89"/>
      <c r="R184" s="88"/>
      <c r="S184" s="88"/>
      <c r="T184" s="90"/>
      <c r="U184" s="90"/>
      <c r="V184" s="88"/>
      <c r="W184" s="90"/>
      <c r="X184" s="90"/>
      <c r="Y184" s="90"/>
      <c r="Z184" s="90"/>
      <c r="AA184" s="90"/>
      <c r="AB184" s="90"/>
      <c r="AC184" s="90"/>
      <c r="AD184" s="90"/>
      <c r="AE184" s="90"/>
      <c r="AF184" s="90"/>
      <c r="AG184" s="90"/>
      <c r="AH184" s="90"/>
      <c r="AI184" s="91"/>
      <c r="AJ184" s="251"/>
      <c r="AK184" s="301"/>
    </row>
    <row r="185" spans="1:37" ht="43.9" customHeight="1">
      <c r="A185" s="243"/>
      <c r="B185" s="30" t="s">
        <v>82</v>
      </c>
      <c r="C185" s="75" t="s">
        <v>90</v>
      </c>
      <c r="D185" s="116"/>
      <c r="E185" s="459"/>
      <c r="F185" s="459"/>
      <c r="G185" s="531"/>
      <c r="H185" s="223"/>
      <c r="I185" s="88"/>
      <c r="J185" s="88"/>
      <c r="K185" s="90"/>
      <c r="L185" s="88"/>
      <c r="M185" s="88"/>
      <c r="N185" s="340"/>
      <c r="O185" s="223"/>
      <c r="P185" s="88"/>
      <c r="Q185" s="89"/>
      <c r="R185" s="88"/>
      <c r="S185" s="88"/>
      <c r="T185" s="90"/>
      <c r="U185" s="90"/>
      <c r="V185" s="88"/>
      <c r="W185" s="90"/>
      <c r="X185" s="90"/>
      <c r="Y185" s="90"/>
      <c r="Z185" s="90"/>
      <c r="AA185" s="90"/>
      <c r="AB185" s="90"/>
      <c r="AC185" s="90"/>
      <c r="AD185" s="90"/>
      <c r="AE185" s="90"/>
      <c r="AF185" s="90"/>
      <c r="AG185" s="90"/>
      <c r="AH185" s="90"/>
      <c r="AI185" s="91"/>
      <c r="AJ185" s="249"/>
      <c r="AK185" s="301"/>
    </row>
    <row r="186" spans="1:37" ht="43.9" customHeight="1">
      <c r="A186" s="243"/>
      <c r="B186" s="30" t="s">
        <v>89</v>
      </c>
      <c r="C186" s="75" t="s">
        <v>90</v>
      </c>
      <c r="D186" s="116"/>
      <c r="E186" s="459"/>
      <c r="F186" s="459"/>
      <c r="G186" s="531"/>
      <c r="H186" s="248"/>
      <c r="I186" s="188"/>
      <c r="J186" s="188"/>
      <c r="K186" s="123"/>
      <c r="L186" s="187"/>
      <c r="M186" s="188"/>
      <c r="N186" s="340"/>
      <c r="O186" s="246"/>
      <c r="P186" s="149"/>
      <c r="Q186" s="150"/>
      <c r="R186" s="151"/>
      <c r="S186" s="66"/>
      <c r="T186" s="65"/>
      <c r="U186" s="65"/>
      <c r="V186" s="149"/>
      <c r="W186" s="65"/>
      <c r="X186" s="65"/>
      <c r="Y186" s="133"/>
      <c r="Z186" s="133"/>
      <c r="AA186" s="133"/>
      <c r="AB186" s="133"/>
      <c r="AC186" s="133"/>
      <c r="AD186" s="133"/>
      <c r="AE186" s="133"/>
      <c r="AF186" s="133"/>
      <c r="AG186" s="133"/>
      <c r="AH186" s="133"/>
      <c r="AI186" s="189"/>
      <c r="AJ186" s="249"/>
      <c r="AK186" s="301"/>
    </row>
    <row r="187" spans="1:37" ht="135">
      <c r="A187" s="243"/>
      <c r="B187" s="277" t="s">
        <v>91</v>
      </c>
      <c r="C187" s="299" t="s">
        <v>145</v>
      </c>
      <c r="D187" s="278"/>
      <c r="E187" s="459"/>
      <c r="F187" s="459"/>
      <c r="G187" s="531"/>
      <c r="H187" s="246"/>
      <c r="I187" s="66"/>
      <c r="J187" s="66"/>
      <c r="K187" s="65"/>
      <c r="L187" s="151"/>
      <c r="M187" s="66"/>
      <c r="N187" s="226"/>
      <c r="O187" s="356">
        <v>3</v>
      </c>
      <c r="P187" s="316" t="str">
        <f>C42</f>
        <v>To understand engineering terminology</v>
      </c>
      <c r="Q187" s="315" t="str">
        <f>H49</f>
        <v>Aircrew content with engineering terminology</v>
      </c>
      <c r="R187" s="377" t="str">
        <f>I49</f>
        <v>Timing/duration</v>
      </c>
      <c r="S187" s="315" t="str">
        <f>J49</f>
        <v>Too early and wrong assessment made</v>
      </c>
      <c r="T187" s="403" t="str">
        <f>K49</f>
        <v>High</v>
      </c>
      <c r="U187" s="418" t="str">
        <f>L49</f>
        <v>Large</v>
      </c>
      <c r="V187" s="316" t="s">
        <v>580</v>
      </c>
      <c r="W187" s="107" t="s">
        <v>104</v>
      </c>
      <c r="X187" s="107">
        <f t="shared" ref="X187" si="216">IF($T187="High",3,0)</f>
        <v>3</v>
      </c>
      <c r="Y187" s="107">
        <f t="shared" ref="Y187" si="217">IF($T187="Medium",2,0)</f>
        <v>0</v>
      </c>
      <c r="Z187" s="107">
        <f t="shared" ref="Z187" si="218">IF($T187="Low",1,0)</f>
        <v>0</v>
      </c>
      <c r="AA187" s="107">
        <f t="shared" ref="AA187" si="219">IF($U187="large",3,0)</f>
        <v>3</v>
      </c>
      <c r="AB187" s="107">
        <f t="shared" ref="AB187" si="220">IF($U187="Medium",2,0)</f>
        <v>0</v>
      </c>
      <c r="AC187" s="107">
        <f t="shared" ref="AC187" si="221">IF($U187="Low",1,0)</f>
        <v>0</v>
      </c>
      <c r="AD187" s="107">
        <f t="shared" ref="AD187" si="222">(X187+Y187+Z187)*(AA187+AB187+AC187)</f>
        <v>9</v>
      </c>
      <c r="AE187" s="376">
        <f t="shared" ref="AE187" si="223">IF($W187="INCREASE",3,0)</f>
        <v>0</v>
      </c>
      <c r="AF187" s="376">
        <f t="shared" ref="AF187" si="224">IF($W187="NO CHANGE",2,0)</f>
        <v>2</v>
      </c>
      <c r="AG187" s="376">
        <f t="shared" ref="AG187" si="225">IF($W187="DECREASE",1,0)</f>
        <v>0</v>
      </c>
      <c r="AH187" s="425">
        <f t="shared" ref="AH187" si="226">AD187*(AE187+AF187+AG187)</f>
        <v>18</v>
      </c>
      <c r="AI187" s="375" t="s">
        <v>581</v>
      </c>
      <c r="AJ187" s="303"/>
      <c r="AK187" s="321"/>
    </row>
    <row r="188" spans="1:37" ht="43.9" customHeight="1">
      <c r="A188" s="279"/>
      <c r="B188" s="163"/>
      <c r="C188" s="163"/>
      <c r="D188" s="163"/>
      <c r="E188" s="170"/>
      <c r="F188" s="93"/>
      <c r="G188" s="93"/>
      <c r="H188" s="163"/>
      <c r="I188" s="163"/>
      <c r="J188" s="163"/>
      <c r="K188" s="44"/>
      <c r="L188" s="170"/>
      <c r="M188" s="170"/>
      <c r="N188" s="66"/>
      <c r="O188" s="170"/>
      <c r="P188" s="168"/>
      <c r="Q188" s="169"/>
      <c r="R188" s="170"/>
      <c r="S188" s="163"/>
      <c r="T188" s="44"/>
      <c r="U188" s="44"/>
      <c r="V188" s="163"/>
      <c r="W188" s="44"/>
      <c r="X188" s="44"/>
      <c r="Y188" s="44"/>
      <c r="Z188" s="44"/>
      <c r="AA188" s="44"/>
      <c r="AB188" s="44"/>
      <c r="AC188" s="44"/>
      <c r="AD188" s="44"/>
      <c r="AE188" s="44"/>
      <c r="AF188" s="44"/>
      <c r="AG188" s="44"/>
      <c r="AH188" s="406"/>
      <c r="AI188" s="163"/>
      <c r="AJ188" s="247"/>
      <c r="AK188" s="163"/>
    </row>
    <row r="189" spans="1:37" ht="43.9" customHeight="1" thickBot="1">
      <c r="A189" s="300"/>
      <c r="B189" s="164"/>
      <c r="C189" s="164"/>
      <c r="D189" s="164"/>
      <c r="E189" s="281"/>
      <c r="F189" s="97"/>
      <c r="G189" s="164"/>
      <c r="H189" s="164"/>
      <c r="I189" s="164"/>
      <c r="J189" s="164"/>
      <c r="K189" s="96"/>
      <c r="L189" s="281"/>
      <c r="M189" s="164"/>
      <c r="N189" s="164"/>
      <c r="O189" s="281"/>
      <c r="P189" s="282"/>
      <c r="Q189" s="283"/>
      <c r="R189" s="281"/>
      <c r="S189" s="164"/>
      <c r="T189" s="96"/>
      <c r="U189" s="96"/>
      <c r="V189" s="164"/>
      <c r="W189" s="96"/>
      <c r="X189" s="96"/>
      <c r="Y189" s="96"/>
      <c r="Z189" s="96"/>
      <c r="AA189" s="96"/>
      <c r="AB189" s="96"/>
      <c r="AC189" s="96"/>
      <c r="AD189" s="96"/>
      <c r="AE189" s="96"/>
      <c r="AF189" s="96"/>
      <c r="AG189" s="96"/>
      <c r="AH189" s="411"/>
      <c r="AI189" s="164"/>
      <c r="AJ189" s="164"/>
      <c r="AK189" s="164"/>
    </row>
    <row r="190" spans="1:37" ht="43.9" customHeight="1" thickBot="1">
      <c r="A190" s="258">
        <v>13</v>
      </c>
      <c r="B190" s="481" t="s">
        <v>5</v>
      </c>
      <c r="C190" s="482"/>
      <c r="D190" s="482" t="s">
        <v>6</v>
      </c>
      <c r="E190" s="482"/>
      <c r="F190" s="482"/>
      <c r="G190" s="482"/>
      <c r="H190" s="482"/>
      <c r="I190" s="482"/>
      <c r="J190" s="482"/>
      <c r="K190" s="482"/>
      <c r="L190" s="501"/>
      <c r="M190" s="502" t="s">
        <v>7</v>
      </c>
      <c r="N190" s="482"/>
      <c r="O190" s="482"/>
      <c r="P190" s="482"/>
      <c r="Q190" s="482"/>
      <c r="R190" s="482"/>
      <c r="S190" s="482"/>
      <c r="T190" s="482"/>
      <c r="U190" s="482"/>
      <c r="V190" s="482"/>
      <c r="W190" s="482"/>
      <c r="X190" s="482"/>
      <c r="Y190" s="482"/>
      <c r="Z190" s="482"/>
      <c r="AA190" s="482"/>
      <c r="AB190" s="482"/>
      <c r="AC190" s="482"/>
      <c r="AD190" s="482"/>
      <c r="AE190" s="482"/>
      <c r="AF190" s="482"/>
      <c r="AG190" s="482"/>
      <c r="AH190" s="482"/>
      <c r="AI190" s="483" t="s">
        <v>8</v>
      </c>
      <c r="AJ190" s="483"/>
    </row>
    <row r="191" spans="1:37" s="259" customFormat="1" ht="43.9" customHeight="1">
      <c r="A191" s="243"/>
      <c r="D191" s="260"/>
      <c r="E191" s="261" t="s">
        <v>9</v>
      </c>
      <c r="F191" s="508" t="s">
        <v>10</v>
      </c>
      <c r="G191" s="508" t="s">
        <v>11</v>
      </c>
      <c r="H191" s="510" t="s">
        <v>12</v>
      </c>
      <c r="I191" s="512" t="s">
        <v>13</v>
      </c>
      <c r="J191" s="514" t="s">
        <v>14</v>
      </c>
      <c r="K191" s="466" t="s">
        <v>15</v>
      </c>
      <c r="L191" s="508" t="s">
        <v>16</v>
      </c>
      <c r="M191" s="260" t="s">
        <v>17</v>
      </c>
      <c r="N191" s="262" t="s">
        <v>18</v>
      </c>
      <c r="O191" s="516" t="s">
        <v>19</v>
      </c>
      <c r="P191" s="517"/>
      <c r="Q191" s="518"/>
      <c r="R191" s="508" t="s">
        <v>92</v>
      </c>
      <c r="S191" s="508" t="s">
        <v>93</v>
      </c>
      <c r="T191" s="466" t="s">
        <v>22</v>
      </c>
      <c r="U191" s="466" t="s">
        <v>23</v>
      </c>
      <c r="V191" s="529" t="s">
        <v>24</v>
      </c>
      <c r="W191" s="466" t="s">
        <v>94</v>
      </c>
      <c r="X191" s="467" t="s">
        <v>26</v>
      </c>
      <c r="Y191" s="468"/>
      <c r="Z191" s="469"/>
      <c r="AA191" s="467" t="s">
        <v>27</v>
      </c>
      <c r="AB191" s="468"/>
      <c r="AC191" s="469"/>
      <c r="AD191" s="18" t="s">
        <v>28</v>
      </c>
      <c r="AE191" s="467" t="s">
        <v>29</v>
      </c>
      <c r="AF191" s="468"/>
      <c r="AG191" s="469"/>
      <c r="AH191" s="466" t="s">
        <v>30</v>
      </c>
      <c r="AI191" s="528" t="s">
        <v>31</v>
      </c>
      <c r="AJ191" s="528" t="s">
        <v>32</v>
      </c>
      <c r="AK191" s="263" t="s">
        <v>33</v>
      </c>
    </row>
    <row r="192" spans="1:37" ht="43.9" customHeight="1">
      <c r="A192" s="243"/>
      <c r="B192" s="264" t="s">
        <v>34</v>
      </c>
      <c r="C192" s="31" t="s">
        <v>284</v>
      </c>
      <c r="D192" s="116"/>
      <c r="E192" s="265" t="s">
        <v>36</v>
      </c>
      <c r="F192" s="509"/>
      <c r="G192" s="509"/>
      <c r="H192" s="511"/>
      <c r="I192" s="513"/>
      <c r="J192" s="515"/>
      <c r="K192" s="457"/>
      <c r="L192" s="509"/>
      <c r="M192" s="266"/>
      <c r="N192" s="361"/>
      <c r="O192" s="426" t="s">
        <v>37</v>
      </c>
      <c r="P192" s="427" t="s">
        <v>38</v>
      </c>
      <c r="Q192" s="428" t="s">
        <v>17</v>
      </c>
      <c r="R192" s="528"/>
      <c r="S192" s="528"/>
      <c r="T192" s="456"/>
      <c r="U192" s="456"/>
      <c r="V192" s="530"/>
      <c r="W192" s="456"/>
      <c r="X192" s="325" t="s">
        <v>39</v>
      </c>
      <c r="Y192" s="325" t="s">
        <v>40</v>
      </c>
      <c r="Z192" s="325" t="s">
        <v>41</v>
      </c>
      <c r="AA192" s="325" t="s">
        <v>39</v>
      </c>
      <c r="AB192" s="325" t="s">
        <v>40</v>
      </c>
      <c r="AC192" s="325" t="s">
        <v>41</v>
      </c>
      <c r="AD192" s="325" t="s">
        <v>42</v>
      </c>
      <c r="AE192" s="325" t="s">
        <v>43</v>
      </c>
      <c r="AF192" s="325" t="s">
        <v>44</v>
      </c>
      <c r="AG192" s="325" t="s">
        <v>45</v>
      </c>
      <c r="AH192" s="456"/>
      <c r="AI192" s="528"/>
      <c r="AJ192" s="509"/>
      <c r="AK192" s="152" t="s">
        <v>46</v>
      </c>
    </row>
    <row r="193" spans="1:37" ht="43.9" customHeight="1">
      <c r="A193" s="243"/>
      <c r="B193" s="30" t="s">
        <v>47</v>
      </c>
      <c r="C193" s="31" t="s">
        <v>285</v>
      </c>
      <c r="D193" s="116"/>
      <c r="E193" s="458" t="s">
        <v>286</v>
      </c>
      <c r="F193" s="458" t="s">
        <v>287</v>
      </c>
      <c r="G193" s="460" t="s">
        <v>288</v>
      </c>
      <c r="H193" s="278"/>
      <c r="I193" s="278"/>
      <c r="J193" s="278"/>
      <c r="K193" s="194"/>
      <c r="L193" s="302"/>
      <c r="M193" s="295"/>
      <c r="N193" s="295"/>
      <c r="O193" s="309"/>
      <c r="P193" s="282"/>
      <c r="Q193" s="283"/>
      <c r="R193" s="281"/>
      <c r="S193" s="164"/>
      <c r="T193" s="96"/>
      <c r="U193" s="96"/>
      <c r="V193" s="164"/>
      <c r="W193" s="96"/>
      <c r="X193" s="96"/>
      <c r="Y193" s="96"/>
      <c r="Z193" s="96"/>
      <c r="AA193" s="96"/>
      <c r="AB193" s="96"/>
      <c r="AC193" s="96"/>
      <c r="AD193" s="96"/>
      <c r="AE193" s="96"/>
      <c r="AF193" s="96"/>
      <c r="AG193" s="96"/>
      <c r="AH193" s="411"/>
      <c r="AI193" s="301"/>
      <c r="AJ193" s="321"/>
      <c r="AK193" s="116"/>
    </row>
    <row r="194" spans="1:37" ht="43.9" customHeight="1">
      <c r="A194" s="243"/>
      <c r="B194" s="264" t="s">
        <v>54</v>
      </c>
      <c r="C194" s="269" t="s">
        <v>55</v>
      </c>
      <c r="D194" s="116"/>
      <c r="E194" s="459"/>
      <c r="F194" s="459"/>
      <c r="G194" s="531"/>
      <c r="H194" s="250"/>
      <c r="I194" s="60"/>
      <c r="J194" s="60"/>
      <c r="K194" s="59"/>
      <c r="L194" s="147"/>
      <c r="M194" s="60"/>
      <c r="N194" s="340"/>
      <c r="O194" s="383"/>
      <c r="P194" s="149"/>
      <c r="Q194" s="150"/>
      <c r="R194" s="151"/>
      <c r="S194" s="66"/>
      <c r="T194" s="65"/>
      <c r="U194" s="65"/>
      <c r="V194" s="66"/>
      <c r="W194" s="65"/>
      <c r="X194" s="65"/>
      <c r="Y194" s="65"/>
      <c r="Z194" s="65"/>
      <c r="AA194" s="65"/>
      <c r="AB194" s="65"/>
      <c r="AC194" s="65"/>
      <c r="AD194" s="65"/>
      <c r="AE194" s="65"/>
      <c r="AF194" s="65"/>
      <c r="AG194" s="65"/>
      <c r="AH194" s="410"/>
      <c r="AI194" s="247"/>
      <c r="AJ194" s="251"/>
      <c r="AK194" s="273"/>
    </row>
    <row r="195" spans="1:37" ht="75">
      <c r="A195" s="243"/>
      <c r="B195" s="30" t="s">
        <v>56</v>
      </c>
      <c r="C195" s="31" t="s">
        <v>289</v>
      </c>
      <c r="D195" s="116"/>
      <c r="E195" s="459"/>
      <c r="F195" s="459"/>
      <c r="G195" s="531"/>
      <c r="H195" s="246"/>
      <c r="I195" s="66"/>
      <c r="J195" s="66"/>
      <c r="K195" s="65"/>
      <c r="L195" s="151"/>
      <c r="M195" s="66"/>
      <c r="N195" s="347"/>
      <c r="O195" s="359">
        <v>14</v>
      </c>
      <c r="P195" s="318" t="str">
        <f>C208</f>
        <v>To fly the aircraft</v>
      </c>
      <c r="Q195" s="317" t="str">
        <f>H215</f>
        <v>Unserviceable aircraft</v>
      </c>
      <c r="R195" s="374" t="str">
        <f t="shared" ref="R195:U195" si="227">I215</f>
        <v>Wrong object</v>
      </c>
      <c r="S195" s="317" t="str">
        <f t="shared" si="227"/>
        <v>Aircraft incorrectly declared unserviceable</v>
      </c>
      <c r="T195" s="385" t="str">
        <f t="shared" si="227"/>
        <v>High</v>
      </c>
      <c r="U195" s="386" t="str">
        <f t="shared" si="227"/>
        <v>Large</v>
      </c>
      <c r="V195" s="318" t="s">
        <v>290</v>
      </c>
      <c r="W195" s="107" t="s">
        <v>244</v>
      </c>
      <c r="X195" s="107">
        <f t="shared" ref="X195" si="228">IF($T195="High",3,0)</f>
        <v>3</v>
      </c>
      <c r="Y195" s="107">
        <f t="shared" ref="Y195" si="229">IF($T195="Medium",2,0)</f>
        <v>0</v>
      </c>
      <c r="Z195" s="107">
        <f t="shared" ref="Z195" si="230">IF($T195="Low",1,0)</f>
        <v>0</v>
      </c>
      <c r="AA195" s="107">
        <f t="shared" ref="AA195" si="231">IF($U195="large",3,0)</f>
        <v>3</v>
      </c>
      <c r="AB195" s="107">
        <f t="shared" ref="AB195" si="232">IF($U195="Medium",2,0)</f>
        <v>0</v>
      </c>
      <c r="AC195" s="107">
        <f t="shared" ref="AC195" si="233">IF($U195="Low",1,0)</f>
        <v>0</v>
      </c>
      <c r="AD195" s="107">
        <f t="shared" ref="AD195" si="234">(X195+Y195+Z195)*(AA195+AB195+AC195)</f>
        <v>9</v>
      </c>
      <c r="AE195" s="376">
        <f t="shared" ref="AE195" si="235">IF($W195="INCREASE",3,0)</f>
        <v>0</v>
      </c>
      <c r="AF195" s="376">
        <f t="shared" ref="AF195" si="236">IF($W195="NO CHANGE",2,0)</f>
        <v>0</v>
      </c>
      <c r="AG195" s="376">
        <f t="shared" ref="AG195" si="237">IF($W195="DECREASE",1,0)</f>
        <v>1</v>
      </c>
      <c r="AH195" s="425">
        <f t="shared" ref="AH195" si="238">AD195*(AE195+AF195+AG195)</f>
        <v>9</v>
      </c>
      <c r="AI195" s="375" t="s">
        <v>291</v>
      </c>
      <c r="AJ195" s="303"/>
      <c r="AK195" s="301"/>
    </row>
    <row r="196" spans="1:37" ht="43.9" customHeight="1">
      <c r="A196" s="243"/>
      <c r="B196" s="463" t="s">
        <v>65</v>
      </c>
      <c r="C196" s="31" t="s">
        <v>134</v>
      </c>
      <c r="D196" s="116"/>
      <c r="E196" s="459"/>
      <c r="F196" s="459"/>
      <c r="G196" s="461"/>
      <c r="H196" s="226" t="str">
        <f>C196</f>
        <v>Closed engineering workcard</v>
      </c>
      <c r="I196" s="320" t="s">
        <v>72</v>
      </c>
      <c r="J196" s="346" t="s">
        <v>292</v>
      </c>
      <c r="K196" s="107" t="s">
        <v>69</v>
      </c>
      <c r="L196" s="287" t="s">
        <v>58</v>
      </c>
      <c r="M196" s="288"/>
      <c r="N196" s="347"/>
      <c r="O196" s="60"/>
      <c r="P196" s="145"/>
      <c r="Q196" s="146"/>
      <c r="R196" s="147"/>
      <c r="S196" s="60"/>
      <c r="T196" s="59"/>
      <c r="U196" s="59"/>
      <c r="V196" s="145"/>
      <c r="W196" s="59"/>
      <c r="X196" s="59"/>
      <c r="Y196" s="59"/>
      <c r="Z196" s="59"/>
      <c r="AA196" s="59"/>
      <c r="AB196" s="59"/>
      <c r="AC196" s="59"/>
      <c r="AD196" s="59"/>
      <c r="AE196" s="59"/>
      <c r="AF196" s="59"/>
      <c r="AG196" s="59"/>
      <c r="AH196" s="409"/>
      <c r="AI196" s="251"/>
      <c r="AJ196" s="318" t="s">
        <v>293</v>
      </c>
      <c r="AK196" s="116"/>
    </row>
    <row r="197" spans="1:37" ht="43.9" customHeight="1">
      <c r="A197" s="243"/>
      <c r="B197" s="463"/>
      <c r="C197" s="31" t="s">
        <v>294</v>
      </c>
      <c r="D197" s="116"/>
      <c r="E197" s="459"/>
      <c r="F197" s="459"/>
      <c r="G197" s="461"/>
      <c r="H197" s="116" t="str">
        <f>C197</f>
        <v>Serviceable aircraft</v>
      </c>
      <c r="I197" s="244" t="s">
        <v>72</v>
      </c>
      <c r="J197" s="139" t="s">
        <v>295</v>
      </c>
      <c r="K197" s="32" t="s">
        <v>69</v>
      </c>
      <c r="L197" s="49" t="s">
        <v>58</v>
      </c>
      <c r="M197" s="245"/>
      <c r="N197" s="347"/>
      <c r="O197" s="188"/>
      <c r="P197" s="185"/>
      <c r="Q197" s="186"/>
      <c r="R197" s="187"/>
      <c r="S197" s="188"/>
      <c r="T197" s="123"/>
      <c r="U197" s="123"/>
      <c r="V197" s="185"/>
      <c r="W197" s="123"/>
      <c r="X197" s="123"/>
      <c r="Y197" s="123"/>
      <c r="Z197" s="123"/>
      <c r="AA197" s="123"/>
      <c r="AB197" s="123"/>
      <c r="AC197" s="123"/>
      <c r="AD197" s="123"/>
      <c r="AE197" s="123"/>
      <c r="AF197" s="123"/>
      <c r="AG197" s="123"/>
      <c r="AH197" s="405"/>
      <c r="AI197" s="249"/>
      <c r="AJ197" s="50" t="s">
        <v>582</v>
      </c>
      <c r="AK197" s="116"/>
    </row>
    <row r="198" spans="1:37" ht="43.9" customHeight="1">
      <c r="A198" s="243"/>
      <c r="B198" s="463"/>
      <c r="C198" s="31" t="s">
        <v>297</v>
      </c>
      <c r="D198" s="116"/>
      <c r="E198" s="459"/>
      <c r="F198" s="459"/>
      <c r="G198" s="461"/>
      <c r="H198" s="278" t="str">
        <f>C198</f>
        <v>Updated electronic aircraft log book</v>
      </c>
      <c r="I198" s="322" t="s">
        <v>107</v>
      </c>
      <c r="J198" s="323" t="s">
        <v>298</v>
      </c>
      <c r="K198" s="194" t="s">
        <v>69</v>
      </c>
      <c r="L198" s="302" t="s">
        <v>58</v>
      </c>
      <c r="M198" s="295"/>
      <c r="N198" s="347"/>
      <c r="O198" s="188"/>
      <c r="P198" s="185"/>
      <c r="Q198" s="186"/>
      <c r="R198" s="187"/>
      <c r="S198" s="188"/>
      <c r="T198" s="123"/>
      <c r="U198" s="123"/>
      <c r="V198" s="185"/>
      <c r="W198" s="123"/>
      <c r="X198" s="123"/>
      <c r="Y198" s="123"/>
      <c r="Z198" s="123"/>
      <c r="AA198" s="123"/>
      <c r="AB198" s="123"/>
      <c r="AC198" s="123"/>
      <c r="AD198" s="123"/>
      <c r="AE198" s="123"/>
      <c r="AF198" s="123"/>
      <c r="AG198" s="123"/>
      <c r="AH198" s="405"/>
      <c r="AI198" s="249"/>
      <c r="AJ198" s="50" t="s">
        <v>296</v>
      </c>
      <c r="AK198" s="116"/>
    </row>
    <row r="199" spans="1:37" ht="43.9" customHeight="1">
      <c r="A199" s="243"/>
      <c r="B199" s="30" t="s">
        <v>75</v>
      </c>
      <c r="C199" s="75" t="s">
        <v>90</v>
      </c>
      <c r="D199" s="116"/>
      <c r="E199" s="459"/>
      <c r="F199" s="459"/>
      <c r="G199" s="531"/>
      <c r="H199" s="250"/>
      <c r="I199" s="60"/>
      <c r="J199" s="60"/>
      <c r="K199" s="59"/>
      <c r="L199" s="147"/>
      <c r="M199" s="60"/>
      <c r="N199" s="347"/>
      <c r="O199" s="66"/>
      <c r="P199" s="149"/>
      <c r="Q199" s="150"/>
      <c r="R199" s="151"/>
      <c r="S199" s="66"/>
      <c r="T199" s="65"/>
      <c r="U199" s="65"/>
      <c r="V199" s="149"/>
      <c r="W199" s="65"/>
      <c r="X199" s="65"/>
      <c r="Y199" s="65"/>
      <c r="Z199" s="65"/>
      <c r="AA199" s="65"/>
      <c r="AB199" s="65"/>
      <c r="AC199" s="65"/>
      <c r="AD199" s="65"/>
      <c r="AE199" s="65"/>
      <c r="AF199" s="65"/>
      <c r="AG199" s="65"/>
      <c r="AH199" s="410"/>
      <c r="AI199" s="247"/>
      <c r="AJ199" s="202"/>
      <c r="AK199" s="116"/>
    </row>
    <row r="200" spans="1:37" ht="105.6" thickBot="1">
      <c r="A200" s="243"/>
      <c r="B200" s="463" t="s">
        <v>82</v>
      </c>
      <c r="C200" s="31" t="s">
        <v>299</v>
      </c>
      <c r="D200" s="116"/>
      <c r="E200" s="459"/>
      <c r="F200" s="459"/>
      <c r="G200" s="531"/>
      <c r="H200" s="248"/>
      <c r="I200" s="188"/>
      <c r="J200" s="188"/>
      <c r="K200" s="123"/>
      <c r="L200" s="187"/>
      <c r="M200" s="188"/>
      <c r="N200" s="347"/>
      <c r="O200" s="306">
        <v>31</v>
      </c>
      <c r="P200" s="50" t="str">
        <f>C453</f>
        <v>To be 'qualified' to work on aircraft</v>
      </c>
      <c r="Q200" s="47" t="str">
        <f>H457</f>
        <v>Engineers</v>
      </c>
      <c r="R200" s="53" t="str">
        <f t="shared" ref="R200:U200" si="239">I457</f>
        <v>Wrong object</v>
      </c>
      <c r="S200" s="47" t="str">
        <f t="shared" si="239"/>
        <v>Incorrect engineer trade or qualification assessment</v>
      </c>
      <c r="T200" s="115" t="str">
        <f t="shared" si="239"/>
        <v>Low</v>
      </c>
      <c r="U200" s="73" t="str">
        <f t="shared" si="239"/>
        <v>Large</v>
      </c>
      <c r="V200" s="50" t="s">
        <v>583</v>
      </c>
      <c r="W200" s="194" t="s">
        <v>60</v>
      </c>
      <c r="X200" s="32">
        <f t="shared" ref="X200:X201" si="240">IF($T200="High",3,0)</f>
        <v>0</v>
      </c>
      <c r="Y200" s="32">
        <f t="shared" ref="Y200:Y201" si="241">IF($T200="Medium",2,0)</f>
        <v>0</v>
      </c>
      <c r="Z200" s="32">
        <f t="shared" ref="Z200:Z201" si="242">IF($T200="Low",1,0)</f>
        <v>1</v>
      </c>
      <c r="AA200" s="32">
        <f t="shared" ref="AA200:AA201" si="243">IF($U200="large",3,0)</f>
        <v>3</v>
      </c>
      <c r="AB200" s="32">
        <f t="shared" ref="AB200:AB201" si="244">IF($U200="Medium",2,0)</f>
        <v>0</v>
      </c>
      <c r="AC200" s="32">
        <f t="shared" ref="AC200:AC201" si="245">IF($U200="Low",1,0)</f>
        <v>0</v>
      </c>
      <c r="AD200" s="32">
        <f t="shared" ref="AD200:AD201" si="246">(X200+Y200+Z200)*(AA200+AB200+AC200)</f>
        <v>3</v>
      </c>
      <c r="AE200" s="51">
        <f t="shared" ref="AE200:AE201" si="247">IF($W200="INCREASE",3,0)</f>
        <v>3</v>
      </c>
      <c r="AF200" s="51">
        <f t="shared" ref="AF200:AF201" si="248">IF($W200="NO CHANGE",2,0)</f>
        <v>0</v>
      </c>
      <c r="AG200" s="51">
        <f t="shared" ref="AG200:AG201" si="249">IF($W200="DECREASE",1,0)</f>
        <v>0</v>
      </c>
      <c r="AH200" s="48">
        <f t="shared" ref="AH200:AH201" si="250">AD200*(AE200+AF200+AG200)</f>
        <v>9</v>
      </c>
      <c r="AI200" s="50" t="s">
        <v>301</v>
      </c>
      <c r="AJ200" s="253"/>
      <c r="AK200" s="116"/>
    </row>
    <row r="201" spans="1:37" ht="76.150000000000006" thickTop="1" thickBot="1">
      <c r="A201" s="243"/>
      <c r="B201" s="463"/>
      <c r="C201" s="31" t="s">
        <v>302</v>
      </c>
      <c r="D201" s="116"/>
      <c r="E201" s="459"/>
      <c r="F201" s="459"/>
      <c r="G201" s="531"/>
      <c r="H201" s="248"/>
      <c r="I201" s="188"/>
      <c r="J201" s="188"/>
      <c r="K201" s="123"/>
      <c r="L201" s="187"/>
      <c r="M201" s="188"/>
      <c r="N201" s="347"/>
      <c r="O201" s="306">
        <v>32</v>
      </c>
      <c r="P201" s="50" t="str">
        <f>C466</f>
        <v>To provide AMM</v>
      </c>
      <c r="Q201" s="47" t="str">
        <f>H470</f>
        <v>AMM</v>
      </c>
      <c r="R201" s="53" t="str">
        <f t="shared" ref="R201:U201" si="251">I470</f>
        <v>Wrong object</v>
      </c>
      <c r="S201" s="47" t="str">
        <f t="shared" si="251"/>
        <v>Incorrect AMM or AMM amendment state in use</v>
      </c>
      <c r="T201" s="115" t="str">
        <f t="shared" si="251"/>
        <v>Low</v>
      </c>
      <c r="U201" s="73" t="str">
        <f t="shared" si="251"/>
        <v>Large</v>
      </c>
      <c r="V201" s="159" t="s">
        <v>303</v>
      </c>
      <c r="W201" s="144" t="s">
        <v>104</v>
      </c>
      <c r="X201" s="32">
        <f t="shared" si="240"/>
        <v>0</v>
      </c>
      <c r="Y201" s="32">
        <f t="shared" si="241"/>
        <v>0</v>
      </c>
      <c r="Z201" s="32">
        <f t="shared" si="242"/>
        <v>1</v>
      </c>
      <c r="AA201" s="32">
        <f t="shared" si="243"/>
        <v>3</v>
      </c>
      <c r="AB201" s="32">
        <f t="shared" si="244"/>
        <v>0</v>
      </c>
      <c r="AC201" s="32">
        <f t="shared" si="245"/>
        <v>0</v>
      </c>
      <c r="AD201" s="32">
        <f t="shared" si="246"/>
        <v>3</v>
      </c>
      <c r="AE201" s="51">
        <f t="shared" si="247"/>
        <v>0</v>
      </c>
      <c r="AF201" s="51">
        <f t="shared" si="248"/>
        <v>2</v>
      </c>
      <c r="AG201" s="51">
        <f t="shared" si="249"/>
        <v>0</v>
      </c>
      <c r="AH201" s="48">
        <f t="shared" si="250"/>
        <v>6</v>
      </c>
      <c r="AI201" s="50" t="s">
        <v>304</v>
      </c>
      <c r="AJ201" s="253"/>
      <c r="AK201" s="116"/>
    </row>
    <row r="202" spans="1:37" ht="43.9" customHeight="1" thickTop="1">
      <c r="A202" s="243"/>
      <c r="B202" s="30" t="s">
        <v>89</v>
      </c>
      <c r="C202" s="75" t="s">
        <v>90</v>
      </c>
      <c r="D202" s="116"/>
      <c r="E202" s="459"/>
      <c r="F202" s="459"/>
      <c r="G202" s="531"/>
      <c r="H202" s="223"/>
      <c r="I202" s="88"/>
      <c r="J202" s="88"/>
      <c r="K202" s="90"/>
      <c r="L202" s="88"/>
      <c r="M202" s="88"/>
      <c r="N202" s="347"/>
      <c r="O202" s="79"/>
      <c r="P202" s="79"/>
      <c r="Q202" s="80"/>
      <c r="R202" s="79"/>
      <c r="S202" s="79"/>
      <c r="T202" s="81"/>
      <c r="U202" s="81"/>
      <c r="V202" s="79"/>
      <c r="W202" s="90"/>
      <c r="X202" s="81"/>
      <c r="Y202" s="81"/>
      <c r="Z202" s="81"/>
      <c r="AA202" s="81"/>
      <c r="AB202" s="81"/>
      <c r="AC202" s="81"/>
      <c r="AD202" s="81"/>
      <c r="AE202" s="81"/>
      <c r="AF202" s="81"/>
      <c r="AG202" s="81"/>
      <c r="AH202" s="81"/>
      <c r="AI202" s="79"/>
      <c r="AJ202" s="249"/>
      <c r="AK202" s="116"/>
    </row>
    <row r="203" spans="1:37" ht="43.9" customHeight="1">
      <c r="A203" s="243"/>
      <c r="B203" s="277" t="s">
        <v>91</v>
      </c>
      <c r="C203" s="85" t="s">
        <v>90</v>
      </c>
      <c r="D203" s="278"/>
      <c r="E203" s="459"/>
      <c r="F203" s="459"/>
      <c r="G203" s="531"/>
      <c r="H203" s="224"/>
      <c r="I203" s="177"/>
      <c r="J203" s="177"/>
      <c r="K203" s="133"/>
      <c r="L203" s="177"/>
      <c r="M203" s="177"/>
      <c r="N203" s="226"/>
      <c r="O203" s="88"/>
      <c r="P203" s="88"/>
      <c r="Q203" s="89"/>
      <c r="R203" s="88"/>
      <c r="S203" s="88"/>
      <c r="T203" s="90"/>
      <c r="U203" s="90"/>
      <c r="V203" s="88"/>
      <c r="W203" s="90"/>
      <c r="X203" s="90"/>
      <c r="Y203" s="90"/>
      <c r="Z203" s="90"/>
      <c r="AA203" s="90"/>
      <c r="AB203" s="90"/>
      <c r="AC203" s="90"/>
      <c r="AD203" s="90"/>
      <c r="AE203" s="90"/>
      <c r="AF203" s="90"/>
      <c r="AG203" s="90"/>
      <c r="AH203" s="133"/>
      <c r="AI203" s="177"/>
      <c r="AJ203" s="247"/>
      <c r="AK203" s="278"/>
    </row>
    <row r="204" spans="1:37" ht="43.9" customHeight="1">
      <c r="A204" s="279"/>
      <c r="B204" s="163"/>
      <c r="C204" s="163"/>
      <c r="D204" s="163"/>
      <c r="E204" s="170"/>
      <c r="F204" s="93"/>
      <c r="G204" s="93"/>
      <c r="H204" s="163"/>
      <c r="I204" s="163"/>
      <c r="J204" s="163"/>
      <c r="K204" s="44"/>
      <c r="L204" s="170"/>
      <c r="M204" s="170"/>
      <c r="N204" s="66"/>
      <c r="O204" s="170"/>
      <c r="P204" s="168"/>
      <c r="Q204" s="169"/>
      <c r="R204" s="170"/>
      <c r="S204" s="163"/>
      <c r="T204" s="44"/>
      <c r="U204" s="44"/>
      <c r="V204" s="163"/>
      <c r="W204" s="44"/>
      <c r="X204" s="44"/>
      <c r="Y204" s="44"/>
      <c r="Z204" s="44"/>
      <c r="AA204" s="44"/>
      <c r="AB204" s="44"/>
      <c r="AC204" s="44"/>
      <c r="AD204" s="44"/>
      <c r="AE204" s="44"/>
      <c r="AF204" s="44"/>
      <c r="AG204" s="44"/>
      <c r="AH204" s="406"/>
      <c r="AI204" s="163"/>
      <c r="AJ204" s="273"/>
      <c r="AK204" s="163"/>
    </row>
    <row r="205" spans="1:37" ht="43.9" customHeight="1" thickBot="1">
      <c r="A205" s="280"/>
      <c r="B205" s="164"/>
      <c r="C205" s="164"/>
      <c r="D205" s="164"/>
      <c r="E205" s="281"/>
      <c r="F205" s="97"/>
      <c r="G205" s="164"/>
      <c r="H205" s="164"/>
      <c r="I205" s="164"/>
      <c r="J205" s="164"/>
      <c r="K205" s="96"/>
      <c r="L205" s="281"/>
      <c r="M205" s="164"/>
      <c r="N205" s="164"/>
      <c r="O205" s="281"/>
      <c r="P205" s="282"/>
      <c r="Q205" s="283"/>
      <c r="R205" s="281"/>
      <c r="S205" s="164"/>
      <c r="T205" s="96"/>
      <c r="U205" s="96"/>
      <c r="V205" s="164"/>
      <c r="W205" s="96"/>
      <c r="X205" s="96"/>
      <c r="Y205" s="96"/>
      <c r="Z205" s="96"/>
      <c r="AA205" s="96"/>
      <c r="AB205" s="96"/>
      <c r="AC205" s="96"/>
      <c r="AD205" s="96"/>
      <c r="AE205" s="96"/>
      <c r="AF205" s="96"/>
      <c r="AG205" s="96"/>
      <c r="AH205" s="411"/>
      <c r="AI205" s="164"/>
      <c r="AJ205" s="164"/>
      <c r="AK205" s="164"/>
    </row>
    <row r="206" spans="1:37" ht="43.9" customHeight="1" thickBot="1">
      <c r="A206" s="258">
        <v>14</v>
      </c>
      <c r="B206" s="481" t="s">
        <v>5</v>
      </c>
      <c r="C206" s="482"/>
      <c r="D206" s="482" t="s">
        <v>6</v>
      </c>
      <c r="E206" s="482"/>
      <c r="F206" s="482"/>
      <c r="G206" s="482"/>
      <c r="H206" s="482"/>
      <c r="I206" s="482"/>
      <c r="J206" s="482"/>
      <c r="K206" s="482"/>
      <c r="L206" s="501"/>
      <c r="M206" s="502" t="s">
        <v>7</v>
      </c>
      <c r="N206" s="482"/>
      <c r="O206" s="482"/>
      <c r="P206" s="482"/>
      <c r="Q206" s="482"/>
      <c r="R206" s="482"/>
      <c r="S206" s="482"/>
      <c r="T206" s="482"/>
      <c r="U206" s="482"/>
      <c r="V206" s="482"/>
      <c r="W206" s="482"/>
      <c r="X206" s="482"/>
      <c r="Y206" s="482"/>
      <c r="Z206" s="482"/>
      <c r="AA206" s="482"/>
      <c r="AB206" s="482"/>
      <c r="AC206" s="482"/>
      <c r="AD206" s="482"/>
      <c r="AE206" s="482"/>
      <c r="AF206" s="482"/>
      <c r="AG206" s="482"/>
      <c r="AH206" s="482"/>
      <c r="AI206" s="483" t="s">
        <v>8</v>
      </c>
      <c r="AJ206" s="483"/>
    </row>
    <row r="207" spans="1:37" s="259" customFormat="1" ht="43.9" customHeight="1">
      <c r="A207" s="243"/>
      <c r="D207" s="260"/>
      <c r="E207" s="261" t="s">
        <v>9</v>
      </c>
      <c r="F207" s="508" t="s">
        <v>10</v>
      </c>
      <c r="G207" s="508" t="s">
        <v>11</v>
      </c>
      <c r="H207" s="510" t="s">
        <v>12</v>
      </c>
      <c r="I207" s="512" t="s">
        <v>13</v>
      </c>
      <c r="J207" s="514" t="s">
        <v>14</v>
      </c>
      <c r="K207" s="466" t="s">
        <v>15</v>
      </c>
      <c r="L207" s="508" t="s">
        <v>16</v>
      </c>
      <c r="M207" s="260" t="s">
        <v>17</v>
      </c>
      <c r="N207" s="262" t="s">
        <v>18</v>
      </c>
      <c r="O207" s="516" t="s">
        <v>19</v>
      </c>
      <c r="P207" s="517"/>
      <c r="Q207" s="518"/>
      <c r="R207" s="508" t="s">
        <v>92</v>
      </c>
      <c r="S207" s="508" t="s">
        <v>93</v>
      </c>
      <c r="T207" s="466" t="s">
        <v>22</v>
      </c>
      <c r="U207" s="466" t="s">
        <v>23</v>
      </c>
      <c r="V207" s="529" t="s">
        <v>24</v>
      </c>
      <c r="W207" s="466" t="s">
        <v>94</v>
      </c>
      <c r="X207" s="467" t="s">
        <v>26</v>
      </c>
      <c r="Y207" s="468"/>
      <c r="Z207" s="469"/>
      <c r="AA207" s="467" t="s">
        <v>27</v>
      </c>
      <c r="AB207" s="468"/>
      <c r="AC207" s="469"/>
      <c r="AD207" s="18" t="s">
        <v>28</v>
      </c>
      <c r="AE207" s="467" t="s">
        <v>29</v>
      </c>
      <c r="AF207" s="468"/>
      <c r="AG207" s="469"/>
      <c r="AH207" s="466" t="s">
        <v>30</v>
      </c>
      <c r="AI207" s="528" t="s">
        <v>31</v>
      </c>
      <c r="AJ207" s="528" t="s">
        <v>32</v>
      </c>
      <c r="AK207" s="263" t="s">
        <v>33</v>
      </c>
    </row>
    <row r="208" spans="1:37" ht="43.9" customHeight="1">
      <c r="A208" s="243"/>
      <c r="B208" s="264" t="s">
        <v>34</v>
      </c>
      <c r="C208" s="31" t="s">
        <v>305</v>
      </c>
      <c r="D208" s="116"/>
      <c r="E208" s="265" t="s">
        <v>36</v>
      </c>
      <c r="F208" s="509"/>
      <c r="G208" s="509"/>
      <c r="H208" s="511"/>
      <c r="I208" s="513"/>
      <c r="J208" s="515"/>
      <c r="K208" s="457"/>
      <c r="L208" s="509"/>
      <c r="M208" s="266"/>
      <c r="N208" s="361"/>
      <c r="O208" s="426" t="s">
        <v>37</v>
      </c>
      <c r="P208" s="427" t="s">
        <v>38</v>
      </c>
      <c r="Q208" s="428" t="s">
        <v>17</v>
      </c>
      <c r="R208" s="528"/>
      <c r="S208" s="528"/>
      <c r="T208" s="456"/>
      <c r="U208" s="456"/>
      <c r="V208" s="530"/>
      <c r="W208" s="456"/>
      <c r="X208" s="325" t="s">
        <v>39</v>
      </c>
      <c r="Y208" s="325" t="s">
        <v>40</v>
      </c>
      <c r="Z208" s="325" t="s">
        <v>41</v>
      </c>
      <c r="AA208" s="325" t="s">
        <v>39</v>
      </c>
      <c r="AB208" s="325" t="s">
        <v>40</v>
      </c>
      <c r="AC208" s="325" t="s">
        <v>41</v>
      </c>
      <c r="AD208" s="325" t="s">
        <v>42</v>
      </c>
      <c r="AE208" s="325" t="s">
        <v>43</v>
      </c>
      <c r="AF208" s="325" t="s">
        <v>44</v>
      </c>
      <c r="AG208" s="325" t="s">
        <v>45</v>
      </c>
      <c r="AH208" s="456"/>
      <c r="AI208" s="528"/>
      <c r="AJ208" s="509"/>
      <c r="AK208" s="152" t="s">
        <v>46</v>
      </c>
    </row>
    <row r="209" spans="1:37" ht="43.9" customHeight="1">
      <c r="A209" s="243"/>
      <c r="B209" s="30" t="s">
        <v>47</v>
      </c>
      <c r="C209" s="31" t="s">
        <v>306</v>
      </c>
      <c r="D209" s="116"/>
      <c r="E209" s="458" t="s">
        <v>307</v>
      </c>
      <c r="F209" s="458" t="s">
        <v>308</v>
      </c>
      <c r="G209" s="460" t="s">
        <v>309</v>
      </c>
      <c r="H209" s="278"/>
      <c r="I209" s="278"/>
      <c r="J209" s="278"/>
      <c r="K209" s="194"/>
      <c r="L209" s="302"/>
      <c r="M209" s="295"/>
      <c r="N209" s="295"/>
      <c r="O209" s="309"/>
      <c r="P209" s="282"/>
      <c r="Q209" s="283"/>
      <c r="R209" s="281"/>
      <c r="S209" s="164"/>
      <c r="T209" s="96"/>
      <c r="U209" s="96"/>
      <c r="V209" s="164"/>
      <c r="W209" s="96"/>
      <c r="X209" s="96"/>
      <c r="Y209" s="96"/>
      <c r="Z209" s="96"/>
      <c r="AA209" s="96"/>
      <c r="AB209" s="96"/>
      <c r="AC209" s="96"/>
      <c r="AD209" s="96"/>
      <c r="AE209" s="96"/>
      <c r="AF209" s="96"/>
      <c r="AG209" s="96"/>
      <c r="AH209" s="411"/>
      <c r="AI209" s="301"/>
      <c r="AJ209" s="321"/>
      <c r="AK209" s="116"/>
    </row>
    <row r="210" spans="1:37" ht="43.9" customHeight="1">
      <c r="A210" s="243"/>
      <c r="B210" s="264" t="s">
        <v>54</v>
      </c>
      <c r="C210" s="269" t="s">
        <v>55</v>
      </c>
      <c r="D210" s="116"/>
      <c r="E210" s="459"/>
      <c r="F210" s="459"/>
      <c r="G210" s="531"/>
      <c r="H210" s="250"/>
      <c r="I210" s="60"/>
      <c r="J210" s="60"/>
      <c r="K210" s="59"/>
      <c r="L210" s="147"/>
      <c r="M210" s="60"/>
      <c r="N210" s="340"/>
      <c r="O210" s="383"/>
      <c r="P210" s="149"/>
      <c r="Q210" s="150"/>
      <c r="R210" s="151"/>
      <c r="S210" s="66"/>
      <c r="T210" s="65"/>
      <c r="U210" s="65"/>
      <c r="V210" s="66"/>
      <c r="W210" s="65"/>
      <c r="X210" s="65"/>
      <c r="Y210" s="65"/>
      <c r="Z210" s="65"/>
      <c r="AA210" s="65"/>
      <c r="AB210" s="65"/>
      <c r="AC210" s="65"/>
      <c r="AD210" s="65"/>
      <c r="AE210" s="65"/>
      <c r="AF210" s="65"/>
      <c r="AG210" s="65"/>
      <c r="AH210" s="410"/>
      <c r="AI210" s="247"/>
      <c r="AJ210" s="202"/>
      <c r="AK210" s="273"/>
    </row>
    <row r="211" spans="1:37" ht="105">
      <c r="A211" s="243"/>
      <c r="B211" s="463" t="s">
        <v>56</v>
      </c>
      <c r="C211" s="31" t="s">
        <v>310</v>
      </c>
      <c r="D211" s="116"/>
      <c r="E211" s="459"/>
      <c r="F211" s="459"/>
      <c r="G211" s="531"/>
      <c r="H211" s="248"/>
      <c r="I211" s="188"/>
      <c r="J211" s="188"/>
      <c r="K211" s="123"/>
      <c r="L211" s="187"/>
      <c r="M211" s="188"/>
      <c r="N211" s="347"/>
      <c r="O211" s="359">
        <v>3</v>
      </c>
      <c r="P211" s="318" t="str">
        <f>C42</f>
        <v>To understand engineering terminology</v>
      </c>
      <c r="Q211" s="317" t="str">
        <f>H50</f>
        <v>Aircrew content with engineering terminology</v>
      </c>
      <c r="R211" s="374" t="str">
        <f>I50</f>
        <v>Timing/duration</v>
      </c>
      <c r="S211" s="317" t="str">
        <f>J50</f>
        <v>Too early and wrong assessment made</v>
      </c>
      <c r="T211" s="385" t="str">
        <f>K50</f>
        <v>High</v>
      </c>
      <c r="U211" s="386" t="str">
        <f>L50</f>
        <v>Large</v>
      </c>
      <c r="V211" s="318" t="s">
        <v>311</v>
      </c>
      <c r="W211" s="107" t="s">
        <v>104</v>
      </c>
      <c r="X211" s="107">
        <f t="shared" ref="X211:X213" si="252">IF($T211="High",3,0)</f>
        <v>3</v>
      </c>
      <c r="Y211" s="107">
        <f t="shared" ref="Y211:Y213" si="253">IF($T211="Medium",2,0)</f>
        <v>0</v>
      </c>
      <c r="Z211" s="107">
        <f t="shared" ref="Z211:Z213" si="254">IF($T211="Low",1,0)</f>
        <v>0</v>
      </c>
      <c r="AA211" s="107">
        <f t="shared" ref="AA211:AA213" si="255">IF($U211="large",3,0)</f>
        <v>3</v>
      </c>
      <c r="AB211" s="107">
        <f t="shared" ref="AB211:AB213" si="256">IF($U211="Medium",2,0)</f>
        <v>0</v>
      </c>
      <c r="AC211" s="107">
        <f t="shared" ref="AC211:AC213" si="257">IF($U211="Low",1,0)</f>
        <v>0</v>
      </c>
      <c r="AD211" s="107">
        <f t="shared" ref="AD211:AD213" si="258">(X211+Y211+Z211)*(AA211+AB211+AC211)</f>
        <v>9</v>
      </c>
      <c r="AE211" s="376">
        <f t="shared" ref="AE211:AE213" si="259">IF($W211="INCREASE",3,0)</f>
        <v>0</v>
      </c>
      <c r="AF211" s="376">
        <f t="shared" ref="AF211:AF213" si="260">IF($W211="NO CHANGE",2,0)</f>
        <v>2</v>
      </c>
      <c r="AG211" s="376">
        <f t="shared" ref="AG211:AG213" si="261">IF($W211="DECREASE",1,0)</f>
        <v>0</v>
      </c>
      <c r="AH211" s="425">
        <f t="shared" ref="AH211:AH213" si="262">AD211*(AE211+AF211+AG211)</f>
        <v>18</v>
      </c>
      <c r="AI211" s="375" t="s">
        <v>312</v>
      </c>
      <c r="AJ211" s="253"/>
      <c r="AK211" s="301"/>
    </row>
    <row r="212" spans="1:37" ht="105">
      <c r="A212" s="243"/>
      <c r="B212" s="463"/>
      <c r="C212" s="31" t="s">
        <v>279</v>
      </c>
      <c r="D212" s="116"/>
      <c r="E212" s="459"/>
      <c r="F212" s="459"/>
      <c r="G212" s="531"/>
      <c r="H212" s="248"/>
      <c r="I212" s="188"/>
      <c r="J212" s="188"/>
      <c r="K212" s="123"/>
      <c r="L212" s="187"/>
      <c r="M212" s="188"/>
      <c r="N212" s="347"/>
      <c r="O212" s="306">
        <v>12</v>
      </c>
      <c r="P212" s="50" t="str">
        <f>C178</f>
        <v>To read aircraft log book</v>
      </c>
      <c r="Q212" s="47" t="str">
        <f>H183</f>
        <v>Signed aircraft log book</v>
      </c>
      <c r="R212" s="53" t="str">
        <f>I183</f>
        <v>Wrong object</v>
      </c>
      <c r="S212" s="47" t="str">
        <f>J183</f>
        <v>Signed the incorrect aircraft log book</v>
      </c>
      <c r="T212" s="72" t="str">
        <f>K183</f>
        <v>High</v>
      </c>
      <c r="U212" s="73" t="str">
        <f>L183</f>
        <v>Large</v>
      </c>
      <c r="V212" s="50" t="s">
        <v>313</v>
      </c>
      <c r="W212" s="32" t="s">
        <v>104</v>
      </c>
      <c r="X212" s="32">
        <f t="shared" si="252"/>
        <v>3</v>
      </c>
      <c r="Y212" s="32">
        <f t="shared" si="253"/>
        <v>0</v>
      </c>
      <c r="Z212" s="32">
        <f t="shared" si="254"/>
        <v>0</v>
      </c>
      <c r="AA212" s="32">
        <f t="shared" si="255"/>
        <v>3</v>
      </c>
      <c r="AB212" s="32">
        <f t="shared" si="256"/>
        <v>0</v>
      </c>
      <c r="AC212" s="32">
        <f t="shared" si="257"/>
        <v>0</v>
      </c>
      <c r="AD212" s="32">
        <f t="shared" si="258"/>
        <v>9</v>
      </c>
      <c r="AE212" s="51">
        <f t="shared" si="259"/>
        <v>0</v>
      </c>
      <c r="AF212" s="51">
        <f t="shared" si="260"/>
        <v>2</v>
      </c>
      <c r="AG212" s="51">
        <f t="shared" si="261"/>
        <v>0</v>
      </c>
      <c r="AH212" s="48">
        <f t="shared" si="262"/>
        <v>18</v>
      </c>
      <c r="AI212" s="152" t="s">
        <v>314</v>
      </c>
      <c r="AJ212" s="253"/>
      <c r="AK212" s="301"/>
    </row>
    <row r="213" spans="1:37" ht="120">
      <c r="A213" s="243"/>
      <c r="B213" s="463"/>
      <c r="C213" s="31" t="s">
        <v>156</v>
      </c>
      <c r="D213" s="116"/>
      <c r="E213" s="459"/>
      <c r="F213" s="459"/>
      <c r="G213" s="531"/>
      <c r="H213" s="246"/>
      <c r="I213" s="66"/>
      <c r="J213" s="66"/>
      <c r="K213" s="65"/>
      <c r="L213" s="151"/>
      <c r="M213" s="66"/>
      <c r="N213" s="347"/>
      <c r="O213" s="306">
        <v>4</v>
      </c>
      <c r="P213" s="50" t="str">
        <f>C59</f>
        <v>To explain engineer's terminology</v>
      </c>
      <c r="Q213" s="47" t="str">
        <f>H63</f>
        <v>More knowledgeable aircrew</v>
      </c>
      <c r="R213" s="53" t="str">
        <f>I63</f>
        <v>Timing/duration</v>
      </c>
      <c r="S213" s="47" t="str">
        <f>J63</f>
        <v>Too early - assessment of aircrew knowledge made too early</v>
      </c>
      <c r="T213" s="72" t="str">
        <f>K63</f>
        <v>High</v>
      </c>
      <c r="U213" s="73" t="str">
        <f>L63</f>
        <v>Large</v>
      </c>
      <c r="V213" s="50" t="s">
        <v>315</v>
      </c>
      <c r="W213" s="32" t="s">
        <v>104</v>
      </c>
      <c r="X213" s="32">
        <f t="shared" si="252"/>
        <v>3</v>
      </c>
      <c r="Y213" s="32">
        <f t="shared" si="253"/>
        <v>0</v>
      </c>
      <c r="Z213" s="32">
        <f t="shared" si="254"/>
        <v>0</v>
      </c>
      <c r="AA213" s="32">
        <f t="shared" si="255"/>
        <v>3</v>
      </c>
      <c r="AB213" s="32">
        <f t="shared" si="256"/>
        <v>0</v>
      </c>
      <c r="AC213" s="32">
        <f t="shared" si="257"/>
        <v>0</v>
      </c>
      <c r="AD213" s="32">
        <f t="shared" si="258"/>
        <v>9</v>
      </c>
      <c r="AE213" s="51">
        <f t="shared" si="259"/>
        <v>0</v>
      </c>
      <c r="AF213" s="51">
        <f t="shared" si="260"/>
        <v>2</v>
      </c>
      <c r="AG213" s="51">
        <f t="shared" si="261"/>
        <v>0</v>
      </c>
      <c r="AH213" s="48">
        <f t="shared" si="262"/>
        <v>18</v>
      </c>
      <c r="AI213" s="159" t="s">
        <v>316</v>
      </c>
      <c r="AJ213" s="303"/>
      <c r="AK213" s="301"/>
    </row>
    <row r="214" spans="1:37" ht="43.9" customHeight="1">
      <c r="A214" s="243"/>
      <c r="B214" s="463" t="s">
        <v>65</v>
      </c>
      <c r="C214" s="31" t="s">
        <v>189</v>
      </c>
      <c r="D214" s="116"/>
      <c r="E214" s="459"/>
      <c r="F214" s="459"/>
      <c r="G214" s="461"/>
      <c r="H214" s="226" t="str">
        <f>C214</f>
        <v>Aircrew requiring Q&amp;E test</v>
      </c>
      <c r="I214" s="320" t="s">
        <v>67</v>
      </c>
      <c r="J214" s="346" t="s">
        <v>317</v>
      </c>
      <c r="K214" s="107" t="s">
        <v>69</v>
      </c>
      <c r="L214" s="287" t="s">
        <v>58</v>
      </c>
      <c r="M214" s="288"/>
      <c r="N214" s="347"/>
      <c r="O214" s="60"/>
      <c r="P214" s="145"/>
      <c r="Q214" s="146"/>
      <c r="R214" s="147"/>
      <c r="S214" s="60"/>
      <c r="T214" s="59"/>
      <c r="U214" s="59"/>
      <c r="V214" s="60"/>
      <c r="W214" s="59"/>
      <c r="X214" s="59"/>
      <c r="Y214" s="59"/>
      <c r="Z214" s="59"/>
      <c r="AA214" s="59"/>
      <c r="AB214" s="59"/>
      <c r="AC214" s="59"/>
      <c r="AD214" s="59"/>
      <c r="AE214" s="59"/>
      <c r="AF214" s="59"/>
      <c r="AG214" s="59"/>
      <c r="AH214" s="409"/>
      <c r="AI214" s="60"/>
      <c r="AJ214" s="318" t="s">
        <v>318</v>
      </c>
      <c r="AK214" s="116"/>
    </row>
    <row r="215" spans="1:37" ht="43.9" customHeight="1">
      <c r="A215" s="243"/>
      <c r="B215" s="463"/>
      <c r="C215" s="31" t="s">
        <v>289</v>
      </c>
      <c r="D215" s="116"/>
      <c r="E215" s="459"/>
      <c r="F215" s="459"/>
      <c r="G215" s="461"/>
      <c r="H215" s="278" t="str">
        <f>C215</f>
        <v>Unserviceable aircraft</v>
      </c>
      <c r="I215" s="322" t="s">
        <v>107</v>
      </c>
      <c r="J215" s="323" t="s">
        <v>319</v>
      </c>
      <c r="K215" s="194" t="s">
        <v>69</v>
      </c>
      <c r="L215" s="302" t="s">
        <v>58</v>
      </c>
      <c r="M215" s="295"/>
      <c r="N215" s="347"/>
      <c r="O215" s="66"/>
      <c r="P215" s="149"/>
      <c r="Q215" s="150"/>
      <c r="R215" s="151"/>
      <c r="S215" s="66"/>
      <c r="T215" s="65"/>
      <c r="U215" s="65"/>
      <c r="V215" s="66"/>
      <c r="W215" s="65"/>
      <c r="X215" s="65"/>
      <c r="Y215" s="65"/>
      <c r="Z215" s="65"/>
      <c r="AA215" s="65"/>
      <c r="AB215" s="65"/>
      <c r="AC215" s="65"/>
      <c r="AD215" s="65"/>
      <c r="AE215" s="65"/>
      <c r="AF215" s="65"/>
      <c r="AG215" s="65"/>
      <c r="AH215" s="410"/>
      <c r="AI215" s="247"/>
      <c r="AJ215" s="116" t="s">
        <v>320</v>
      </c>
      <c r="AK215" s="116"/>
    </row>
    <row r="216" spans="1:37" ht="120">
      <c r="A216" s="243"/>
      <c r="B216" s="30" t="s">
        <v>75</v>
      </c>
      <c r="C216" s="31" t="s">
        <v>276</v>
      </c>
      <c r="D216" s="116"/>
      <c r="E216" s="459"/>
      <c r="F216" s="459"/>
      <c r="G216" s="531"/>
      <c r="H216" s="250"/>
      <c r="I216" s="60"/>
      <c r="J216" s="145"/>
      <c r="K216" s="59"/>
      <c r="L216" s="147"/>
      <c r="M216" s="60"/>
      <c r="N216" s="347"/>
      <c r="O216" s="306">
        <v>12</v>
      </c>
      <c r="P216" s="50" t="str">
        <f>C178</f>
        <v>To read aircraft log book</v>
      </c>
      <c r="Q216" s="47" t="str">
        <f>H182</f>
        <v>Read aircraft log book</v>
      </c>
      <c r="R216" s="53" t="str">
        <f>I182</f>
        <v>Wrong object</v>
      </c>
      <c r="S216" s="47" t="str">
        <f>J182</f>
        <v>Read the incorrect aircraft log book</v>
      </c>
      <c r="T216" s="72" t="str">
        <f>K182</f>
        <v>High</v>
      </c>
      <c r="U216" s="73" t="str">
        <f>L182</f>
        <v>Large</v>
      </c>
      <c r="V216" s="50" t="s">
        <v>321</v>
      </c>
      <c r="W216" s="32" t="s">
        <v>104</v>
      </c>
      <c r="X216" s="32">
        <f t="shared" ref="X216:X217" si="263">IF($T216="High",3,0)</f>
        <v>3</v>
      </c>
      <c r="Y216" s="32">
        <f t="shared" ref="Y216:Y217" si="264">IF($T216="Medium",2,0)</f>
        <v>0</v>
      </c>
      <c r="Z216" s="32">
        <f t="shared" ref="Z216:Z217" si="265">IF($T216="Low",1,0)</f>
        <v>0</v>
      </c>
      <c r="AA216" s="32">
        <f t="shared" ref="AA216:AA217" si="266">IF($U216="large",3,0)</f>
        <v>3</v>
      </c>
      <c r="AB216" s="32">
        <f t="shared" ref="AB216:AB217" si="267">IF($U216="Medium",2,0)</f>
        <v>0</v>
      </c>
      <c r="AC216" s="32">
        <f t="shared" ref="AC216:AC217" si="268">IF($U216="Low",1,0)</f>
        <v>0</v>
      </c>
      <c r="AD216" s="32">
        <f t="shared" ref="AD216:AD217" si="269">(X216+Y216+Z216)*(AA216+AB216+AC216)</f>
        <v>9</v>
      </c>
      <c r="AE216" s="51">
        <f t="shared" ref="AE216:AE217" si="270">IF($W216="INCREASE",3,0)</f>
        <v>0</v>
      </c>
      <c r="AF216" s="51">
        <f t="shared" ref="AF216:AF217" si="271">IF($W216="NO CHANGE",2,0)</f>
        <v>2</v>
      </c>
      <c r="AG216" s="51">
        <f t="shared" ref="AG216:AG217" si="272">IF($W216="DECREASE",1,0)</f>
        <v>0</v>
      </c>
      <c r="AH216" s="48">
        <f t="shared" ref="AH216:AH217" si="273">AD216*(AE216+AF216+AG216)</f>
        <v>18</v>
      </c>
      <c r="AI216" s="50" t="s">
        <v>322</v>
      </c>
      <c r="AJ216" s="202"/>
      <c r="AK216" s="116"/>
    </row>
    <row r="217" spans="1:37" ht="105">
      <c r="A217" s="243"/>
      <c r="B217" s="30" t="s">
        <v>82</v>
      </c>
      <c r="C217" s="31" t="s">
        <v>294</v>
      </c>
      <c r="D217" s="116"/>
      <c r="E217" s="459"/>
      <c r="F217" s="459"/>
      <c r="G217" s="531"/>
      <c r="H217" s="248"/>
      <c r="I217" s="188"/>
      <c r="J217" s="188"/>
      <c r="K217" s="123"/>
      <c r="L217" s="187"/>
      <c r="M217" s="188"/>
      <c r="N217" s="347"/>
      <c r="O217" s="306" t="s">
        <v>323</v>
      </c>
      <c r="P217" s="50" t="str">
        <f>C420</f>
        <v>To conduct aircraft fault diagnostics as per AMM</v>
      </c>
      <c r="Q217" s="47" t="str">
        <f>H426</f>
        <v>Serviceable aircraft</v>
      </c>
      <c r="R217" s="53" t="str">
        <f t="shared" ref="R217:U217" si="274">I426</f>
        <v>Timing/duration</v>
      </c>
      <c r="S217" s="47" t="str">
        <f t="shared" si="274"/>
        <v>Too early - aircraft declared serviceable before all maintenance complete</v>
      </c>
      <c r="T217" s="115" t="str">
        <f t="shared" si="274"/>
        <v>Low</v>
      </c>
      <c r="U217" s="73" t="str">
        <f t="shared" si="274"/>
        <v>Large</v>
      </c>
      <c r="V217" s="50" t="s">
        <v>324</v>
      </c>
      <c r="W217" s="32" t="s">
        <v>60</v>
      </c>
      <c r="X217" s="32">
        <f t="shared" si="263"/>
        <v>0</v>
      </c>
      <c r="Y217" s="32">
        <f t="shared" si="264"/>
        <v>0</v>
      </c>
      <c r="Z217" s="32">
        <f t="shared" si="265"/>
        <v>1</v>
      </c>
      <c r="AA217" s="32">
        <f t="shared" si="266"/>
        <v>3</v>
      </c>
      <c r="AB217" s="32">
        <f t="shared" si="267"/>
        <v>0</v>
      </c>
      <c r="AC217" s="32">
        <f t="shared" si="268"/>
        <v>0</v>
      </c>
      <c r="AD217" s="32">
        <f t="shared" si="269"/>
        <v>3</v>
      </c>
      <c r="AE217" s="51">
        <f t="shared" si="270"/>
        <v>3</v>
      </c>
      <c r="AF217" s="51">
        <f t="shared" si="271"/>
        <v>0</v>
      </c>
      <c r="AG217" s="51">
        <f t="shared" si="272"/>
        <v>0</v>
      </c>
      <c r="AH217" s="48">
        <f t="shared" si="273"/>
        <v>9</v>
      </c>
      <c r="AI217" s="50" t="s">
        <v>325</v>
      </c>
      <c r="AJ217" s="253"/>
      <c r="AK217" s="116"/>
    </row>
    <row r="218" spans="1:37" ht="22.9">
      <c r="A218" s="243"/>
      <c r="B218" s="30" t="s">
        <v>89</v>
      </c>
      <c r="C218" s="75" t="s">
        <v>90</v>
      </c>
      <c r="D218" s="116"/>
      <c r="E218" s="459"/>
      <c r="F218" s="459"/>
      <c r="G218" s="531"/>
      <c r="H218" s="223"/>
      <c r="I218" s="88"/>
      <c r="J218" s="88"/>
      <c r="K218" s="90"/>
      <c r="L218" s="88"/>
      <c r="M218" s="88"/>
      <c r="N218" s="347"/>
      <c r="O218" s="79"/>
      <c r="P218" s="79"/>
      <c r="Q218" s="80"/>
      <c r="R218" s="79"/>
      <c r="S218" s="79"/>
      <c r="T218" s="81"/>
      <c r="U218" s="81"/>
      <c r="V218" s="79"/>
      <c r="W218" s="81"/>
      <c r="X218" s="81"/>
      <c r="Y218" s="81"/>
      <c r="Z218" s="81"/>
      <c r="AA218" s="81"/>
      <c r="AB218" s="81"/>
      <c r="AC218" s="81"/>
      <c r="AD218" s="81"/>
      <c r="AE218" s="81"/>
      <c r="AF218" s="81"/>
      <c r="AG218" s="81"/>
      <c r="AH218" s="81"/>
      <c r="AI218" s="79"/>
      <c r="AJ218" s="249"/>
      <c r="AK218" s="116"/>
    </row>
    <row r="219" spans="1:37" ht="43.9" customHeight="1">
      <c r="A219" s="243"/>
      <c r="B219" s="277" t="s">
        <v>91</v>
      </c>
      <c r="C219" s="85" t="s">
        <v>90</v>
      </c>
      <c r="D219" s="278"/>
      <c r="E219" s="459"/>
      <c r="F219" s="459"/>
      <c r="G219" s="531"/>
      <c r="H219" s="224"/>
      <c r="I219" s="177"/>
      <c r="J219" s="177"/>
      <c r="K219" s="133"/>
      <c r="L219" s="177"/>
      <c r="M219" s="177"/>
      <c r="N219" s="226"/>
      <c r="O219" s="88"/>
      <c r="P219" s="88"/>
      <c r="Q219" s="89"/>
      <c r="R219" s="88"/>
      <c r="S219" s="88"/>
      <c r="T219" s="90"/>
      <c r="U219" s="90"/>
      <c r="V219" s="88"/>
      <c r="W219" s="90"/>
      <c r="X219" s="90"/>
      <c r="Y219" s="90"/>
      <c r="Z219" s="90"/>
      <c r="AA219" s="90"/>
      <c r="AB219" s="90"/>
      <c r="AC219" s="90"/>
      <c r="AD219" s="90"/>
      <c r="AE219" s="90"/>
      <c r="AF219" s="90"/>
      <c r="AG219" s="90"/>
      <c r="AH219" s="133"/>
      <c r="AI219" s="177"/>
      <c r="AJ219" s="247"/>
      <c r="AK219" s="278"/>
    </row>
    <row r="220" spans="1:37" ht="43.9" customHeight="1">
      <c r="A220" s="279"/>
      <c r="B220" s="163"/>
      <c r="C220" s="163"/>
      <c r="D220" s="163"/>
      <c r="E220" s="170"/>
      <c r="F220" s="93"/>
      <c r="G220" s="93"/>
      <c r="H220" s="163"/>
      <c r="I220" s="163"/>
      <c r="J220" s="163"/>
      <c r="K220" s="44"/>
      <c r="L220" s="170"/>
      <c r="M220" s="170"/>
      <c r="N220" s="66"/>
      <c r="O220" s="170"/>
      <c r="P220" s="168"/>
      <c r="Q220" s="169"/>
      <c r="R220" s="170"/>
      <c r="S220" s="163"/>
      <c r="T220" s="44"/>
      <c r="U220" s="44"/>
      <c r="V220" s="163"/>
      <c r="W220" s="44"/>
      <c r="X220" s="44"/>
      <c r="Y220" s="44"/>
      <c r="Z220" s="44"/>
      <c r="AA220" s="44"/>
      <c r="AB220" s="44"/>
      <c r="AC220" s="44"/>
      <c r="AD220" s="44"/>
      <c r="AE220" s="44"/>
      <c r="AF220" s="44"/>
      <c r="AG220" s="44"/>
      <c r="AH220" s="406"/>
      <c r="AI220" s="163"/>
      <c r="AJ220" s="273"/>
      <c r="AK220" s="163"/>
    </row>
    <row r="221" spans="1:37" ht="43.9" customHeight="1" thickBot="1">
      <c r="A221" s="280"/>
      <c r="B221" s="164"/>
      <c r="C221" s="164"/>
      <c r="D221" s="164"/>
      <c r="E221" s="281"/>
      <c r="F221" s="97"/>
      <c r="G221" s="97"/>
      <c r="H221" s="164"/>
      <c r="I221" s="164"/>
      <c r="J221" s="164"/>
      <c r="K221" s="96"/>
      <c r="L221" s="281"/>
      <c r="M221" s="164"/>
      <c r="N221" s="164"/>
      <c r="O221" s="281"/>
      <c r="P221" s="282"/>
      <c r="Q221" s="283"/>
      <c r="R221" s="281"/>
      <c r="S221" s="164"/>
      <c r="T221" s="96"/>
      <c r="U221" s="96"/>
      <c r="V221" s="164"/>
      <c r="W221" s="96"/>
      <c r="X221" s="96"/>
      <c r="Y221" s="96"/>
      <c r="Z221" s="96"/>
      <c r="AA221" s="96"/>
      <c r="AB221" s="96"/>
      <c r="AC221" s="96"/>
      <c r="AD221" s="96"/>
      <c r="AE221" s="96"/>
      <c r="AF221" s="96"/>
      <c r="AG221" s="96"/>
      <c r="AH221" s="411"/>
      <c r="AI221" s="164"/>
      <c r="AJ221" s="164"/>
      <c r="AK221" s="164"/>
    </row>
    <row r="222" spans="1:37" ht="43.9" customHeight="1" thickBot="1">
      <c r="A222" s="258">
        <v>15</v>
      </c>
      <c r="B222" s="481" t="s">
        <v>5</v>
      </c>
      <c r="C222" s="482"/>
      <c r="D222" s="482" t="s">
        <v>6</v>
      </c>
      <c r="E222" s="482"/>
      <c r="F222" s="482"/>
      <c r="G222" s="482"/>
      <c r="H222" s="482"/>
      <c r="I222" s="482"/>
      <c r="J222" s="482"/>
      <c r="K222" s="482"/>
      <c r="L222" s="501"/>
      <c r="M222" s="502" t="s">
        <v>7</v>
      </c>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3" t="s">
        <v>8</v>
      </c>
      <c r="AJ222" s="483"/>
    </row>
    <row r="223" spans="1:37" s="259" customFormat="1" ht="43.9" customHeight="1">
      <c r="A223" s="243"/>
      <c r="D223" s="260"/>
      <c r="E223" s="261" t="s">
        <v>9</v>
      </c>
      <c r="F223" s="508" t="s">
        <v>10</v>
      </c>
      <c r="G223" s="508" t="s">
        <v>11</v>
      </c>
      <c r="H223" s="510" t="s">
        <v>12</v>
      </c>
      <c r="I223" s="512" t="s">
        <v>13</v>
      </c>
      <c r="J223" s="514" t="s">
        <v>14</v>
      </c>
      <c r="K223" s="466" t="s">
        <v>15</v>
      </c>
      <c r="L223" s="508" t="s">
        <v>16</v>
      </c>
      <c r="M223" s="260" t="s">
        <v>17</v>
      </c>
      <c r="N223" s="262" t="s">
        <v>18</v>
      </c>
      <c r="O223" s="516" t="s">
        <v>19</v>
      </c>
      <c r="P223" s="517"/>
      <c r="Q223" s="518"/>
      <c r="R223" s="508" t="s">
        <v>92</v>
      </c>
      <c r="S223" s="508" t="s">
        <v>93</v>
      </c>
      <c r="T223" s="466" t="s">
        <v>22</v>
      </c>
      <c r="U223" s="466" t="s">
        <v>23</v>
      </c>
      <c r="V223" s="529" t="s">
        <v>24</v>
      </c>
      <c r="W223" s="466" t="s">
        <v>94</v>
      </c>
      <c r="X223" s="467" t="s">
        <v>26</v>
      </c>
      <c r="Y223" s="468"/>
      <c r="Z223" s="469"/>
      <c r="AA223" s="467" t="s">
        <v>27</v>
      </c>
      <c r="AB223" s="468"/>
      <c r="AC223" s="469"/>
      <c r="AD223" s="18" t="s">
        <v>28</v>
      </c>
      <c r="AE223" s="467" t="s">
        <v>29</v>
      </c>
      <c r="AF223" s="468"/>
      <c r="AG223" s="469"/>
      <c r="AH223" s="466" t="s">
        <v>30</v>
      </c>
      <c r="AI223" s="528" t="s">
        <v>31</v>
      </c>
      <c r="AJ223" s="528" t="s">
        <v>32</v>
      </c>
      <c r="AK223" s="263" t="s">
        <v>33</v>
      </c>
    </row>
    <row r="224" spans="1:37" ht="43.9" customHeight="1">
      <c r="A224" s="243"/>
      <c r="B224" s="264" t="s">
        <v>34</v>
      </c>
      <c r="C224" s="31" t="s">
        <v>326</v>
      </c>
      <c r="D224" s="116"/>
      <c r="E224" s="265" t="s">
        <v>36</v>
      </c>
      <c r="F224" s="509"/>
      <c r="G224" s="509"/>
      <c r="H224" s="511"/>
      <c r="I224" s="513"/>
      <c r="J224" s="515"/>
      <c r="K224" s="457"/>
      <c r="L224" s="509"/>
      <c r="M224" s="266"/>
      <c r="N224" s="361"/>
      <c r="O224" s="426" t="s">
        <v>37</v>
      </c>
      <c r="P224" s="427" t="s">
        <v>38</v>
      </c>
      <c r="Q224" s="428" t="s">
        <v>17</v>
      </c>
      <c r="R224" s="528"/>
      <c r="S224" s="528"/>
      <c r="T224" s="456"/>
      <c r="U224" s="456"/>
      <c r="V224" s="530"/>
      <c r="W224" s="456"/>
      <c r="X224" s="325" t="s">
        <v>39</v>
      </c>
      <c r="Y224" s="325" t="s">
        <v>40</v>
      </c>
      <c r="Z224" s="325" t="s">
        <v>41</v>
      </c>
      <c r="AA224" s="325" t="s">
        <v>39</v>
      </c>
      <c r="AB224" s="325" t="s">
        <v>40</v>
      </c>
      <c r="AC224" s="325" t="s">
        <v>41</v>
      </c>
      <c r="AD224" s="325" t="s">
        <v>42</v>
      </c>
      <c r="AE224" s="325" t="s">
        <v>43</v>
      </c>
      <c r="AF224" s="325" t="s">
        <v>44</v>
      </c>
      <c r="AG224" s="325" t="s">
        <v>45</v>
      </c>
      <c r="AH224" s="456"/>
      <c r="AI224" s="528"/>
      <c r="AJ224" s="509"/>
      <c r="AK224" s="152" t="s">
        <v>46</v>
      </c>
    </row>
    <row r="225" spans="1:37" ht="43.9" customHeight="1">
      <c r="A225" s="243"/>
      <c r="B225" s="30" t="s">
        <v>47</v>
      </c>
      <c r="C225" s="106" t="s">
        <v>327</v>
      </c>
      <c r="D225" s="116"/>
      <c r="E225" s="458" t="s">
        <v>328</v>
      </c>
      <c r="F225" s="458" t="s">
        <v>170</v>
      </c>
      <c r="G225" s="460" t="s">
        <v>329</v>
      </c>
      <c r="H225" s="278"/>
      <c r="I225" s="278"/>
      <c r="J225" s="278"/>
      <c r="K225" s="194"/>
      <c r="L225" s="302"/>
      <c r="M225" s="295"/>
      <c r="N225" s="368"/>
      <c r="O225" s="309"/>
      <c r="P225" s="282"/>
      <c r="Q225" s="283"/>
      <c r="R225" s="281"/>
      <c r="S225" s="164"/>
      <c r="T225" s="96"/>
      <c r="U225" s="96"/>
      <c r="V225" s="164"/>
      <c r="W225" s="96"/>
      <c r="X225" s="96"/>
      <c r="Y225" s="96"/>
      <c r="Z225" s="96"/>
      <c r="AA225" s="96"/>
      <c r="AB225" s="96"/>
      <c r="AC225" s="96"/>
      <c r="AD225" s="96"/>
      <c r="AE225" s="96"/>
      <c r="AF225" s="96"/>
      <c r="AG225" s="96"/>
      <c r="AH225" s="411"/>
      <c r="AI225" s="301"/>
      <c r="AJ225" s="321"/>
      <c r="AK225" s="116"/>
    </row>
    <row r="226" spans="1:37" ht="43.9" customHeight="1">
      <c r="A226" s="243"/>
      <c r="B226" s="264" t="s">
        <v>54</v>
      </c>
      <c r="C226" s="269" t="s">
        <v>55</v>
      </c>
      <c r="D226" s="116"/>
      <c r="E226" s="459"/>
      <c r="F226" s="459"/>
      <c r="G226" s="531"/>
      <c r="H226" s="250"/>
      <c r="I226" s="60"/>
      <c r="J226" s="60"/>
      <c r="K226" s="59"/>
      <c r="L226" s="147"/>
      <c r="M226" s="60"/>
      <c r="N226" s="382"/>
      <c r="O226" s="383"/>
      <c r="P226" s="149"/>
      <c r="Q226" s="150"/>
      <c r="R226" s="151"/>
      <c r="S226" s="66"/>
      <c r="T226" s="65"/>
      <c r="U226" s="65"/>
      <c r="V226" s="66"/>
      <c r="W226" s="65"/>
      <c r="X226" s="65"/>
      <c r="Y226" s="65"/>
      <c r="Z226" s="65"/>
      <c r="AA226" s="65"/>
      <c r="AB226" s="65"/>
      <c r="AC226" s="65"/>
      <c r="AD226" s="65"/>
      <c r="AE226" s="65"/>
      <c r="AF226" s="65"/>
      <c r="AG226" s="65"/>
      <c r="AH226" s="410"/>
      <c r="AI226" s="247"/>
      <c r="AJ226" s="202"/>
      <c r="AK226" s="273"/>
    </row>
    <row r="227" spans="1:37" ht="75">
      <c r="A227" s="243"/>
      <c r="B227" s="463" t="s">
        <v>56</v>
      </c>
      <c r="C227" s="31" t="s">
        <v>330</v>
      </c>
      <c r="D227" s="116"/>
      <c r="E227" s="459"/>
      <c r="F227" s="459"/>
      <c r="G227" s="531"/>
      <c r="H227" s="248"/>
      <c r="I227" s="188"/>
      <c r="J227" s="188"/>
      <c r="K227" s="123"/>
      <c r="L227" s="187"/>
      <c r="M227" s="188"/>
      <c r="N227" s="316"/>
      <c r="O227" s="359">
        <v>38</v>
      </c>
      <c r="P227" s="318" t="str">
        <f>C544</f>
        <v>To inform PSED team</v>
      </c>
      <c r="Q227" s="317" t="str">
        <f>H551</f>
        <v>Request for backup qualified and experienced engineers</v>
      </c>
      <c r="R227" s="374" t="str">
        <f t="shared" ref="R227:U228" si="275">I551</f>
        <v>Timing/duration</v>
      </c>
      <c r="S227" s="317" t="str">
        <f t="shared" si="275"/>
        <v>Too late - request made too late to be of benefit</v>
      </c>
      <c r="T227" s="385" t="str">
        <f t="shared" si="275"/>
        <v>High</v>
      </c>
      <c r="U227" s="386" t="str">
        <f t="shared" si="275"/>
        <v>Large</v>
      </c>
      <c r="V227" s="318" t="s">
        <v>584</v>
      </c>
      <c r="W227" s="107" t="s">
        <v>244</v>
      </c>
      <c r="X227" s="107">
        <f t="shared" ref="X227:X228" si="276">IF($T227="High",3,0)</f>
        <v>3</v>
      </c>
      <c r="Y227" s="107">
        <f t="shared" ref="Y227:Y228" si="277">IF($T227="Medium",2,0)</f>
        <v>0</v>
      </c>
      <c r="Z227" s="107">
        <f t="shared" ref="Z227:Z228" si="278">IF($T227="Low",1,0)</f>
        <v>0</v>
      </c>
      <c r="AA227" s="107">
        <f t="shared" ref="AA227:AA228" si="279">IF($U227="large",3,0)</f>
        <v>3</v>
      </c>
      <c r="AB227" s="107">
        <f t="shared" ref="AB227:AB228" si="280">IF($U227="Medium",2,0)</f>
        <v>0</v>
      </c>
      <c r="AC227" s="107">
        <f t="shared" ref="AC227:AC228" si="281">IF($U227="Low",1,0)</f>
        <v>0</v>
      </c>
      <c r="AD227" s="107">
        <f t="shared" ref="AD227:AD228" si="282">(X227+Y227+Z227)*(AA227+AB227+AC227)</f>
        <v>9</v>
      </c>
      <c r="AE227" s="376">
        <f t="shared" ref="AE227:AE228" si="283">IF($W227="INCREASE",3,0)</f>
        <v>0</v>
      </c>
      <c r="AF227" s="376">
        <f t="shared" ref="AF227:AF228" si="284">IF($W227="NO CHANGE",2,0)</f>
        <v>0</v>
      </c>
      <c r="AG227" s="376">
        <f t="shared" ref="AG227:AG228" si="285">IF($W227="DECREASE",1,0)</f>
        <v>1</v>
      </c>
      <c r="AH227" s="425">
        <f t="shared" ref="AH227:AH228" si="286">AD227*(AE227+AF227+AG227)</f>
        <v>9</v>
      </c>
      <c r="AI227" s="375" t="s">
        <v>332</v>
      </c>
      <c r="AJ227" s="253"/>
      <c r="AK227" s="301"/>
    </row>
    <row r="228" spans="1:37" ht="75">
      <c r="A228" s="243"/>
      <c r="B228" s="463"/>
      <c r="C228" s="31" t="s">
        <v>333</v>
      </c>
      <c r="D228" s="116"/>
      <c r="E228" s="459"/>
      <c r="F228" s="459"/>
      <c r="G228" s="531"/>
      <c r="H228" s="246"/>
      <c r="I228" s="66"/>
      <c r="J228" s="66"/>
      <c r="K228" s="65"/>
      <c r="L228" s="151"/>
      <c r="M228" s="66"/>
      <c r="N228" s="316"/>
      <c r="O228" s="306">
        <v>38</v>
      </c>
      <c r="P228" s="50" t="str">
        <f>C544</f>
        <v>To inform PSED team</v>
      </c>
      <c r="Q228" s="47" t="str">
        <f>H552</f>
        <v>Request for backup qualified and experienced aircrew</v>
      </c>
      <c r="R228" s="53" t="str">
        <f t="shared" si="275"/>
        <v>Timing/duration</v>
      </c>
      <c r="S228" s="47" t="str">
        <f>J552</f>
        <v>Too late - request made too late to be of benefit</v>
      </c>
      <c r="T228" s="72" t="str">
        <f t="shared" si="275"/>
        <v>High</v>
      </c>
      <c r="U228" s="73" t="str">
        <f t="shared" si="275"/>
        <v>Large</v>
      </c>
      <c r="V228" s="318" t="s">
        <v>585</v>
      </c>
      <c r="W228" s="32" t="s">
        <v>244</v>
      </c>
      <c r="X228" s="32">
        <f t="shared" si="276"/>
        <v>3</v>
      </c>
      <c r="Y228" s="32">
        <f t="shared" si="277"/>
        <v>0</v>
      </c>
      <c r="Z228" s="32">
        <f t="shared" si="278"/>
        <v>0</v>
      </c>
      <c r="AA228" s="32">
        <f t="shared" si="279"/>
        <v>3</v>
      </c>
      <c r="AB228" s="32">
        <f t="shared" si="280"/>
        <v>0</v>
      </c>
      <c r="AC228" s="32">
        <f t="shared" si="281"/>
        <v>0</v>
      </c>
      <c r="AD228" s="32">
        <f t="shared" si="282"/>
        <v>9</v>
      </c>
      <c r="AE228" s="51">
        <f t="shared" si="283"/>
        <v>0</v>
      </c>
      <c r="AF228" s="51">
        <f t="shared" si="284"/>
        <v>0</v>
      </c>
      <c r="AG228" s="51">
        <f t="shared" si="285"/>
        <v>1</v>
      </c>
      <c r="AH228" s="48">
        <f t="shared" si="286"/>
        <v>9</v>
      </c>
      <c r="AI228" s="159" t="s">
        <v>332</v>
      </c>
      <c r="AJ228" s="303"/>
      <c r="AK228" s="301"/>
    </row>
    <row r="229" spans="1:37" ht="43.9" customHeight="1">
      <c r="A229" s="243"/>
      <c r="B229" s="463" t="s">
        <v>65</v>
      </c>
      <c r="C229" s="31" t="s">
        <v>57</v>
      </c>
      <c r="D229" s="116"/>
      <c r="E229" s="459"/>
      <c r="F229" s="459"/>
      <c r="G229" s="461"/>
      <c r="H229" s="226" t="str">
        <f>C229</f>
        <v>Backup qualified and experienced engineers</v>
      </c>
      <c r="I229" s="320" t="s">
        <v>107</v>
      </c>
      <c r="J229" s="353" t="s">
        <v>334</v>
      </c>
      <c r="K229" s="107" t="s">
        <v>53</v>
      </c>
      <c r="L229" s="287" t="s">
        <v>58</v>
      </c>
      <c r="M229" s="288"/>
      <c r="N229" s="316"/>
      <c r="O229" s="60"/>
      <c r="P229" s="145"/>
      <c r="Q229" s="146"/>
      <c r="R229" s="147"/>
      <c r="S229" s="60"/>
      <c r="T229" s="59"/>
      <c r="U229" s="59"/>
      <c r="V229" s="60"/>
      <c r="W229" s="59"/>
      <c r="X229" s="59"/>
      <c r="Y229" s="59"/>
      <c r="Z229" s="59"/>
      <c r="AA229" s="59"/>
      <c r="AB229" s="59"/>
      <c r="AC229" s="59"/>
      <c r="AD229" s="59"/>
      <c r="AE229" s="59"/>
      <c r="AF229" s="59"/>
      <c r="AG229" s="59"/>
      <c r="AH229" s="409"/>
      <c r="AI229" s="251"/>
      <c r="AJ229" s="318" t="s">
        <v>335</v>
      </c>
      <c r="AK229" s="116"/>
    </row>
    <row r="230" spans="1:37" ht="43.9" customHeight="1">
      <c r="A230" s="243"/>
      <c r="B230" s="463"/>
      <c r="C230" s="31" t="s">
        <v>62</v>
      </c>
      <c r="D230" s="116"/>
      <c r="E230" s="459"/>
      <c r="F230" s="459"/>
      <c r="G230" s="461"/>
      <c r="H230" s="278" t="str">
        <f>C230</f>
        <v>Backup of qualified and experienced aircrew</v>
      </c>
      <c r="I230" s="322" t="s">
        <v>107</v>
      </c>
      <c r="J230" s="352" t="s">
        <v>334</v>
      </c>
      <c r="K230" s="194" t="s">
        <v>53</v>
      </c>
      <c r="L230" s="302" t="s">
        <v>58</v>
      </c>
      <c r="M230" s="295"/>
      <c r="N230" s="316"/>
      <c r="O230" s="188"/>
      <c r="P230" s="185"/>
      <c r="Q230" s="186"/>
      <c r="R230" s="187"/>
      <c r="S230" s="188"/>
      <c r="T230" s="123"/>
      <c r="U230" s="123"/>
      <c r="V230" s="188"/>
      <c r="W230" s="123"/>
      <c r="X230" s="123"/>
      <c r="Y230" s="123"/>
      <c r="Z230" s="123"/>
      <c r="AA230" s="123"/>
      <c r="AB230" s="123"/>
      <c r="AC230" s="123"/>
      <c r="AD230" s="123"/>
      <c r="AE230" s="123"/>
      <c r="AF230" s="123"/>
      <c r="AG230" s="123"/>
      <c r="AH230" s="405"/>
      <c r="AI230" s="249"/>
      <c r="AJ230" s="50" t="s">
        <v>336</v>
      </c>
      <c r="AK230" s="116"/>
    </row>
    <row r="231" spans="1:37" ht="43.9" customHeight="1">
      <c r="A231" s="243"/>
      <c r="B231" s="30" t="s">
        <v>75</v>
      </c>
      <c r="C231" s="75" t="s">
        <v>90</v>
      </c>
      <c r="D231" s="116"/>
      <c r="E231" s="459"/>
      <c r="F231" s="459"/>
      <c r="G231" s="531"/>
      <c r="H231" s="275"/>
      <c r="I231" s="79"/>
      <c r="J231" s="79"/>
      <c r="K231" s="81"/>
      <c r="L231" s="79"/>
      <c r="M231" s="79"/>
      <c r="N231" s="316"/>
      <c r="O231" s="88"/>
      <c r="P231" s="88"/>
      <c r="Q231" s="89"/>
      <c r="R231" s="88"/>
      <c r="S231" s="88"/>
      <c r="T231" s="90"/>
      <c r="U231" s="90"/>
      <c r="V231" s="88"/>
      <c r="W231" s="90"/>
      <c r="X231" s="90"/>
      <c r="Y231" s="90"/>
      <c r="Z231" s="90"/>
      <c r="AA231" s="90"/>
      <c r="AB231" s="90"/>
      <c r="AC231" s="90"/>
      <c r="AD231" s="90"/>
      <c r="AE231" s="90"/>
      <c r="AF231" s="90"/>
      <c r="AG231" s="90"/>
      <c r="AH231" s="90"/>
      <c r="AI231" s="88"/>
      <c r="AJ231" s="251"/>
      <c r="AK231" s="116"/>
    </row>
    <row r="232" spans="1:37" ht="43.9" customHeight="1">
      <c r="A232" s="243"/>
      <c r="B232" s="30" t="s">
        <v>82</v>
      </c>
      <c r="C232" s="75" t="s">
        <v>90</v>
      </c>
      <c r="D232" s="116"/>
      <c r="E232" s="459"/>
      <c r="F232" s="459"/>
      <c r="G232" s="531"/>
      <c r="H232" s="223"/>
      <c r="I232" s="88"/>
      <c r="J232" s="88"/>
      <c r="K232" s="90"/>
      <c r="L232" s="88"/>
      <c r="M232" s="88"/>
      <c r="N232" s="316"/>
      <c r="O232" s="88"/>
      <c r="P232" s="88"/>
      <c r="Q232" s="89"/>
      <c r="R232" s="88"/>
      <c r="S232" s="88"/>
      <c r="T232" s="90"/>
      <c r="U232" s="90"/>
      <c r="V232" s="88"/>
      <c r="W232" s="90"/>
      <c r="X232" s="90"/>
      <c r="Y232" s="90"/>
      <c r="Z232" s="90"/>
      <c r="AA232" s="90"/>
      <c r="AB232" s="90"/>
      <c r="AC232" s="90"/>
      <c r="AD232" s="90"/>
      <c r="AE232" s="90"/>
      <c r="AF232" s="90"/>
      <c r="AG232" s="90"/>
      <c r="AH232" s="90"/>
      <c r="AI232" s="88"/>
      <c r="AJ232" s="249"/>
      <c r="AK232" s="116"/>
    </row>
    <row r="233" spans="1:37" ht="43.9" customHeight="1">
      <c r="A233" s="243"/>
      <c r="B233" s="30" t="s">
        <v>89</v>
      </c>
      <c r="C233" s="75" t="s">
        <v>90</v>
      </c>
      <c r="D233" s="116"/>
      <c r="E233" s="459"/>
      <c r="F233" s="459"/>
      <c r="G233" s="531"/>
      <c r="H233" s="223"/>
      <c r="I233" s="88"/>
      <c r="J233" s="88"/>
      <c r="K233" s="90"/>
      <c r="L233" s="88"/>
      <c r="M233" s="88"/>
      <c r="N233" s="316"/>
      <c r="O233" s="88"/>
      <c r="P233" s="88"/>
      <c r="Q233" s="89"/>
      <c r="R233" s="88"/>
      <c r="S233" s="88"/>
      <c r="T233" s="90"/>
      <c r="U233" s="90"/>
      <c r="V233" s="88"/>
      <c r="W233" s="90"/>
      <c r="X233" s="90"/>
      <c r="Y233" s="90"/>
      <c r="Z233" s="90"/>
      <c r="AA233" s="90"/>
      <c r="AB233" s="90"/>
      <c r="AC233" s="90"/>
      <c r="AD233" s="90"/>
      <c r="AE233" s="90"/>
      <c r="AF233" s="90"/>
      <c r="AG233" s="90"/>
      <c r="AH233" s="90"/>
      <c r="AI233" s="88"/>
      <c r="AJ233" s="249"/>
      <c r="AK233" s="116"/>
    </row>
    <row r="234" spans="1:37" ht="43.9" customHeight="1">
      <c r="A234" s="243"/>
      <c r="B234" s="30" t="s">
        <v>91</v>
      </c>
      <c r="C234" s="75" t="s">
        <v>90</v>
      </c>
      <c r="D234" s="116"/>
      <c r="E234" s="491"/>
      <c r="F234" s="491"/>
      <c r="G234" s="532"/>
      <c r="H234" s="224"/>
      <c r="I234" s="177"/>
      <c r="J234" s="177"/>
      <c r="K234" s="133"/>
      <c r="L234" s="177"/>
      <c r="M234" s="177"/>
      <c r="N234" s="318"/>
      <c r="O234" s="177"/>
      <c r="P234" s="177"/>
      <c r="Q234" s="200"/>
      <c r="R234" s="177"/>
      <c r="S234" s="177"/>
      <c r="T234" s="133"/>
      <c r="U234" s="133"/>
      <c r="V234" s="177"/>
      <c r="W234" s="133"/>
      <c r="X234" s="133"/>
      <c r="Y234" s="133"/>
      <c r="Z234" s="133"/>
      <c r="AA234" s="133"/>
      <c r="AB234" s="133"/>
      <c r="AC234" s="133"/>
      <c r="AD234" s="133"/>
      <c r="AE234" s="133"/>
      <c r="AF234" s="133"/>
      <c r="AG234" s="133"/>
      <c r="AH234" s="133"/>
      <c r="AI234" s="177"/>
      <c r="AJ234" s="247"/>
      <c r="AK234" s="116"/>
    </row>
    <row r="235" spans="1:37" ht="43.9" customHeight="1">
      <c r="A235" s="279"/>
      <c r="B235" s="163"/>
      <c r="C235" s="163"/>
      <c r="D235" s="163"/>
      <c r="E235" s="170"/>
      <c r="F235" s="93"/>
      <c r="G235" s="93"/>
      <c r="H235" s="163"/>
      <c r="I235" s="163"/>
      <c r="J235" s="163"/>
      <c r="K235" s="44"/>
      <c r="L235" s="170"/>
      <c r="M235" s="170"/>
      <c r="N235" s="66"/>
      <c r="O235" s="170"/>
      <c r="P235" s="168"/>
      <c r="Q235" s="169"/>
      <c r="R235" s="170"/>
      <c r="S235" s="163"/>
      <c r="T235" s="44"/>
      <c r="U235" s="44"/>
      <c r="V235" s="163"/>
      <c r="W235" s="44"/>
      <c r="X235" s="44"/>
      <c r="Y235" s="44"/>
      <c r="Z235" s="44"/>
      <c r="AA235" s="44"/>
      <c r="AB235" s="44"/>
      <c r="AC235" s="44"/>
      <c r="AD235" s="44"/>
      <c r="AE235" s="44"/>
      <c r="AF235" s="44"/>
      <c r="AG235" s="44"/>
      <c r="AH235" s="406"/>
      <c r="AI235" s="163"/>
      <c r="AJ235" s="273"/>
      <c r="AK235" s="163"/>
    </row>
    <row r="236" spans="1:37" ht="43.9" customHeight="1" thickBot="1">
      <c r="A236" s="280"/>
      <c r="B236" s="164"/>
      <c r="C236" s="164"/>
      <c r="D236" s="164"/>
      <c r="E236" s="164"/>
      <c r="F236" s="97"/>
      <c r="G236" s="164"/>
      <c r="H236" s="164"/>
      <c r="I236" s="164"/>
      <c r="J236" s="164"/>
      <c r="K236" s="96"/>
      <c r="L236" s="281"/>
      <c r="M236" s="164"/>
      <c r="N236" s="164"/>
      <c r="O236" s="281"/>
      <c r="P236" s="282"/>
      <c r="Q236" s="283"/>
      <c r="R236" s="281"/>
      <c r="S236" s="164"/>
      <c r="T236" s="96"/>
      <c r="U236" s="96"/>
      <c r="V236" s="164"/>
      <c r="W236" s="96"/>
      <c r="X236" s="96"/>
      <c r="Y236" s="96"/>
      <c r="Z236" s="96"/>
      <c r="AA236" s="96"/>
      <c r="AB236" s="96"/>
      <c r="AC236" s="96"/>
      <c r="AD236" s="96"/>
      <c r="AE236" s="96"/>
      <c r="AF236" s="96"/>
      <c r="AG236" s="96"/>
      <c r="AH236" s="411"/>
      <c r="AI236" s="164"/>
      <c r="AJ236" s="164"/>
      <c r="AK236" s="164"/>
    </row>
    <row r="237" spans="1:37" ht="43.9" customHeight="1" thickBot="1">
      <c r="A237" s="258">
        <v>16</v>
      </c>
      <c r="B237" s="481" t="s">
        <v>5</v>
      </c>
      <c r="C237" s="482"/>
      <c r="D237" s="482" t="s">
        <v>6</v>
      </c>
      <c r="E237" s="482"/>
      <c r="F237" s="482"/>
      <c r="G237" s="482"/>
      <c r="H237" s="482"/>
      <c r="I237" s="482"/>
      <c r="J237" s="482"/>
      <c r="K237" s="482"/>
      <c r="L237" s="501"/>
      <c r="M237" s="502" t="s">
        <v>7</v>
      </c>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3" t="s">
        <v>8</v>
      </c>
      <c r="AJ237" s="483"/>
    </row>
    <row r="238" spans="1:37" s="259" customFormat="1" ht="43.9" customHeight="1">
      <c r="A238" s="243"/>
      <c r="D238" s="260"/>
      <c r="E238" s="261" t="s">
        <v>9</v>
      </c>
      <c r="F238" s="508" t="s">
        <v>10</v>
      </c>
      <c r="G238" s="508" t="s">
        <v>11</v>
      </c>
      <c r="H238" s="510" t="s">
        <v>12</v>
      </c>
      <c r="I238" s="512" t="s">
        <v>13</v>
      </c>
      <c r="J238" s="514" t="s">
        <v>14</v>
      </c>
      <c r="K238" s="466" t="s">
        <v>15</v>
      </c>
      <c r="L238" s="508" t="s">
        <v>16</v>
      </c>
      <c r="M238" s="260" t="s">
        <v>17</v>
      </c>
      <c r="N238" s="262" t="s">
        <v>18</v>
      </c>
      <c r="O238" s="516" t="s">
        <v>19</v>
      </c>
      <c r="P238" s="517"/>
      <c r="Q238" s="518"/>
      <c r="R238" s="508" t="s">
        <v>92</v>
      </c>
      <c r="S238" s="508" t="s">
        <v>93</v>
      </c>
      <c r="T238" s="466" t="s">
        <v>22</v>
      </c>
      <c r="U238" s="466" t="s">
        <v>23</v>
      </c>
      <c r="V238" s="529" t="s">
        <v>24</v>
      </c>
      <c r="W238" s="466" t="s">
        <v>94</v>
      </c>
      <c r="X238" s="467" t="s">
        <v>26</v>
      </c>
      <c r="Y238" s="468"/>
      <c r="Z238" s="469"/>
      <c r="AA238" s="467" t="s">
        <v>27</v>
      </c>
      <c r="AB238" s="468"/>
      <c r="AC238" s="469"/>
      <c r="AD238" s="18" t="s">
        <v>28</v>
      </c>
      <c r="AE238" s="467" t="s">
        <v>29</v>
      </c>
      <c r="AF238" s="468"/>
      <c r="AG238" s="469"/>
      <c r="AH238" s="466" t="s">
        <v>30</v>
      </c>
      <c r="AI238" s="528" t="s">
        <v>31</v>
      </c>
      <c r="AJ238" s="528" t="s">
        <v>32</v>
      </c>
      <c r="AK238" s="263" t="s">
        <v>33</v>
      </c>
    </row>
    <row r="239" spans="1:37" ht="43.9" customHeight="1">
      <c r="A239" s="243"/>
      <c r="B239" s="264" t="s">
        <v>34</v>
      </c>
      <c r="C239" s="106" t="s">
        <v>337</v>
      </c>
      <c r="D239" s="116"/>
      <c r="E239" s="338" t="s">
        <v>586</v>
      </c>
      <c r="F239" s="509"/>
      <c r="G239" s="509"/>
      <c r="H239" s="511"/>
      <c r="I239" s="513"/>
      <c r="J239" s="515"/>
      <c r="K239" s="457"/>
      <c r="L239" s="509"/>
      <c r="M239" s="266"/>
      <c r="N239" s="361"/>
      <c r="O239" s="426" t="s">
        <v>37</v>
      </c>
      <c r="P239" s="427" t="s">
        <v>38</v>
      </c>
      <c r="Q239" s="428" t="s">
        <v>17</v>
      </c>
      <c r="R239" s="528"/>
      <c r="S239" s="528"/>
      <c r="T239" s="456"/>
      <c r="U239" s="456"/>
      <c r="V239" s="530"/>
      <c r="W239" s="456"/>
      <c r="X239" s="325" t="s">
        <v>39</v>
      </c>
      <c r="Y239" s="325" t="s">
        <v>40</v>
      </c>
      <c r="Z239" s="325" t="s">
        <v>41</v>
      </c>
      <c r="AA239" s="325" t="s">
        <v>39</v>
      </c>
      <c r="AB239" s="325" t="s">
        <v>40</v>
      </c>
      <c r="AC239" s="325" t="s">
        <v>41</v>
      </c>
      <c r="AD239" s="325" t="s">
        <v>42</v>
      </c>
      <c r="AE239" s="325" t="s">
        <v>43</v>
      </c>
      <c r="AF239" s="325" t="s">
        <v>44</v>
      </c>
      <c r="AG239" s="325" t="s">
        <v>45</v>
      </c>
      <c r="AH239" s="456"/>
      <c r="AI239" s="528"/>
      <c r="AJ239" s="509"/>
      <c r="AK239" s="152" t="s">
        <v>46</v>
      </c>
    </row>
    <row r="240" spans="1:37" ht="43.9" customHeight="1">
      <c r="A240" s="243"/>
      <c r="B240" s="30" t="s">
        <v>47</v>
      </c>
      <c r="C240" s="106" t="s">
        <v>587</v>
      </c>
      <c r="D240" s="245"/>
      <c r="E240" s="458" t="s">
        <v>339</v>
      </c>
      <c r="F240" s="489" t="s">
        <v>340</v>
      </c>
      <c r="G240" s="460" t="s">
        <v>341</v>
      </c>
      <c r="H240" s="278"/>
      <c r="I240" s="278"/>
      <c r="J240" s="278"/>
      <c r="K240" s="194"/>
      <c r="L240" s="302"/>
      <c r="M240" s="295"/>
      <c r="N240" s="295"/>
      <c r="O240" s="309"/>
      <c r="P240" s="282"/>
      <c r="Q240" s="283"/>
      <c r="R240" s="281"/>
      <c r="S240" s="164"/>
      <c r="T240" s="96"/>
      <c r="U240" s="96"/>
      <c r="V240" s="164"/>
      <c r="W240" s="96"/>
      <c r="X240" s="96"/>
      <c r="Y240" s="96"/>
      <c r="Z240" s="96"/>
      <c r="AA240" s="96"/>
      <c r="AB240" s="96"/>
      <c r="AC240" s="96"/>
      <c r="AD240" s="96"/>
      <c r="AE240" s="96"/>
      <c r="AF240" s="96"/>
      <c r="AG240" s="96"/>
      <c r="AH240" s="411"/>
      <c r="AI240" s="301"/>
      <c r="AJ240" s="321"/>
      <c r="AK240" s="116"/>
    </row>
    <row r="241" spans="1:37" ht="43.9" customHeight="1">
      <c r="A241" s="243"/>
      <c r="B241" s="264" t="s">
        <v>54</v>
      </c>
      <c r="C241" s="269" t="s">
        <v>55</v>
      </c>
      <c r="D241" s="116"/>
      <c r="E241" s="459"/>
      <c r="F241" s="490"/>
      <c r="G241" s="531"/>
      <c r="H241" s="250"/>
      <c r="I241" s="60"/>
      <c r="J241" s="60"/>
      <c r="K241" s="59"/>
      <c r="L241" s="147"/>
      <c r="M241" s="60"/>
      <c r="N241" s="340"/>
      <c r="O241" s="383"/>
      <c r="P241" s="149"/>
      <c r="Q241" s="150"/>
      <c r="R241" s="151"/>
      <c r="S241" s="66"/>
      <c r="T241" s="65"/>
      <c r="U241" s="65"/>
      <c r="V241" s="66"/>
      <c r="W241" s="65"/>
      <c r="X241" s="65"/>
      <c r="Y241" s="65"/>
      <c r="Z241" s="65"/>
      <c r="AA241" s="65"/>
      <c r="AB241" s="65"/>
      <c r="AC241" s="65"/>
      <c r="AD241" s="65"/>
      <c r="AE241" s="65"/>
      <c r="AF241" s="65"/>
      <c r="AG241" s="65"/>
      <c r="AH241" s="410"/>
      <c r="AI241" s="247"/>
      <c r="AJ241" s="202"/>
      <c r="AK241" s="273"/>
    </row>
    <row r="242" spans="1:37" ht="90">
      <c r="A242" s="243"/>
      <c r="B242" s="304" t="s">
        <v>342</v>
      </c>
      <c r="C242" s="106" t="s">
        <v>343</v>
      </c>
      <c r="D242" s="116"/>
      <c r="E242" s="459"/>
      <c r="F242" s="490"/>
      <c r="G242" s="531"/>
      <c r="H242" s="246"/>
      <c r="I242" s="66"/>
      <c r="J242" s="66"/>
      <c r="K242" s="65"/>
      <c r="L242" s="151"/>
      <c r="M242" s="66"/>
      <c r="N242" s="347"/>
      <c r="O242" s="356">
        <v>13</v>
      </c>
      <c r="P242" s="316" t="str">
        <f>C192</f>
        <v>To complete maintenance</v>
      </c>
      <c r="Q242" s="315" t="str">
        <f>H198</f>
        <v>Updated electronic aircraft log book</v>
      </c>
      <c r="R242" s="377" t="str">
        <f>I198</f>
        <v>Wrong object</v>
      </c>
      <c r="S242" s="315" t="str">
        <f>J198</f>
        <v>Wrong aircraft log book updated</v>
      </c>
      <c r="T242" s="403" t="str">
        <f>K198</f>
        <v>High</v>
      </c>
      <c r="U242" s="418" t="str">
        <f>L198</f>
        <v>Large</v>
      </c>
      <c r="V242" s="316" t="s">
        <v>344</v>
      </c>
      <c r="W242" s="378" t="s">
        <v>104</v>
      </c>
      <c r="X242" s="378">
        <f t="shared" ref="X242" si="287">IF($T242="High",3,0)</f>
        <v>3</v>
      </c>
      <c r="Y242" s="378">
        <f t="shared" ref="Y242" si="288">IF($T242="Medium",2,0)</f>
        <v>0</v>
      </c>
      <c r="Z242" s="378">
        <f t="shared" ref="Z242" si="289">IF($T242="Low",1,0)</f>
        <v>0</v>
      </c>
      <c r="AA242" s="378">
        <f t="shared" ref="AA242" si="290">IF($U242="large",3,0)</f>
        <v>3</v>
      </c>
      <c r="AB242" s="378">
        <f t="shared" ref="AB242" si="291">IF($U242="Medium",2,0)</f>
        <v>0</v>
      </c>
      <c r="AC242" s="378">
        <f t="shared" ref="AC242" si="292">IF($U242="Low",1,0)</f>
        <v>0</v>
      </c>
      <c r="AD242" s="378">
        <f t="shared" ref="AD242" si="293">(X242+Y242+Z242)*(AA242+AB242+AC242)</f>
        <v>9</v>
      </c>
      <c r="AE242" s="379">
        <f t="shared" ref="AE242" si="294">IF($W242="INCREASE",3,0)</f>
        <v>0</v>
      </c>
      <c r="AF242" s="379">
        <f t="shared" ref="AF242" si="295">IF($W242="NO CHANGE",2,0)</f>
        <v>2</v>
      </c>
      <c r="AG242" s="379">
        <f t="shared" ref="AG242" si="296">IF($W242="DECREASE",1,0)</f>
        <v>0</v>
      </c>
      <c r="AH242" s="413">
        <f t="shared" ref="AH242" si="297">AD242*(AE242+AF242+AG242)</f>
        <v>18</v>
      </c>
      <c r="AI242" s="382" t="s">
        <v>345</v>
      </c>
      <c r="AJ242" s="303"/>
      <c r="AK242" s="301"/>
    </row>
    <row r="243" spans="1:37" ht="43.9" customHeight="1">
      <c r="A243" s="243"/>
      <c r="B243" s="30" t="s">
        <v>65</v>
      </c>
      <c r="C243" s="106" t="s">
        <v>163</v>
      </c>
      <c r="D243" s="116"/>
      <c r="E243" s="459"/>
      <c r="F243" s="490"/>
      <c r="G243" s="461"/>
      <c r="H243" s="316" t="str">
        <f>C243</f>
        <v>Electronic link to searchable aircraft maintenance database</v>
      </c>
      <c r="I243" s="348" t="s">
        <v>67</v>
      </c>
      <c r="J243" s="165" t="s">
        <v>346</v>
      </c>
      <c r="K243" s="378" t="s">
        <v>53</v>
      </c>
      <c r="L243" s="349" t="s">
        <v>58</v>
      </c>
      <c r="M243" s="340"/>
      <c r="N243" s="340"/>
      <c r="O243" s="250"/>
      <c r="P243" s="145"/>
      <c r="Q243" s="146"/>
      <c r="R243" s="147"/>
      <c r="S243" s="60"/>
      <c r="T243" s="59"/>
      <c r="U243" s="59"/>
      <c r="V243" s="60"/>
      <c r="W243" s="59"/>
      <c r="X243" s="59"/>
      <c r="Y243" s="59"/>
      <c r="Z243" s="59"/>
      <c r="AA243" s="59"/>
      <c r="AB243" s="59"/>
      <c r="AC243" s="59"/>
      <c r="AD243" s="59"/>
      <c r="AE243" s="59"/>
      <c r="AF243" s="59"/>
      <c r="AG243" s="59"/>
      <c r="AH243" s="409"/>
      <c r="AI243" s="251"/>
      <c r="AJ243" s="380" t="s">
        <v>347</v>
      </c>
      <c r="AK243" s="116"/>
    </row>
    <row r="244" spans="1:37" ht="43.9" customHeight="1">
      <c r="A244" s="243"/>
      <c r="B244" s="30" t="s">
        <v>75</v>
      </c>
      <c r="C244" s="75" t="s">
        <v>90</v>
      </c>
      <c r="D244" s="116"/>
      <c r="E244" s="459"/>
      <c r="F244" s="490"/>
      <c r="G244" s="531"/>
      <c r="H244" s="275"/>
      <c r="I244" s="79"/>
      <c r="J244" s="79"/>
      <c r="K244" s="81"/>
      <c r="L244" s="79"/>
      <c r="M244" s="79"/>
      <c r="N244" s="340"/>
      <c r="O244" s="223"/>
      <c r="P244" s="88"/>
      <c r="Q244" s="89"/>
      <c r="R244" s="88"/>
      <c r="S244" s="88"/>
      <c r="T244" s="90"/>
      <c r="U244" s="90"/>
      <c r="V244" s="88"/>
      <c r="W244" s="90"/>
      <c r="X244" s="90"/>
      <c r="Y244" s="90"/>
      <c r="Z244" s="90"/>
      <c r="AA244" s="90"/>
      <c r="AB244" s="90"/>
      <c r="AC244" s="90"/>
      <c r="AD244" s="90"/>
      <c r="AE244" s="90"/>
      <c r="AF244" s="90"/>
      <c r="AG244" s="90"/>
      <c r="AH244" s="90"/>
      <c r="AI244" s="91"/>
      <c r="AJ244" s="251"/>
      <c r="AK244" s="116"/>
    </row>
    <row r="245" spans="1:37" ht="43.9" customHeight="1">
      <c r="A245" s="243"/>
      <c r="B245" s="30" t="s">
        <v>82</v>
      </c>
      <c r="C245" s="75" t="s">
        <v>90</v>
      </c>
      <c r="D245" s="116"/>
      <c r="E245" s="459"/>
      <c r="F245" s="490"/>
      <c r="G245" s="531"/>
      <c r="H245" s="223"/>
      <c r="I245" s="88"/>
      <c r="J245" s="88"/>
      <c r="K245" s="90"/>
      <c r="L245" s="88"/>
      <c r="M245" s="88"/>
      <c r="N245" s="340"/>
      <c r="O245" s="223"/>
      <c r="P245" s="88"/>
      <c r="Q245" s="89"/>
      <c r="R245" s="88"/>
      <c r="S245" s="88"/>
      <c r="T245" s="90"/>
      <c r="U245" s="90"/>
      <c r="V245" s="88"/>
      <c r="W245" s="90"/>
      <c r="X245" s="90"/>
      <c r="Y245" s="90"/>
      <c r="Z245" s="90"/>
      <c r="AA245" s="90"/>
      <c r="AB245" s="90"/>
      <c r="AC245" s="90"/>
      <c r="AD245" s="90"/>
      <c r="AE245" s="90"/>
      <c r="AF245" s="90"/>
      <c r="AG245" s="90"/>
      <c r="AH245" s="90"/>
      <c r="AI245" s="91"/>
      <c r="AJ245" s="249"/>
      <c r="AK245" s="116"/>
    </row>
    <row r="246" spans="1:37" ht="43.9" customHeight="1">
      <c r="A246" s="243"/>
      <c r="B246" s="30" t="s">
        <v>89</v>
      </c>
      <c r="C246" s="75" t="s">
        <v>90</v>
      </c>
      <c r="D246" s="116"/>
      <c r="E246" s="459"/>
      <c r="F246" s="490"/>
      <c r="G246" s="531"/>
      <c r="H246" s="223"/>
      <c r="I246" s="88"/>
      <c r="J246" s="88"/>
      <c r="K246" s="90"/>
      <c r="L246" s="88"/>
      <c r="M246" s="88"/>
      <c r="N246" s="340"/>
      <c r="O246" s="223"/>
      <c r="P246" s="88"/>
      <c r="Q246" s="89"/>
      <c r="R246" s="88"/>
      <c r="S246" s="88"/>
      <c r="T246" s="90"/>
      <c r="U246" s="90"/>
      <c r="V246" s="88"/>
      <c r="W246" s="90"/>
      <c r="X246" s="90"/>
      <c r="Y246" s="90"/>
      <c r="Z246" s="90"/>
      <c r="AA246" s="90"/>
      <c r="AB246" s="90"/>
      <c r="AC246" s="90"/>
      <c r="AD246" s="90"/>
      <c r="AE246" s="90"/>
      <c r="AF246" s="90"/>
      <c r="AG246" s="90"/>
      <c r="AH246" s="90"/>
      <c r="AI246" s="91"/>
      <c r="AJ246" s="249"/>
      <c r="AK246" s="116"/>
    </row>
    <row r="247" spans="1:37" ht="43.9" customHeight="1">
      <c r="A247" s="243"/>
      <c r="B247" s="277" t="s">
        <v>91</v>
      </c>
      <c r="C247" s="85" t="s">
        <v>90</v>
      </c>
      <c r="D247" s="278"/>
      <c r="E247" s="459"/>
      <c r="F247" s="490"/>
      <c r="G247" s="531"/>
      <c r="H247" s="224"/>
      <c r="I247" s="177"/>
      <c r="J247" s="177"/>
      <c r="K247" s="133"/>
      <c r="L247" s="177"/>
      <c r="M247" s="177"/>
      <c r="N247" s="288"/>
      <c r="O247" s="224"/>
      <c r="P247" s="177"/>
      <c r="Q247" s="200"/>
      <c r="R247" s="177"/>
      <c r="S247" s="177"/>
      <c r="T247" s="133"/>
      <c r="U247" s="133"/>
      <c r="V247" s="177"/>
      <c r="W247" s="133"/>
      <c r="X247" s="133"/>
      <c r="Y247" s="133"/>
      <c r="Z247" s="133"/>
      <c r="AA247" s="133"/>
      <c r="AB247" s="133"/>
      <c r="AC247" s="133"/>
      <c r="AD247" s="133"/>
      <c r="AE247" s="133"/>
      <c r="AF247" s="133"/>
      <c r="AG247" s="133"/>
      <c r="AH247" s="133"/>
      <c r="AI247" s="189"/>
      <c r="AJ247" s="247"/>
      <c r="AK247" s="278"/>
    </row>
    <row r="248" spans="1:37" ht="43.9" customHeight="1">
      <c r="A248" s="279"/>
      <c r="B248" s="163"/>
      <c r="C248" s="163"/>
      <c r="D248" s="163"/>
      <c r="E248" s="170"/>
      <c r="F248" s="93"/>
      <c r="G248" s="93"/>
      <c r="H248" s="163"/>
      <c r="I248" s="163"/>
      <c r="J248" s="163"/>
      <c r="K248" s="44"/>
      <c r="L248" s="170"/>
      <c r="M248" s="170"/>
      <c r="N248" s="66"/>
      <c r="O248" s="151"/>
      <c r="P248" s="149"/>
      <c r="Q248" s="150"/>
      <c r="R248" s="151"/>
      <c r="S248" s="66"/>
      <c r="T248" s="65"/>
      <c r="U248" s="65"/>
      <c r="V248" s="66"/>
      <c r="W248" s="65"/>
      <c r="X248" s="65"/>
      <c r="Y248" s="65"/>
      <c r="Z248" s="65"/>
      <c r="AA248" s="65"/>
      <c r="AB248" s="65"/>
      <c r="AC248" s="65"/>
      <c r="AD248" s="65"/>
      <c r="AE248" s="65"/>
      <c r="AF248" s="65"/>
      <c r="AG248" s="65"/>
      <c r="AH248" s="410"/>
      <c r="AI248" s="66"/>
      <c r="AJ248" s="273"/>
      <c r="AK248" s="163"/>
    </row>
    <row r="249" spans="1:37" ht="43.9" customHeight="1" thickBot="1">
      <c r="A249" s="280"/>
      <c r="B249" s="164"/>
      <c r="C249" s="164"/>
      <c r="D249" s="164"/>
      <c r="E249" s="281"/>
      <c r="F249" s="97"/>
      <c r="G249" s="164"/>
      <c r="H249" s="164"/>
      <c r="I249" s="164"/>
      <c r="J249" s="164"/>
      <c r="K249" s="96"/>
      <c r="L249" s="281"/>
      <c r="M249" s="164"/>
      <c r="N249" s="164"/>
      <c r="O249" s="281"/>
      <c r="P249" s="282"/>
      <c r="Q249" s="283"/>
      <c r="R249" s="281"/>
      <c r="S249" s="164"/>
      <c r="T249" s="96"/>
      <c r="U249" s="96"/>
      <c r="V249" s="164"/>
      <c r="W249" s="96"/>
      <c r="X249" s="96"/>
      <c r="Y249" s="96"/>
      <c r="Z249" s="96"/>
      <c r="AA249" s="96"/>
      <c r="AB249" s="96"/>
      <c r="AC249" s="96"/>
      <c r="AD249" s="96"/>
      <c r="AE249" s="96"/>
      <c r="AF249" s="96"/>
      <c r="AG249" s="96"/>
      <c r="AH249" s="411"/>
      <c r="AI249" s="164"/>
      <c r="AJ249" s="164"/>
      <c r="AK249" s="164"/>
    </row>
    <row r="250" spans="1:37" ht="43.9" customHeight="1" thickBot="1">
      <c r="A250" s="258">
        <v>17</v>
      </c>
      <c r="B250" s="481" t="s">
        <v>5</v>
      </c>
      <c r="C250" s="482"/>
      <c r="D250" s="482" t="s">
        <v>6</v>
      </c>
      <c r="E250" s="482"/>
      <c r="F250" s="482"/>
      <c r="G250" s="482"/>
      <c r="H250" s="482"/>
      <c r="I250" s="482"/>
      <c r="J250" s="482"/>
      <c r="K250" s="482"/>
      <c r="L250" s="501"/>
      <c r="M250" s="502" t="s">
        <v>7</v>
      </c>
      <c r="N250" s="482"/>
      <c r="O250" s="482"/>
      <c r="P250" s="482"/>
      <c r="Q250" s="482"/>
      <c r="R250" s="482"/>
      <c r="S250" s="482"/>
      <c r="T250" s="482"/>
      <c r="U250" s="482"/>
      <c r="V250" s="482"/>
      <c r="W250" s="482"/>
      <c r="X250" s="482"/>
      <c r="Y250" s="482"/>
      <c r="Z250" s="482"/>
      <c r="AA250" s="482"/>
      <c r="AB250" s="482"/>
      <c r="AC250" s="482"/>
      <c r="AD250" s="482"/>
      <c r="AE250" s="482"/>
      <c r="AF250" s="482"/>
      <c r="AG250" s="482"/>
      <c r="AH250" s="482"/>
      <c r="AI250" s="483" t="s">
        <v>8</v>
      </c>
      <c r="AJ250" s="483"/>
    </row>
    <row r="251" spans="1:37" s="259" customFormat="1" ht="43.9" customHeight="1">
      <c r="A251" s="243"/>
      <c r="D251" s="260"/>
      <c r="E251" s="261" t="s">
        <v>9</v>
      </c>
      <c r="F251" s="508" t="s">
        <v>10</v>
      </c>
      <c r="G251" s="508" t="s">
        <v>11</v>
      </c>
      <c r="H251" s="510" t="s">
        <v>12</v>
      </c>
      <c r="I251" s="512" t="s">
        <v>13</v>
      </c>
      <c r="J251" s="514" t="s">
        <v>14</v>
      </c>
      <c r="K251" s="466" t="s">
        <v>15</v>
      </c>
      <c r="L251" s="508" t="s">
        <v>16</v>
      </c>
      <c r="M251" s="260" t="s">
        <v>17</v>
      </c>
      <c r="N251" s="262" t="s">
        <v>18</v>
      </c>
      <c r="O251" s="516" t="s">
        <v>19</v>
      </c>
      <c r="P251" s="517"/>
      <c r="Q251" s="518"/>
      <c r="R251" s="508" t="s">
        <v>92</v>
      </c>
      <c r="S251" s="508" t="s">
        <v>93</v>
      </c>
      <c r="T251" s="466" t="s">
        <v>22</v>
      </c>
      <c r="U251" s="466" t="s">
        <v>23</v>
      </c>
      <c r="V251" s="529" t="s">
        <v>24</v>
      </c>
      <c r="W251" s="466" t="s">
        <v>94</v>
      </c>
      <c r="X251" s="467" t="s">
        <v>26</v>
      </c>
      <c r="Y251" s="468"/>
      <c r="Z251" s="469"/>
      <c r="AA251" s="467" t="s">
        <v>27</v>
      </c>
      <c r="AB251" s="468"/>
      <c r="AC251" s="469"/>
      <c r="AD251" s="18" t="s">
        <v>28</v>
      </c>
      <c r="AE251" s="467" t="s">
        <v>29</v>
      </c>
      <c r="AF251" s="468"/>
      <c r="AG251" s="469"/>
      <c r="AH251" s="466" t="s">
        <v>30</v>
      </c>
      <c r="AI251" s="528" t="s">
        <v>31</v>
      </c>
      <c r="AJ251" s="528" t="s">
        <v>32</v>
      </c>
      <c r="AK251" s="263" t="s">
        <v>33</v>
      </c>
    </row>
    <row r="252" spans="1:37" ht="43.9" customHeight="1">
      <c r="A252" s="243"/>
      <c r="B252" s="264" t="s">
        <v>34</v>
      </c>
      <c r="C252" s="31" t="s">
        <v>348</v>
      </c>
      <c r="D252" s="116"/>
      <c r="E252" s="395" t="s">
        <v>167</v>
      </c>
      <c r="F252" s="509"/>
      <c r="G252" s="509"/>
      <c r="H252" s="511"/>
      <c r="I252" s="513"/>
      <c r="J252" s="515"/>
      <c r="K252" s="457"/>
      <c r="L252" s="509"/>
      <c r="M252" s="266"/>
      <c r="N252" s="361"/>
      <c r="O252" s="285" t="s">
        <v>37</v>
      </c>
      <c r="P252" s="268" t="s">
        <v>38</v>
      </c>
      <c r="Q252" s="286" t="s">
        <v>17</v>
      </c>
      <c r="R252" s="509"/>
      <c r="S252" s="509"/>
      <c r="T252" s="457"/>
      <c r="U252" s="457"/>
      <c r="V252" s="533"/>
      <c r="W252" s="457"/>
      <c r="X252" s="29" t="s">
        <v>39</v>
      </c>
      <c r="Y252" s="29" t="s">
        <v>40</v>
      </c>
      <c r="Z252" s="29" t="s">
        <v>41</v>
      </c>
      <c r="AA252" s="29" t="s">
        <v>39</v>
      </c>
      <c r="AB252" s="29" t="s">
        <v>40</v>
      </c>
      <c r="AC252" s="29" t="s">
        <v>41</v>
      </c>
      <c r="AD252" s="29" t="s">
        <v>42</v>
      </c>
      <c r="AE252" s="29" t="s">
        <v>43</v>
      </c>
      <c r="AF252" s="29" t="s">
        <v>44</v>
      </c>
      <c r="AG252" s="29" t="s">
        <v>45</v>
      </c>
      <c r="AH252" s="457"/>
      <c r="AI252" s="509"/>
      <c r="AJ252" s="509"/>
      <c r="AK252" s="152" t="s">
        <v>46</v>
      </c>
    </row>
    <row r="253" spans="1:37" ht="43.9" customHeight="1">
      <c r="A253" s="243"/>
      <c r="B253" s="30" t="s">
        <v>47</v>
      </c>
      <c r="C253" s="31" t="s">
        <v>349</v>
      </c>
      <c r="D253" s="116"/>
      <c r="E253" s="458" t="s">
        <v>350</v>
      </c>
      <c r="F253" s="489" t="s">
        <v>351</v>
      </c>
      <c r="G253" s="460" t="s">
        <v>341</v>
      </c>
      <c r="H253" s="278"/>
      <c r="I253" s="278"/>
      <c r="J253" s="278"/>
      <c r="K253" s="194"/>
      <c r="L253" s="302"/>
      <c r="M253" s="295"/>
      <c r="N253" s="278"/>
      <c r="O253" s="360"/>
      <c r="P253" s="129"/>
      <c r="Q253" s="130"/>
      <c r="R253" s="302"/>
      <c r="S253" s="278"/>
      <c r="T253" s="194"/>
      <c r="U253" s="194"/>
      <c r="V253" s="278"/>
      <c r="W253" s="194"/>
      <c r="X253" s="194"/>
      <c r="Y253" s="194"/>
      <c r="Z253" s="194"/>
      <c r="AA253" s="194"/>
      <c r="AB253" s="194"/>
      <c r="AC253" s="194"/>
      <c r="AD253" s="194"/>
      <c r="AJ253" s="116"/>
      <c r="AK253" s="116"/>
    </row>
    <row r="254" spans="1:37" ht="43.9" customHeight="1">
      <c r="A254" s="243"/>
      <c r="B254" s="264" t="s">
        <v>54</v>
      </c>
      <c r="C254" s="269" t="s">
        <v>55</v>
      </c>
      <c r="D254" s="116"/>
      <c r="E254" s="459"/>
      <c r="F254" s="490"/>
      <c r="G254" s="531"/>
      <c r="H254" s="250"/>
      <c r="I254" s="60"/>
      <c r="J254" s="60"/>
      <c r="K254" s="59"/>
      <c r="L254" s="147"/>
      <c r="M254" s="60"/>
      <c r="N254" s="340"/>
      <c r="O254" s="274"/>
      <c r="P254" s="147"/>
      <c r="Q254" s="147"/>
      <c r="R254" s="147"/>
      <c r="S254" s="147"/>
      <c r="T254" s="59"/>
      <c r="U254" s="59"/>
      <c r="V254" s="60"/>
      <c r="W254" s="59"/>
      <c r="X254" s="147"/>
      <c r="Y254" s="147"/>
      <c r="Z254" s="147"/>
      <c r="AA254" s="147"/>
      <c r="AB254" s="147"/>
      <c r="AC254" s="147"/>
      <c r="AD254" s="147"/>
      <c r="AE254" s="147"/>
      <c r="AF254" s="147"/>
      <c r="AG254" s="147"/>
      <c r="AH254" s="59"/>
      <c r="AI254" s="297"/>
      <c r="AJ254" s="251"/>
      <c r="AK254" s="270"/>
    </row>
    <row r="255" spans="1:37" ht="43.9" customHeight="1">
      <c r="A255" s="243"/>
      <c r="B255" s="305" t="s">
        <v>342</v>
      </c>
      <c r="C255" s="75" t="s">
        <v>90</v>
      </c>
      <c r="D255" s="116"/>
      <c r="E255" s="459"/>
      <c r="F255" s="490"/>
      <c r="G255" s="531"/>
      <c r="H255" s="246"/>
      <c r="I255" s="66"/>
      <c r="J255" s="66"/>
      <c r="K255" s="65"/>
      <c r="L255" s="151"/>
      <c r="M255" s="66"/>
      <c r="N255" s="340"/>
      <c r="O255" s="298"/>
      <c r="P255" s="187"/>
      <c r="Q255" s="187"/>
      <c r="R255" s="187"/>
      <c r="S255" s="187"/>
      <c r="T255" s="123"/>
      <c r="U255" s="123"/>
      <c r="V255" s="187"/>
      <c r="W255" s="123"/>
      <c r="X255" s="187"/>
      <c r="Y255" s="187"/>
      <c r="Z255" s="187"/>
      <c r="AA255" s="187"/>
      <c r="AB255" s="187"/>
      <c r="AC255" s="187"/>
      <c r="AD255" s="187"/>
      <c r="AE255" s="187"/>
      <c r="AF255" s="187"/>
      <c r="AG255" s="187"/>
      <c r="AH255" s="123"/>
      <c r="AI255" s="252"/>
      <c r="AJ255" s="247"/>
      <c r="AK255" s="116"/>
    </row>
    <row r="256" spans="1:37" ht="43.9" customHeight="1">
      <c r="A256" s="243"/>
      <c r="B256" s="30" t="s">
        <v>65</v>
      </c>
      <c r="C256" s="31" t="s">
        <v>200</v>
      </c>
      <c r="D256" s="116"/>
      <c r="E256" s="459"/>
      <c r="F256" s="490"/>
      <c r="G256" s="461"/>
      <c r="H256" s="347" t="str">
        <f>C256</f>
        <v>Functioning SQEP test tool</v>
      </c>
      <c r="I256" s="348" t="s">
        <v>72</v>
      </c>
      <c r="J256" s="316" t="s">
        <v>588</v>
      </c>
      <c r="K256" s="378" t="s">
        <v>53</v>
      </c>
      <c r="L256" s="349" t="s">
        <v>58</v>
      </c>
      <c r="M256" s="340"/>
      <c r="N256" s="340"/>
      <c r="O256" s="298"/>
      <c r="P256" s="187"/>
      <c r="Q256" s="187"/>
      <c r="R256" s="187"/>
      <c r="S256" s="187"/>
      <c r="T256" s="123"/>
      <c r="U256" s="123"/>
      <c r="V256" s="188"/>
      <c r="W256" s="123"/>
      <c r="X256" s="187"/>
      <c r="Y256" s="187"/>
      <c r="Z256" s="187"/>
      <c r="AA256" s="187"/>
      <c r="AB256" s="187"/>
      <c r="AC256" s="187"/>
      <c r="AD256" s="187"/>
      <c r="AE256" s="187"/>
      <c r="AF256" s="187"/>
      <c r="AG256" s="187"/>
      <c r="AH256" s="123"/>
      <c r="AI256" s="252"/>
      <c r="AJ256" s="319" t="s">
        <v>353</v>
      </c>
      <c r="AK256" s="116"/>
    </row>
    <row r="257" spans="1:37" ht="43.9" customHeight="1">
      <c r="A257" s="243"/>
      <c r="B257" s="30" t="s">
        <v>75</v>
      </c>
      <c r="C257" s="75" t="s">
        <v>90</v>
      </c>
      <c r="D257" s="116"/>
      <c r="E257" s="459"/>
      <c r="F257" s="490"/>
      <c r="G257" s="531"/>
      <c r="H257" s="250"/>
      <c r="I257" s="60"/>
      <c r="J257" s="60"/>
      <c r="K257" s="59"/>
      <c r="L257" s="147"/>
      <c r="M257" s="60"/>
      <c r="N257" s="340"/>
      <c r="O257" s="298"/>
      <c r="P257" s="187"/>
      <c r="Q257" s="187"/>
      <c r="R257" s="187"/>
      <c r="S257" s="187"/>
      <c r="T257" s="123"/>
      <c r="U257" s="123"/>
      <c r="V257" s="187"/>
      <c r="W257" s="123"/>
      <c r="X257" s="187"/>
      <c r="Y257" s="187"/>
      <c r="Z257" s="187"/>
      <c r="AA257" s="187"/>
      <c r="AB257" s="187"/>
      <c r="AC257" s="187"/>
      <c r="AD257" s="187"/>
      <c r="AE257" s="187"/>
      <c r="AF257" s="187"/>
      <c r="AG257" s="187"/>
      <c r="AH257" s="123"/>
      <c r="AI257" s="252"/>
      <c r="AJ257" s="251"/>
      <c r="AK257" s="116"/>
    </row>
    <row r="258" spans="1:37" ht="43.9" customHeight="1">
      <c r="A258" s="243"/>
      <c r="B258" s="30" t="s">
        <v>82</v>
      </c>
      <c r="C258" s="75" t="s">
        <v>90</v>
      </c>
      <c r="D258" s="116"/>
      <c r="E258" s="459"/>
      <c r="F258" s="490"/>
      <c r="G258" s="531"/>
      <c r="H258" s="223"/>
      <c r="I258" s="88"/>
      <c r="J258" s="88"/>
      <c r="K258" s="90"/>
      <c r="L258" s="88"/>
      <c r="M258" s="88"/>
      <c r="N258" s="340"/>
      <c r="O258" s="298"/>
      <c r="P258" s="187"/>
      <c r="Q258" s="187"/>
      <c r="R258" s="187"/>
      <c r="S258" s="187"/>
      <c r="T258" s="123"/>
      <c r="U258" s="90"/>
      <c r="V258" s="88"/>
      <c r="W258" s="90"/>
      <c r="X258" s="88"/>
      <c r="Y258" s="88"/>
      <c r="Z258" s="88"/>
      <c r="AA258" s="88"/>
      <c r="AB258" s="88"/>
      <c r="AC258" s="88"/>
      <c r="AD258" s="88"/>
      <c r="AE258" s="88"/>
      <c r="AF258" s="88"/>
      <c r="AG258" s="88"/>
      <c r="AH258" s="90"/>
      <c r="AI258" s="91"/>
      <c r="AJ258" s="249"/>
      <c r="AK258" s="116"/>
    </row>
    <row r="259" spans="1:37" ht="43.9" customHeight="1">
      <c r="A259" s="243"/>
      <c r="B259" s="30" t="s">
        <v>89</v>
      </c>
      <c r="C259" s="75" t="s">
        <v>90</v>
      </c>
      <c r="D259" s="116"/>
      <c r="E259" s="459"/>
      <c r="F259" s="490"/>
      <c r="G259" s="531"/>
      <c r="H259" s="223"/>
      <c r="I259" s="88"/>
      <c r="J259" s="88"/>
      <c r="K259" s="90"/>
      <c r="L259" s="88"/>
      <c r="M259" s="88"/>
      <c r="N259" s="340"/>
      <c r="O259" s="298"/>
      <c r="P259" s="187"/>
      <c r="Q259" s="187"/>
      <c r="R259" s="187"/>
      <c r="S259" s="187"/>
      <c r="T259" s="123"/>
      <c r="U259" s="90"/>
      <c r="V259" s="88"/>
      <c r="W259" s="90"/>
      <c r="X259" s="88"/>
      <c r="Y259" s="88"/>
      <c r="Z259" s="88"/>
      <c r="AA259" s="88"/>
      <c r="AB259" s="88"/>
      <c r="AC259" s="88"/>
      <c r="AD259" s="88"/>
      <c r="AE259" s="88"/>
      <c r="AF259" s="88"/>
      <c r="AG259" s="88"/>
      <c r="AH259" s="90"/>
      <c r="AI259" s="91"/>
      <c r="AJ259" s="249"/>
      <c r="AK259" s="116"/>
    </row>
    <row r="260" spans="1:37" ht="43.9" customHeight="1">
      <c r="A260" s="243"/>
      <c r="B260" s="277" t="s">
        <v>91</v>
      </c>
      <c r="C260" s="85" t="s">
        <v>90</v>
      </c>
      <c r="D260" s="278"/>
      <c r="E260" s="459"/>
      <c r="F260" s="490"/>
      <c r="G260" s="531"/>
      <c r="H260" s="246"/>
      <c r="I260" s="66"/>
      <c r="J260" s="66"/>
      <c r="K260" s="65"/>
      <c r="L260" s="151"/>
      <c r="M260" s="66"/>
      <c r="N260" s="288"/>
      <c r="O260" s="383"/>
      <c r="P260" s="151"/>
      <c r="Q260" s="151"/>
      <c r="R260" s="151"/>
      <c r="S260" s="151"/>
      <c r="T260" s="65"/>
      <c r="U260" s="65"/>
      <c r="V260" s="151"/>
      <c r="W260" s="65"/>
      <c r="X260" s="151"/>
      <c r="Y260" s="151"/>
      <c r="Z260" s="151"/>
      <c r="AA260" s="151"/>
      <c r="AB260" s="151"/>
      <c r="AC260" s="151"/>
      <c r="AD260" s="151"/>
      <c r="AE260" s="151"/>
      <c r="AF260" s="151"/>
      <c r="AG260" s="151"/>
      <c r="AH260" s="65"/>
      <c r="AI260" s="307"/>
      <c r="AJ260" s="247"/>
      <c r="AK260" s="278"/>
    </row>
    <row r="261" spans="1:37" ht="43.9" customHeight="1">
      <c r="A261" s="279"/>
      <c r="B261" s="163"/>
      <c r="C261" s="163"/>
      <c r="D261" s="163"/>
      <c r="E261" s="170"/>
      <c r="F261" s="93"/>
      <c r="G261" s="93"/>
      <c r="H261" s="163"/>
      <c r="I261" s="163"/>
      <c r="J261" s="163"/>
      <c r="K261" s="44"/>
      <c r="L261" s="170"/>
      <c r="M261" s="170"/>
      <c r="N261" s="66"/>
      <c r="O261" s="151"/>
      <c r="P261" s="149"/>
      <c r="Q261" s="150"/>
      <c r="R261" s="151"/>
      <c r="S261" s="66"/>
      <c r="T261" s="65"/>
      <c r="U261" s="65"/>
      <c r="V261" s="66"/>
      <c r="W261" s="65"/>
      <c r="X261" s="65"/>
      <c r="Y261" s="65"/>
      <c r="Z261" s="65"/>
      <c r="AA261" s="65"/>
      <c r="AB261" s="65"/>
      <c r="AC261" s="65"/>
      <c r="AD261" s="65"/>
      <c r="AE261" s="65"/>
      <c r="AF261" s="65"/>
      <c r="AG261" s="65"/>
      <c r="AH261" s="410"/>
      <c r="AI261" s="66"/>
      <c r="AJ261" s="273"/>
      <c r="AK261" s="163"/>
    </row>
    <row r="262" spans="1:37" ht="43.9" customHeight="1" thickBot="1">
      <c r="A262" s="280"/>
      <c r="B262" s="164"/>
      <c r="C262" s="164"/>
      <c r="D262" s="164"/>
      <c r="E262" s="281"/>
      <c r="F262" s="97"/>
      <c r="G262" s="164"/>
      <c r="H262" s="164"/>
      <c r="I262" s="164"/>
      <c r="J262" s="164"/>
      <c r="K262" s="96"/>
      <c r="L262" s="281"/>
      <c r="M262" s="164"/>
      <c r="N262" s="164"/>
      <c r="O262" s="281"/>
      <c r="P262" s="282"/>
      <c r="Q262" s="283"/>
      <c r="R262" s="281"/>
      <c r="S262" s="164"/>
      <c r="T262" s="96"/>
      <c r="U262" s="96"/>
      <c r="V262" s="164"/>
      <c r="W262" s="96"/>
      <c r="X262" s="96"/>
      <c r="Y262" s="96"/>
      <c r="Z262" s="96"/>
      <c r="AA262" s="96"/>
      <c r="AB262" s="96"/>
      <c r="AC262" s="96"/>
      <c r="AD262" s="96"/>
      <c r="AE262" s="96"/>
      <c r="AF262" s="96"/>
      <c r="AG262" s="96"/>
      <c r="AH262" s="411"/>
      <c r="AI262" s="164"/>
      <c r="AJ262" s="164"/>
      <c r="AK262" s="164"/>
    </row>
    <row r="263" spans="1:37" ht="43.9" customHeight="1" thickBot="1">
      <c r="A263" s="258">
        <v>18</v>
      </c>
      <c r="B263" s="481" t="s">
        <v>5</v>
      </c>
      <c r="C263" s="482"/>
      <c r="D263" s="482" t="s">
        <v>6</v>
      </c>
      <c r="E263" s="482"/>
      <c r="F263" s="482"/>
      <c r="G263" s="482"/>
      <c r="H263" s="482"/>
      <c r="I263" s="482"/>
      <c r="J263" s="482"/>
      <c r="K263" s="482"/>
      <c r="L263" s="501"/>
      <c r="M263" s="502" t="s">
        <v>7</v>
      </c>
      <c r="N263" s="482"/>
      <c r="O263" s="482"/>
      <c r="P263" s="482"/>
      <c r="Q263" s="482"/>
      <c r="R263" s="482"/>
      <c r="S263" s="482"/>
      <c r="T263" s="482"/>
      <c r="U263" s="482"/>
      <c r="V263" s="482"/>
      <c r="W263" s="482"/>
      <c r="X263" s="482"/>
      <c r="Y263" s="482"/>
      <c r="Z263" s="482"/>
      <c r="AA263" s="482"/>
      <c r="AB263" s="482"/>
      <c r="AC263" s="482"/>
      <c r="AD263" s="482"/>
      <c r="AE263" s="482"/>
      <c r="AF263" s="482"/>
      <c r="AG263" s="482"/>
      <c r="AH263" s="482"/>
      <c r="AI263" s="483" t="s">
        <v>8</v>
      </c>
      <c r="AJ263" s="483"/>
    </row>
    <row r="264" spans="1:37" s="259" customFormat="1" ht="43.9" customHeight="1">
      <c r="A264" s="243"/>
      <c r="D264" s="260"/>
      <c r="E264" s="261" t="s">
        <v>9</v>
      </c>
      <c r="F264" s="508" t="s">
        <v>10</v>
      </c>
      <c r="G264" s="508" t="s">
        <v>11</v>
      </c>
      <c r="H264" s="510" t="s">
        <v>12</v>
      </c>
      <c r="I264" s="512" t="s">
        <v>13</v>
      </c>
      <c r="J264" s="514" t="s">
        <v>14</v>
      </c>
      <c r="K264" s="466" t="s">
        <v>15</v>
      </c>
      <c r="L264" s="508" t="s">
        <v>16</v>
      </c>
      <c r="M264" s="260" t="s">
        <v>17</v>
      </c>
      <c r="N264" s="262" t="s">
        <v>18</v>
      </c>
      <c r="O264" s="516" t="s">
        <v>19</v>
      </c>
      <c r="P264" s="517"/>
      <c r="Q264" s="518"/>
      <c r="R264" s="508" t="s">
        <v>92</v>
      </c>
      <c r="S264" s="508" t="s">
        <v>93</v>
      </c>
      <c r="T264" s="466" t="s">
        <v>22</v>
      </c>
      <c r="U264" s="466" t="s">
        <v>23</v>
      </c>
      <c r="V264" s="529" t="s">
        <v>24</v>
      </c>
      <c r="W264" s="466" t="s">
        <v>94</v>
      </c>
      <c r="X264" s="467" t="s">
        <v>26</v>
      </c>
      <c r="Y264" s="468"/>
      <c r="Z264" s="469"/>
      <c r="AA264" s="467" t="s">
        <v>27</v>
      </c>
      <c r="AB264" s="468"/>
      <c r="AC264" s="469"/>
      <c r="AD264" s="18" t="s">
        <v>28</v>
      </c>
      <c r="AE264" s="467" t="s">
        <v>29</v>
      </c>
      <c r="AF264" s="468"/>
      <c r="AG264" s="469"/>
      <c r="AH264" s="466" t="s">
        <v>30</v>
      </c>
      <c r="AI264" s="528" t="s">
        <v>31</v>
      </c>
      <c r="AJ264" s="528" t="s">
        <v>32</v>
      </c>
      <c r="AK264" s="263" t="s">
        <v>33</v>
      </c>
    </row>
    <row r="265" spans="1:37" ht="43.9" customHeight="1">
      <c r="A265" s="243"/>
      <c r="B265" s="264" t="s">
        <v>34</v>
      </c>
      <c r="C265" s="31" t="s">
        <v>354</v>
      </c>
      <c r="D265" s="116"/>
      <c r="E265" s="395" t="s">
        <v>167</v>
      </c>
      <c r="F265" s="509"/>
      <c r="G265" s="509"/>
      <c r="H265" s="511"/>
      <c r="I265" s="513"/>
      <c r="J265" s="515"/>
      <c r="K265" s="457"/>
      <c r="L265" s="509"/>
      <c r="M265" s="266"/>
      <c r="N265" s="361"/>
      <c r="O265" s="426" t="s">
        <v>37</v>
      </c>
      <c r="P265" s="427" t="s">
        <v>38</v>
      </c>
      <c r="Q265" s="428" t="s">
        <v>17</v>
      </c>
      <c r="R265" s="528"/>
      <c r="S265" s="528"/>
      <c r="T265" s="456"/>
      <c r="U265" s="456"/>
      <c r="V265" s="530"/>
      <c r="W265" s="456"/>
      <c r="X265" s="325" t="s">
        <v>39</v>
      </c>
      <c r="Y265" s="325" t="s">
        <v>40</v>
      </c>
      <c r="Z265" s="325" t="s">
        <v>41</v>
      </c>
      <c r="AA265" s="325" t="s">
        <v>39</v>
      </c>
      <c r="AB265" s="325" t="s">
        <v>40</v>
      </c>
      <c r="AC265" s="325" t="s">
        <v>41</v>
      </c>
      <c r="AD265" s="325" t="s">
        <v>42</v>
      </c>
      <c r="AE265" s="325" t="s">
        <v>43</v>
      </c>
      <c r="AF265" s="325" t="s">
        <v>44</v>
      </c>
      <c r="AG265" s="325" t="s">
        <v>45</v>
      </c>
      <c r="AH265" s="456"/>
      <c r="AI265" s="528"/>
      <c r="AJ265" s="509"/>
      <c r="AK265" s="152" t="s">
        <v>46</v>
      </c>
    </row>
    <row r="266" spans="1:37" ht="43.9" customHeight="1">
      <c r="A266" s="243"/>
      <c r="B266" s="30" t="s">
        <v>47</v>
      </c>
      <c r="C266" s="31" t="s">
        <v>355</v>
      </c>
      <c r="D266" s="116"/>
      <c r="E266" s="458" t="s">
        <v>356</v>
      </c>
      <c r="F266" s="489" t="s">
        <v>357</v>
      </c>
      <c r="G266" s="460" t="s">
        <v>358</v>
      </c>
      <c r="H266" s="278"/>
      <c r="I266" s="278"/>
      <c r="J266" s="278"/>
      <c r="K266" s="194"/>
      <c r="L266" s="302"/>
      <c r="M266" s="295"/>
      <c r="N266" s="295"/>
      <c r="O266" s="309"/>
      <c r="P266" s="282"/>
      <c r="Q266" s="283"/>
      <c r="R266" s="281"/>
      <c r="S266" s="164"/>
      <c r="T266" s="96"/>
      <c r="U266" s="96"/>
      <c r="V266" s="164"/>
      <c r="W266" s="96"/>
      <c r="X266" s="96"/>
      <c r="Y266" s="96"/>
      <c r="Z266" s="96"/>
      <c r="AA266" s="96"/>
      <c r="AB266" s="96"/>
      <c r="AC266" s="96"/>
      <c r="AD266" s="96"/>
      <c r="AE266" s="96"/>
      <c r="AF266" s="96"/>
      <c r="AG266" s="96"/>
      <c r="AH266" s="411"/>
      <c r="AI266" s="301"/>
      <c r="AJ266" s="301"/>
      <c r="AK266" s="116"/>
    </row>
    <row r="267" spans="1:37" ht="43.9" customHeight="1">
      <c r="A267" s="243"/>
      <c r="B267" s="264" t="s">
        <v>54</v>
      </c>
      <c r="C267" s="269" t="s">
        <v>55</v>
      </c>
      <c r="D267" s="116"/>
      <c r="E267" s="459"/>
      <c r="F267" s="490"/>
      <c r="G267" s="531"/>
      <c r="H267" s="250"/>
      <c r="I267" s="60"/>
      <c r="J267" s="60"/>
      <c r="K267" s="59"/>
      <c r="L267" s="147"/>
      <c r="M267" s="60"/>
      <c r="N267" s="340"/>
      <c r="O267" s="298"/>
      <c r="P267" s="185"/>
      <c r="Q267" s="186"/>
      <c r="R267" s="187"/>
      <c r="S267" s="188"/>
      <c r="T267" s="123"/>
      <c r="U267" s="123"/>
      <c r="V267" s="188"/>
      <c r="W267" s="123"/>
      <c r="X267" s="123"/>
      <c r="Y267" s="123"/>
      <c r="Z267" s="123"/>
      <c r="AA267" s="123"/>
      <c r="AB267" s="123"/>
      <c r="AC267" s="123"/>
      <c r="AD267" s="123"/>
      <c r="AE267" s="123"/>
      <c r="AF267" s="123"/>
      <c r="AG267" s="123"/>
      <c r="AH267" s="405"/>
      <c r="AI267" s="249"/>
      <c r="AJ267" s="251"/>
      <c r="AK267" s="116"/>
    </row>
    <row r="268" spans="1:37" ht="43.9" customHeight="1">
      <c r="A268" s="243"/>
      <c r="B268" s="30" t="s">
        <v>56</v>
      </c>
      <c r="C268" s="75" t="s">
        <v>90</v>
      </c>
      <c r="D268" s="116"/>
      <c r="E268" s="459"/>
      <c r="F268" s="490"/>
      <c r="G268" s="531"/>
      <c r="H268" s="246"/>
      <c r="I268" s="66"/>
      <c r="J268" s="66"/>
      <c r="K268" s="65"/>
      <c r="L268" s="151"/>
      <c r="M268" s="66"/>
      <c r="N268" s="340"/>
      <c r="O268" s="248"/>
      <c r="P268" s="185"/>
      <c r="Q268" s="186"/>
      <c r="R268" s="187"/>
      <c r="S268" s="188"/>
      <c r="T268" s="123"/>
      <c r="U268" s="123"/>
      <c r="V268" s="188"/>
      <c r="W268" s="123"/>
      <c r="X268" s="123"/>
      <c r="Y268" s="123"/>
      <c r="Z268" s="123"/>
      <c r="AA268" s="123"/>
      <c r="AB268" s="123"/>
      <c r="AC268" s="123"/>
      <c r="AD268" s="123"/>
      <c r="AE268" s="123"/>
      <c r="AF268" s="123"/>
      <c r="AG268" s="123"/>
      <c r="AH268" s="405"/>
      <c r="AI268" s="249"/>
      <c r="AJ268" s="247"/>
      <c r="AK268" s="116"/>
    </row>
    <row r="269" spans="1:37" ht="43.9" customHeight="1">
      <c r="A269" s="243"/>
      <c r="B269" s="30" t="s">
        <v>65</v>
      </c>
      <c r="C269" s="31" t="s">
        <v>137</v>
      </c>
      <c r="D269" s="116"/>
      <c r="E269" s="459"/>
      <c r="F269" s="490"/>
      <c r="G269" s="461"/>
      <c r="H269" s="347" t="str">
        <f>C269</f>
        <v>Flight qualified aircrew</v>
      </c>
      <c r="I269" s="348" t="s">
        <v>107</v>
      </c>
      <c r="J269" s="165" t="s">
        <v>359</v>
      </c>
      <c r="K269" s="378" t="s">
        <v>53</v>
      </c>
      <c r="L269" s="349" t="s">
        <v>58</v>
      </c>
      <c r="M269" s="340"/>
      <c r="N269" s="340"/>
      <c r="O269" s="248"/>
      <c r="P269" s="185"/>
      <c r="Q269" s="186"/>
      <c r="R269" s="187"/>
      <c r="S269" s="188"/>
      <c r="T269" s="123"/>
      <c r="U269" s="123"/>
      <c r="V269" s="188"/>
      <c r="W269" s="123"/>
      <c r="X269" s="123"/>
      <c r="Y269" s="123"/>
      <c r="Z269" s="123"/>
      <c r="AA269" s="123"/>
      <c r="AB269" s="123"/>
      <c r="AC269" s="123"/>
      <c r="AD269" s="123"/>
      <c r="AE269" s="123"/>
      <c r="AF269" s="123"/>
      <c r="AG269" s="123"/>
      <c r="AH269" s="405"/>
      <c r="AI269" s="249"/>
      <c r="AJ269" s="319" t="s">
        <v>589</v>
      </c>
      <c r="AK269" s="116"/>
    </row>
    <row r="270" spans="1:37" ht="43.9" customHeight="1">
      <c r="A270" s="243"/>
      <c r="B270" s="30" t="s">
        <v>75</v>
      </c>
      <c r="C270" s="75" t="s">
        <v>90</v>
      </c>
      <c r="D270" s="116"/>
      <c r="E270" s="459"/>
      <c r="F270" s="490"/>
      <c r="G270" s="531"/>
      <c r="H270" s="275"/>
      <c r="I270" s="79"/>
      <c r="J270" s="351"/>
      <c r="K270" s="81"/>
      <c r="L270" s="79"/>
      <c r="M270" s="79"/>
      <c r="N270" s="340"/>
      <c r="O270" s="223"/>
      <c r="P270" s="88"/>
      <c r="Q270" s="89"/>
      <c r="R270" s="88"/>
      <c r="S270" s="88"/>
      <c r="T270" s="90"/>
      <c r="U270" s="90"/>
      <c r="V270" s="88"/>
      <c r="W270" s="90"/>
      <c r="X270" s="90"/>
      <c r="Y270" s="90"/>
      <c r="Z270" s="90"/>
      <c r="AA270" s="90"/>
      <c r="AB270" s="90"/>
      <c r="AC270" s="90"/>
      <c r="AD270" s="90"/>
      <c r="AE270" s="90"/>
      <c r="AF270" s="90"/>
      <c r="AG270" s="90"/>
      <c r="AH270" s="90"/>
      <c r="AI270" s="91"/>
      <c r="AJ270" s="251"/>
      <c r="AK270" s="116"/>
    </row>
    <row r="271" spans="1:37" ht="43.9" customHeight="1">
      <c r="A271" s="243"/>
      <c r="B271" s="30" t="s">
        <v>82</v>
      </c>
      <c r="C271" s="75" t="s">
        <v>90</v>
      </c>
      <c r="D271" s="116"/>
      <c r="E271" s="459"/>
      <c r="F271" s="490"/>
      <c r="G271" s="531"/>
      <c r="H271" s="223"/>
      <c r="I271" s="88"/>
      <c r="J271" s="88"/>
      <c r="K271" s="90"/>
      <c r="L271" s="88"/>
      <c r="M271" s="88"/>
      <c r="N271" s="340"/>
      <c r="O271" s="223"/>
      <c r="P271" s="88"/>
      <c r="Q271" s="89"/>
      <c r="R271" s="88"/>
      <c r="S271" s="88"/>
      <c r="T271" s="90"/>
      <c r="U271" s="90"/>
      <c r="V271" s="88"/>
      <c r="W271" s="90"/>
      <c r="X271" s="90"/>
      <c r="Y271" s="90"/>
      <c r="Z271" s="90"/>
      <c r="AA271" s="90"/>
      <c r="AB271" s="90"/>
      <c r="AC271" s="90"/>
      <c r="AD271" s="90"/>
      <c r="AE271" s="90"/>
      <c r="AF271" s="90"/>
      <c r="AG271" s="90"/>
      <c r="AH271" s="90"/>
      <c r="AI271" s="91"/>
      <c r="AJ271" s="249"/>
      <c r="AK271" s="116"/>
    </row>
    <row r="272" spans="1:37" ht="43.9" customHeight="1">
      <c r="A272" s="243"/>
      <c r="B272" s="30" t="s">
        <v>89</v>
      </c>
      <c r="C272" s="75" t="s">
        <v>90</v>
      </c>
      <c r="D272" s="116"/>
      <c r="E272" s="459"/>
      <c r="F272" s="490"/>
      <c r="G272" s="531"/>
      <c r="H272" s="223"/>
      <c r="I272" s="88"/>
      <c r="J272" s="88"/>
      <c r="K272" s="90"/>
      <c r="L272" s="88"/>
      <c r="M272" s="88"/>
      <c r="N272" s="340"/>
      <c r="O272" s="223"/>
      <c r="P272" s="88"/>
      <c r="Q272" s="89"/>
      <c r="R272" s="88"/>
      <c r="S272" s="88"/>
      <c r="T272" s="90"/>
      <c r="U272" s="90"/>
      <c r="V272" s="88"/>
      <c r="W272" s="90"/>
      <c r="X272" s="90"/>
      <c r="Y272" s="90"/>
      <c r="Z272" s="90"/>
      <c r="AA272" s="90"/>
      <c r="AB272" s="90"/>
      <c r="AC272" s="90"/>
      <c r="AD272" s="90"/>
      <c r="AE272" s="90"/>
      <c r="AF272" s="90"/>
      <c r="AG272" s="90"/>
      <c r="AH272" s="90"/>
      <c r="AI272" s="91"/>
      <c r="AJ272" s="249"/>
      <c r="AK272" s="116"/>
    </row>
    <row r="273" spans="1:37" ht="43.9" customHeight="1">
      <c r="A273" s="243"/>
      <c r="B273" s="277" t="s">
        <v>91</v>
      </c>
      <c r="C273" s="85" t="s">
        <v>90</v>
      </c>
      <c r="D273" s="278"/>
      <c r="E273" s="459"/>
      <c r="F273" s="490"/>
      <c r="G273" s="531"/>
      <c r="H273" s="224"/>
      <c r="I273" s="177"/>
      <c r="J273" s="177"/>
      <c r="K273" s="133"/>
      <c r="L273" s="177"/>
      <c r="M273" s="177"/>
      <c r="N273" s="288"/>
      <c r="O273" s="224"/>
      <c r="P273" s="177"/>
      <c r="Q273" s="200"/>
      <c r="R273" s="177"/>
      <c r="S273" s="177"/>
      <c r="T273" s="133"/>
      <c r="U273" s="133"/>
      <c r="V273" s="177"/>
      <c r="W273" s="133"/>
      <c r="X273" s="133"/>
      <c r="Y273" s="133"/>
      <c r="Z273" s="133"/>
      <c r="AA273" s="133"/>
      <c r="AB273" s="133"/>
      <c r="AC273" s="133"/>
      <c r="AD273" s="133"/>
      <c r="AE273" s="133"/>
      <c r="AF273" s="133"/>
      <c r="AG273" s="133"/>
      <c r="AH273" s="133"/>
      <c r="AI273" s="189"/>
      <c r="AJ273" s="247"/>
      <c r="AK273" s="278"/>
    </row>
    <row r="274" spans="1:37" ht="43.9" customHeight="1">
      <c r="A274" s="279"/>
      <c r="B274" s="163"/>
      <c r="C274" s="163"/>
      <c r="D274" s="163"/>
      <c r="E274" s="170"/>
      <c r="F274" s="93"/>
      <c r="G274" s="93"/>
      <c r="H274" s="163"/>
      <c r="I274" s="163"/>
      <c r="J274" s="163"/>
      <c r="K274" s="44"/>
      <c r="L274" s="170"/>
      <c r="M274" s="170"/>
      <c r="N274" s="66"/>
      <c r="O274" s="151"/>
      <c r="P274" s="149"/>
      <c r="Q274" s="150"/>
      <c r="R274" s="151"/>
      <c r="S274" s="66"/>
      <c r="T274" s="65"/>
      <c r="U274" s="65"/>
      <c r="V274" s="66"/>
      <c r="W274" s="65"/>
      <c r="X274" s="65"/>
      <c r="Y274" s="65"/>
      <c r="Z274" s="65"/>
      <c r="AA274" s="65"/>
      <c r="AB274" s="65"/>
      <c r="AC274" s="65"/>
      <c r="AD274" s="65"/>
      <c r="AE274" s="65"/>
      <c r="AF274" s="65"/>
      <c r="AG274" s="65"/>
      <c r="AH274" s="410"/>
      <c r="AI274" s="66"/>
      <c r="AJ274" s="273"/>
      <c r="AK274" s="163"/>
    </row>
    <row r="275" spans="1:37" ht="43.9" customHeight="1" thickBot="1">
      <c r="A275" s="280"/>
      <c r="B275" s="164"/>
      <c r="C275" s="164"/>
      <c r="D275" s="164"/>
      <c r="E275" s="281"/>
      <c r="F275" s="97"/>
      <c r="G275" s="164"/>
      <c r="H275" s="164"/>
      <c r="I275" s="164"/>
      <c r="J275" s="164"/>
      <c r="K275" s="96"/>
      <c r="L275" s="281"/>
      <c r="M275" s="164"/>
      <c r="N275" s="164"/>
      <c r="O275" s="281"/>
      <c r="P275" s="282"/>
      <c r="Q275" s="283"/>
      <c r="R275" s="281"/>
      <c r="S275" s="164"/>
      <c r="T275" s="96"/>
      <c r="U275" s="96"/>
      <c r="V275" s="164"/>
      <c r="W275" s="96"/>
      <c r="X275" s="96"/>
      <c r="Y275" s="96"/>
      <c r="Z275" s="96"/>
      <c r="AA275" s="96"/>
      <c r="AB275" s="96"/>
      <c r="AC275" s="96"/>
      <c r="AD275" s="96"/>
      <c r="AE275" s="96"/>
      <c r="AF275" s="96"/>
      <c r="AG275" s="96"/>
      <c r="AH275" s="411"/>
      <c r="AI275" s="164"/>
      <c r="AJ275" s="164"/>
      <c r="AK275" s="164"/>
    </row>
    <row r="276" spans="1:37" ht="43.9" customHeight="1" thickBot="1">
      <c r="A276" s="258">
        <v>19</v>
      </c>
      <c r="B276" s="481" t="s">
        <v>5</v>
      </c>
      <c r="C276" s="482"/>
      <c r="D276" s="482" t="s">
        <v>6</v>
      </c>
      <c r="E276" s="482"/>
      <c r="F276" s="482"/>
      <c r="G276" s="482"/>
      <c r="H276" s="482"/>
      <c r="I276" s="482"/>
      <c r="J276" s="482"/>
      <c r="K276" s="482"/>
      <c r="L276" s="501"/>
      <c r="M276" s="502" t="s">
        <v>7</v>
      </c>
      <c r="N276" s="482"/>
      <c r="O276" s="482"/>
      <c r="P276" s="482"/>
      <c r="Q276" s="482"/>
      <c r="R276" s="482"/>
      <c r="S276" s="482"/>
      <c r="T276" s="482"/>
      <c r="U276" s="482"/>
      <c r="V276" s="482"/>
      <c r="W276" s="482"/>
      <c r="X276" s="482"/>
      <c r="Y276" s="482"/>
      <c r="Z276" s="482"/>
      <c r="AA276" s="482"/>
      <c r="AB276" s="482"/>
      <c r="AC276" s="482"/>
      <c r="AD276" s="482"/>
      <c r="AE276" s="482"/>
      <c r="AF276" s="482"/>
      <c r="AG276" s="482"/>
      <c r="AH276" s="482"/>
      <c r="AI276" s="483" t="s">
        <v>8</v>
      </c>
      <c r="AJ276" s="483"/>
    </row>
    <row r="277" spans="1:37" s="259" customFormat="1" ht="43.9" customHeight="1">
      <c r="A277" s="243"/>
      <c r="D277" s="260"/>
      <c r="E277" s="261" t="s">
        <v>9</v>
      </c>
      <c r="F277" s="508" t="s">
        <v>10</v>
      </c>
      <c r="G277" s="508" t="s">
        <v>11</v>
      </c>
      <c r="H277" s="510" t="s">
        <v>12</v>
      </c>
      <c r="I277" s="512" t="s">
        <v>13</v>
      </c>
      <c r="J277" s="514" t="s">
        <v>14</v>
      </c>
      <c r="K277" s="466" t="s">
        <v>15</v>
      </c>
      <c r="L277" s="508" t="s">
        <v>16</v>
      </c>
      <c r="M277" s="260" t="s">
        <v>17</v>
      </c>
      <c r="N277" s="262" t="s">
        <v>18</v>
      </c>
      <c r="O277" s="516" t="s">
        <v>19</v>
      </c>
      <c r="P277" s="517"/>
      <c r="Q277" s="518"/>
      <c r="R277" s="508" t="s">
        <v>92</v>
      </c>
      <c r="S277" s="508" t="s">
        <v>93</v>
      </c>
      <c r="T277" s="466" t="s">
        <v>22</v>
      </c>
      <c r="U277" s="466" t="s">
        <v>23</v>
      </c>
      <c r="V277" s="529" t="s">
        <v>24</v>
      </c>
      <c r="W277" s="466" t="s">
        <v>94</v>
      </c>
      <c r="X277" s="467" t="s">
        <v>26</v>
      </c>
      <c r="Y277" s="468"/>
      <c r="Z277" s="469"/>
      <c r="AA277" s="467" t="s">
        <v>27</v>
      </c>
      <c r="AB277" s="468"/>
      <c r="AC277" s="469"/>
      <c r="AD277" s="18" t="s">
        <v>28</v>
      </c>
      <c r="AE277" s="467" t="s">
        <v>29</v>
      </c>
      <c r="AF277" s="468"/>
      <c r="AG277" s="469"/>
      <c r="AH277" s="466" t="s">
        <v>30</v>
      </c>
      <c r="AI277" s="528" t="s">
        <v>31</v>
      </c>
      <c r="AJ277" s="528" t="s">
        <v>32</v>
      </c>
      <c r="AK277" s="263" t="s">
        <v>33</v>
      </c>
    </row>
    <row r="278" spans="1:37" ht="43.9" customHeight="1">
      <c r="A278" s="243"/>
      <c r="B278" s="264" t="s">
        <v>34</v>
      </c>
      <c r="C278" s="31" t="s">
        <v>361</v>
      </c>
      <c r="D278" s="116"/>
      <c r="E278" s="395" t="s">
        <v>167</v>
      </c>
      <c r="F278" s="509"/>
      <c r="G278" s="509"/>
      <c r="H278" s="511"/>
      <c r="I278" s="513"/>
      <c r="J278" s="515"/>
      <c r="K278" s="457"/>
      <c r="L278" s="509"/>
      <c r="M278" s="266"/>
      <c r="N278" s="267"/>
      <c r="O278" s="426" t="s">
        <v>37</v>
      </c>
      <c r="P278" s="427" t="s">
        <v>38</v>
      </c>
      <c r="Q278" s="428" t="s">
        <v>17</v>
      </c>
      <c r="R278" s="528"/>
      <c r="S278" s="528"/>
      <c r="T278" s="456"/>
      <c r="U278" s="456"/>
      <c r="V278" s="530"/>
      <c r="W278" s="456"/>
      <c r="X278" s="325" t="s">
        <v>39</v>
      </c>
      <c r="Y278" s="325" t="s">
        <v>40</v>
      </c>
      <c r="Z278" s="325" t="s">
        <v>41</v>
      </c>
      <c r="AA278" s="325" t="s">
        <v>39</v>
      </c>
      <c r="AB278" s="325" t="s">
        <v>40</v>
      </c>
      <c r="AC278" s="325" t="s">
        <v>41</v>
      </c>
      <c r="AD278" s="325" t="s">
        <v>42</v>
      </c>
      <c r="AE278" s="325" t="s">
        <v>43</v>
      </c>
      <c r="AF278" s="325" t="s">
        <v>44</v>
      </c>
      <c r="AG278" s="325" t="s">
        <v>45</v>
      </c>
      <c r="AH278" s="456"/>
      <c r="AI278" s="528"/>
      <c r="AJ278" s="509"/>
      <c r="AK278" s="152" t="s">
        <v>46</v>
      </c>
    </row>
    <row r="279" spans="1:37" ht="43.9" customHeight="1">
      <c r="A279" s="243"/>
      <c r="B279" s="30" t="s">
        <v>47</v>
      </c>
      <c r="C279" s="106" t="s">
        <v>362</v>
      </c>
      <c r="D279" s="116"/>
      <c r="E279" s="458" t="s">
        <v>363</v>
      </c>
      <c r="F279" s="458" t="s">
        <v>364</v>
      </c>
      <c r="G279" s="460" t="s">
        <v>365</v>
      </c>
      <c r="H279" s="278"/>
      <c r="I279" s="278"/>
      <c r="J279" s="278"/>
      <c r="K279" s="194"/>
      <c r="L279" s="302"/>
      <c r="M279" s="278"/>
      <c r="N279" s="295"/>
      <c r="O279" s="309"/>
      <c r="P279" s="282"/>
      <c r="Q279" s="283"/>
      <c r="R279" s="281"/>
      <c r="S279" s="164"/>
      <c r="T279" s="96"/>
      <c r="U279" s="96"/>
      <c r="V279" s="164"/>
      <c r="W279" s="96"/>
      <c r="X279" s="96"/>
      <c r="Y279" s="96"/>
      <c r="Z279" s="96"/>
      <c r="AA279" s="96"/>
      <c r="AB279" s="96"/>
      <c r="AC279" s="96"/>
      <c r="AD279" s="96"/>
      <c r="AE279" s="96"/>
      <c r="AF279" s="96"/>
      <c r="AG279" s="96"/>
      <c r="AH279" s="411"/>
      <c r="AI279" s="301"/>
      <c r="AJ279" s="321"/>
      <c r="AK279" s="116"/>
    </row>
    <row r="280" spans="1:37" ht="43.9" customHeight="1">
      <c r="A280" s="243"/>
      <c r="B280" s="264" t="s">
        <v>54</v>
      </c>
      <c r="C280" s="269" t="s">
        <v>55</v>
      </c>
      <c r="D280" s="116"/>
      <c r="E280" s="459"/>
      <c r="F280" s="459"/>
      <c r="G280" s="531"/>
      <c r="H280" s="250"/>
      <c r="I280" s="60"/>
      <c r="J280" s="60"/>
      <c r="K280" s="59"/>
      <c r="L280" s="147"/>
      <c r="M280" s="60"/>
      <c r="N280" s="295"/>
      <c r="O280" s="298"/>
      <c r="P280" s="185"/>
      <c r="Q280" s="186"/>
      <c r="R280" s="187"/>
      <c r="S280" s="188"/>
      <c r="T280" s="123"/>
      <c r="U280" s="123"/>
      <c r="V280" s="188"/>
      <c r="W280" s="123"/>
      <c r="X280" s="123"/>
      <c r="Y280" s="123"/>
      <c r="Z280" s="123"/>
      <c r="AA280" s="123"/>
      <c r="AB280" s="123"/>
      <c r="AC280" s="123"/>
      <c r="AD280" s="123"/>
      <c r="AE280" s="123"/>
      <c r="AF280" s="123"/>
      <c r="AG280" s="123"/>
      <c r="AH280" s="405"/>
      <c r="AI280" s="249"/>
      <c r="AJ280" s="202"/>
      <c r="AK280" s="273"/>
    </row>
    <row r="281" spans="1:37" ht="43.9" customHeight="1">
      <c r="A281" s="243"/>
      <c r="B281" s="30" t="s">
        <v>56</v>
      </c>
      <c r="C281" s="75" t="s">
        <v>90</v>
      </c>
      <c r="D281" s="116"/>
      <c r="E281" s="459"/>
      <c r="F281" s="459"/>
      <c r="G281" s="531"/>
      <c r="H281" s="246"/>
      <c r="I281" s="66"/>
      <c r="J281" s="66"/>
      <c r="K281" s="65"/>
      <c r="L281" s="151"/>
      <c r="M281" s="66"/>
      <c r="N281" s="340"/>
      <c r="O281" s="248"/>
      <c r="P281" s="185"/>
      <c r="Q281" s="186"/>
      <c r="R281" s="187"/>
      <c r="S281" s="188"/>
      <c r="T281" s="123"/>
      <c r="U281" s="123"/>
      <c r="V281" s="188"/>
      <c r="W281" s="123"/>
      <c r="X281" s="123"/>
      <c r="Y281" s="123"/>
      <c r="Z281" s="123"/>
      <c r="AA281" s="123"/>
      <c r="AB281" s="123"/>
      <c r="AC281" s="123"/>
      <c r="AD281" s="123"/>
      <c r="AE281" s="123"/>
      <c r="AF281" s="123"/>
      <c r="AG281" s="123"/>
      <c r="AH281" s="405"/>
      <c r="AI281" s="249"/>
      <c r="AJ281" s="303"/>
      <c r="AK281" s="301"/>
    </row>
    <row r="282" spans="1:37" ht="43.9" customHeight="1">
      <c r="A282" s="243"/>
      <c r="B282" s="30" t="s">
        <v>65</v>
      </c>
      <c r="C282" s="31" t="s">
        <v>117</v>
      </c>
      <c r="D282" s="116"/>
      <c r="E282" s="459"/>
      <c r="F282" s="459"/>
      <c r="G282" s="461"/>
      <c r="H282" s="347" t="str">
        <f>C282</f>
        <v>Trainers</v>
      </c>
      <c r="I282" s="348" t="s">
        <v>107</v>
      </c>
      <c r="J282" s="165" t="s">
        <v>366</v>
      </c>
      <c r="K282" s="378" t="s">
        <v>53</v>
      </c>
      <c r="L282" s="349" t="s">
        <v>58</v>
      </c>
      <c r="M282" s="340"/>
      <c r="N282" s="340"/>
      <c r="O282" s="248"/>
      <c r="P282" s="185"/>
      <c r="Q282" s="186"/>
      <c r="R282" s="187"/>
      <c r="S282" s="188"/>
      <c r="T282" s="123"/>
      <c r="U282" s="123"/>
      <c r="V282" s="188"/>
      <c r="W282" s="123"/>
      <c r="X282" s="123"/>
      <c r="Y282" s="123"/>
      <c r="Z282" s="123"/>
      <c r="AA282" s="123"/>
      <c r="AB282" s="123"/>
      <c r="AC282" s="123"/>
      <c r="AD282" s="123"/>
      <c r="AE282" s="123"/>
      <c r="AF282" s="123"/>
      <c r="AG282" s="123"/>
      <c r="AH282" s="405"/>
      <c r="AI282" s="249"/>
      <c r="AJ282" s="380" t="s">
        <v>590</v>
      </c>
      <c r="AK282" s="116"/>
    </row>
    <row r="283" spans="1:37" ht="22.9">
      <c r="A283" s="243"/>
      <c r="B283" s="30" t="s">
        <v>75</v>
      </c>
      <c r="C283" s="75" t="s">
        <v>90</v>
      </c>
      <c r="D283" s="116"/>
      <c r="E283" s="459"/>
      <c r="F283" s="459"/>
      <c r="G283" s="531"/>
      <c r="H283" s="250"/>
      <c r="I283" s="60"/>
      <c r="J283" s="60"/>
      <c r="K283" s="59"/>
      <c r="L283" s="147"/>
      <c r="M283" s="60"/>
      <c r="N283" s="340"/>
      <c r="O283" s="246"/>
      <c r="P283" s="149"/>
      <c r="Q283" s="150"/>
      <c r="R283" s="151"/>
      <c r="S283" s="66"/>
      <c r="T283" s="65"/>
      <c r="U283" s="65"/>
      <c r="V283" s="66"/>
      <c r="W283" s="65"/>
      <c r="X283" s="65"/>
      <c r="Y283" s="65"/>
      <c r="Z283" s="65"/>
      <c r="AA283" s="65"/>
      <c r="AB283" s="65"/>
      <c r="AC283" s="65"/>
      <c r="AD283" s="65"/>
      <c r="AE283" s="65"/>
      <c r="AF283" s="65"/>
      <c r="AG283" s="65"/>
      <c r="AH283" s="410"/>
      <c r="AI283" s="247"/>
      <c r="AJ283" s="251"/>
      <c r="AK283" s="116"/>
    </row>
    <row r="284" spans="1:37" ht="105">
      <c r="A284" s="243"/>
      <c r="B284" s="463" t="s">
        <v>82</v>
      </c>
      <c r="C284" s="31" t="s">
        <v>123</v>
      </c>
      <c r="D284" s="116"/>
      <c r="E284" s="459"/>
      <c r="F284" s="459"/>
      <c r="G284" s="531"/>
      <c r="H284" s="248"/>
      <c r="I284" s="188"/>
      <c r="J284" s="188"/>
      <c r="K284" s="123"/>
      <c r="L284" s="187"/>
      <c r="M284" s="188"/>
      <c r="N284" s="347"/>
      <c r="O284" s="359">
        <v>23</v>
      </c>
      <c r="P284" s="318" t="str">
        <f>C332</f>
        <v>To be a functioning NFF/Airworthiness group</v>
      </c>
      <c r="Q284" s="317" t="str">
        <f>H341</f>
        <v>Training documents</v>
      </c>
      <c r="R284" s="374" t="str">
        <f t="shared" ref="R284:U285" si="298">I341</f>
        <v>Wrong object</v>
      </c>
      <c r="S284" s="317" t="str">
        <f t="shared" si="298"/>
        <v>Incorrect training documents issued</v>
      </c>
      <c r="T284" s="390" t="str">
        <f t="shared" si="298"/>
        <v>Low</v>
      </c>
      <c r="U284" s="386" t="str">
        <f t="shared" si="298"/>
        <v>Large</v>
      </c>
      <c r="V284" s="318" t="s">
        <v>368</v>
      </c>
      <c r="W284" s="107" t="s">
        <v>104</v>
      </c>
      <c r="X284" s="107">
        <f t="shared" ref="X284:X285" si="299">IF($T284="High",3,0)</f>
        <v>0</v>
      </c>
      <c r="Y284" s="107">
        <f t="shared" ref="Y284:Y285" si="300">IF($T284="Medium",2,0)</f>
        <v>0</v>
      </c>
      <c r="Z284" s="107">
        <f t="shared" ref="Z284:Z285" si="301">IF($T284="Low",1,0)</f>
        <v>1</v>
      </c>
      <c r="AA284" s="107">
        <f t="shared" ref="AA284:AA285" si="302">IF($U284="large",3,0)</f>
        <v>3</v>
      </c>
      <c r="AB284" s="107">
        <f t="shared" ref="AB284:AB285" si="303">IF($U284="Medium",2,0)</f>
        <v>0</v>
      </c>
      <c r="AC284" s="107">
        <f t="shared" ref="AC284:AC285" si="304">IF($U284="Low",1,0)</f>
        <v>0</v>
      </c>
      <c r="AD284" s="107">
        <f t="shared" ref="AD284:AD285" si="305">(X284+Y284+Z284)*(AA284+AB284+AC284)</f>
        <v>3</v>
      </c>
      <c r="AE284" s="376">
        <f t="shared" ref="AE284:AE285" si="306">IF($W284="INCREASE",3,0)</f>
        <v>0</v>
      </c>
      <c r="AF284" s="376">
        <f t="shared" ref="AF284:AF285" si="307">IF($W284="NO CHANGE",2,0)</f>
        <v>2</v>
      </c>
      <c r="AG284" s="376">
        <f t="shared" ref="AG284:AG285" si="308">IF($W284="DECREASE",1,0)</f>
        <v>0</v>
      </c>
      <c r="AH284" s="425">
        <f t="shared" ref="AH284:AH285" si="309">AD284*(AE284+AF284+AG284)</f>
        <v>6</v>
      </c>
      <c r="AI284" s="318" t="s">
        <v>125</v>
      </c>
      <c r="AJ284" s="253"/>
      <c r="AK284" s="116"/>
    </row>
    <row r="285" spans="1:37" ht="120">
      <c r="A285" s="243"/>
      <c r="B285" s="463"/>
      <c r="C285" s="31" t="s">
        <v>369</v>
      </c>
      <c r="D285" s="116"/>
      <c r="E285" s="459"/>
      <c r="F285" s="459"/>
      <c r="G285" s="531"/>
      <c r="H285" s="248"/>
      <c r="I285" s="188"/>
      <c r="J285" s="188"/>
      <c r="K285" s="123"/>
      <c r="L285" s="187"/>
      <c r="M285" s="188"/>
      <c r="N285" s="347"/>
      <c r="O285" s="360">
        <v>23</v>
      </c>
      <c r="P285" s="129" t="str">
        <f>C332</f>
        <v>To be a functioning NFF/Airworthiness group</v>
      </c>
      <c r="Q285" s="130" t="str">
        <f>H342</f>
        <v>Training update specification</v>
      </c>
      <c r="R285" s="173" t="str">
        <f t="shared" si="298"/>
        <v>Timing/duration</v>
      </c>
      <c r="S285" s="130" t="str">
        <f t="shared" si="298"/>
        <v>Too late - issued too late in the process to be implemented</v>
      </c>
      <c r="T285" s="401" t="str">
        <f t="shared" si="298"/>
        <v>Low</v>
      </c>
      <c r="U285" s="175" t="str">
        <f t="shared" si="298"/>
        <v>Large</v>
      </c>
      <c r="V285" s="129" t="s">
        <v>370</v>
      </c>
      <c r="W285" s="194" t="s">
        <v>60</v>
      </c>
      <c r="X285" s="194">
        <f t="shared" si="299"/>
        <v>0</v>
      </c>
      <c r="Y285" s="194">
        <f t="shared" si="300"/>
        <v>0</v>
      </c>
      <c r="Z285" s="194">
        <f t="shared" si="301"/>
        <v>1</v>
      </c>
      <c r="AA285" s="194">
        <f t="shared" si="302"/>
        <v>3</v>
      </c>
      <c r="AB285" s="194">
        <f t="shared" si="303"/>
        <v>0</v>
      </c>
      <c r="AC285" s="194">
        <f t="shared" si="304"/>
        <v>0</v>
      </c>
      <c r="AD285" s="194">
        <f t="shared" si="305"/>
        <v>3</v>
      </c>
      <c r="AE285" s="367">
        <f t="shared" si="306"/>
        <v>3</v>
      </c>
      <c r="AF285" s="367">
        <f t="shared" si="307"/>
        <v>0</v>
      </c>
      <c r="AG285" s="367">
        <f t="shared" si="308"/>
        <v>0</v>
      </c>
      <c r="AH285" s="235">
        <f t="shared" si="309"/>
        <v>9</v>
      </c>
      <c r="AI285" s="129" t="s">
        <v>371</v>
      </c>
      <c r="AJ285" s="253"/>
      <c r="AK285" s="116"/>
    </row>
    <row r="286" spans="1:37" ht="43.9" customHeight="1">
      <c r="A286" s="243"/>
      <c r="B286" s="30" t="s">
        <v>89</v>
      </c>
      <c r="C286" s="75" t="s">
        <v>90</v>
      </c>
      <c r="D286" s="116"/>
      <c r="E286" s="459"/>
      <c r="F286" s="459"/>
      <c r="G286" s="531"/>
      <c r="H286" s="223"/>
      <c r="I286" s="88"/>
      <c r="J286" s="88"/>
      <c r="K286" s="90"/>
      <c r="L286" s="88"/>
      <c r="M286" s="88"/>
      <c r="N286" s="340"/>
      <c r="O286" s="275"/>
      <c r="P286" s="79"/>
      <c r="Q286" s="80"/>
      <c r="R286" s="79"/>
      <c r="S286" s="79"/>
      <c r="T286" s="81"/>
      <c r="U286" s="81"/>
      <c r="V286" s="79"/>
      <c r="W286" s="81"/>
      <c r="X286" s="81"/>
      <c r="Y286" s="81"/>
      <c r="Z286" s="81"/>
      <c r="AA286" s="81"/>
      <c r="AB286" s="81"/>
      <c r="AC286" s="81"/>
      <c r="AD286" s="81"/>
      <c r="AE286" s="81"/>
      <c r="AF286" s="81"/>
      <c r="AG286" s="81"/>
      <c r="AH286" s="81"/>
      <c r="AI286" s="82"/>
      <c r="AJ286" s="249"/>
      <c r="AK286" s="116"/>
    </row>
    <row r="287" spans="1:37" ht="43.9" customHeight="1">
      <c r="A287" s="243"/>
      <c r="B287" s="277" t="s">
        <v>91</v>
      </c>
      <c r="C287" s="85" t="s">
        <v>90</v>
      </c>
      <c r="D287" s="278"/>
      <c r="E287" s="459"/>
      <c r="F287" s="459"/>
      <c r="G287" s="531"/>
      <c r="H287" s="224"/>
      <c r="I287" s="177"/>
      <c r="J287" s="177"/>
      <c r="K287" s="133"/>
      <c r="L287" s="177"/>
      <c r="M287" s="177"/>
      <c r="N287" s="288"/>
      <c r="O287" s="224"/>
      <c r="P287" s="177"/>
      <c r="Q287" s="200"/>
      <c r="R287" s="177"/>
      <c r="S287" s="177"/>
      <c r="T287" s="133"/>
      <c r="U287" s="133"/>
      <c r="V287" s="177"/>
      <c r="W287" s="133"/>
      <c r="X287" s="133"/>
      <c r="Y287" s="133"/>
      <c r="Z287" s="133"/>
      <c r="AA287" s="133"/>
      <c r="AB287" s="133"/>
      <c r="AC287" s="133"/>
      <c r="AD287" s="133"/>
      <c r="AE287" s="133"/>
      <c r="AF287" s="133"/>
      <c r="AG287" s="133"/>
      <c r="AH287" s="133"/>
      <c r="AI287" s="189"/>
      <c r="AJ287" s="247"/>
      <c r="AK287" s="278"/>
    </row>
    <row r="288" spans="1:37" ht="43.9" customHeight="1">
      <c r="A288" s="279"/>
      <c r="B288" s="163"/>
      <c r="C288" s="163"/>
      <c r="D288" s="163"/>
      <c r="E288" s="170"/>
      <c r="F288" s="93"/>
      <c r="G288" s="93"/>
      <c r="H288" s="163"/>
      <c r="I288" s="163"/>
      <c r="J288" s="163"/>
      <c r="K288" s="44"/>
      <c r="L288" s="170"/>
      <c r="M288" s="170"/>
      <c r="N288" s="66"/>
      <c r="O288" s="151"/>
      <c r="P288" s="149"/>
      <c r="Q288" s="150"/>
      <c r="R288" s="151"/>
      <c r="S288" s="66"/>
      <c r="T288" s="65"/>
      <c r="U288" s="65"/>
      <c r="V288" s="66"/>
      <c r="W288" s="65"/>
      <c r="X288" s="65"/>
      <c r="Y288" s="65"/>
      <c r="Z288" s="65"/>
      <c r="AA288" s="65"/>
      <c r="AB288" s="65"/>
      <c r="AC288" s="65"/>
      <c r="AD288" s="65"/>
      <c r="AE288" s="65"/>
      <c r="AF288" s="65"/>
      <c r="AG288" s="65"/>
      <c r="AH288" s="410"/>
      <c r="AI288" s="66"/>
      <c r="AJ288" s="273"/>
      <c r="AK288" s="163"/>
    </row>
    <row r="289" spans="1:37" ht="43.9" customHeight="1" thickBot="1">
      <c r="A289" s="280"/>
      <c r="B289" s="164"/>
      <c r="C289" s="164"/>
      <c r="D289" s="164"/>
      <c r="E289" s="281"/>
      <c r="F289" s="97"/>
      <c r="G289" s="164"/>
      <c r="H289" s="164"/>
      <c r="I289" s="164"/>
      <c r="J289" s="164"/>
      <c r="K289" s="96"/>
      <c r="L289" s="281"/>
      <c r="M289" s="164"/>
      <c r="N289" s="164"/>
      <c r="O289" s="281"/>
      <c r="P289" s="282"/>
      <c r="Q289" s="283"/>
      <c r="R289" s="281"/>
      <c r="S289" s="164"/>
      <c r="T289" s="96"/>
      <c r="U289" s="96"/>
      <c r="V289" s="164"/>
      <c r="W289" s="96"/>
      <c r="X289" s="96"/>
      <c r="Y289" s="96"/>
      <c r="Z289" s="96"/>
      <c r="AA289" s="96"/>
      <c r="AB289" s="96"/>
      <c r="AC289" s="96"/>
      <c r="AD289" s="96"/>
      <c r="AE289" s="96"/>
      <c r="AF289" s="96"/>
      <c r="AG289" s="96"/>
      <c r="AH289" s="411"/>
      <c r="AI289" s="164"/>
      <c r="AJ289" s="164"/>
      <c r="AK289" s="164"/>
    </row>
    <row r="290" spans="1:37" ht="43.9" customHeight="1" thickBot="1">
      <c r="A290" s="258">
        <v>20</v>
      </c>
      <c r="B290" s="481" t="s">
        <v>5</v>
      </c>
      <c r="C290" s="482"/>
      <c r="D290" s="482" t="s">
        <v>6</v>
      </c>
      <c r="E290" s="482"/>
      <c r="F290" s="482"/>
      <c r="G290" s="482"/>
      <c r="H290" s="482"/>
      <c r="I290" s="482"/>
      <c r="J290" s="482"/>
      <c r="K290" s="482"/>
      <c r="L290" s="501"/>
      <c r="M290" s="502" t="s">
        <v>7</v>
      </c>
      <c r="N290" s="482"/>
      <c r="O290" s="482"/>
      <c r="P290" s="482"/>
      <c r="Q290" s="482"/>
      <c r="R290" s="482"/>
      <c r="S290" s="482"/>
      <c r="T290" s="482"/>
      <c r="U290" s="482"/>
      <c r="V290" s="482"/>
      <c r="W290" s="482"/>
      <c r="X290" s="482"/>
      <c r="Y290" s="482"/>
      <c r="Z290" s="482"/>
      <c r="AA290" s="482"/>
      <c r="AB290" s="482"/>
      <c r="AC290" s="482"/>
      <c r="AD290" s="482"/>
      <c r="AE290" s="482"/>
      <c r="AF290" s="482"/>
      <c r="AG290" s="482"/>
      <c r="AH290" s="482"/>
      <c r="AI290" s="483" t="s">
        <v>8</v>
      </c>
      <c r="AJ290" s="483"/>
    </row>
    <row r="291" spans="1:37" s="259" customFormat="1" ht="43.9" customHeight="1">
      <c r="A291" s="243"/>
      <c r="D291" s="260"/>
      <c r="E291" s="261" t="s">
        <v>9</v>
      </c>
      <c r="F291" s="508" t="s">
        <v>10</v>
      </c>
      <c r="G291" s="508" t="s">
        <v>11</v>
      </c>
      <c r="H291" s="510" t="s">
        <v>12</v>
      </c>
      <c r="I291" s="512" t="s">
        <v>13</v>
      </c>
      <c r="J291" s="514" t="s">
        <v>14</v>
      </c>
      <c r="K291" s="466" t="s">
        <v>15</v>
      </c>
      <c r="L291" s="508" t="s">
        <v>16</v>
      </c>
      <c r="M291" s="260" t="s">
        <v>17</v>
      </c>
      <c r="N291" s="262" t="s">
        <v>18</v>
      </c>
      <c r="O291" s="516" t="s">
        <v>19</v>
      </c>
      <c r="P291" s="517"/>
      <c r="Q291" s="518"/>
      <c r="R291" s="508" t="s">
        <v>92</v>
      </c>
      <c r="S291" s="508" t="s">
        <v>93</v>
      </c>
      <c r="T291" s="466" t="s">
        <v>22</v>
      </c>
      <c r="U291" s="466" t="s">
        <v>23</v>
      </c>
      <c r="V291" s="529" t="s">
        <v>24</v>
      </c>
      <c r="W291" s="466" t="s">
        <v>94</v>
      </c>
      <c r="X291" s="467" t="s">
        <v>26</v>
      </c>
      <c r="Y291" s="468"/>
      <c r="Z291" s="469"/>
      <c r="AA291" s="467" t="s">
        <v>27</v>
      </c>
      <c r="AB291" s="468"/>
      <c r="AC291" s="469"/>
      <c r="AD291" s="18" t="s">
        <v>28</v>
      </c>
      <c r="AE291" s="467" t="s">
        <v>29</v>
      </c>
      <c r="AF291" s="468"/>
      <c r="AG291" s="469"/>
      <c r="AH291" s="466" t="s">
        <v>30</v>
      </c>
      <c r="AI291" s="528" t="s">
        <v>31</v>
      </c>
      <c r="AJ291" s="528" t="s">
        <v>32</v>
      </c>
      <c r="AK291" s="263" t="s">
        <v>33</v>
      </c>
    </row>
    <row r="292" spans="1:37" ht="43.9" customHeight="1">
      <c r="A292" s="243"/>
      <c r="B292" s="264" t="s">
        <v>34</v>
      </c>
      <c r="C292" s="31" t="s">
        <v>372</v>
      </c>
      <c r="D292" s="116"/>
      <c r="E292" s="395" t="s">
        <v>167</v>
      </c>
      <c r="F292" s="509"/>
      <c r="G292" s="509"/>
      <c r="H292" s="511"/>
      <c r="I292" s="513"/>
      <c r="J292" s="515"/>
      <c r="K292" s="457"/>
      <c r="L292" s="509"/>
      <c r="M292" s="266"/>
      <c r="N292" s="361"/>
      <c r="O292" s="426" t="s">
        <v>37</v>
      </c>
      <c r="P292" s="427" t="s">
        <v>38</v>
      </c>
      <c r="Q292" s="428" t="s">
        <v>17</v>
      </c>
      <c r="R292" s="528"/>
      <c r="S292" s="528"/>
      <c r="T292" s="456"/>
      <c r="U292" s="456"/>
      <c r="V292" s="530"/>
      <c r="W292" s="456"/>
      <c r="X292" s="325" t="s">
        <v>39</v>
      </c>
      <c r="Y292" s="325" t="s">
        <v>40</v>
      </c>
      <c r="Z292" s="325" t="s">
        <v>41</v>
      </c>
      <c r="AA292" s="325" t="s">
        <v>39</v>
      </c>
      <c r="AB292" s="325" t="s">
        <v>40</v>
      </c>
      <c r="AC292" s="325" t="s">
        <v>41</v>
      </c>
      <c r="AD292" s="325" t="s">
        <v>42</v>
      </c>
      <c r="AE292" s="325" t="s">
        <v>43</v>
      </c>
      <c r="AF292" s="325" t="s">
        <v>44</v>
      </c>
      <c r="AG292" s="325" t="s">
        <v>45</v>
      </c>
      <c r="AH292" s="456"/>
      <c r="AI292" s="528"/>
      <c r="AJ292" s="509"/>
      <c r="AK292" s="152" t="s">
        <v>46</v>
      </c>
    </row>
    <row r="293" spans="1:37" ht="43.9" customHeight="1">
      <c r="A293" s="243"/>
      <c r="B293" s="30" t="s">
        <v>47</v>
      </c>
      <c r="C293" s="31" t="s">
        <v>373</v>
      </c>
      <c r="D293" s="116"/>
      <c r="E293" s="458" t="s">
        <v>374</v>
      </c>
      <c r="F293" s="458" t="s">
        <v>375</v>
      </c>
      <c r="G293" s="460" t="s">
        <v>376</v>
      </c>
      <c r="H293" s="278"/>
      <c r="I293" s="278"/>
      <c r="J293" s="278"/>
      <c r="K293" s="194"/>
      <c r="L293" s="302"/>
      <c r="M293" s="295"/>
      <c r="N293" s="295"/>
      <c r="O293" s="309"/>
      <c r="P293" s="282"/>
      <c r="Q293" s="283"/>
      <c r="R293" s="281"/>
      <c r="S293" s="164"/>
      <c r="T293" s="96"/>
      <c r="U293" s="96"/>
      <c r="V293" s="164"/>
      <c r="W293" s="96"/>
      <c r="X293" s="96"/>
      <c r="Y293" s="96"/>
      <c r="Z293" s="96"/>
      <c r="AA293" s="96"/>
      <c r="AB293" s="96"/>
      <c r="AC293" s="96"/>
      <c r="AD293" s="96"/>
      <c r="AE293" s="96"/>
      <c r="AF293" s="96"/>
      <c r="AG293" s="96"/>
      <c r="AH293" s="411"/>
      <c r="AI293" s="301"/>
      <c r="AJ293" s="301"/>
      <c r="AK293" s="116"/>
    </row>
    <row r="294" spans="1:37" ht="43.9" customHeight="1">
      <c r="A294" s="243"/>
      <c r="B294" s="264" t="s">
        <v>54</v>
      </c>
      <c r="C294" s="269" t="s">
        <v>55</v>
      </c>
      <c r="D294" s="116"/>
      <c r="E294" s="459"/>
      <c r="F294" s="459"/>
      <c r="G294" s="531"/>
      <c r="H294" s="250"/>
      <c r="I294" s="60"/>
      <c r="J294" s="60"/>
      <c r="K294" s="59"/>
      <c r="L294" s="147"/>
      <c r="M294" s="60"/>
      <c r="N294" s="340"/>
      <c r="O294" s="298"/>
      <c r="P294" s="185"/>
      <c r="Q294" s="186"/>
      <c r="R294" s="187"/>
      <c r="S294" s="188"/>
      <c r="T294" s="123"/>
      <c r="U294" s="123"/>
      <c r="V294" s="188"/>
      <c r="W294" s="123"/>
      <c r="X294" s="123"/>
      <c r="Y294" s="123"/>
      <c r="Z294" s="123"/>
      <c r="AA294" s="123"/>
      <c r="AB294" s="123"/>
      <c r="AC294" s="123"/>
      <c r="AD294" s="123"/>
      <c r="AE294" s="123"/>
      <c r="AF294" s="123"/>
      <c r="AG294" s="123"/>
      <c r="AH294" s="405"/>
      <c r="AI294" s="249"/>
      <c r="AJ294" s="251"/>
      <c r="AK294" s="251"/>
    </row>
    <row r="295" spans="1:37" ht="43.9" customHeight="1">
      <c r="A295" s="243"/>
      <c r="B295" s="30" t="s">
        <v>56</v>
      </c>
      <c r="C295" s="75" t="s">
        <v>90</v>
      </c>
      <c r="D295" s="116"/>
      <c r="E295" s="459"/>
      <c r="F295" s="459"/>
      <c r="G295" s="531"/>
      <c r="H295" s="246"/>
      <c r="I295" s="66"/>
      <c r="J295" s="66"/>
      <c r="K295" s="65"/>
      <c r="L295" s="151"/>
      <c r="M295" s="66"/>
      <c r="N295" s="295"/>
      <c r="O295" s="248"/>
      <c r="P295" s="185"/>
      <c r="Q295" s="186"/>
      <c r="R295" s="187"/>
      <c r="S295" s="188"/>
      <c r="T295" s="123"/>
      <c r="U295" s="123"/>
      <c r="V295" s="188"/>
      <c r="W295" s="123"/>
      <c r="X295" s="123"/>
      <c r="Y295" s="123"/>
      <c r="Z295" s="123"/>
      <c r="AA295" s="123"/>
      <c r="AB295" s="123"/>
      <c r="AC295" s="123"/>
      <c r="AD295" s="123"/>
      <c r="AE295" s="123"/>
      <c r="AF295" s="123"/>
      <c r="AG295" s="123"/>
      <c r="AH295" s="405"/>
      <c r="AI295" s="249"/>
      <c r="AJ295" s="247"/>
      <c r="AK295" s="116"/>
    </row>
    <row r="296" spans="1:37" ht="43.9" customHeight="1">
      <c r="A296" s="243"/>
      <c r="B296" s="30" t="s">
        <v>65</v>
      </c>
      <c r="C296" s="31" t="s">
        <v>120</v>
      </c>
      <c r="D296" s="116"/>
      <c r="E296" s="459"/>
      <c r="F296" s="459"/>
      <c r="G296" s="461"/>
      <c r="H296" s="347" t="str">
        <f>C296</f>
        <v>Training equipment</v>
      </c>
      <c r="I296" s="348" t="s">
        <v>107</v>
      </c>
      <c r="J296" s="165" t="s">
        <v>377</v>
      </c>
      <c r="K296" s="378" t="s">
        <v>53</v>
      </c>
      <c r="L296" s="349" t="s">
        <v>58</v>
      </c>
      <c r="M296" s="340"/>
      <c r="N296" s="340"/>
      <c r="O296" s="248"/>
      <c r="P296" s="185"/>
      <c r="Q296" s="186"/>
      <c r="R296" s="187"/>
      <c r="S296" s="188"/>
      <c r="T296" s="123"/>
      <c r="U296" s="123"/>
      <c r="V296" s="188"/>
      <c r="W296" s="123"/>
      <c r="X296" s="123"/>
      <c r="Y296" s="123"/>
      <c r="Z296" s="123"/>
      <c r="AA296" s="123"/>
      <c r="AB296" s="123"/>
      <c r="AC296" s="123"/>
      <c r="AD296" s="123"/>
      <c r="AE296" s="123"/>
      <c r="AF296" s="123"/>
      <c r="AG296" s="123"/>
      <c r="AH296" s="405"/>
      <c r="AI296" s="249"/>
      <c r="AJ296" s="319" t="s">
        <v>591</v>
      </c>
      <c r="AK296" s="116"/>
    </row>
    <row r="297" spans="1:37" ht="43.9" customHeight="1">
      <c r="A297" s="243"/>
      <c r="B297" s="30" t="s">
        <v>75</v>
      </c>
      <c r="C297" s="75" t="s">
        <v>90</v>
      </c>
      <c r="D297" s="116"/>
      <c r="E297" s="459"/>
      <c r="F297" s="459"/>
      <c r="G297" s="531"/>
      <c r="H297" s="275"/>
      <c r="I297" s="79"/>
      <c r="J297" s="79"/>
      <c r="K297" s="81"/>
      <c r="L297" s="79"/>
      <c r="M297" s="79"/>
      <c r="N297" s="340"/>
      <c r="O297" s="223"/>
      <c r="P297" s="88"/>
      <c r="Q297" s="89"/>
      <c r="R297" s="88"/>
      <c r="S297" s="88"/>
      <c r="T297" s="90"/>
      <c r="U297" s="90"/>
      <c r="V297" s="88"/>
      <c r="W297" s="90"/>
      <c r="X297" s="90"/>
      <c r="Y297" s="90"/>
      <c r="Z297" s="90"/>
      <c r="AA297" s="90"/>
      <c r="AB297" s="90"/>
      <c r="AC297" s="90"/>
      <c r="AD297" s="90"/>
      <c r="AE297" s="90"/>
      <c r="AF297" s="90"/>
      <c r="AG297" s="90"/>
      <c r="AH297" s="90"/>
      <c r="AI297" s="91"/>
      <c r="AJ297" s="251"/>
      <c r="AK297" s="116"/>
    </row>
    <row r="298" spans="1:37" ht="43.9" customHeight="1">
      <c r="A298" s="243"/>
      <c r="B298" s="30" t="s">
        <v>82</v>
      </c>
      <c r="C298" s="75" t="s">
        <v>90</v>
      </c>
      <c r="D298" s="116"/>
      <c r="E298" s="459"/>
      <c r="F298" s="459"/>
      <c r="G298" s="531"/>
      <c r="H298" s="223"/>
      <c r="I298" s="88"/>
      <c r="J298" s="88"/>
      <c r="K298" s="90"/>
      <c r="L298" s="88"/>
      <c r="M298" s="88"/>
      <c r="N298" s="340"/>
      <c r="O298" s="223"/>
      <c r="P298" s="88"/>
      <c r="Q298" s="89"/>
      <c r="R298" s="88"/>
      <c r="S298" s="88"/>
      <c r="T298" s="90"/>
      <c r="U298" s="90"/>
      <c r="V298" s="88"/>
      <c r="W298" s="90"/>
      <c r="X298" s="90"/>
      <c r="Y298" s="90"/>
      <c r="Z298" s="90"/>
      <c r="AA298" s="90"/>
      <c r="AB298" s="90"/>
      <c r="AC298" s="90"/>
      <c r="AD298" s="90"/>
      <c r="AE298" s="90"/>
      <c r="AF298" s="90"/>
      <c r="AG298" s="90"/>
      <c r="AH298" s="90"/>
      <c r="AI298" s="91"/>
      <c r="AJ298" s="249"/>
      <c r="AK298" s="116"/>
    </row>
    <row r="299" spans="1:37" ht="43.9" customHeight="1">
      <c r="A299" s="243"/>
      <c r="B299" s="30" t="s">
        <v>89</v>
      </c>
      <c r="C299" s="75" t="s">
        <v>90</v>
      </c>
      <c r="D299" s="116"/>
      <c r="E299" s="459"/>
      <c r="F299" s="459"/>
      <c r="G299" s="531"/>
      <c r="H299" s="223"/>
      <c r="I299" s="88"/>
      <c r="J299" s="88"/>
      <c r="K299" s="90"/>
      <c r="L299" s="88"/>
      <c r="M299" s="88"/>
      <c r="N299" s="340"/>
      <c r="O299" s="223"/>
      <c r="P299" s="88"/>
      <c r="Q299" s="89"/>
      <c r="R299" s="88"/>
      <c r="S299" s="88"/>
      <c r="T299" s="90"/>
      <c r="U299" s="90"/>
      <c r="V299" s="88"/>
      <c r="W299" s="90"/>
      <c r="X299" s="90"/>
      <c r="Y299" s="90"/>
      <c r="Z299" s="90"/>
      <c r="AA299" s="90"/>
      <c r="AB299" s="90"/>
      <c r="AC299" s="90"/>
      <c r="AD299" s="90"/>
      <c r="AE299" s="90"/>
      <c r="AF299" s="90"/>
      <c r="AG299" s="90"/>
      <c r="AH299" s="90"/>
      <c r="AI299" s="91"/>
      <c r="AJ299" s="249"/>
      <c r="AK299" s="116"/>
    </row>
    <row r="300" spans="1:37" ht="43.9" customHeight="1">
      <c r="A300" s="243"/>
      <c r="B300" s="277" t="s">
        <v>91</v>
      </c>
      <c r="C300" s="85" t="s">
        <v>90</v>
      </c>
      <c r="D300" s="278"/>
      <c r="E300" s="459"/>
      <c r="F300" s="459"/>
      <c r="G300" s="531"/>
      <c r="H300" s="224"/>
      <c r="I300" s="177"/>
      <c r="J300" s="177"/>
      <c r="K300" s="133"/>
      <c r="L300" s="177"/>
      <c r="M300" s="177"/>
      <c r="N300" s="288"/>
      <c r="O300" s="224"/>
      <c r="P300" s="177"/>
      <c r="Q300" s="200"/>
      <c r="R300" s="177"/>
      <c r="S300" s="177"/>
      <c r="T300" s="133"/>
      <c r="U300" s="133"/>
      <c r="V300" s="177"/>
      <c r="W300" s="133"/>
      <c r="X300" s="133"/>
      <c r="Y300" s="133"/>
      <c r="Z300" s="133"/>
      <c r="AA300" s="133"/>
      <c r="AB300" s="133"/>
      <c r="AC300" s="133"/>
      <c r="AD300" s="133"/>
      <c r="AE300" s="133"/>
      <c r="AF300" s="133"/>
      <c r="AG300" s="133"/>
      <c r="AH300" s="133"/>
      <c r="AI300" s="189"/>
      <c r="AJ300" s="247"/>
      <c r="AK300" s="278"/>
    </row>
    <row r="301" spans="1:37" ht="43.9" customHeight="1">
      <c r="A301" s="279"/>
      <c r="B301" s="163"/>
      <c r="C301" s="163"/>
      <c r="D301" s="163"/>
      <c r="E301" s="170"/>
      <c r="F301" s="93"/>
      <c r="G301" s="93"/>
      <c r="H301" s="163"/>
      <c r="I301" s="163"/>
      <c r="J301" s="163"/>
      <c r="K301" s="44"/>
      <c r="L301" s="170"/>
      <c r="M301" s="170"/>
      <c r="N301" s="66"/>
      <c r="O301" s="151"/>
      <c r="P301" s="149"/>
      <c r="Q301" s="150"/>
      <c r="R301" s="151"/>
      <c r="S301" s="66"/>
      <c r="T301" s="65"/>
      <c r="U301" s="65"/>
      <c r="V301" s="66"/>
      <c r="W301" s="65"/>
      <c r="X301" s="65"/>
      <c r="Y301" s="65"/>
      <c r="Z301" s="65"/>
      <c r="AA301" s="65"/>
      <c r="AB301" s="65"/>
      <c r="AC301" s="65"/>
      <c r="AD301" s="65"/>
      <c r="AE301" s="65"/>
      <c r="AF301" s="65"/>
      <c r="AG301" s="65"/>
      <c r="AH301" s="410"/>
      <c r="AI301" s="66"/>
      <c r="AJ301" s="273"/>
      <c r="AK301" s="163"/>
    </row>
    <row r="302" spans="1:37" ht="43.9" customHeight="1" thickBot="1">
      <c r="A302" s="280"/>
      <c r="B302" s="164"/>
      <c r="C302" s="164"/>
      <c r="D302" s="164"/>
      <c r="E302" s="281"/>
      <c r="F302" s="97"/>
      <c r="G302" s="164"/>
      <c r="H302" s="164"/>
      <c r="I302" s="164"/>
      <c r="J302" s="164"/>
      <c r="K302" s="96"/>
      <c r="L302" s="281"/>
      <c r="M302" s="164"/>
      <c r="N302" s="164"/>
      <c r="O302" s="281"/>
      <c r="P302" s="282"/>
      <c r="Q302" s="283"/>
      <c r="R302" s="281"/>
      <c r="S302" s="164"/>
      <c r="T302" s="96"/>
      <c r="U302" s="96"/>
      <c r="V302" s="164"/>
      <c r="W302" s="96"/>
      <c r="X302" s="96"/>
      <c r="Y302" s="96"/>
      <c r="Z302" s="96"/>
      <c r="AA302" s="96"/>
      <c r="AB302" s="96"/>
      <c r="AC302" s="96"/>
      <c r="AD302" s="96"/>
      <c r="AE302" s="96"/>
      <c r="AF302" s="96"/>
      <c r="AG302" s="96"/>
      <c r="AH302" s="411"/>
      <c r="AI302" s="164"/>
      <c r="AJ302" s="164"/>
      <c r="AK302" s="164"/>
    </row>
    <row r="303" spans="1:37" ht="43.9" customHeight="1" thickBot="1">
      <c r="A303" s="258">
        <v>21</v>
      </c>
      <c r="B303" s="481" t="s">
        <v>5</v>
      </c>
      <c r="C303" s="482"/>
      <c r="D303" s="482" t="s">
        <v>6</v>
      </c>
      <c r="E303" s="482"/>
      <c r="F303" s="482"/>
      <c r="G303" s="482"/>
      <c r="H303" s="482"/>
      <c r="I303" s="482"/>
      <c r="J303" s="482"/>
      <c r="K303" s="482"/>
      <c r="L303" s="501"/>
      <c r="M303" s="502" t="s">
        <v>7</v>
      </c>
      <c r="N303" s="482"/>
      <c r="O303" s="482"/>
      <c r="P303" s="482"/>
      <c r="Q303" s="482"/>
      <c r="R303" s="482"/>
      <c r="S303" s="482"/>
      <c r="T303" s="482"/>
      <c r="U303" s="482"/>
      <c r="V303" s="482"/>
      <c r="W303" s="482"/>
      <c r="X303" s="482"/>
      <c r="Y303" s="482"/>
      <c r="Z303" s="482"/>
      <c r="AA303" s="482"/>
      <c r="AB303" s="482"/>
      <c r="AC303" s="482"/>
      <c r="AD303" s="482"/>
      <c r="AE303" s="482"/>
      <c r="AF303" s="482"/>
      <c r="AG303" s="482"/>
      <c r="AH303" s="482"/>
      <c r="AI303" s="483" t="s">
        <v>8</v>
      </c>
      <c r="AJ303" s="483"/>
    </row>
    <row r="304" spans="1:37" s="259" customFormat="1" ht="43.9" customHeight="1">
      <c r="A304" s="243"/>
      <c r="D304" s="260"/>
      <c r="E304" s="261" t="s">
        <v>9</v>
      </c>
      <c r="F304" s="508" t="s">
        <v>10</v>
      </c>
      <c r="G304" s="508" t="s">
        <v>11</v>
      </c>
      <c r="H304" s="510" t="s">
        <v>12</v>
      </c>
      <c r="I304" s="512" t="s">
        <v>13</v>
      </c>
      <c r="J304" s="514" t="s">
        <v>14</v>
      </c>
      <c r="K304" s="466" t="s">
        <v>15</v>
      </c>
      <c r="L304" s="508" t="s">
        <v>16</v>
      </c>
      <c r="M304" s="260" t="s">
        <v>17</v>
      </c>
      <c r="N304" s="262" t="s">
        <v>18</v>
      </c>
      <c r="O304" s="516" t="s">
        <v>19</v>
      </c>
      <c r="P304" s="517"/>
      <c r="Q304" s="518"/>
      <c r="R304" s="508" t="s">
        <v>92</v>
      </c>
      <c r="S304" s="508" t="s">
        <v>93</v>
      </c>
      <c r="T304" s="466" t="s">
        <v>22</v>
      </c>
      <c r="U304" s="466" t="s">
        <v>23</v>
      </c>
      <c r="V304" s="529" t="s">
        <v>24</v>
      </c>
      <c r="W304" s="466" t="s">
        <v>94</v>
      </c>
      <c r="X304" s="467" t="s">
        <v>26</v>
      </c>
      <c r="Y304" s="468"/>
      <c r="Z304" s="469"/>
      <c r="AA304" s="467" t="s">
        <v>27</v>
      </c>
      <c r="AB304" s="468"/>
      <c r="AC304" s="469"/>
      <c r="AD304" s="18" t="s">
        <v>28</v>
      </c>
      <c r="AE304" s="467" t="s">
        <v>29</v>
      </c>
      <c r="AF304" s="468"/>
      <c r="AG304" s="469"/>
      <c r="AH304" s="466" t="s">
        <v>30</v>
      </c>
      <c r="AI304" s="528" t="s">
        <v>31</v>
      </c>
      <c r="AJ304" s="528" t="s">
        <v>32</v>
      </c>
      <c r="AK304" s="263" t="s">
        <v>33</v>
      </c>
    </row>
    <row r="305" spans="1:37" ht="43.9" customHeight="1">
      <c r="A305" s="243"/>
      <c r="B305" s="264" t="s">
        <v>34</v>
      </c>
      <c r="C305" s="308" t="s">
        <v>379</v>
      </c>
      <c r="D305" s="226"/>
      <c r="E305" s="394" t="s">
        <v>167</v>
      </c>
      <c r="F305" s="509"/>
      <c r="G305" s="509"/>
      <c r="H305" s="511"/>
      <c r="I305" s="513"/>
      <c r="J305" s="515"/>
      <c r="K305" s="457"/>
      <c r="L305" s="509"/>
      <c r="M305" s="266"/>
      <c r="N305" s="361"/>
      <c r="O305" s="285" t="s">
        <v>37</v>
      </c>
      <c r="P305" s="268" t="s">
        <v>38</v>
      </c>
      <c r="Q305" s="286" t="s">
        <v>17</v>
      </c>
      <c r="R305" s="509"/>
      <c r="S305" s="509"/>
      <c r="T305" s="457"/>
      <c r="U305" s="457"/>
      <c r="V305" s="533"/>
      <c r="W305" s="457"/>
      <c r="X305" s="29" t="s">
        <v>39</v>
      </c>
      <c r="Y305" s="29" t="s">
        <v>40</v>
      </c>
      <c r="Z305" s="29" t="s">
        <v>41</v>
      </c>
      <c r="AA305" s="29" t="s">
        <v>39</v>
      </c>
      <c r="AB305" s="29" t="s">
        <v>40</v>
      </c>
      <c r="AC305" s="29" t="s">
        <v>41</v>
      </c>
      <c r="AD305" s="29" t="s">
        <v>42</v>
      </c>
      <c r="AE305" s="29" t="s">
        <v>43</v>
      </c>
      <c r="AF305" s="29" t="s">
        <v>44</v>
      </c>
      <c r="AG305" s="29" t="s">
        <v>45</v>
      </c>
      <c r="AH305" s="457"/>
      <c r="AI305" s="509"/>
      <c r="AJ305" s="509"/>
      <c r="AK305" s="152" t="s">
        <v>46</v>
      </c>
    </row>
    <row r="306" spans="1:37" ht="43.9" customHeight="1">
      <c r="A306" s="243"/>
      <c r="B306" s="30" t="s">
        <v>47</v>
      </c>
      <c r="C306" s="31" t="s">
        <v>380</v>
      </c>
      <c r="D306" s="116"/>
      <c r="E306" s="458" t="s">
        <v>381</v>
      </c>
      <c r="F306" s="458" t="s">
        <v>382</v>
      </c>
      <c r="G306" s="460" t="s">
        <v>383</v>
      </c>
      <c r="H306" s="278"/>
      <c r="I306" s="278"/>
      <c r="J306" s="278"/>
      <c r="K306" s="194"/>
      <c r="L306" s="302"/>
      <c r="M306" s="295"/>
      <c r="N306" s="278"/>
      <c r="O306" s="360"/>
      <c r="P306" s="129"/>
      <c r="Q306" s="130"/>
      <c r="R306" s="302"/>
      <c r="S306" s="278"/>
      <c r="T306" s="194"/>
      <c r="U306" s="194"/>
      <c r="V306" s="278"/>
      <c r="W306" s="194"/>
      <c r="X306" s="194"/>
      <c r="Y306" s="194"/>
      <c r="Z306" s="194"/>
      <c r="AA306" s="194"/>
      <c r="AB306" s="194"/>
      <c r="AC306" s="194"/>
      <c r="AD306" s="194"/>
      <c r="AE306" s="194"/>
      <c r="AF306" s="194"/>
      <c r="AG306" s="194"/>
      <c r="AH306" s="412"/>
      <c r="AI306" s="278"/>
      <c r="AJ306" s="278"/>
      <c r="AK306" s="116"/>
    </row>
    <row r="307" spans="1:37" ht="43.9" customHeight="1">
      <c r="A307" s="243"/>
      <c r="B307" s="264" t="s">
        <v>54</v>
      </c>
      <c r="C307" s="269" t="s">
        <v>55</v>
      </c>
      <c r="D307" s="116"/>
      <c r="E307" s="459"/>
      <c r="F307" s="459"/>
      <c r="G307" s="531"/>
      <c r="H307" s="250"/>
      <c r="I307" s="60"/>
      <c r="J307" s="60"/>
      <c r="K307" s="59"/>
      <c r="L307" s="147"/>
      <c r="M307" s="60"/>
      <c r="N307" s="340"/>
      <c r="O307" s="274"/>
      <c r="P307" s="145"/>
      <c r="Q307" s="146"/>
      <c r="R307" s="147"/>
      <c r="S307" s="60"/>
      <c r="T307" s="59"/>
      <c r="U307" s="59"/>
      <c r="V307" s="60"/>
      <c r="W307" s="59"/>
      <c r="X307" s="59"/>
      <c r="Y307" s="59"/>
      <c r="Z307" s="59"/>
      <c r="AA307" s="59"/>
      <c r="AB307" s="59"/>
      <c r="AC307" s="59"/>
      <c r="AD307" s="59"/>
      <c r="AE307" s="59"/>
      <c r="AF307" s="59"/>
      <c r="AG307" s="59"/>
      <c r="AH307" s="409"/>
      <c r="AI307" s="251"/>
      <c r="AJ307" s="202"/>
      <c r="AK307" s="273"/>
    </row>
    <row r="308" spans="1:37" ht="43.9" customHeight="1">
      <c r="A308" s="243"/>
      <c r="B308" s="30" t="s">
        <v>56</v>
      </c>
      <c r="C308" s="75" t="s">
        <v>90</v>
      </c>
      <c r="D308" s="116"/>
      <c r="E308" s="459"/>
      <c r="F308" s="459"/>
      <c r="G308" s="531"/>
      <c r="H308" s="246"/>
      <c r="I308" s="66"/>
      <c r="J308" s="66"/>
      <c r="K308" s="65"/>
      <c r="L308" s="151"/>
      <c r="M308" s="66"/>
      <c r="N308" s="340"/>
      <c r="O308" s="248"/>
      <c r="P308" s="185"/>
      <c r="Q308" s="186"/>
      <c r="R308" s="187"/>
      <c r="S308" s="188"/>
      <c r="T308" s="123"/>
      <c r="U308" s="123"/>
      <c r="V308" s="188"/>
      <c r="W308" s="123"/>
      <c r="X308" s="123"/>
      <c r="Y308" s="123"/>
      <c r="Z308" s="123"/>
      <c r="AA308" s="123"/>
      <c r="AB308" s="123"/>
      <c r="AC308" s="123"/>
      <c r="AD308" s="123"/>
      <c r="AE308" s="123"/>
      <c r="AF308" s="123"/>
      <c r="AG308" s="123"/>
      <c r="AH308" s="405"/>
      <c r="AI308" s="249"/>
      <c r="AJ308" s="303"/>
      <c r="AK308" s="301"/>
    </row>
    <row r="309" spans="1:37" ht="43.9" customHeight="1">
      <c r="A309" s="243"/>
      <c r="B309" s="30" t="s">
        <v>65</v>
      </c>
      <c r="C309" s="31" t="s">
        <v>384</v>
      </c>
      <c r="D309" s="116"/>
      <c r="E309" s="459"/>
      <c r="F309" s="459"/>
      <c r="G309" s="461"/>
      <c r="H309" s="347" t="str">
        <f>C309</f>
        <v>Created PSED proforma</v>
      </c>
      <c r="I309" s="348" t="s">
        <v>107</v>
      </c>
      <c r="J309" s="165" t="s">
        <v>385</v>
      </c>
      <c r="K309" s="378" t="s">
        <v>53</v>
      </c>
      <c r="L309" s="349" t="s">
        <v>58</v>
      </c>
      <c r="M309" s="340"/>
      <c r="N309" s="340"/>
      <c r="O309" s="248"/>
      <c r="P309" s="185"/>
      <c r="Q309" s="186"/>
      <c r="R309" s="187"/>
      <c r="S309" s="188"/>
      <c r="T309" s="123"/>
      <c r="U309" s="123"/>
      <c r="V309" s="188"/>
      <c r="W309" s="123"/>
      <c r="X309" s="123"/>
      <c r="Y309" s="123"/>
      <c r="Z309" s="123"/>
      <c r="AA309" s="123"/>
      <c r="AB309" s="123"/>
      <c r="AC309" s="123"/>
      <c r="AD309" s="123"/>
      <c r="AE309" s="123"/>
      <c r="AF309" s="123"/>
      <c r="AG309" s="123"/>
      <c r="AH309" s="405"/>
      <c r="AI309" s="249"/>
      <c r="AJ309" s="373" t="s">
        <v>386</v>
      </c>
      <c r="AK309" s="116"/>
    </row>
    <row r="310" spans="1:37" ht="43.9" customHeight="1">
      <c r="A310" s="243"/>
      <c r="B310" s="30" t="s">
        <v>75</v>
      </c>
      <c r="C310" s="75" t="s">
        <v>90</v>
      </c>
      <c r="D310" s="116"/>
      <c r="E310" s="459"/>
      <c r="F310" s="459"/>
      <c r="G310" s="531"/>
      <c r="H310" s="275"/>
      <c r="I310" s="79"/>
      <c r="J310" s="79"/>
      <c r="K310" s="81"/>
      <c r="L310" s="79"/>
      <c r="M310" s="79"/>
      <c r="N310" s="340"/>
      <c r="O310" s="223"/>
      <c r="P310" s="88"/>
      <c r="Q310" s="89"/>
      <c r="R310" s="88"/>
      <c r="S310" s="88"/>
      <c r="T310" s="90"/>
      <c r="U310" s="90"/>
      <c r="V310" s="88"/>
      <c r="W310" s="90"/>
      <c r="X310" s="90"/>
      <c r="Y310" s="90"/>
      <c r="Z310" s="90"/>
      <c r="AA310" s="90"/>
      <c r="AB310" s="90"/>
      <c r="AC310" s="90"/>
      <c r="AD310" s="90"/>
      <c r="AE310" s="90"/>
      <c r="AF310" s="90"/>
      <c r="AG310" s="90"/>
      <c r="AH310" s="90"/>
      <c r="AI310" s="91"/>
      <c r="AJ310" s="202"/>
      <c r="AK310" s="301"/>
    </row>
    <row r="311" spans="1:37" ht="43.9" customHeight="1">
      <c r="A311" s="243"/>
      <c r="B311" s="30" t="s">
        <v>82</v>
      </c>
      <c r="C311" s="75" t="s">
        <v>90</v>
      </c>
      <c r="D311" s="116"/>
      <c r="E311" s="459"/>
      <c r="F311" s="459"/>
      <c r="G311" s="531"/>
      <c r="H311" s="223"/>
      <c r="I311" s="88"/>
      <c r="J311" s="88"/>
      <c r="K311" s="90"/>
      <c r="L311" s="88"/>
      <c r="M311" s="88"/>
      <c r="N311" s="340"/>
      <c r="O311" s="223"/>
      <c r="P311" s="88"/>
      <c r="Q311" s="89"/>
      <c r="R311" s="88"/>
      <c r="S311" s="88"/>
      <c r="T311" s="90"/>
      <c r="U311" s="90"/>
      <c r="V311" s="88"/>
      <c r="W311" s="90"/>
      <c r="X311" s="90"/>
      <c r="Y311" s="90"/>
      <c r="Z311" s="90"/>
      <c r="AA311" s="90"/>
      <c r="AB311" s="90"/>
      <c r="AC311" s="90"/>
      <c r="AD311" s="90"/>
      <c r="AE311" s="90"/>
      <c r="AF311" s="90"/>
      <c r="AG311" s="90"/>
      <c r="AH311" s="90"/>
      <c r="AI311" s="91"/>
      <c r="AJ311" s="253"/>
      <c r="AK311" s="301"/>
    </row>
    <row r="312" spans="1:37" ht="43.9" customHeight="1">
      <c r="A312" s="243"/>
      <c r="B312" s="30" t="s">
        <v>89</v>
      </c>
      <c r="C312" s="75" t="s">
        <v>90</v>
      </c>
      <c r="D312" s="116"/>
      <c r="E312" s="459"/>
      <c r="F312" s="459"/>
      <c r="G312" s="531"/>
      <c r="H312" s="223"/>
      <c r="I312" s="88"/>
      <c r="J312" s="88"/>
      <c r="K312" s="90"/>
      <c r="L312" s="88"/>
      <c r="M312" s="88"/>
      <c r="N312" s="340"/>
      <c r="O312" s="223"/>
      <c r="P312" s="88"/>
      <c r="Q312" s="89"/>
      <c r="R312" s="88"/>
      <c r="S312" s="88"/>
      <c r="T312" s="90"/>
      <c r="U312" s="90"/>
      <c r="V312" s="88"/>
      <c r="W312" s="90"/>
      <c r="X312" s="90"/>
      <c r="Y312" s="90"/>
      <c r="Z312" s="90"/>
      <c r="AA312" s="90"/>
      <c r="AB312" s="90"/>
      <c r="AC312" s="90"/>
      <c r="AD312" s="90"/>
      <c r="AE312" s="90"/>
      <c r="AF312" s="90"/>
      <c r="AG312" s="90"/>
      <c r="AH312" s="90"/>
      <c r="AI312" s="91"/>
      <c r="AJ312" s="253"/>
      <c r="AK312" s="301"/>
    </row>
    <row r="313" spans="1:37" ht="43.9" customHeight="1">
      <c r="A313" s="243"/>
      <c r="B313" s="277" t="s">
        <v>91</v>
      </c>
      <c r="C313" s="85" t="s">
        <v>90</v>
      </c>
      <c r="D313" s="278"/>
      <c r="E313" s="459"/>
      <c r="F313" s="459"/>
      <c r="G313" s="531"/>
      <c r="H313" s="224"/>
      <c r="I313" s="177"/>
      <c r="J313" s="177"/>
      <c r="K313" s="133"/>
      <c r="L313" s="177"/>
      <c r="M313" s="177"/>
      <c r="N313" s="288"/>
      <c r="O313" s="224"/>
      <c r="P313" s="177"/>
      <c r="Q313" s="200"/>
      <c r="R313" s="177"/>
      <c r="S313" s="177"/>
      <c r="T313" s="133"/>
      <c r="U313" s="133"/>
      <c r="V313" s="177"/>
      <c r="W313" s="133"/>
      <c r="X313" s="133"/>
      <c r="Y313" s="133"/>
      <c r="Z313" s="133"/>
      <c r="AA313" s="133"/>
      <c r="AB313" s="133"/>
      <c r="AC313" s="133"/>
      <c r="AD313" s="133"/>
      <c r="AE313" s="133"/>
      <c r="AF313" s="133"/>
      <c r="AG313" s="133"/>
      <c r="AH313" s="133"/>
      <c r="AI313" s="189"/>
      <c r="AJ313" s="303"/>
      <c r="AK313" s="321"/>
    </row>
    <row r="314" spans="1:37" ht="43.9" customHeight="1">
      <c r="A314" s="279"/>
      <c r="B314" s="163"/>
      <c r="C314" s="163"/>
      <c r="D314" s="163"/>
      <c r="E314" s="170"/>
      <c r="F314" s="93"/>
      <c r="G314" s="93"/>
      <c r="H314" s="163"/>
      <c r="I314" s="163"/>
      <c r="J314" s="163"/>
      <c r="K314" s="44"/>
      <c r="L314" s="170"/>
      <c r="M314" s="170"/>
      <c r="N314" s="66"/>
      <c r="O314" s="151"/>
      <c r="P314" s="149"/>
      <c r="Q314" s="150"/>
      <c r="R314" s="151"/>
      <c r="S314" s="66"/>
      <c r="T314" s="65"/>
      <c r="U314" s="65"/>
      <c r="V314" s="66"/>
      <c r="W314" s="65"/>
      <c r="X314" s="65"/>
      <c r="Y314" s="65"/>
      <c r="Z314" s="65"/>
      <c r="AA314" s="65"/>
      <c r="AB314" s="65"/>
      <c r="AC314" s="65"/>
      <c r="AD314" s="65"/>
      <c r="AE314" s="65"/>
      <c r="AF314" s="65"/>
      <c r="AG314" s="65"/>
      <c r="AH314" s="410"/>
      <c r="AI314" s="66"/>
      <c r="AJ314" s="247"/>
      <c r="AK314" s="163"/>
    </row>
    <row r="315" spans="1:37" ht="43.9" customHeight="1" thickBot="1">
      <c r="A315" s="280"/>
      <c r="B315" s="164"/>
      <c r="C315" s="164"/>
      <c r="D315" s="164"/>
      <c r="E315" s="281"/>
      <c r="F315" s="97"/>
      <c r="G315" s="164"/>
      <c r="H315" s="164"/>
      <c r="I315" s="164"/>
      <c r="J315" s="164"/>
      <c r="K315" s="96"/>
      <c r="L315" s="281"/>
      <c r="M315" s="164"/>
      <c r="N315" s="164"/>
      <c r="O315" s="281"/>
      <c r="P315" s="282"/>
      <c r="Q315" s="283"/>
      <c r="R315" s="281"/>
      <c r="S315" s="164"/>
      <c r="T315" s="96"/>
      <c r="U315" s="96"/>
      <c r="V315" s="164"/>
      <c r="W315" s="96"/>
      <c r="X315" s="96"/>
      <c r="Y315" s="96"/>
      <c r="Z315" s="96"/>
      <c r="AA315" s="96"/>
      <c r="AB315" s="96"/>
      <c r="AC315" s="96"/>
      <c r="AD315" s="96"/>
      <c r="AE315" s="96"/>
      <c r="AF315" s="96"/>
      <c r="AG315" s="96"/>
      <c r="AH315" s="411"/>
      <c r="AI315" s="164"/>
      <c r="AJ315" s="164"/>
      <c r="AK315" s="164"/>
    </row>
    <row r="316" spans="1:37" ht="43.9" customHeight="1" thickBot="1">
      <c r="A316" s="258">
        <v>22</v>
      </c>
      <c r="B316" s="481" t="s">
        <v>5</v>
      </c>
      <c r="C316" s="482"/>
      <c r="D316" s="482" t="s">
        <v>6</v>
      </c>
      <c r="E316" s="482"/>
      <c r="F316" s="482"/>
      <c r="G316" s="482"/>
      <c r="H316" s="482"/>
      <c r="I316" s="482"/>
      <c r="J316" s="482"/>
      <c r="K316" s="482"/>
      <c r="L316" s="501"/>
      <c r="M316" s="502" t="s">
        <v>7</v>
      </c>
      <c r="N316" s="482"/>
      <c r="O316" s="482"/>
      <c r="P316" s="482"/>
      <c r="Q316" s="482"/>
      <c r="R316" s="482"/>
      <c r="S316" s="482"/>
      <c r="T316" s="482"/>
      <c r="U316" s="482"/>
      <c r="V316" s="482"/>
      <c r="W316" s="482"/>
      <c r="X316" s="482"/>
      <c r="Y316" s="482"/>
      <c r="Z316" s="482"/>
      <c r="AA316" s="482"/>
      <c r="AB316" s="482"/>
      <c r="AC316" s="482"/>
      <c r="AD316" s="482"/>
      <c r="AE316" s="482"/>
      <c r="AF316" s="482"/>
      <c r="AG316" s="482"/>
      <c r="AH316" s="482"/>
      <c r="AI316" s="483" t="s">
        <v>8</v>
      </c>
      <c r="AJ316" s="483"/>
    </row>
    <row r="317" spans="1:37" s="259" customFormat="1" ht="43.9" customHeight="1">
      <c r="A317" s="243"/>
      <c r="D317" s="260"/>
      <c r="E317" s="261" t="s">
        <v>9</v>
      </c>
      <c r="F317" s="508" t="s">
        <v>10</v>
      </c>
      <c r="G317" s="508" t="s">
        <v>11</v>
      </c>
      <c r="H317" s="510" t="s">
        <v>12</v>
      </c>
      <c r="I317" s="512" t="s">
        <v>13</v>
      </c>
      <c r="J317" s="514" t="s">
        <v>14</v>
      </c>
      <c r="K317" s="466" t="s">
        <v>15</v>
      </c>
      <c r="L317" s="508" t="s">
        <v>16</v>
      </c>
      <c r="M317" s="260" t="s">
        <v>17</v>
      </c>
      <c r="N317" s="262" t="s">
        <v>18</v>
      </c>
      <c r="O317" s="516" t="s">
        <v>19</v>
      </c>
      <c r="P317" s="517"/>
      <c r="Q317" s="518"/>
      <c r="R317" s="508" t="s">
        <v>92</v>
      </c>
      <c r="S317" s="508" t="s">
        <v>93</v>
      </c>
      <c r="T317" s="466" t="s">
        <v>22</v>
      </c>
      <c r="U317" s="466" t="s">
        <v>23</v>
      </c>
      <c r="V317" s="529" t="s">
        <v>24</v>
      </c>
      <c r="W317" s="466" t="s">
        <v>94</v>
      </c>
      <c r="X317" s="467" t="s">
        <v>26</v>
      </c>
      <c r="Y317" s="468"/>
      <c r="Z317" s="469"/>
      <c r="AA317" s="467" t="s">
        <v>27</v>
      </c>
      <c r="AB317" s="468"/>
      <c r="AC317" s="469"/>
      <c r="AD317" s="18" t="s">
        <v>28</v>
      </c>
      <c r="AE317" s="467" t="s">
        <v>29</v>
      </c>
      <c r="AF317" s="468"/>
      <c r="AG317" s="469"/>
      <c r="AH317" s="466" t="s">
        <v>30</v>
      </c>
      <c r="AI317" s="528" t="s">
        <v>31</v>
      </c>
      <c r="AJ317" s="528" t="s">
        <v>32</v>
      </c>
      <c r="AK317" s="263" t="s">
        <v>33</v>
      </c>
    </row>
    <row r="318" spans="1:37" ht="43.9" customHeight="1">
      <c r="A318" s="243"/>
      <c r="B318" s="264" t="s">
        <v>34</v>
      </c>
      <c r="C318" s="31" t="s">
        <v>387</v>
      </c>
      <c r="D318" s="116"/>
      <c r="E318" s="395" t="s">
        <v>167</v>
      </c>
      <c r="F318" s="509"/>
      <c r="G318" s="509"/>
      <c r="H318" s="511"/>
      <c r="I318" s="513"/>
      <c r="J318" s="515"/>
      <c r="K318" s="457"/>
      <c r="L318" s="509"/>
      <c r="M318" s="266"/>
      <c r="N318" s="361"/>
      <c r="O318" s="426" t="s">
        <v>37</v>
      </c>
      <c r="P318" s="427" t="s">
        <v>38</v>
      </c>
      <c r="Q318" s="428" t="s">
        <v>17</v>
      </c>
      <c r="R318" s="528"/>
      <c r="S318" s="528"/>
      <c r="T318" s="456"/>
      <c r="U318" s="456"/>
      <c r="V318" s="530"/>
      <c r="W318" s="456"/>
      <c r="X318" s="325" t="s">
        <v>39</v>
      </c>
      <c r="Y318" s="325" t="s">
        <v>40</v>
      </c>
      <c r="Z318" s="325" t="s">
        <v>41</v>
      </c>
      <c r="AA318" s="325" t="s">
        <v>39</v>
      </c>
      <c r="AB318" s="325" t="s">
        <v>40</v>
      </c>
      <c r="AC318" s="325" t="s">
        <v>41</v>
      </c>
      <c r="AD318" s="325" t="s">
        <v>42</v>
      </c>
      <c r="AE318" s="325" t="s">
        <v>43</v>
      </c>
      <c r="AF318" s="325" t="s">
        <v>44</v>
      </c>
      <c r="AG318" s="325" t="s">
        <v>45</v>
      </c>
      <c r="AH318" s="456"/>
      <c r="AI318" s="528"/>
      <c r="AJ318" s="509"/>
      <c r="AK318" s="152" t="s">
        <v>46</v>
      </c>
    </row>
    <row r="319" spans="1:37" ht="43.9" customHeight="1">
      <c r="A319" s="243"/>
      <c r="B319" s="30" t="s">
        <v>47</v>
      </c>
      <c r="C319" s="184" t="s">
        <v>592</v>
      </c>
      <c r="D319" s="116"/>
      <c r="E319" s="458" t="s">
        <v>389</v>
      </c>
      <c r="F319" s="458" t="s">
        <v>390</v>
      </c>
      <c r="G319" s="460" t="s">
        <v>391</v>
      </c>
      <c r="H319" s="278"/>
      <c r="I319" s="278"/>
      <c r="J319" s="278"/>
      <c r="K319" s="194"/>
      <c r="L319" s="302"/>
      <c r="M319" s="295"/>
      <c r="N319" s="295"/>
      <c r="O319" s="309"/>
      <c r="P319" s="282"/>
      <c r="Q319" s="283"/>
      <c r="R319" s="281"/>
      <c r="S319" s="164"/>
      <c r="T319" s="96"/>
      <c r="U319" s="96"/>
      <c r="V319" s="164"/>
      <c r="W319" s="96"/>
      <c r="X319" s="96"/>
      <c r="Y319" s="96"/>
      <c r="Z319" s="96"/>
      <c r="AA319" s="96"/>
      <c r="AB319" s="96"/>
      <c r="AC319" s="96"/>
      <c r="AD319" s="96"/>
      <c r="AE319" s="96"/>
      <c r="AF319" s="96"/>
      <c r="AG319" s="96"/>
      <c r="AH319" s="411"/>
      <c r="AI319" s="301"/>
      <c r="AJ319" s="321"/>
      <c r="AK319" s="116"/>
    </row>
    <row r="320" spans="1:37" ht="43.9" customHeight="1">
      <c r="A320" s="243"/>
      <c r="B320" s="264" t="s">
        <v>54</v>
      </c>
      <c r="C320" s="269" t="s">
        <v>55</v>
      </c>
      <c r="D320" s="116"/>
      <c r="E320" s="459"/>
      <c r="F320" s="459"/>
      <c r="G320" s="531"/>
      <c r="H320" s="250"/>
      <c r="I320" s="60"/>
      <c r="J320" s="60"/>
      <c r="K320" s="59"/>
      <c r="L320" s="147"/>
      <c r="M320" s="60"/>
      <c r="N320" s="340"/>
      <c r="O320" s="383"/>
      <c r="P320" s="149"/>
      <c r="Q320" s="150"/>
      <c r="R320" s="151"/>
      <c r="S320" s="66"/>
      <c r="T320" s="65"/>
      <c r="U320" s="65"/>
      <c r="V320" s="66"/>
      <c r="W320" s="65"/>
      <c r="X320" s="65"/>
      <c r="Y320" s="65"/>
      <c r="Z320" s="65"/>
      <c r="AA320" s="65"/>
      <c r="AB320" s="65"/>
      <c r="AC320" s="65"/>
      <c r="AD320" s="65"/>
      <c r="AE320" s="65"/>
      <c r="AF320" s="65"/>
      <c r="AG320" s="65"/>
      <c r="AH320" s="410"/>
      <c r="AI320" s="247"/>
      <c r="AJ320" s="202"/>
      <c r="AK320" s="273"/>
    </row>
    <row r="321" spans="1:37" ht="180">
      <c r="A321" s="243"/>
      <c r="B321" s="30" t="s">
        <v>56</v>
      </c>
      <c r="C321" s="31" t="s">
        <v>384</v>
      </c>
      <c r="D321" s="116"/>
      <c r="E321" s="459"/>
      <c r="F321" s="459"/>
      <c r="G321" s="531"/>
      <c r="H321" s="246"/>
      <c r="I321" s="66"/>
      <c r="J321" s="66"/>
      <c r="K321" s="65"/>
      <c r="L321" s="151"/>
      <c r="M321" s="66"/>
      <c r="N321" s="347"/>
      <c r="O321" s="359">
        <v>21</v>
      </c>
      <c r="P321" s="318" t="str">
        <f>C332</f>
        <v>To be a functioning NFF/Airworthiness group</v>
      </c>
      <c r="Q321" s="317" t="str">
        <f>H309</f>
        <v>Created PSED proforma</v>
      </c>
      <c r="R321" s="374" t="str">
        <f>I309</f>
        <v>Wrong object</v>
      </c>
      <c r="S321" s="317" t="str">
        <f>J309</f>
        <v>Incorrect/incomplete PSED proforma created</v>
      </c>
      <c r="T321" s="390" t="str">
        <f>K309</f>
        <v>Low</v>
      </c>
      <c r="U321" s="386" t="str">
        <f>L309</f>
        <v>Large</v>
      </c>
      <c r="V321" s="318" t="s">
        <v>392</v>
      </c>
      <c r="W321" s="107" t="s">
        <v>104</v>
      </c>
      <c r="X321" s="107">
        <f t="shared" ref="X321" si="310">IF($T321="High",3,0)</f>
        <v>0</v>
      </c>
      <c r="Y321" s="107">
        <f t="shared" ref="Y321" si="311">IF($T321="Medium",2,0)</f>
        <v>0</v>
      </c>
      <c r="Z321" s="107">
        <f t="shared" ref="Z321" si="312">IF($T321="Low",1,0)</f>
        <v>1</v>
      </c>
      <c r="AA321" s="107">
        <f t="shared" ref="AA321" si="313">IF($U321="large",3,0)</f>
        <v>3</v>
      </c>
      <c r="AB321" s="107">
        <f t="shared" ref="AB321" si="314">IF($U321="Medium",2,0)</f>
        <v>0</v>
      </c>
      <c r="AC321" s="107">
        <f t="shared" ref="AC321" si="315">IF($U321="Low",1,0)</f>
        <v>0</v>
      </c>
      <c r="AD321" s="107">
        <f t="shared" ref="AD321" si="316">(X321+Y321+Z321)*(AA321+AB321+AC321)</f>
        <v>3</v>
      </c>
      <c r="AE321" s="376">
        <f t="shared" ref="AE321" si="317">IF($W321="INCREASE",3,0)</f>
        <v>0</v>
      </c>
      <c r="AF321" s="376">
        <f t="shared" ref="AF321" si="318">IF($W321="NO CHANGE",2,0)</f>
        <v>2</v>
      </c>
      <c r="AG321" s="376">
        <f t="shared" ref="AG321" si="319">IF($W321="DECREASE",1,0)</f>
        <v>0</v>
      </c>
      <c r="AH321" s="425">
        <f t="shared" ref="AH321" si="320">AD321*(AE321+AF321+AG321)</f>
        <v>6</v>
      </c>
      <c r="AI321" s="152" t="s">
        <v>393</v>
      </c>
      <c r="AJ321" s="303"/>
      <c r="AK321" s="301"/>
    </row>
    <row r="322" spans="1:37" ht="43.9" customHeight="1">
      <c r="A322" s="243"/>
      <c r="B322" s="463" t="s">
        <v>65</v>
      </c>
      <c r="C322" s="31" t="s">
        <v>394</v>
      </c>
      <c r="D322" s="116"/>
      <c r="E322" s="459"/>
      <c r="F322" s="459"/>
      <c r="G322" s="461"/>
      <c r="H322" s="226" t="str">
        <f>C322</f>
        <v>Provided PSED proforma</v>
      </c>
      <c r="I322" s="320" t="s">
        <v>107</v>
      </c>
      <c r="J322" s="346" t="s">
        <v>395</v>
      </c>
      <c r="K322" s="107" t="s">
        <v>53</v>
      </c>
      <c r="L322" s="287" t="s">
        <v>58</v>
      </c>
      <c r="M322" s="288"/>
      <c r="N322" s="347"/>
      <c r="O322" s="60"/>
      <c r="P322" s="145"/>
      <c r="Q322" s="146"/>
      <c r="R322" s="147"/>
      <c r="S322" s="60"/>
      <c r="T322" s="59"/>
      <c r="U322" s="59"/>
      <c r="V322" s="60"/>
      <c r="W322" s="59"/>
      <c r="X322" s="59"/>
      <c r="Y322" s="59"/>
      <c r="Z322" s="59"/>
      <c r="AA322" s="59"/>
      <c r="AB322" s="59"/>
      <c r="AC322" s="59"/>
      <c r="AD322" s="59"/>
      <c r="AE322" s="59"/>
      <c r="AF322" s="59"/>
      <c r="AG322" s="59"/>
      <c r="AH322" s="421"/>
      <c r="AI322" s="251"/>
      <c r="AJ322" s="316" t="s">
        <v>593</v>
      </c>
      <c r="AK322" s="116"/>
    </row>
    <row r="323" spans="1:37" ht="43.9" customHeight="1">
      <c r="A323" s="243"/>
      <c r="B323" s="463"/>
      <c r="C323" s="31" t="s">
        <v>86</v>
      </c>
      <c r="D323" s="116"/>
      <c r="E323" s="459"/>
      <c r="F323" s="459"/>
      <c r="G323" s="461"/>
      <c r="H323" s="278" t="str">
        <f>C323</f>
        <v>PSED proforma</v>
      </c>
      <c r="I323" s="322" t="s">
        <v>72</v>
      </c>
      <c r="J323" s="323" t="s">
        <v>397</v>
      </c>
      <c r="K323" s="194" t="s">
        <v>53</v>
      </c>
      <c r="L323" s="302" t="s">
        <v>58</v>
      </c>
      <c r="M323" s="295"/>
      <c r="N323" s="226"/>
      <c r="O323" s="188"/>
      <c r="P323" s="185"/>
      <c r="Q323" s="186"/>
      <c r="R323" s="187"/>
      <c r="S323" s="188"/>
      <c r="T323" s="123"/>
      <c r="U323" s="123"/>
      <c r="V323" s="188"/>
      <c r="W323" s="123"/>
      <c r="X323" s="123"/>
      <c r="Y323" s="123"/>
      <c r="Z323" s="123"/>
      <c r="AA323" s="123"/>
      <c r="AB323" s="123"/>
      <c r="AC323" s="123"/>
      <c r="AD323" s="123"/>
      <c r="AE323" s="123"/>
      <c r="AF323" s="123"/>
      <c r="AG323" s="123"/>
      <c r="AH323" s="422"/>
      <c r="AI323" s="188"/>
      <c r="AJ323" s="50" t="s">
        <v>398</v>
      </c>
      <c r="AK323" s="301"/>
    </row>
    <row r="324" spans="1:37" ht="43.9" customHeight="1">
      <c r="A324" s="243"/>
      <c r="B324" s="30" t="s">
        <v>75</v>
      </c>
      <c r="C324" s="75" t="s">
        <v>90</v>
      </c>
      <c r="D324" s="116"/>
      <c r="E324" s="459"/>
      <c r="F324" s="459"/>
      <c r="G324" s="531"/>
      <c r="H324" s="275"/>
      <c r="I324" s="79"/>
      <c r="J324" s="79"/>
      <c r="K324" s="81"/>
      <c r="L324" s="79"/>
      <c r="M324" s="79"/>
      <c r="N324" s="91"/>
      <c r="O324" s="88"/>
      <c r="P324" s="88"/>
      <c r="Q324" s="89"/>
      <c r="R324" s="88"/>
      <c r="S324" s="88"/>
      <c r="T324" s="90"/>
      <c r="U324" s="90"/>
      <c r="V324" s="88"/>
      <c r="W324" s="90"/>
      <c r="X324" s="90"/>
      <c r="Y324" s="90"/>
      <c r="Z324" s="90"/>
      <c r="AA324" s="90"/>
      <c r="AB324" s="90"/>
      <c r="AC324" s="90"/>
      <c r="AD324" s="90"/>
      <c r="AE324" s="90"/>
      <c r="AF324" s="90"/>
      <c r="AG324" s="90"/>
      <c r="AH324" s="214"/>
      <c r="AI324" s="88"/>
      <c r="AJ324" s="202"/>
      <c r="AK324" s="301"/>
    </row>
    <row r="325" spans="1:37" ht="43.9" customHeight="1">
      <c r="A325" s="243"/>
      <c r="B325" s="30" t="s">
        <v>82</v>
      </c>
      <c r="C325" s="75" t="s">
        <v>90</v>
      </c>
      <c r="D325" s="116"/>
      <c r="E325" s="459"/>
      <c r="F325" s="459"/>
      <c r="G325" s="531"/>
      <c r="H325" s="223"/>
      <c r="I325" s="88"/>
      <c r="J325" s="88"/>
      <c r="K325" s="90"/>
      <c r="L325" s="88"/>
      <c r="M325" s="88"/>
      <c r="N325" s="91"/>
      <c r="O325" s="88"/>
      <c r="P325" s="88"/>
      <c r="Q325" s="89"/>
      <c r="R325" s="88"/>
      <c r="S325" s="88"/>
      <c r="T325" s="90"/>
      <c r="U325" s="90"/>
      <c r="V325" s="88"/>
      <c r="W325" s="90"/>
      <c r="X325" s="90"/>
      <c r="Y325" s="90"/>
      <c r="Z325" s="90"/>
      <c r="AA325" s="90"/>
      <c r="AB325" s="90"/>
      <c r="AC325" s="90"/>
      <c r="AD325" s="90"/>
      <c r="AE325" s="90"/>
      <c r="AF325" s="90"/>
      <c r="AG325" s="90"/>
      <c r="AH325" s="214"/>
      <c r="AI325" s="88"/>
      <c r="AJ325" s="253"/>
      <c r="AK325" s="301"/>
    </row>
    <row r="326" spans="1:37" ht="43.9" customHeight="1">
      <c r="A326" s="243"/>
      <c r="B326" s="30" t="s">
        <v>89</v>
      </c>
      <c r="C326" s="75" t="s">
        <v>90</v>
      </c>
      <c r="D326" s="116"/>
      <c r="E326" s="459"/>
      <c r="F326" s="459"/>
      <c r="G326" s="531"/>
      <c r="H326" s="223"/>
      <c r="I326" s="88"/>
      <c r="J326" s="88"/>
      <c r="K326" s="90"/>
      <c r="L326" s="88"/>
      <c r="M326" s="88"/>
      <c r="N326" s="91"/>
      <c r="O326" s="88"/>
      <c r="P326" s="88"/>
      <c r="Q326" s="89"/>
      <c r="R326" s="88"/>
      <c r="S326" s="88"/>
      <c r="T326" s="90"/>
      <c r="U326" s="90"/>
      <c r="V326" s="88"/>
      <c r="W326" s="90"/>
      <c r="X326" s="90"/>
      <c r="Y326" s="90"/>
      <c r="Z326" s="90"/>
      <c r="AA326" s="90"/>
      <c r="AB326" s="90"/>
      <c r="AC326" s="90"/>
      <c r="AD326" s="90"/>
      <c r="AE326" s="90"/>
      <c r="AF326" s="90"/>
      <c r="AG326" s="90"/>
      <c r="AH326" s="214"/>
      <c r="AI326" s="88"/>
      <c r="AJ326" s="253"/>
      <c r="AK326" s="301"/>
    </row>
    <row r="327" spans="1:37" ht="43.9" customHeight="1">
      <c r="A327" s="243"/>
      <c r="B327" s="277" t="s">
        <v>91</v>
      </c>
      <c r="C327" s="85" t="s">
        <v>90</v>
      </c>
      <c r="D327" s="278"/>
      <c r="E327" s="459"/>
      <c r="F327" s="459"/>
      <c r="G327" s="531"/>
      <c r="H327" s="224"/>
      <c r="I327" s="177"/>
      <c r="J327" s="177"/>
      <c r="K327" s="133"/>
      <c r="L327" s="177"/>
      <c r="M327" s="177"/>
      <c r="N327" s="189"/>
      <c r="O327" s="88"/>
      <c r="P327" s="88"/>
      <c r="Q327" s="89"/>
      <c r="R327" s="88"/>
      <c r="S327" s="88"/>
      <c r="T327" s="90"/>
      <c r="U327" s="90"/>
      <c r="V327" s="88"/>
      <c r="W327" s="90"/>
      <c r="X327" s="90"/>
      <c r="Y327" s="90"/>
      <c r="Z327" s="90"/>
      <c r="AA327" s="90"/>
      <c r="AB327" s="90"/>
      <c r="AC327" s="90"/>
      <c r="AD327" s="90"/>
      <c r="AE327" s="90"/>
      <c r="AF327" s="90"/>
      <c r="AG327" s="90"/>
      <c r="AH327" s="214"/>
      <c r="AI327" s="88"/>
      <c r="AJ327" s="303"/>
      <c r="AK327" s="321"/>
    </row>
    <row r="328" spans="1:37" ht="43.9" customHeight="1">
      <c r="A328" s="279"/>
      <c r="B328" s="163"/>
      <c r="C328" s="163"/>
      <c r="D328" s="163"/>
      <c r="E328" s="170"/>
      <c r="F328" s="93"/>
      <c r="G328" s="93"/>
      <c r="H328" s="163"/>
      <c r="I328" s="163"/>
      <c r="J328" s="163"/>
      <c r="K328" s="44"/>
      <c r="L328" s="170"/>
      <c r="M328" s="170"/>
      <c r="N328" s="163"/>
      <c r="O328" s="170"/>
      <c r="P328" s="168"/>
      <c r="Q328" s="169"/>
      <c r="R328" s="170"/>
      <c r="S328" s="163"/>
      <c r="T328" s="44"/>
      <c r="U328" s="44"/>
      <c r="V328" s="163"/>
      <c r="W328" s="44"/>
      <c r="X328" s="44"/>
      <c r="Y328" s="44"/>
      <c r="Z328" s="44"/>
      <c r="AA328" s="44"/>
      <c r="AB328" s="44"/>
      <c r="AC328" s="44"/>
      <c r="AD328" s="44"/>
      <c r="AE328" s="44"/>
      <c r="AF328" s="44"/>
      <c r="AG328" s="44"/>
      <c r="AH328" s="406"/>
      <c r="AI328" s="163"/>
      <c r="AJ328" s="247"/>
      <c r="AK328" s="163"/>
    </row>
    <row r="329" spans="1:37" ht="43.9" customHeight="1" thickBot="1">
      <c r="B329" s="164"/>
      <c r="C329" s="164"/>
      <c r="D329" s="164"/>
      <c r="E329" s="281"/>
      <c r="F329" s="97"/>
      <c r="G329" s="164"/>
      <c r="H329" s="164"/>
      <c r="I329" s="164"/>
      <c r="J329" s="164"/>
      <c r="K329" s="96"/>
      <c r="L329" s="281"/>
      <c r="M329" s="164"/>
      <c r="N329" s="164"/>
      <c r="O329" s="281"/>
      <c r="P329" s="282"/>
      <c r="Q329" s="283"/>
      <c r="R329" s="281"/>
      <c r="S329" s="164"/>
      <c r="T329" s="96"/>
      <c r="U329" s="96"/>
      <c r="V329" s="164"/>
      <c r="W329" s="96"/>
      <c r="X329" s="96"/>
      <c r="Y329" s="96"/>
      <c r="Z329" s="96"/>
      <c r="AA329" s="96"/>
      <c r="AB329" s="96"/>
      <c r="AC329" s="96"/>
      <c r="AD329" s="96"/>
      <c r="AE329" s="96"/>
      <c r="AF329" s="96"/>
      <c r="AG329" s="96"/>
      <c r="AH329" s="411"/>
      <c r="AI329" s="164"/>
      <c r="AJ329" s="164"/>
      <c r="AK329" s="164"/>
    </row>
    <row r="330" spans="1:37" s="3" customFormat="1" ht="43.9" customHeight="1" thickBot="1">
      <c r="A330" s="12">
        <v>23</v>
      </c>
      <c r="B330" s="481" t="s">
        <v>5</v>
      </c>
      <c r="C330" s="482"/>
      <c r="D330" s="482" t="s">
        <v>6</v>
      </c>
      <c r="E330" s="482"/>
      <c r="F330" s="482"/>
      <c r="G330" s="482"/>
      <c r="H330" s="482"/>
      <c r="I330" s="482"/>
      <c r="J330" s="482"/>
      <c r="K330" s="482"/>
      <c r="L330" s="501"/>
      <c r="M330" s="502" t="s">
        <v>7</v>
      </c>
      <c r="N330" s="482"/>
      <c r="O330" s="482"/>
      <c r="P330" s="482"/>
      <c r="Q330" s="482"/>
      <c r="R330" s="482"/>
      <c r="S330" s="482"/>
      <c r="T330" s="482"/>
      <c r="U330" s="482"/>
      <c r="V330" s="482"/>
      <c r="W330" s="482"/>
      <c r="X330" s="482"/>
      <c r="Y330" s="482"/>
      <c r="Z330" s="482"/>
      <c r="AA330" s="482"/>
      <c r="AB330" s="482"/>
      <c r="AC330" s="482"/>
      <c r="AD330" s="482"/>
      <c r="AE330" s="482"/>
      <c r="AF330" s="482"/>
      <c r="AG330" s="482"/>
      <c r="AH330" s="482"/>
      <c r="AI330" s="483" t="s">
        <v>8</v>
      </c>
      <c r="AJ330" s="483"/>
      <c r="AK330" s="242"/>
    </row>
    <row r="331" spans="1:37" s="14" customFormat="1" ht="43.9" customHeight="1">
      <c r="A331" s="13"/>
      <c r="D331" s="15"/>
      <c r="E331" s="16" t="s">
        <v>9</v>
      </c>
      <c r="F331" s="466" t="s">
        <v>10</v>
      </c>
      <c r="G331" s="466" t="s">
        <v>11</v>
      </c>
      <c r="H331" s="475" t="s">
        <v>12</v>
      </c>
      <c r="I331" s="477" t="s">
        <v>13</v>
      </c>
      <c r="J331" s="479" t="s">
        <v>14</v>
      </c>
      <c r="K331" s="466" t="s">
        <v>15</v>
      </c>
      <c r="L331" s="466" t="s">
        <v>16</v>
      </c>
      <c r="M331" s="15" t="s">
        <v>17</v>
      </c>
      <c r="N331" s="17" t="s">
        <v>18</v>
      </c>
      <c r="O331" s="472" t="s">
        <v>19</v>
      </c>
      <c r="P331" s="473"/>
      <c r="Q331" s="474"/>
      <c r="R331" s="466" t="s">
        <v>92</v>
      </c>
      <c r="S331" s="466" t="s">
        <v>93</v>
      </c>
      <c r="T331" s="466" t="s">
        <v>22</v>
      </c>
      <c r="U331" s="466" t="s">
        <v>23</v>
      </c>
      <c r="V331" s="464" t="s">
        <v>24</v>
      </c>
      <c r="W331" s="466" t="s">
        <v>94</v>
      </c>
      <c r="X331" s="467" t="s">
        <v>26</v>
      </c>
      <c r="Y331" s="468"/>
      <c r="Z331" s="469"/>
      <c r="AA331" s="467" t="s">
        <v>27</v>
      </c>
      <c r="AB331" s="468"/>
      <c r="AC331" s="469"/>
      <c r="AD331" s="18" t="s">
        <v>28</v>
      </c>
      <c r="AE331" s="467" t="s">
        <v>29</v>
      </c>
      <c r="AF331" s="468"/>
      <c r="AG331" s="469"/>
      <c r="AH331" s="466" t="s">
        <v>30</v>
      </c>
      <c r="AI331" s="456" t="s">
        <v>31</v>
      </c>
      <c r="AJ331" s="456" t="s">
        <v>32</v>
      </c>
      <c r="AK331" s="19" t="s">
        <v>33</v>
      </c>
    </row>
    <row r="332" spans="1:37" s="3" customFormat="1" ht="43.9" customHeight="1">
      <c r="A332" s="13"/>
      <c r="B332" s="20" t="s">
        <v>34</v>
      </c>
      <c r="C332" s="21" t="s">
        <v>399</v>
      </c>
      <c r="D332" s="22"/>
      <c r="E332" s="396" t="s">
        <v>167</v>
      </c>
      <c r="F332" s="457"/>
      <c r="G332" s="457"/>
      <c r="H332" s="476"/>
      <c r="I332" s="478"/>
      <c r="J332" s="480"/>
      <c r="K332" s="457"/>
      <c r="L332" s="457"/>
      <c r="M332" s="24"/>
      <c r="N332" s="365"/>
      <c r="O332" s="433" t="s">
        <v>37</v>
      </c>
      <c r="P332" s="325" t="s">
        <v>38</v>
      </c>
      <c r="Q332" s="434" t="s">
        <v>17</v>
      </c>
      <c r="R332" s="456"/>
      <c r="S332" s="456"/>
      <c r="T332" s="456"/>
      <c r="U332" s="456"/>
      <c r="V332" s="523"/>
      <c r="W332" s="456"/>
      <c r="X332" s="325" t="s">
        <v>39</v>
      </c>
      <c r="Y332" s="325" t="s">
        <v>40</v>
      </c>
      <c r="Z332" s="325" t="s">
        <v>41</v>
      </c>
      <c r="AA332" s="325" t="s">
        <v>39</v>
      </c>
      <c r="AB332" s="325" t="s">
        <v>40</v>
      </c>
      <c r="AC332" s="325" t="s">
        <v>41</v>
      </c>
      <c r="AD332" s="325" t="s">
        <v>42</v>
      </c>
      <c r="AE332" s="325" t="s">
        <v>43</v>
      </c>
      <c r="AF332" s="325" t="s">
        <v>44</v>
      </c>
      <c r="AG332" s="325" t="s">
        <v>45</v>
      </c>
      <c r="AH332" s="456"/>
      <c r="AI332" s="456"/>
      <c r="AJ332" s="457"/>
      <c r="AK332" s="7" t="s">
        <v>46</v>
      </c>
    </row>
    <row r="333" spans="1:37" s="3" customFormat="1" ht="43.9" customHeight="1">
      <c r="A333" s="13"/>
      <c r="B333" s="30" t="s">
        <v>47</v>
      </c>
      <c r="C333" s="31" t="s">
        <v>400</v>
      </c>
      <c r="D333" s="22"/>
      <c r="E333" s="458" t="s">
        <v>401</v>
      </c>
      <c r="F333" s="458" t="s">
        <v>402</v>
      </c>
      <c r="G333" s="460" t="s">
        <v>403</v>
      </c>
      <c r="H333" s="86"/>
      <c r="I333" s="86"/>
      <c r="J333" s="86"/>
      <c r="K333" s="194"/>
      <c r="L333" s="194"/>
      <c r="M333" s="172"/>
      <c r="N333" s="172"/>
      <c r="O333" s="227"/>
      <c r="P333" s="98"/>
      <c r="Q333" s="99"/>
      <c r="R333" s="96"/>
      <c r="S333" s="94"/>
      <c r="T333" s="96"/>
      <c r="U333" s="96"/>
      <c r="V333" s="94"/>
      <c r="W333" s="96"/>
      <c r="X333" s="96"/>
      <c r="Y333" s="96"/>
      <c r="Z333" s="96"/>
      <c r="AA333" s="96"/>
      <c r="AB333" s="96"/>
      <c r="AC333" s="96"/>
      <c r="AD333" s="96"/>
      <c r="AE333" s="96"/>
      <c r="AF333" s="96"/>
      <c r="AG333" s="96"/>
      <c r="AH333" s="411"/>
      <c r="AI333" s="193"/>
      <c r="AJ333" s="389"/>
      <c r="AK333" s="22"/>
    </row>
    <row r="334" spans="1:37" s="3" customFormat="1" ht="43.9" customHeight="1">
      <c r="A334" s="13"/>
      <c r="B334" s="20" t="s">
        <v>54</v>
      </c>
      <c r="C334" s="37" t="s">
        <v>55</v>
      </c>
      <c r="D334" s="22"/>
      <c r="E334" s="459"/>
      <c r="F334" s="459"/>
      <c r="G334" s="531"/>
      <c r="H334" s="118"/>
      <c r="I334" s="119"/>
      <c r="J334" s="119"/>
      <c r="K334" s="59"/>
      <c r="L334" s="59"/>
      <c r="M334" s="119"/>
      <c r="N334" s="345"/>
      <c r="O334" s="62"/>
      <c r="P334" s="63"/>
      <c r="Q334" s="64"/>
      <c r="R334" s="65"/>
      <c r="S334" s="127"/>
      <c r="T334" s="65"/>
      <c r="U334" s="65"/>
      <c r="V334" s="127"/>
      <c r="W334" s="65"/>
      <c r="X334" s="65"/>
      <c r="Y334" s="65"/>
      <c r="Z334" s="65"/>
      <c r="AA334" s="65"/>
      <c r="AB334" s="65"/>
      <c r="AC334" s="65"/>
      <c r="AD334" s="65"/>
      <c r="AE334" s="65"/>
      <c r="AF334" s="65"/>
      <c r="AG334" s="65"/>
      <c r="AH334" s="410"/>
      <c r="AI334" s="54"/>
      <c r="AJ334" s="131"/>
      <c r="AK334" s="46"/>
    </row>
    <row r="335" spans="1:37" s="3" customFormat="1" ht="120">
      <c r="A335" s="13"/>
      <c r="B335" s="463" t="s">
        <v>56</v>
      </c>
      <c r="C335" s="184" t="s">
        <v>404</v>
      </c>
      <c r="D335" s="22"/>
      <c r="E335" s="459"/>
      <c r="F335" s="459"/>
      <c r="G335" s="531"/>
      <c r="H335" s="120"/>
      <c r="I335" s="124"/>
      <c r="J335" s="124"/>
      <c r="K335" s="123"/>
      <c r="L335" s="123"/>
      <c r="M335" s="124"/>
      <c r="N335" s="366"/>
      <c r="O335" s="384">
        <v>10</v>
      </c>
      <c r="P335" s="318" t="str">
        <f>C152</f>
        <v>To analyse NFF assessment</v>
      </c>
      <c r="Q335" s="317" t="str">
        <f>H156</f>
        <v>Report for NFF/A working group</v>
      </c>
      <c r="R335" s="374" t="str">
        <f>I156</f>
        <v>Wrong object</v>
      </c>
      <c r="S335" s="317" t="str">
        <f>J156</f>
        <v>Incomplete/incorrect report produced</v>
      </c>
      <c r="T335" s="385" t="str">
        <f>K156</f>
        <v>High</v>
      </c>
      <c r="U335" s="386" t="str">
        <f>L156</f>
        <v>Large</v>
      </c>
      <c r="V335" s="318" t="s">
        <v>405</v>
      </c>
      <c r="W335" s="107" t="s">
        <v>104</v>
      </c>
      <c r="X335" s="107">
        <f t="shared" ref="X335:X340" si="321">IF($T335="High",3,0)</f>
        <v>3</v>
      </c>
      <c r="Y335" s="107">
        <f t="shared" ref="Y335:Y340" si="322">IF($T335="Medium",2,0)</f>
        <v>0</v>
      </c>
      <c r="Z335" s="107">
        <f t="shared" ref="Z335:Z340" si="323">IF($T335="Low",1,0)</f>
        <v>0</v>
      </c>
      <c r="AA335" s="107">
        <f t="shared" ref="AA335:AA340" si="324">IF($U335="large",3,0)</f>
        <v>3</v>
      </c>
      <c r="AB335" s="107">
        <f t="shared" ref="AB335:AB340" si="325">IF($U335="Medium",2,0)</f>
        <v>0</v>
      </c>
      <c r="AC335" s="107">
        <f t="shared" ref="AC335:AC340" si="326">IF($U335="Low",1,0)</f>
        <v>0</v>
      </c>
      <c r="AD335" s="107">
        <f t="shared" ref="AD335:AD340" si="327">(X335+Y335+Z335)*(AA335+AB335+AC335)</f>
        <v>9</v>
      </c>
      <c r="AE335" s="376">
        <f t="shared" ref="AE335:AE340" si="328">IF($W335="INCREASE",3,0)</f>
        <v>0</v>
      </c>
      <c r="AF335" s="376">
        <f t="shared" ref="AF335:AF340" si="329">IF($W335="NO CHANGE",2,0)</f>
        <v>2</v>
      </c>
      <c r="AG335" s="376">
        <f t="shared" ref="AG335:AG340" si="330">IF($W335="DECREASE",1,0)</f>
        <v>0</v>
      </c>
      <c r="AH335" s="425">
        <f t="shared" ref="AH335:AH340" si="331">AD335*(AE335+AF335+AG335)</f>
        <v>18</v>
      </c>
      <c r="AI335" s="375" t="s">
        <v>406</v>
      </c>
      <c r="AJ335" s="195"/>
      <c r="AK335" s="193"/>
    </row>
    <row r="336" spans="1:37" s="3" customFormat="1" ht="120">
      <c r="A336" s="13"/>
      <c r="B336" s="463"/>
      <c r="C336" s="21" t="s">
        <v>71</v>
      </c>
      <c r="D336" s="22"/>
      <c r="E336" s="459"/>
      <c r="F336" s="459"/>
      <c r="G336" s="531"/>
      <c r="H336" s="120"/>
      <c r="I336" s="124"/>
      <c r="J336" s="124"/>
      <c r="K336" s="123"/>
      <c r="L336" s="123"/>
      <c r="M336" s="124"/>
      <c r="N336" s="366"/>
      <c r="O336" s="364" t="s">
        <v>407</v>
      </c>
      <c r="P336" s="50" t="str">
        <f>C5</f>
        <v>To conduct PSED</v>
      </c>
      <c r="Q336" s="47" t="str">
        <f>H11</f>
        <v>NFF/Airworthiness assessment</v>
      </c>
      <c r="R336" s="53" t="str">
        <f>I11</f>
        <v>Timing/duration</v>
      </c>
      <c r="S336" s="47" t="str">
        <f>J11</f>
        <v>Too early - output incomplete or inaccurate.</v>
      </c>
      <c r="T336" s="72" t="str">
        <f>K11</f>
        <v>High</v>
      </c>
      <c r="U336" s="73" t="str">
        <f>L11</f>
        <v>Large</v>
      </c>
      <c r="V336" s="50" t="s">
        <v>408</v>
      </c>
      <c r="W336" s="32" t="s">
        <v>104</v>
      </c>
      <c r="X336" s="32">
        <f t="shared" si="321"/>
        <v>3</v>
      </c>
      <c r="Y336" s="32">
        <f t="shared" si="322"/>
        <v>0</v>
      </c>
      <c r="Z336" s="32">
        <f t="shared" si="323"/>
        <v>0</v>
      </c>
      <c r="AA336" s="32">
        <f t="shared" si="324"/>
        <v>3</v>
      </c>
      <c r="AB336" s="32">
        <f t="shared" si="325"/>
        <v>0</v>
      </c>
      <c r="AC336" s="32">
        <f t="shared" si="326"/>
        <v>0</v>
      </c>
      <c r="AD336" s="32">
        <f t="shared" si="327"/>
        <v>9</v>
      </c>
      <c r="AE336" s="51">
        <f t="shared" si="328"/>
        <v>0</v>
      </c>
      <c r="AF336" s="51">
        <f t="shared" si="329"/>
        <v>2</v>
      </c>
      <c r="AG336" s="51">
        <f t="shared" si="330"/>
        <v>0</v>
      </c>
      <c r="AH336" s="48">
        <f t="shared" si="331"/>
        <v>18</v>
      </c>
      <c r="AI336" s="159" t="s">
        <v>409</v>
      </c>
      <c r="AJ336" s="195"/>
      <c r="AK336" s="193"/>
    </row>
    <row r="337" spans="1:37" s="3" customFormat="1" ht="195">
      <c r="A337" s="13"/>
      <c r="B337" s="463"/>
      <c r="C337" s="21" t="s">
        <v>115</v>
      </c>
      <c r="D337" s="22"/>
      <c r="E337" s="459"/>
      <c r="F337" s="459"/>
      <c r="G337" s="531"/>
      <c r="H337" s="120"/>
      <c r="I337" s="124"/>
      <c r="J337" s="124"/>
      <c r="K337" s="123"/>
      <c r="L337" s="123"/>
      <c r="M337" s="124"/>
      <c r="N337" s="366"/>
      <c r="O337" s="213">
        <v>2</v>
      </c>
      <c r="P337" s="50" t="str">
        <f>C24</f>
        <v>To complete training</v>
      </c>
      <c r="Q337" s="47" t="str">
        <f>H31</f>
        <v>Report of trained aircrew</v>
      </c>
      <c r="R337" s="53" t="str">
        <f>I31</f>
        <v>Wrong object</v>
      </c>
      <c r="S337" s="47" t="str">
        <f>J31</f>
        <v>Incorrect report published</v>
      </c>
      <c r="T337" s="115" t="str">
        <f>K31</f>
        <v>Low</v>
      </c>
      <c r="U337" s="73" t="str">
        <f>L31</f>
        <v>Large</v>
      </c>
      <c r="V337" s="50" t="s">
        <v>410</v>
      </c>
      <c r="W337" s="32" t="s">
        <v>104</v>
      </c>
      <c r="X337" s="32">
        <f t="shared" si="321"/>
        <v>0</v>
      </c>
      <c r="Y337" s="32">
        <f t="shared" si="322"/>
        <v>0</v>
      </c>
      <c r="Z337" s="32">
        <f t="shared" si="323"/>
        <v>1</v>
      </c>
      <c r="AA337" s="32">
        <f t="shared" si="324"/>
        <v>3</v>
      </c>
      <c r="AB337" s="32">
        <f t="shared" si="325"/>
        <v>0</v>
      </c>
      <c r="AC337" s="32">
        <f t="shared" si="326"/>
        <v>0</v>
      </c>
      <c r="AD337" s="32">
        <f t="shared" si="327"/>
        <v>3</v>
      </c>
      <c r="AE337" s="51">
        <f t="shared" si="328"/>
        <v>0</v>
      </c>
      <c r="AF337" s="51">
        <f t="shared" si="329"/>
        <v>2</v>
      </c>
      <c r="AG337" s="51">
        <f t="shared" si="330"/>
        <v>0</v>
      </c>
      <c r="AH337" s="48">
        <f t="shared" si="331"/>
        <v>6</v>
      </c>
      <c r="AI337" s="152" t="s">
        <v>411</v>
      </c>
      <c r="AJ337" s="195"/>
      <c r="AK337" s="193"/>
    </row>
    <row r="338" spans="1:37" s="3" customFormat="1" ht="195">
      <c r="A338" s="13"/>
      <c r="B338" s="463"/>
      <c r="C338" s="21" t="s">
        <v>112</v>
      </c>
      <c r="D338" s="22"/>
      <c r="E338" s="459"/>
      <c r="F338" s="459"/>
      <c r="G338" s="531"/>
      <c r="H338" s="120"/>
      <c r="I338" s="124"/>
      <c r="J338" s="124"/>
      <c r="K338" s="123"/>
      <c r="L338" s="123"/>
      <c r="M338" s="124"/>
      <c r="N338" s="366"/>
      <c r="O338" s="213">
        <v>2</v>
      </c>
      <c r="P338" s="50" t="str">
        <f>C24</f>
        <v>To complete training</v>
      </c>
      <c r="Q338" s="47" t="str">
        <f>H30</f>
        <v>Report of trained engineers</v>
      </c>
      <c r="R338" s="53" t="str">
        <f>I30</f>
        <v>Wrong object</v>
      </c>
      <c r="S338" s="47" t="str">
        <f>J30</f>
        <v>Incorrect report published</v>
      </c>
      <c r="T338" s="115" t="str">
        <f>K30</f>
        <v>Low</v>
      </c>
      <c r="U338" s="73" t="str">
        <f>L30</f>
        <v>Large</v>
      </c>
      <c r="V338" s="50" t="s">
        <v>412</v>
      </c>
      <c r="W338" s="32" t="s">
        <v>104</v>
      </c>
      <c r="X338" s="32">
        <f t="shared" si="321"/>
        <v>0</v>
      </c>
      <c r="Y338" s="32">
        <f t="shared" si="322"/>
        <v>0</v>
      </c>
      <c r="Z338" s="32">
        <f t="shared" si="323"/>
        <v>1</v>
      </c>
      <c r="AA338" s="32">
        <f t="shared" si="324"/>
        <v>3</v>
      </c>
      <c r="AB338" s="32">
        <f t="shared" si="325"/>
        <v>0</v>
      </c>
      <c r="AC338" s="32">
        <f t="shared" si="326"/>
        <v>0</v>
      </c>
      <c r="AD338" s="32">
        <f t="shared" si="327"/>
        <v>3</v>
      </c>
      <c r="AE338" s="51">
        <f t="shared" si="328"/>
        <v>0</v>
      </c>
      <c r="AF338" s="51">
        <f t="shared" si="329"/>
        <v>2</v>
      </c>
      <c r="AG338" s="51">
        <f t="shared" si="330"/>
        <v>0</v>
      </c>
      <c r="AH338" s="48">
        <f t="shared" si="331"/>
        <v>6</v>
      </c>
      <c r="AI338" s="159" t="s">
        <v>411</v>
      </c>
      <c r="AJ338" s="195"/>
      <c r="AK338" s="193"/>
    </row>
    <row r="339" spans="1:37" s="3" customFormat="1" ht="135">
      <c r="A339" s="13"/>
      <c r="B339" s="463"/>
      <c r="C339" s="21" t="s">
        <v>236</v>
      </c>
      <c r="D339" s="22"/>
      <c r="E339" s="459"/>
      <c r="F339" s="459"/>
      <c r="G339" s="531"/>
      <c r="H339" s="120"/>
      <c r="I339" s="124"/>
      <c r="J339" s="124"/>
      <c r="K339" s="123"/>
      <c r="L339" s="123"/>
      <c r="M339" s="124"/>
      <c r="N339" s="366"/>
      <c r="O339" s="364" t="s">
        <v>413</v>
      </c>
      <c r="P339" s="50" t="str">
        <f>C135</f>
        <v>To review aircraft history</v>
      </c>
      <c r="Q339" s="47" t="str">
        <f>H140</f>
        <v>NFF fault assessment</v>
      </c>
      <c r="R339" s="53" t="str">
        <f>I140</f>
        <v>Timing/duration</v>
      </c>
      <c r="S339" s="47" t="str">
        <f>J140</f>
        <v xml:space="preserve">Too early - assessment made on incomplete information </v>
      </c>
      <c r="T339" s="72" t="str">
        <f>K140</f>
        <v>High</v>
      </c>
      <c r="U339" s="73" t="str">
        <f>L140</f>
        <v>Large</v>
      </c>
      <c r="V339" s="50" t="s">
        <v>414</v>
      </c>
      <c r="W339" s="32" t="s">
        <v>104</v>
      </c>
      <c r="X339" s="32">
        <f t="shared" si="321"/>
        <v>3</v>
      </c>
      <c r="Y339" s="32">
        <f t="shared" si="322"/>
        <v>0</v>
      </c>
      <c r="Z339" s="32">
        <f t="shared" si="323"/>
        <v>0</v>
      </c>
      <c r="AA339" s="32">
        <f t="shared" si="324"/>
        <v>3</v>
      </c>
      <c r="AB339" s="32">
        <f t="shared" si="325"/>
        <v>0</v>
      </c>
      <c r="AC339" s="32">
        <f t="shared" si="326"/>
        <v>0</v>
      </c>
      <c r="AD339" s="32">
        <f t="shared" si="327"/>
        <v>9</v>
      </c>
      <c r="AE339" s="51">
        <f t="shared" si="328"/>
        <v>0</v>
      </c>
      <c r="AF339" s="51">
        <f t="shared" si="329"/>
        <v>2</v>
      </c>
      <c r="AG339" s="51">
        <f t="shared" si="330"/>
        <v>0</v>
      </c>
      <c r="AH339" s="48">
        <f t="shared" si="331"/>
        <v>18</v>
      </c>
      <c r="AI339" s="159" t="s">
        <v>409</v>
      </c>
      <c r="AJ339" s="195"/>
      <c r="AK339" s="193"/>
    </row>
    <row r="340" spans="1:37" s="3" customFormat="1" ht="135">
      <c r="A340" s="13"/>
      <c r="B340" s="463"/>
      <c r="C340" s="21" t="s">
        <v>415</v>
      </c>
      <c r="D340" s="22"/>
      <c r="E340" s="459"/>
      <c r="F340" s="459"/>
      <c r="G340" s="531"/>
      <c r="H340" s="126"/>
      <c r="I340" s="127"/>
      <c r="J340" s="127"/>
      <c r="K340" s="65"/>
      <c r="L340" s="65"/>
      <c r="M340" s="127"/>
      <c r="N340" s="366"/>
      <c r="O340" s="213">
        <v>29</v>
      </c>
      <c r="P340" s="50" t="str">
        <f>C420</f>
        <v>To conduct aircraft fault diagnostics as per AMM</v>
      </c>
      <c r="Q340" s="47" t="str">
        <f>H426</f>
        <v>Serviceable aircraft</v>
      </c>
      <c r="R340" s="53" t="str">
        <f t="shared" ref="R340:U340" si="332">I426</f>
        <v>Timing/duration</v>
      </c>
      <c r="S340" s="47" t="str">
        <f t="shared" si="332"/>
        <v>Too early - aircraft declared serviceable before all maintenance complete</v>
      </c>
      <c r="T340" s="115" t="str">
        <f t="shared" si="332"/>
        <v>Low</v>
      </c>
      <c r="U340" s="73" t="str">
        <f t="shared" si="332"/>
        <v>Large</v>
      </c>
      <c r="V340" s="50" t="s">
        <v>416</v>
      </c>
      <c r="W340" s="32" t="s">
        <v>104</v>
      </c>
      <c r="X340" s="32">
        <f t="shared" si="321"/>
        <v>0</v>
      </c>
      <c r="Y340" s="32">
        <f t="shared" si="322"/>
        <v>0</v>
      </c>
      <c r="Z340" s="32">
        <f t="shared" si="323"/>
        <v>1</v>
      </c>
      <c r="AA340" s="32">
        <f t="shared" si="324"/>
        <v>3</v>
      </c>
      <c r="AB340" s="32">
        <f t="shared" si="325"/>
        <v>0</v>
      </c>
      <c r="AC340" s="32">
        <f t="shared" si="326"/>
        <v>0</v>
      </c>
      <c r="AD340" s="32">
        <f t="shared" si="327"/>
        <v>3</v>
      </c>
      <c r="AE340" s="51">
        <f t="shared" si="328"/>
        <v>0</v>
      </c>
      <c r="AF340" s="51">
        <f t="shared" si="329"/>
        <v>2</v>
      </c>
      <c r="AG340" s="51">
        <f t="shared" si="330"/>
        <v>0</v>
      </c>
      <c r="AH340" s="48">
        <f t="shared" si="331"/>
        <v>6</v>
      </c>
      <c r="AI340" s="159" t="s">
        <v>417</v>
      </c>
      <c r="AJ340" s="199"/>
      <c r="AK340" s="193"/>
    </row>
    <row r="341" spans="1:37" ht="60">
      <c r="A341" s="243"/>
      <c r="B341" s="463" t="s">
        <v>65</v>
      </c>
      <c r="C341" s="31" t="s">
        <v>123</v>
      </c>
      <c r="D341" s="116"/>
      <c r="E341" s="459"/>
      <c r="F341" s="459"/>
      <c r="G341" s="461"/>
      <c r="H341" s="226" t="str">
        <f>C341</f>
        <v>Training documents</v>
      </c>
      <c r="I341" s="320" t="s">
        <v>107</v>
      </c>
      <c r="J341" s="346" t="s">
        <v>418</v>
      </c>
      <c r="K341" s="107" t="s">
        <v>53</v>
      </c>
      <c r="L341" s="287" t="s">
        <v>58</v>
      </c>
      <c r="M341" s="288"/>
      <c r="N341" s="347"/>
      <c r="O341" s="60"/>
      <c r="P341" s="145"/>
      <c r="Q341" s="146"/>
      <c r="R341" s="147"/>
      <c r="S341" s="60"/>
      <c r="T341" s="59"/>
      <c r="U341" s="59"/>
      <c r="V341" s="60"/>
      <c r="W341" s="59"/>
      <c r="X341" s="59"/>
      <c r="Y341" s="59"/>
      <c r="Z341" s="59"/>
      <c r="AA341" s="59"/>
      <c r="AB341" s="59"/>
      <c r="AC341" s="59"/>
      <c r="AD341" s="59"/>
      <c r="AE341" s="59"/>
      <c r="AF341" s="59"/>
      <c r="AG341" s="59"/>
      <c r="AH341" s="409"/>
      <c r="AI341" s="251"/>
      <c r="AJ341" s="318" t="s">
        <v>419</v>
      </c>
      <c r="AK341" s="116"/>
    </row>
    <row r="342" spans="1:37" ht="43.9" customHeight="1">
      <c r="A342" s="243"/>
      <c r="B342" s="463"/>
      <c r="C342" s="31" t="s">
        <v>369</v>
      </c>
      <c r="D342" s="116"/>
      <c r="E342" s="459"/>
      <c r="F342" s="459"/>
      <c r="G342" s="461"/>
      <c r="H342" s="116" t="str">
        <f>C342</f>
        <v>Training update specification</v>
      </c>
      <c r="I342" s="244" t="s">
        <v>72</v>
      </c>
      <c r="J342" s="139" t="s">
        <v>420</v>
      </c>
      <c r="K342" s="32" t="s">
        <v>53</v>
      </c>
      <c r="L342" s="49" t="s">
        <v>58</v>
      </c>
      <c r="M342" s="245"/>
      <c r="N342" s="347"/>
      <c r="O342" s="188"/>
      <c r="P342" s="185"/>
      <c r="Q342" s="186"/>
      <c r="R342" s="187"/>
      <c r="S342" s="188"/>
      <c r="T342" s="123"/>
      <c r="U342" s="123"/>
      <c r="V342" s="188"/>
      <c r="W342" s="123"/>
      <c r="X342" s="123"/>
      <c r="Y342" s="123"/>
      <c r="Z342" s="123"/>
      <c r="AA342" s="123"/>
      <c r="AB342" s="123"/>
      <c r="AC342" s="123"/>
      <c r="AD342" s="123"/>
      <c r="AE342" s="123"/>
      <c r="AF342" s="123"/>
      <c r="AG342" s="123"/>
      <c r="AH342" s="405"/>
      <c r="AI342" s="249"/>
      <c r="AJ342" s="50" t="s">
        <v>419</v>
      </c>
      <c r="AK342" s="116"/>
    </row>
    <row r="343" spans="1:37" ht="43.9" customHeight="1">
      <c r="A343" s="243"/>
      <c r="B343" s="463"/>
      <c r="C343" s="106" t="s">
        <v>594</v>
      </c>
      <c r="D343" s="116"/>
      <c r="E343" s="459"/>
      <c r="F343" s="459"/>
      <c r="G343" s="461"/>
      <c r="H343" s="116" t="str">
        <f>C343</f>
        <v>Published limits for acceptable NFF rates</v>
      </c>
      <c r="I343" s="244" t="s">
        <v>72</v>
      </c>
      <c r="J343" s="139" t="s">
        <v>422</v>
      </c>
      <c r="K343" s="32" t="s">
        <v>53</v>
      </c>
      <c r="L343" s="49" t="s">
        <v>58</v>
      </c>
      <c r="M343" s="245"/>
      <c r="N343" s="347"/>
      <c r="O343" s="188"/>
      <c r="P343" s="185"/>
      <c r="Q343" s="186"/>
      <c r="R343" s="187"/>
      <c r="S343" s="188"/>
      <c r="T343" s="123"/>
      <c r="U343" s="123"/>
      <c r="V343" s="188"/>
      <c r="W343" s="123"/>
      <c r="X343" s="123"/>
      <c r="Y343" s="123"/>
      <c r="Z343" s="123"/>
      <c r="AA343" s="123"/>
      <c r="AB343" s="123"/>
      <c r="AC343" s="123"/>
      <c r="AD343" s="123"/>
      <c r="AE343" s="123"/>
      <c r="AF343" s="123"/>
      <c r="AG343" s="123"/>
      <c r="AH343" s="405"/>
      <c r="AI343" s="249"/>
      <c r="AJ343" s="50" t="s">
        <v>595</v>
      </c>
      <c r="AK343" s="116"/>
    </row>
    <row r="344" spans="1:37" ht="43.9" customHeight="1">
      <c r="A344" s="243"/>
      <c r="B344" s="30"/>
      <c r="C344" s="106" t="s">
        <v>596</v>
      </c>
      <c r="D344" s="116"/>
      <c r="E344" s="459"/>
      <c r="F344" s="459"/>
      <c r="G344" s="461"/>
      <c r="H344" s="116" t="str">
        <f t="shared" ref="H344:H345" si="333">C344</f>
        <v>Proposed updates to ADS (AMM)</v>
      </c>
      <c r="I344" s="244" t="s">
        <v>107</v>
      </c>
      <c r="J344" s="339" t="s">
        <v>597</v>
      </c>
      <c r="K344" s="32" t="s">
        <v>53</v>
      </c>
      <c r="L344" s="49" t="s">
        <v>58</v>
      </c>
      <c r="M344" s="164"/>
      <c r="N344" s="347"/>
      <c r="O344" s="188"/>
      <c r="P344" s="185"/>
      <c r="Q344" s="186"/>
      <c r="R344" s="187"/>
      <c r="S344" s="188"/>
      <c r="T344" s="123"/>
      <c r="U344" s="123"/>
      <c r="V344" s="188"/>
      <c r="W344" s="123"/>
      <c r="X344" s="123"/>
      <c r="Y344" s="123"/>
      <c r="Z344" s="123"/>
      <c r="AA344" s="123"/>
      <c r="AB344" s="123"/>
      <c r="AC344" s="123"/>
      <c r="AD344" s="123"/>
      <c r="AE344" s="123"/>
      <c r="AF344" s="123"/>
      <c r="AG344" s="123"/>
      <c r="AH344" s="123"/>
      <c r="AI344" s="249"/>
      <c r="AJ344" s="159" t="s">
        <v>598</v>
      </c>
      <c r="AK344" s="301"/>
    </row>
    <row r="345" spans="1:37" ht="43.9" customHeight="1">
      <c r="A345" s="243"/>
      <c r="B345" s="30"/>
      <c r="C345" s="106" t="s">
        <v>599</v>
      </c>
      <c r="D345" s="116"/>
      <c r="E345" s="459"/>
      <c r="F345" s="459"/>
      <c r="G345" s="461"/>
      <c r="H345" s="278" t="str">
        <f t="shared" si="333"/>
        <v>More effective fault diagnosis equipment.</v>
      </c>
      <c r="I345" s="322" t="s">
        <v>600</v>
      </c>
      <c r="J345" s="350" t="s">
        <v>601</v>
      </c>
      <c r="K345" s="194" t="s">
        <v>53</v>
      </c>
      <c r="L345" s="302" t="s">
        <v>58</v>
      </c>
      <c r="M345" s="293"/>
      <c r="N345" s="226"/>
      <c r="O345" s="188"/>
      <c r="P345" s="185"/>
      <c r="Q345" s="186"/>
      <c r="R345" s="187"/>
      <c r="S345" s="188"/>
      <c r="T345" s="123"/>
      <c r="U345" s="123"/>
      <c r="V345" s="188"/>
      <c r="W345" s="123"/>
      <c r="X345" s="123"/>
      <c r="Y345" s="123"/>
      <c r="Z345" s="123"/>
      <c r="AA345" s="123"/>
      <c r="AB345" s="123"/>
      <c r="AC345" s="123"/>
      <c r="AD345" s="123"/>
      <c r="AE345" s="123"/>
      <c r="AF345" s="123"/>
      <c r="AG345" s="123"/>
      <c r="AH345" s="405"/>
      <c r="AI345" s="249"/>
      <c r="AJ345" s="50" t="s">
        <v>602</v>
      </c>
      <c r="AK345" s="301"/>
    </row>
    <row r="346" spans="1:37" s="3" customFormat="1" ht="43.9" customHeight="1">
      <c r="A346" s="243"/>
      <c r="B346" s="74" t="s">
        <v>75</v>
      </c>
      <c r="C346" s="161" t="s">
        <v>90</v>
      </c>
      <c r="D346" s="22"/>
      <c r="E346" s="459"/>
      <c r="F346" s="459"/>
      <c r="G346" s="531"/>
      <c r="H346" s="275"/>
      <c r="I346" s="79"/>
      <c r="J346" s="79"/>
      <c r="K346" s="81"/>
      <c r="L346" s="81"/>
      <c r="M346" s="82"/>
      <c r="N346" s="82"/>
      <c r="O346" s="188"/>
      <c r="P346" s="185"/>
      <c r="Q346" s="186"/>
      <c r="R346" s="187"/>
      <c r="S346" s="188"/>
      <c r="T346" s="123"/>
      <c r="U346" s="123"/>
      <c r="V346" s="188"/>
      <c r="W346" s="123"/>
      <c r="X346" s="123"/>
      <c r="Y346" s="123"/>
      <c r="Z346" s="123"/>
      <c r="AA346" s="123"/>
      <c r="AB346" s="123"/>
      <c r="AC346" s="123"/>
      <c r="AD346" s="123"/>
      <c r="AE346" s="123"/>
      <c r="AF346" s="123"/>
      <c r="AG346" s="123"/>
      <c r="AH346" s="405"/>
      <c r="AI346" s="91"/>
      <c r="AJ346" s="195"/>
      <c r="AK346" s="193"/>
    </row>
    <row r="347" spans="1:37" s="3" customFormat="1" ht="43.9" customHeight="1">
      <c r="A347" s="13"/>
      <c r="B347" s="74" t="s">
        <v>82</v>
      </c>
      <c r="C347" s="161" t="s">
        <v>90</v>
      </c>
      <c r="D347" s="22"/>
      <c r="E347" s="459"/>
      <c r="F347" s="459"/>
      <c r="G347" s="531"/>
      <c r="H347" s="223"/>
      <c r="I347" s="88"/>
      <c r="J347" s="88"/>
      <c r="K347" s="90"/>
      <c r="L347" s="90"/>
      <c r="M347" s="91"/>
      <c r="N347" s="91"/>
      <c r="O347" s="188"/>
      <c r="P347" s="185"/>
      <c r="Q347" s="186"/>
      <c r="R347" s="187"/>
      <c r="S347" s="188"/>
      <c r="T347" s="123"/>
      <c r="U347" s="123"/>
      <c r="V347" s="188"/>
      <c r="W347" s="123"/>
      <c r="X347" s="123"/>
      <c r="Y347" s="123"/>
      <c r="Z347" s="123"/>
      <c r="AA347" s="123"/>
      <c r="AB347" s="123"/>
      <c r="AC347" s="123"/>
      <c r="AD347" s="123"/>
      <c r="AE347" s="123"/>
      <c r="AF347" s="123"/>
      <c r="AG347" s="123"/>
      <c r="AH347" s="405"/>
      <c r="AI347" s="91"/>
      <c r="AJ347" s="195"/>
      <c r="AK347" s="193"/>
    </row>
    <row r="348" spans="1:37" s="3" customFormat="1" ht="43.9" customHeight="1">
      <c r="A348" s="13"/>
      <c r="B348" s="74" t="s">
        <v>89</v>
      </c>
      <c r="C348" s="161" t="s">
        <v>90</v>
      </c>
      <c r="D348" s="22"/>
      <c r="E348" s="459"/>
      <c r="F348" s="459"/>
      <c r="G348" s="531"/>
      <c r="H348" s="223"/>
      <c r="I348" s="88"/>
      <c r="J348" s="88"/>
      <c r="K348" s="90"/>
      <c r="L348" s="90"/>
      <c r="M348" s="91"/>
      <c r="N348" s="91"/>
      <c r="O348" s="188"/>
      <c r="P348" s="185"/>
      <c r="Q348" s="186"/>
      <c r="R348" s="187"/>
      <c r="S348" s="188"/>
      <c r="T348" s="123"/>
      <c r="U348" s="123"/>
      <c r="V348" s="188"/>
      <c r="W348" s="123"/>
      <c r="X348" s="123"/>
      <c r="Y348" s="123"/>
      <c r="Z348" s="123"/>
      <c r="AA348" s="123"/>
      <c r="AB348" s="123"/>
      <c r="AC348" s="123"/>
      <c r="AD348" s="123"/>
      <c r="AE348" s="123"/>
      <c r="AF348" s="123"/>
      <c r="AG348" s="123"/>
      <c r="AH348" s="405"/>
      <c r="AI348" s="91"/>
      <c r="AJ348" s="195"/>
      <c r="AK348" s="193"/>
    </row>
    <row r="349" spans="1:37" s="3" customFormat="1" ht="43.9" customHeight="1">
      <c r="A349" s="13"/>
      <c r="B349" s="84" t="s">
        <v>91</v>
      </c>
      <c r="C349" s="162" t="s">
        <v>90</v>
      </c>
      <c r="D349" s="86"/>
      <c r="E349" s="459"/>
      <c r="F349" s="459"/>
      <c r="G349" s="531"/>
      <c r="H349" s="224"/>
      <c r="I349" s="177"/>
      <c r="J349" s="177"/>
      <c r="K349" s="133"/>
      <c r="L349" s="133"/>
      <c r="M349" s="189"/>
      <c r="N349" s="189"/>
      <c r="O349" s="188"/>
      <c r="P349" s="88"/>
      <c r="Q349" s="89"/>
      <c r="R349" s="90"/>
      <c r="S349" s="88"/>
      <c r="T349" s="90"/>
      <c r="U349" s="90"/>
      <c r="V349" s="88"/>
      <c r="W349" s="90"/>
      <c r="X349" s="90"/>
      <c r="Y349" s="90"/>
      <c r="Z349" s="90"/>
      <c r="AA349" s="90"/>
      <c r="AB349" s="90"/>
      <c r="AC349" s="90"/>
      <c r="AD349" s="90"/>
      <c r="AE349" s="90"/>
      <c r="AF349" s="90"/>
      <c r="AG349" s="90"/>
      <c r="AH349" s="90"/>
      <c r="AI349" s="91"/>
      <c r="AJ349" s="199"/>
      <c r="AK349" s="193"/>
    </row>
    <row r="350" spans="1:37" ht="43.9" customHeight="1">
      <c r="A350" s="279"/>
      <c r="B350" s="163"/>
      <c r="C350" s="163"/>
      <c r="D350" s="163"/>
      <c r="E350" s="170"/>
      <c r="F350" s="93"/>
      <c r="G350" s="93"/>
      <c r="H350" s="163"/>
      <c r="I350" s="163"/>
      <c r="J350" s="163"/>
      <c r="K350" s="44"/>
      <c r="L350" s="170"/>
      <c r="M350" s="170"/>
      <c r="N350" s="163"/>
      <c r="O350" s="170"/>
      <c r="P350" s="168"/>
      <c r="Q350" s="169"/>
      <c r="R350" s="170"/>
      <c r="S350" s="163"/>
      <c r="T350" s="44"/>
      <c r="U350" s="44"/>
      <c r="V350" s="163"/>
      <c r="W350" s="44"/>
      <c r="X350" s="44"/>
      <c r="Y350" s="44"/>
      <c r="Z350" s="44"/>
      <c r="AA350" s="44"/>
      <c r="AB350" s="44"/>
      <c r="AC350" s="44"/>
      <c r="AD350" s="44"/>
      <c r="AE350" s="44"/>
      <c r="AF350" s="44"/>
      <c r="AG350" s="44"/>
      <c r="AH350" s="406"/>
      <c r="AI350" s="163"/>
      <c r="AJ350" s="247"/>
      <c r="AK350" s="163"/>
    </row>
    <row r="351" spans="1:37" ht="43.9" customHeight="1" thickBot="1">
      <c r="A351" s="280"/>
      <c r="B351" s="164"/>
      <c r="C351" s="164"/>
      <c r="D351" s="164"/>
      <c r="E351" s="281"/>
      <c r="F351" s="97"/>
      <c r="G351" s="164"/>
      <c r="H351" s="164"/>
      <c r="I351" s="164"/>
      <c r="J351" s="164"/>
      <c r="K351" s="96"/>
      <c r="L351" s="281"/>
      <c r="M351" s="164"/>
      <c r="N351" s="164"/>
      <c r="O351" s="281"/>
      <c r="P351" s="282"/>
      <c r="Q351" s="283"/>
      <c r="R351" s="281"/>
      <c r="S351" s="164"/>
      <c r="T351" s="96"/>
      <c r="U351" s="96"/>
      <c r="V351" s="164"/>
      <c r="W351" s="96"/>
      <c r="X351" s="96"/>
      <c r="Y351" s="96"/>
      <c r="Z351" s="96"/>
      <c r="AA351" s="96"/>
      <c r="AB351" s="96"/>
      <c r="AC351" s="96"/>
      <c r="AD351" s="96"/>
      <c r="AE351" s="96"/>
      <c r="AF351" s="96"/>
      <c r="AG351" s="96"/>
      <c r="AH351" s="411"/>
      <c r="AI351" s="164"/>
      <c r="AJ351" s="164"/>
      <c r="AK351" s="164"/>
    </row>
    <row r="352" spans="1:37" ht="43.9" customHeight="1" thickBot="1">
      <c r="A352" s="258">
        <v>24</v>
      </c>
      <c r="B352" s="481" t="s">
        <v>5</v>
      </c>
      <c r="C352" s="482"/>
      <c r="D352" s="482" t="s">
        <v>6</v>
      </c>
      <c r="E352" s="482"/>
      <c r="F352" s="482"/>
      <c r="G352" s="482"/>
      <c r="H352" s="482"/>
      <c r="I352" s="482"/>
      <c r="J352" s="482"/>
      <c r="K352" s="482"/>
      <c r="L352" s="501"/>
      <c r="M352" s="502" t="s">
        <v>7</v>
      </c>
      <c r="N352" s="482"/>
      <c r="O352" s="482"/>
      <c r="P352" s="482"/>
      <c r="Q352" s="482"/>
      <c r="R352" s="482"/>
      <c r="S352" s="482"/>
      <c r="T352" s="482"/>
      <c r="U352" s="482"/>
      <c r="V352" s="482"/>
      <c r="W352" s="482"/>
      <c r="X352" s="482"/>
      <c r="Y352" s="482"/>
      <c r="Z352" s="482"/>
      <c r="AA352" s="482"/>
      <c r="AB352" s="482"/>
      <c r="AC352" s="482"/>
      <c r="AD352" s="482"/>
      <c r="AE352" s="482"/>
      <c r="AF352" s="482"/>
      <c r="AG352" s="482"/>
      <c r="AH352" s="482"/>
      <c r="AI352" s="483" t="s">
        <v>8</v>
      </c>
      <c r="AJ352" s="483"/>
    </row>
    <row r="353" spans="1:37" s="259" customFormat="1" ht="43.9" customHeight="1">
      <c r="A353" s="243"/>
      <c r="D353" s="260"/>
      <c r="E353" s="261" t="s">
        <v>9</v>
      </c>
      <c r="F353" s="508" t="s">
        <v>10</v>
      </c>
      <c r="G353" s="508" t="s">
        <v>11</v>
      </c>
      <c r="H353" s="510" t="s">
        <v>12</v>
      </c>
      <c r="I353" s="512" t="s">
        <v>13</v>
      </c>
      <c r="J353" s="514" t="s">
        <v>14</v>
      </c>
      <c r="K353" s="466" t="s">
        <v>15</v>
      </c>
      <c r="L353" s="508" t="s">
        <v>16</v>
      </c>
      <c r="M353" s="260" t="s">
        <v>17</v>
      </c>
      <c r="N353" s="262" t="s">
        <v>18</v>
      </c>
      <c r="O353" s="516" t="s">
        <v>19</v>
      </c>
      <c r="P353" s="517"/>
      <c r="Q353" s="518"/>
      <c r="R353" s="508" t="s">
        <v>92</v>
      </c>
      <c r="S353" s="508" t="s">
        <v>93</v>
      </c>
      <c r="T353" s="466" t="s">
        <v>22</v>
      </c>
      <c r="U353" s="466" t="s">
        <v>23</v>
      </c>
      <c r="V353" s="529" t="s">
        <v>24</v>
      </c>
      <c r="W353" s="466" t="s">
        <v>94</v>
      </c>
      <c r="X353" s="467" t="s">
        <v>26</v>
      </c>
      <c r="Y353" s="468"/>
      <c r="Z353" s="469"/>
      <c r="AA353" s="467" t="s">
        <v>27</v>
      </c>
      <c r="AB353" s="468"/>
      <c r="AC353" s="469"/>
      <c r="AD353" s="18" t="s">
        <v>28</v>
      </c>
      <c r="AE353" s="467" t="s">
        <v>29</v>
      </c>
      <c r="AF353" s="468"/>
      <c r="AG353" s="469"/>
      <c r="AH353" s="466" t="s">
        <v>30</v>
      </c>
      <c r="AI353" s="528" t="s">
        <v>31</v>
      </c>
      <c r="AJ353" s="528" t="s">
        <v>32</v>
      </c>
      <c r="AK353" s="263" t="s">
        <v>33</v>
      </c>
    </row>
    <row r="354" spans="1:37" ht="43.9" customHeight="1">
      <c r="A354" s="243"/>
      <c r="B354" s="264" t="s">
        <v>34</v>
      </c>
      <c r="C354" s="308" t="s">
        <v>424</v>
      </c>
      <c r="D354" s="116"/>
      <c r="E354" s="265" t="s">
        <v>36</v>
      </c>
      <c r="F354" s="509"/>
      <c r="G354" s="509"/>
      <c r="H354" s="511"/>
      <c r="I354" s="513"/>
      <c r="J354" s="515"/>
      <c r="K354" s="457"/>
      <c r="L354" s="509"/>
      <c r="M354" s="266"/>
      <c r="N354" s="361"/>
      <c r="O354" s="426" t="s">
        <v>37</v>
      </c>
      <c r="P354" s="427" t="s">
        <v>38</v>
      </c>
      <c r="Q354" s="428" t="s">
        <v>17</v>
      </c>
      <c r="R354" s="528"/>
      <c r="S354" s="528"/>
      <c r="T354" s="456"/>
      <c r="U354" s="456"/>
      <c r="V354" s="530"/>
      <c r="W354" s="456"/>
      <c r="X354" s="325" t="s">
        <v>39</v>
      </c>
      <c r="Y354" s="325" t="s">
        <v>40</v>
      </c>
      <c r="Z354" s="325" t="s">
        <v>41</v>
      </c>
      <c r="AA354" s="325" t="s">
        <v>39</v>
      </c>
      <c r="AB354" s="325" t="s">
        <v>40</v>
      </c>
      <c r="AC354" s="325" t="s">
        <v>41</v>
      </c>
      <c r="AD354" s="325" t="s">
        <v>42</v>
      </c>
      <c r="AE354" s="325" t="s">
        <v>43</v>
      </c>
      <c r="AF354" s="325" t="s">
        <v>44</v>
      </c>
      <c r="AG354" s="325" t="s">
        <v>45</v>
      </c>
      <c r="AH354" s="456"/>
      <c r="AI354" s="528"/>
      <c r="AJ354" s="509"/>
      <c r="AK354" s="152" t="s">
        <v>46</v>
      </c>
    </row>
    <row r="355" spans="1:37" ht="43.9" customHeight="1">
      <c r="A355" s="243"/>
      <c r="B355" s="30" t="s">
        <v>47</v>
      </c>
      <c r="C355" s="31" t="s">
        <v>425</v>
      </c>
      <c r="D355" s="116"/>
      <c r="E355" s="458" t="s">
        <v>253</v>
      </c>
      <c r="F355" s="458" t="s">
        <v>308</v>
      </c>
      <c r="G355" s="460" t="s">
        <v>426</v>
      </c>
      <c r="H355" s="278"/>
      <c r="I355" s="278"/>
      <c r="J355" s="278"/>
      <c r="K355" s="194"/>
      <c r="L355" s="302"/>
      <c r="M355" s="295"/>
      <c r="N355" s="295"/>
      <c r="O355" s="309"/>
      <c r="P355" s="282"/>
      <c r="Q355" s="283"/>
      <c r="R355" s="281"/>
      <c r="S355" s="164"/>
      <c r="T355" s="96"/>
      <c r="U355" s="96"/>
      <c r="V355" s="164"/>
      <c r="W355" s="96"/>
      <c r="X355" s="96"/>
      <c r="Y355" s="96"/>
      <c r="Z355" s="96"/>
      <c r="AA355" s="96"/>
      <c r="AB355" s="96"/>
      <c r="AC355" s="96"/>
      <c r="AD355" s="435"/>
      <c r="AE355" s="96"/>
      <c r="AF355" s="96"/>
      <c r="AG355" s="96"/>
      <c r="AH355" s="411"/>
      <c r="AI355" s="301"/>
      <c r="AJ355" s="321"/>
      <c r="AK355" s="116"/>
    </row>
    <row r="356" spans="1:37" ht="43.9" customHeight="1">
      <c r="A356" s="243"/>
      <c r="B356" s="264" t="s">
        <v>54</v>
      </c>
      <c r="C356" s="269" t="s">
        <v>55</v>
      </c>
      <c r="D356" s="116"/>
      <c r="E356" s="459"/>
      <c r="F356" s="459"/>
      <c r="G356" s="531"/>
      <c r="H356" s="250"/>
      <c r="I356" s="60"/>
      <c r="J356" s="60"/>
      <c r="K356" s="59"/>
      <c r="L356" s="147"/>
      <c r="M356" s="60"/>
      <c r="N356" s="340"/>
      <c r="O356" s="383"/>
      <c r="P356" s="149"/>
      <c r="Q356" s="150"/>
      <c r="R356" s="151"/>
      <c r="S356" s="66"/>
      <c r="T356" s="65"/>
      <c r="U356" s="65"/>
      <c r="V356" s="66"/>
      <c r="W356" s="65"/>
      <c r="X356" s="65"/>
      <c r="Y356" s="65"/>
      <c r="Z356" s="65"/>
      <c r="AA356" s="65"/>
      <c r="AB356" s="65"/>
      <c r="AC356" s="65"/>
      <c r="AD356" s="65"/>
      <c r="AE356" s="65"/>
      <c r="AF356" s="65"/>
      <c r="AG356" s="65"/>
      <c r="AH356" s="410"/>
      <c r="AI356" s="247"/>
      <c r="AJ356" s="202"/>
      <c r="AK356" s="273"/>
    </row>
    <row r="357" spans="1:37" ht="165">
      <c r="A357" s="243"/>
      <c r="B357" s="30" t="s">
        <v>56</v>
      </c>
      <c r="C357" s="31" t="s">
        <v>238</v>
      </c>
      <c r="D357" s="116"/>
      <c r="E357" s="459"/>
      <c r="F357" s="459"/>
      <c r="G357" s="531"/>
      <c r="H357" s="246"/>
      <c r="I357" s="66"/>
      <c r="J357" s="66"/>
      <c r="K357" s="65"/>
      <c r="L357" s="151"/>
      <c r="M357" s="66"/>
      <c r="N357" s="347"/>
      <c r="O357" s="356">
        <v>9</v>
      </c>
      <c r="P357" s="316" t="str">
        <f>C135</f>
        <v>To review aircraft history</v>
      </c>
      <c r="Q357" s="315" t="str">
        <f>H141</f>
        <v>History of fault description/equipment serial No</v>
      </c>
      <c r="R357" s="377" t="str">
        <f>I141</f>
        <v>Wrong object</v>
      </c>
      <c r="S357" s="315" t="str">
        <f>J141</f>
        <v>History of wrong component or serial No conducted</v>
      </c>
      <c r="T357" s="403" t="str">
        <f>K141</f>
        <v>High</v>
      </c>
      <c r="U357" s="418" t="str">
        <f>L141</f>
        <v>Large</v>
      </c>
      <c r="V357" s="316" t="s">
        <v>427</v>
      </c>
      <c r="W357" s="378" t="s">
        <v>104</v>
      </c>
      <c r="X357" s="378">
        <f t="shared" ref="X357" si="334">IF($T357="High",3,0)</f>
        <v>3</v>
      </c>
      <c r="Y357" s="378">
        <f t="shared" ref="Y357" si="335">IF($T357="Medium",2,0)</f>
        <v>0</v>
      </c>
      <c r="Z357" s="378">
        <f t="shared" ref="Z357" si="336">IF($T357="Low",1,0)</f>
        <v>0</v>
      </c>
      <c r="AA357" s="378">
        <f t="shared" ref="AA357" si="337">IF($U357="large",3,0)</f>
        <v>3</v>
      </c>
      <c r="AB357" s="378">
        <f t="shared" ref="AB357" si="338">IF($U357="Medium",2,0)</f>
        <v>0</v>
      </c>
      <c r="AC357" s="378">
        <f t="shared" ref="AC357" si="339">IF($U357="Low",1,0)</f>
        <v>0</v>
      </c>
      <c r="AD357" s="378">
        <f t="shared" ref="AD357" si="340">(X357+Y357+Z357)*(AA357+AB357+AC357)</f>
        <v>9</v>
      </c>
      <c r="AE357" s="379">
        <f t="shared" ref="AE357" si="341">IF($W357="INCREASE",3,0)</f>
        <v>0</v>
      </c>
      <c r="AF357" s="379">
        <f t="shared" ref="AF357" si="342">IF($W357="NO CHANGE",2,0)</f>
        <v>2</v>
      </c>
      <c r="AG357" s="379">
        <f t="shared" ref="AG357" si="343">IF($W357="DECREASE",1,0)</f>
        <v>0</v>
      </c>
      <c r="AH357" s="48">
        <f t="shared" ref="AH357" si="344">AD357*(AE357+AF357+AG357)</f>
        <v>18</v>
      </c>
      <c r="AI357" s="382" t="s">
        <v>428</v>
      </c>
      <c r="AJ357" s="303"/>
      <c r="AK357" s="301"/>
    </row>
    <row r="358" spans="1:37" ht="49.9" customHeight="1">
      <c r="A358" s="243"/>
      <c r="B358" s="30" t="s">
        <v>65</v>
      </c>
      <c r="C358" s="106" t="s">
        <v>242</v>
      </c>
      <c r="D358" s="116"/>
      <c r="E358" s="459"/>
      <c r="F358" s="459"/>
      <c r="G358" s="461"/>
      <c r="H358" s="347" t="str">
        <f>C358</f>
        <v>Statement determining if fault has intermittent history</v>
      </c>
      <c r="I358" s="348" t="s">
        <v>72</v>
      </c>
      <c r="J358" s="165" t="s">
        <v>429</v>
      </c>
      <c r="K358" s="378" t="s">
        <v>69</v>
      </c>
      <c r="L358" s="349" t="s">
        <v>58</v>
      </c>
      <c r="M358" s="340"/>
      <c r="N358" s="340"/>
      <c r="O358" s="250"/>
      <c r="P358" s="145"/>
      <c r="Q358" s="146"/>
      <c r="R358" s="147"/>
      <c r="S358" s="60"/>
      <c r="T358" s="59"/>
      <c r="U358" s="59"/>
      <c r="V358" s="145"/>
      <c r="W358" s="59"/>
      <c r="X358" s="59"/>
      <c r="Y358" s="59"/>
      <c r="Z358" s="59"/>
      <c r="AA358" s="59"/>
      <c r="AB358" s="59"/>
      <c r="AC358" s="59"/>
      <c r="AD358" s="59"/>
      <c r="AE358" s="59"/>
      <c r="AF358" s="59"/>
      <c r="AG358" s="59"/>
      <c r="AH358" s="409"/>
      <c r="AI358" s="251"/>
      <c r="AJ358" s="380" t="s">
        <v>430</v>
      </c>
      <c r="AK358" s="116"/>
    </row>
    <row r="359" spans="1:37" ht="43.9" customHeight="1">
      <c r="A359" s="243"/>
      <c r="B359" s="30" t="s">
        <v>75</v>
      </c>
      <c r="C359" s="75" t="s">
        <v>90</v>
      </c>
      <c r="D359" s="116"/>
      <c r="E359" s="459"/>
      <c r="F359" s="459"/>
      <c r="G359" s="531"/>
      <c r="H359" s="250"/>
      <c r="I359" s="60"/>
      <c r="J359" s="60"/>
      <c r="K359" s="59"/>
      <c r="L359" s="147"/>
      <c r="M359" s="60"/>
      <c r="N359" s="340"/>
      <c r="O359" s="246"/>
      <c r="P359" s="149"/>
      <c r="Q359" s="150"/>
      <c r="R359" s="151"/>
      <c r="S359" s="66"/>
      <c r="T359" s="65"/>
      <c r="U359" s="65"/>
      <c r="V359" s="149"/>
      <c r="W359" s="65"/>
      <c r="X359" s="65"/>
      <c r="Y359" s="65"/>
      <c r="Z359" s="65"/>
      <c r="AA359" s="65"/>
      <c r="AB359" s="65"/>
      <c r="AC359" s="65"/>
      <c r="AD359" s="65"/>
      <c r="AE359" s="65"/>
      <c r="AF359" s="65"/>
      <c r="AG359" s="65"/>
      <c r="AH359" s="410"/>
      <c r="AI359" s="247"/>
      <c r="AJ359" s="251"/>
      <c r="AK359" s="116"/>
    </row>
    <row r="360" spans="1:37" ht="150">
      <c r="A360" s="243"/>
      <c r="B360" s="30" t="s">
        <v>82</v>
      </c>
      <c r="C360" s="31" t="s">
        <v>260</v>
      </c>
      <c r="D360" s="116"/>
      <c r="E360" s="459"/>
      <c r="F360" s="459"/>
      <c r="G360" s="531"/>
      <c r="H360" s="248"/>
      <c r="I360" s="188"/>
      <c r="J360" s="188"/>
      <c r="K360" s="123"/>
      <c r="L360" s="187"/>
      <c r="M360" s="188"/>
      <c r="N360" s="347"/>
      <c r="O360" s="356">
        <v>16</v>
      </c>
      <c r="P360" s="316" t="str">
        <f>C239</f>
        <v>To provide electronic searchable aircraft maintenance database</v>
      </c>
      <c r="Q360" s="315" t="str">
        <f>H243</f>
        <v>Electronic link to searchable aircraft maintenance database</v>
      </c>
      <c r="R360" s="377" t="str">
        <f>I243</f>
        <v>Sequence</v>
      </c>
      <c r="S360" s="315" t="str">
        <f>J243</f>
        <v>Omission or jumping - link not available</v>
      </c>
      <c r="T360" s="402" t="str">
        <f>K243</f>
        <v>Low</v>
      </c>
      <c r="U360" s="418" t="str">
        <f>L243</f>
        <v>Large</v>
      </c>
      <c r="V360" s="316" t="s">
        <v>431</v>
      </c>
      <c r="W360" s="378" t="s">
        <v>104</v>
      </c>
      <c r="X360" s="378">
        <f t="shared" ref="X360" si="345">IF($T360="High",3,0)</f>
        <v>0</v>
      </c>
      <c r="Y360" s="378">
        <f t="shared" ref="Y360" si="346">IF($T360="Medium",2,0)</f>
        <v>0</v>
      </c>
      <c r="Z360" s="378">
        <f t="shared" ref="Z360" si="347">IF($T360="Low",1,0)</f>
        <v>1</v>
      </c>
      <c r="AA360" s="378">
        <f t="shared" ref="AA360" si="348">IF($U360="large",3,0)</f>
        <v>3</v>
      </c>
      <c r="AB360" s="378">
        <f t="shared" ref="AB360" si="349">IF($U360="Medium",2,0)</f>
        <v>0</v>
      </c>
      <c r="AC360" s="378">
        <f t="shared" ref="AC360" si="350">IF($U360="Low",1,0)</f>
        <v>0</v>
      </c>
      <c r="AD360" s="378">
        <f t="shared" ref="AD360" si="351">(X360+Y360+Z360)*(AA360+AB360+AC360)</f>
        <v>3</v>
      </c>
      <c r="AE360" s="379">
        <f t="shared" ref="AE360" si="352">IF($W360="INCREASE",3,0)</f>
        <v>0</v>
      </c>
      <c r="AF360" s="379">
        <f t="shared" ref="AF360" si="353">IF($W360="NO CHANGE",2,0)</f>
        <v>2</v>
      </c>
      <c r="AG360" s="379">
        <f t="shared" ref="AG360" si="354">IF($W360="DECREASE",1,0)</f>
        <v>0</v>
      </c>
      <c r="AH360" s="48">
        <f t="shared" ref="AH360" si="355">AD360*(AE360+AF360+AG360)</f>
        <v>6</v>
      </c>
      <c r="AI360" s="382" t="s">
        <v>165</v>
      </c>
      <c r="AJ360" s="202"/>
      <c r="AK360" s="301"/>
    </row>
    <row r="361" spans="1:37" ht="43.9" customHeight="1">
      <c r="A361" s="243"/>
      <c r="B361" s="30" t="s">
        <v>89</v>
      </c>
      <c r="C361" s="75" t="s">
        <v>90</v>
      </c>
      <c r="D361" s="116"/>
      <c r="E361" s="459"/>
      <c r="F361" s="459"/>
      <c r="G361" s="531"/>
      <c r="H361" s="223"/>
      <c r="I361" s="88"/>
      <c r="J361" s="88"/>
      <c r="K361" s="90"/>
      <c r="L361" s="88"/>
      <c r="M361" s="88"/>
      <c r="N361" s="340"/>
      <c r="O361" s="275"/>
      <c r="P361" s="79"/>
      <c r="Q361" s="80"/>
      <c r="R361" s="79"/>
      <c r="S361" s="79"/>
      <c r="T361" s="81"/>
      <c r="U361" s="81"/>
      <c r="V361" s="79"/>
      <c r="W361" s="81"/>
      <c r="X361" s="81"/>
      <c r="Y361" s="81"/>
      <c r="Z361" s="81"/>
      <c r="AA361" s="81"/>
      <c r="AB361" s="81"/>
      <c r="AC361" s="81"/>
      <c r="AD361" s="81"/>
      <c r="AE361" s="81"/>
      <c r="AF361" s="81"/>
      <c r="AG361" s="81"/>
      <c r="AH361" s="81"/>
      <c r="AI361" s="82"/>
      <c r="AJ361" s="253"/>
      <c r="AK361" s="301"/>
    </row>
    <row r="362" spans="1:37" ht="43.9" customHeight="1">
      <c r="A362" s="243"/>
      <c r="B362" s="277" t="s">
        <v>91</v>
      </c>
      <c r="C362" s="85" t="s">
        <v>90</v>
      </c>
      <c r="D362" s="278"/>
      <c r="E362" s="459"/>
      <c r="F362" s="459"/>
      <c r="G362" s="531"/>
      <c r="H362" s="224"/>
      <c r="I362" s="177"/>
      <c r="J362" s="177"/>
      <c r="K362" s="133"/>
      <c r="L362" s="177"/>
      <c r="M362" s="177"/>
      <c r="N362" s="288"/>
      <c r="O362" s="224"/>
      <c r="P362" s="177"/>
      <c r="Q362" s="200"/>
      <c r="R362" s="177"/>
      <c r="S362" s="177"/>
      <c r="T362" s="133"/>
      <c r="U362" s="133"/>
      <c r="V362" s="177"/>
      <c r="W362" s="133"/>
      <c r="X362" s="133"/>
      <c r="Y362" s="133"/>
      <c r="Z362" s="133"/>
      <c r="AA362" s="133"/>
      <c r="AB362" s="133"/>
      <c r="AC362" s="133"/>
      <c r="AD362" s="133"/>
      <c r="AE362" s="133"/>
      <c r="AF362" s="133"/>
      <c r="AG362" s="133"/>
      <c r="AH362" s="133"/>
      <c r="AI362" s="189"/>
      <c r="AJ362" s="303"/>
      <c r="AK362" s="301"/>
    </row>
    <row r="363" spans="1:37" ht="43.9" customHeight="1">
      <c r="A363" s="279"/>
      <c r="B363" s="163"/>
      <c r="C363" s="163"/>
      <c r="D363" s="163"/>
      <c r="E363" s="170"/>
      <c r="F363" s="93"/>
      <c r="G363" s="93"/>
      <c r="H363" s="163"/>
      <c r="I363" s="163"/>
      <c r="J363" s="163"/>
      <c r="K363" s="44"/>
      <c r="L363" s="170"/>
      <c r="M363" s="170"/>
      <c r="N363" s="66"/>
      <c r="O363" s="151"/>
      <c r="P363" s="149"/>
      <c r="Q363" s="150"/>
      <c r="R363" s="151"/>
      <c r="S363" s="66"/>
      <c r="T363" s="65"/>
      <c r="U363" s="65"/>
      <c r="V363" s="66"/>
      <c r="W363" s="65"/>
      <c r="X363" s="65"/>
      <c r="Y363" s="65"/>
      <c r="Z363" s="65"/>
      <c r="AA363" s="65"/>
      <c r="AB363" s="65"/>
      <c r="AC363" s="65"/>
      <c r="AD363" s="65"/>
      <c r="AE363" s="65"/>
      <c r="AF363" s="65"/>
      <c r="AG363" s="65"/>
      <c r="AH363" s="410"/>
      <c r="AI363" s="66"/>
      <c r="AJ363" s="247"/>
      <c r="AK363" s="163"/>
    </row>
    <row r="364" spans="1:37" ht="43.9" customHeight="1" thickBot="1">
      <c r="A364" s="280"/>
      <c r="B364" s="164"/>
      <c r="C364" s="164"/>
      <c r="D364" s="164"/>
      <c r="E364" s="281"/>
      <c r="F364" s="97"/>
      <c r="G364" s="164"/>
      <c r="H364" s="164"/>
      <c r="I364" s="164"/>
      <c r="J364" s="164"/>
      <c r="K364" s="96"/>
      <c r="L364" s="281"/>
      <c r="M364" s="164"/>
      <c r="N364" s="164"/>
      <c r="O364" s="281"/>
      <c r="P364" s="282"/>
      <c r="Q364" s="283"/>
      <c r="R364" s="281"/>
      <c r="S364" s="164"/>
      <c r="T364" s="96"/>
      <c r="U364" s="96"/>
      <c r="V364" s="164"/>
      <c r="W364" s="96"/>
      <c r="X364" s="96"/>
      <c r="Y364" s="96"/>
      <c r="Z364" s="96"/>
      <c r="AA364" s="96"/>
      <c r="AB364" s="96"/>
      <c r="AC364" s="96"/>
      <c r="AD364" s="96"/>
      <c r="AE364" s="96"/>
      <c r="AF364" s="96"/>
      <c r="AG364" s="96"/>
      <c r="AH364" s="411"/>
      <c r="AI364" s="164"/>
      <c r="AJ364" s="164"/>
      <c r="AK364" s="164"/>
    </row>
    <row r="365" spans="1:37" ht="43.9" customHeight="1" thickBot="1">
      <c r="A365" s="258">
        <v>25</v>
      </c>
      <c r="B365" s="481" t="s">
        <v>5</v>
      </c>
      <c r="C365" s="482"/>
      <c r="D365" s="482" t="s">
        <v>6</v>
      </c>
      <c r="E365" s="482"/>
      <c r="F365" s="482"/>
      <c r="G365" s="482"/>
      <c r="H365" s="482"/>
      <c r="I365" s="482"/>
      <c r="J365" s="482"/>
      <c r="K365" s="482"/>
      <c r="L365" s="501"/>
      <c r="M365" s="502" t="s">
        <v>7</v>
      </c>
      <c r="N365" s="482"/>
      <c r="O365" s="482"/>
      <c r="P365" s="482"/>
      <c r="Q365" s="482"/>
      <c r="R365" s="482"/>
      <c r="S365" s="482"/>
      <c r="T365" s="482"/>
      <c r="U365" s="482"/>
      <c r="V365" s="482"/>
      <c r="W365" s="482"/>
      <c r="X365" s="482"/>
      <c r="Y365" s="482"/>
      <c r="Z365" s="482"/>
      <c r="AA365" s="482"/>
      <c r="AB365" s="482"/>
      <c r="AC365" s="482"/>
      <c r="AD365" s="482"/>
      <c r="AE365" s="482"/>
      <c r="AF365" s="482"/>
      <c r="AG365" s="482"/>
      <c r="AH365" s="482"/>
      <c r="AI365" s="483" t="s">
        <v>8</v>
      </c>
      <c r="AJ365" s="483"/>
    </row>
    <row r="366" spans="1:37" s="259" customFormat="1" ht="43.9" customHeight="1">
      <c r="A366" s="243"/>
      <c r="D366" s="260"/>
      <c r="E366" s="261" t="s">
        <v>9</v>
      </c>
      <c r="F366" s="508" t="s">
        <v>10</v>
      </c>
      <c r="G366" s="508" t="s">
        <v>11</v>
      </c>
      <c r="H366" s="510" t="s">
        <v>12</v>
      </c>
      <c r="I366" s="512" t="s">
        <v>13</v>
      </c>
      <c r="J366" s="514" t="s">
        <v>14</v>
      </c>
      <c r="K366" s="466" t="s">
        <v>15</v>
      </c>
      <c r="L366" s="508" t="s">
        <v>16</v>
      </c>
      <c r="M366" s="260" t="s">
        <v>17</v>
      </c>
      <c r="N366" s="262" t="s">
        <v>18</v>
      </c>
      <c r="O366" s="516" t="s">
        <v>19</v>
      </c>
      <c r="P366" s="517"/>
      <c r="Q366" s="518"/>
      <c r="R366" s="508" t="s">
        <v>92</v>
      </c>
      <c r="S366" s="508" t="s">
        <v>93</v>
      </c>
      <c r="T366" s="466" t="s">
        <v>22</v>
      </c>
      <c r="U366" s="466" t="s">
        <v>23</v>
      </c>
      <c r="V366" s="529" t="s">
        <v>24</v>
      </c>
      <c r="W366" s="466" t="s">
        <v>94</v>
      </c>
      <c r="X366" s="467" t="s">
        <v>26</v>
      </c>
      <c r="Y366" s="468"/>
      <c r="Z366" s="469"/>
      <c r="AA366" s="467" t="s">
        <v>27</v>
      </c>
      <c r="AB366" s="468"/>
      <c r="AC366" s="469"/>
      <c r="AD366" s="18" t="s">
        <v>28</v>
      </c>
      <c r="AE366" s="467" t="s">
        <v>29</v>
      </c>
      <c r="AF366" s="468"/>
      <c r="AG366" s="469"/>
      <c r="AH366" s="466" t="s">
        <v>30</v>
      </c>
      <c r="AI366" s="528" t="s">
        <v>31</v>
      </c>
      <c r="AJ366" s="528" t="s">
        <v>32</v>
      </c>
      <c r="AK366" s="263" t="s">
        <v>33</v>
      </c>
    </row>
    <row r="367" spans="1:37" ht="43.9" customHeight="1">
      <c r="A367" s="243"/>
      <c r="B367" s="264" t="s">
        <v>34</v>
      </c>
      <c r="C367" s="106" t="s">
        <v>432</v>
      </c>
      <c r="D367" s="116"/>
      <c r="E367" s="265" t="s">
        <v>36</v>
      </c>
      <c r="F367" s="509"/>
      <c r="G367" s="509"/>
      <c r="H367" s="511"/>
      <c r="I367" s="513"/>
      <c r="J367" s="515"/>
      <c r="K367" s="457"/>
      <c r="L367" s="509"/>
      <c r="M367" s="266"/>
      <c r="N367" s="361"/>
      <c r="O367" s="426" t="s">
        <v>37</v>
      </c>
      <c r="P367" s="427" t="s">
        <v>38</v>
      </c>
      <c r="Q367" s="428" t="s">
        <v>17</v>
      </c>
      <c r="R367" s="528"/>
      <c r="S367" s="528"/>
      <c r="T367" s="456"/>
      <c r="U367" s="456"/>
      <c r="V367" s="530"/>
      <c r="W367" s="456"/>
      <c r="X367" s="325" t="s">
        <v>39</v>
      </c>
      <c r="Y367" s="325" t="s">
        <v>40</v>
      </c>
      <c r="Z367" s="325" t="s">
        <v>41</v>
      </c>
      <c r="AA367" s="325" t="s">
        <v>39</v>
      </c>
      <c r="AB367" s="325" t="s">
        <v>40</v>
      </c>
      <c r="AC367" s="325" t="s">
        <v>41</v>
      </c>
      <c r="AD367" s="325" t="s">
        <v>42</v>
      </c>
      <c r="AE367" s="325" t="s">
        <v>43</v>
      </c>
      <c r="AF367" s="325" t="s">
        <v>44</v>
      </c>
      <c r="AG367" s="325" t="s">
        <v>45</v>
      </c>
      <c r="AH367" s="456"/>
      <c r="AI367" s="528"/>
      <c r="AJ367" s="509"/>
      <c r="AK367" s="152" t="s">
        <v>46</v>
      </c>
    </row>
    <row r="368" spans="1:37" ht="43.9" customHeight="1">
      <c r="A368" s="243"/>
      <c r="B368" s="30" t="s">
        <v>47</v>
      </c>
      <c r="C368" s="222" t="s">
        <v>433</v>
      </c>
      <c r="D368" s="116"/>
      <c r="E368" s="458" t="s">
        <v>253</v>
      </c>
      <c r="F368" s="458" t="s">
        <v>308</v>
      </c>
      <c r="G368" s="460" t="s">
        <v>426</v>
      </c>
      <c r="H368" s="278"/>
      <c r="I368" s="278"/>
      <c r="J368" s="278"/>
      <c r="K368" s="194"/>
      <c r="L368" s="302"/>
      <c r="M368" s="295"/>
      <c r="N368" s="295"/>
      <c r="O368" s="309"/>
      <c r="P368" s="282"/>
      <c r="Q368" s="283"/>
      <c r="R368" s="281"/>
      <c r="S368" s="164"/>
      <c r="T368" s="96"/>
      <c r="U368" s="96"/>
      <c r="V368" s="164"/>
      <c r="W368" s="96"/>
      <c r="X368" s="96"/>
      <c r="Y368" s="96"/>
      <c r="Z368" s="96"/>
      <c r="AA368" s="96"/>
      <c r="AB368" s="96"/>
      <c r="AC368" s="96"/>
      <c r="AD368" s="435"/>
      <c r="AE368" s="96"/>
      <c r="AF368" s="96"/>
      <c r="AG368" s="96"/>
      <c r="AH368" s="411"/>
      <c r="AI368" s="301"/>
      <c r="AJ368" s="321"/>
      <c r="AK368" s="116"/>
    </row>
    <row r="369" spans="1:37" ht="43.9" customHeight="1">
      <c r="A369" s="243"/>
      <c r="B369" s="264" t="s">
        <v>54</v>
      </c>
      <c r="C369" s="269" t="s">
        <v>55</v>
      </c>
      <c r="D369" s="116"/>
      <c r="E369" s="459"/>
      <c r="F369" s="459"/>
      <c r="G369" s="531"/>
      <c r="H369" s="250"/>
      <c r="I369" s="60"/>
      <c r="J369" s="60"/>
      <c r="K369" s="59"/>
      <c r="L369" s="147"/>
      <c r="M369" s="60"/>
      <c r="N369" s="340"/>
      <c r="O369" s="383"/>
      <c r="P369" s="149"/>
      <c r="Q369" s="150"/>
      <c r="R369" s="151"/>
      <c r="S369" s="66"/>
      <c r="T369" s="65"/>
      <c r="U369" s="65"/>
      <c r="V369" s="66"/>
      <c r="W369" s="65"/>
      <c r="X369" s="65"/>
      <c r="Y369" s="65"/>
      <c r="Z369" s="65"/>
      <c r="AA369" s="65"/>
      <c r="AB369" s="65"/>
      <c r="AC369" s="65"/>
      <c r="AD369" s="65"/>
      <c r="AE369" s="65"/>
      <c r="AF369" s="65"/>
      <c r="AG369" s="65"/>
      <c r="AH369" s="410"/>
      <c r="AI369" s="247"/>
      <c r="AJ369" s="202"/>
      <c r="AK369" s="273"/>
    </row>
    <row r="370" spans="1:37" ht="270">
      <c r="A370" s="243"/>
      <c r="B370" s="30" t="s">
        <v>56</v>
      </c>
      <c r="C370" s="31" t="s">
        <v>238</v>
      </c>
      <c r="D370" s="116"/>
      <c r="E370" s="459"/>
      <c r="F370" s="459"/>
      <c r="G370" s="531"/>
      <c r="H370" s="246"/>
      <c r="I370" s="66"/>
      <c r="J370" s="66"/>
      <c r="K370" s="65"/>
      <c r="L370" s="151"/>
      <c r="M370" s="66"/>
      <c r="N370" s="347"/>
      <c r="O370" s="356">
        <v>9</v>
      </c>
      <c r="P370" s="316" t="str">
        <f>C135</f>
        <v>To review aircraft history</v>
      </c>
      <c r="Q370" s="315" t="str">
        <f>H141</f>
        <v>History of fault description/equipment serial No</v>
      </c>
      <c r="R370" s="377" t="str">
        <f>I141</f>
        <v>Wrong object</v>
      </c>
      <c r="S370" s="315" t="str">
        <f>J141</f>
        <v>History of wrong component or serial No conducted</v>
      </c>
      <c r="T370" s="403" t="str">
        <f>K141</f>
        <v>High</v>
      </c>
      <c r="U370" s="418" t="str">
        <f>L141</f>
        <v>Large</v>
      </c>
      <c r="V370" s="316" t="s">
        <v>434</v>
      </c>
      <c r="W370" s="378" t="s">
        <v>104</v>
      </c>
      <c r="X370" s="378">
        <f t="shared" ref="X370" si="356">IF($T370="High",3,0)</f>
        <v>3</v>
      </c>
      <c r="Y370" s="378">
        <f t="shared" ref="Y370" si="357">IF($T370="Medium",2,0)</f>
        <v>0</v>
      </c>
      <c r="Z370" s="378">
        <f t="shared" ref="Z370" si="358">IF($T370="Low",1,0)</f>
        <v>0</v>
      </c>
      <c r="AA370" s="378">
        <f t="shared" ref="AA370" si="359">IF($U370="large",3,0)</f>
        <v>3</v>
      </c>
      <c r="AB370" s="378">
        <f t="shared" ref="AB370" si="360">IF($U370="Medium",2,0)</f>
        <v>0</v>
      </c>
      <c r="AC370" s="378">
        <f t="shared" ref="AC370" si="361">IF($U370="Low",1,0)</f>
        <v>0</v>
      </c>
      <c r="AD370" s="378">
        <f t="shared" ref="AD370" si="362">(X370+Y370+Z370)*(AA370+AB370+AC370)</f>
        <v>9</v>
      </c>
      <c r="AE370" s="379">
        <f t="shared" ref="AE370" si="363">IF($W370="INCREASE",3,0)</f>
        <v>0</v>
      </c>
      <c r="AF370" s="379">
        <f t="shared" ref="AF370" si="364">IF($W370="NO CHANGE",2,0)</f>
        <v>2</v>
      </c>
      <c r="AG370" s="379">
        <f t="shared" ref="AG370" si="365">IF($W370="DECREASE",1,0)</f>
        <v>0</v>
      </c>
      <c r="AH370" s="48">
        <f t="shared" ref="AH370" si="366">AD370*(AE370+AF370+AG370)</f>
        <v>18</v>
      </c>
      <c r="AI370" s="382" t="s">
        <v>603</v>
      </c>
      <c r="AJ370" s="303"/>
      <c r="AK370" s="301"/>
    </row>
    <row r="371" spans="1:37" ht="43.9" customHeight="1">
      <c r="A371" s="243"/>
      <c r="B371" s="30" t="s">
        <v>65</v>
      </c>
      <c r="C371" s="106" t="s">
        <v>246</v>
      </c>
      <c r="D371" s="116"/>
      <c r="E371" s="459"/>
      <c r="F371" s="459"/>
      <c r="G371" s="461"/>
      <c r="H371" s="347" t="str">
        <f>C371</f>
        <v>Statement determining if fault occurred before</v>
      </c>
      <c r="I371" s="348" t="s">
        <v>72</v>
      </c>
      <c r="J371" s="165" t="s">
        <v>429</v>
      </c>
      <c r="K371" s="378" t="s">
        <v>69</v>
      </c>
      <c r="L371" s="349" t="s">
        <v>58</v>
      </c>
      <c r="M371" s="340"/>
      <c r="N371" s="288"/>
      <c r="O371" s="250"/>
      <c r="P371" s="145"/>
      <c r="Q371" s="146"/>
      <c r="R371" s="147"/>
      <c r="S371" s="60"/>
      <c r="T371" s="59"/>
      <c r="U371" s="59"/>
      <c r="V371" s="60"/>
      <c r="W371" s="59"/>
      <c r="X371" s="59"/>
      <c r="Y371" s="59"/>
      <c r="Z371" s="59"/>
      <c r="AA371" s="59"/>
      <c r="AB371" s="59"/>
      <c r="AC371" s="59"/>
      <c r="AD371" s="59"/>
      <c r="AE371" s="59"/>
      <c r="AF371" s="59"/>
      <c r="AG371" s="59"/>
      <c r="AH371" s="409"/>
      <c r="AI371" s="251"/>
      <c r="AJ371" s="373" t="s">
        <v>604</v>
      </c>
      <c r="AK371" s="116"/>
    </row>
    <row r="372" spans="1:37" ht="43.9" customHeight="1">
      <c r="A372" s="243"/>
      <c r="B372" s="30" t="s">
        <v>75</v>
      </c>
      <c r="C372" s="75" t="s">
        <v>90</v>
      </c>
      <c r="D372" s="116"/>
      <c r="E372" s="459"/>
      <c r="F372" s="459"/>
      <c r="G372" s="531"/>
      <c r="H372" s="275"/>
      <c r="I372" s="79"/>
      <c r="J372" s="79"/>
      <c r="K372" s="81"/>
      <c r="L372" s="79"/>
      <c r="M372" s="82"/>
      <c r="N372" s="79"/>
      <c r="O372" s="248"/>
      <c r="P372" s="88"/>
      <c r="Q372" s="89"/>
      <c r="R372" s="88"/>
      <c r="S372" s="88"/>
      <c r="T372" s="90"/>
      <c r="U372" s="90"/>
      <c r="V372" s="88"/>
      <c r="W372" s="90"/>
      <c r="X372" s="90"/>
      <c r="Y372" s="90"/>
      <c r="Z372" s="90"/>
      <c r="AA372" s="90"/>
      <c r="AB372" s="90"/>
      <c r="AC372" s="90"/>
      <c r="AD372" s="90"/>
      <c r="AE372" s="90"/>
      <c r="AF372" s="90"/>
      <c r="AG372" s="90"/>
      <c r="AH372" s="90"/>
      <c r="AI372" s="91"/>
      <c r="AJ372" s="202"/>
      <c r="AK372" s="301"/>
    </row>
    <row r="373" spans="1:37" ht="43.9" customHeight="1">
      <c r="A373" s="243"/>
      <c r="B373" s="30" t="s">
        <v>82</v>
      </c>
      <c r="C373" s="75" t="s">
        <v>90</v>
      </c>
      <c r="D373" s="116"/>
      <c r="E373" s="459"/>
      <c r="F373" s="459"/>
      <c r="G373" s="531"/>
      <c r="H373" s="223"/>
      <c r="I373" s="88"/>
      <c r="J373" s="88"/>
      <c r="K373" s="90"/>
      <c r="L373" s="88"/>
      <c r="M373" s="91"/>
      <c r="N373" s="88"/>
      <c r="O373" s="248"/>
      <c r="P373" s="88"/>
      <c r="Q373" s="89"/>
      <c r="R373" s="88"/>
      <c r="S373" s="88"/>
      <c r="T373" s="90"/>
      <c r="U373" s="90"/>
      <c r="V373" s="88"/>
      <c r="W373" s="90"/>
      <c r="X373" s="90"/>
      <c r="Y373" s="90"/>
      <c r="Z373" s="90"/>
      <c r="AA373" s="90"/>
      <c r="AB373" s="90"/>
      <c r="AC373" s="90"/>
      <c r="AD373" s="90"/>
      <c r="AE373" s="90"/>
      <c r="AF373" s="90"/>
      <c r="AG373" s="90"/>
      <c r="AH373" s="90"/>
      <c r="AI373" s="91"/>
      <c r="AJ373" s="253"/>
      <c r="AK373" s="301"/>
    </row>
    <row r="374" spans="1:37" ht="43.9" customHeight="1">
      <c r="A374" s="243"/>
      <c r="B374" s="30" t="s">
        <v>89</v>
      </c>
      <c r="C374" s="75" t="s">
        <v>90</v>
      </c>
      <c r="D374" s="116"/>
      <c r="E374" s="459"/>
      <c r="F374" s="459"/>
      <c r="G374" s="531"/>
      <c r="H374" s="223"/>
      <c r="I374" s="88"/>
      <c r="J374" s="88"/>
      <c r="K374" s="90"/>
      <c r="L374" s="88"/>
      <c r="M374" s="91"/>
      <c r="N374" s="88"/>
      <c r="O374" s="248"/>
      <c r="P374" s="88"/>
      <c r="Q374" s="89"/>
      <c r="R374" s="88"/>
      <c r="S374" s="88"/>
      <c r="T374" s="90"/>
      <c r="U374" s="90"/>
      <c r="V374" s="88"/>
      <c r="W374" s="90"/>
      <c r="X374" s="90"/>
      <c r="Y374" s="90"/>
      <c r="Z374" s="90"/>
      <c r="AA374" s="90"/>
      <c r="AB374" s="90"/>
      <c r="AC374" s="90"/>
      <c r="AD374" s="90"/>
      <c r="AE374" s="90"/>
      <c r="AF374" s="90"/>
      <c r="AG374" s="90"/>
      <c r="AH374" s="90"/>
      <c r="AI374" s="91"/>
      <c r="AJ374" s="253"/>
      <c r="AK374" s="301"/>
    </row>
    <row r="375" spans="1:37" ht="43.9" customHeight="1">
      <c r="A375" s="243"/>
      <c r="B375" s="277" t="s">
        <v>91</v>
      </c>
      <c r="C375" s="85" t="s">
        <v>90</v>
      </c>
      <c r="D375" s="278"/>
      <c r="E375" s="459"/>
      <c r="F375" s="459"/>
      <c r="G375" s="531"/>
      <c r="H375" s="224"/>
      <c r="I375" s="177"/>
      <c r="J375" s="177"/>
      <c r="K375" s="133"/>
      <c r="L375" s="177"/>
      <c r="M375" s="189"/>
      <c r="N375" s="177"/>
      <c r="O375" s="246"/>
      <c r="P375" s="177"/>
      <c r="Q375" s="200"/>
      <c r="R375" s="177"/>
      <c r="S375" s="177"/>
      <c r="T375" s="133"/>
      <c r="U375" s="133"/>
      <c r="V375" s="177"/>
      <c r="W375" s="133"/>
      <c r="X375" s="133"/>
      <c r="Y375" s="133"/>
      <c r="Z375" s="133"/>
      <c r="AA375" s="133"/>
      <c r="AB375" s="133"/>
      <c r="AC375" s="133"/>
      <c r="AD375" s="133"/>
      <c r="AE375" s="133"/>
      <c r="AF375" s="133"/>
      <c r="AG375" s="133"/>
      <c r="AH375" s="133"/>
      <c r="AI375" s="189"/>
      <c r="AJ375" s="303"/>
      <c r="AK375" s="301"/>
    </row>
    <row r="376" spans="1:37" ht="43.9" customHeight="1">
      <c r="A376" s="279"/>
      <c r="B376" s="163"/>
      <c r="C376" s="163"/>
      <c r="D376" s="163"/>
      <c r="E376" s="170"/>
      <c r="F376" s="93"/>
      <c r="G376" s="93"/>
      <c r="H376" s="163"/>
      <c r="I376" s="163"/>
      <c r="J376" s="163"/>
      <c r="K376" s="44"/>
      <c r="L376" s="170"/>
      <c r="M376" s="170"/>
      <c r="N376" s="163"/>
      <c r="O376" s="151"/>
      <c r="P376" s="149"/>
      <c r="Q376" s="150"/>
      <c r="R376" s="151"/>
      <c r="S376" s="66"/>
      <c r="T376" s="65"/>
      <c r="U376" s="65"/>
      <c r="V376" s="66"/>
      <c r="W376" s="65"/>
      <c r="X376" s="65"/>
      <c r="Y376" s="65"/>
      <c r="Z376" s="65"/>
      <c r="AA376" s="65"/>
      <c r="AB376" s="65"/>
      <c r="AC376" s="65"/>
      <c r="AD376" s="65"/>
      <c r="AE376" s="65"/>
      <c r="AF376" s="65"/>
      <c r="AG376" s="65"/>
      <c r="AH376" s="410"/>
      <c r="AI376" s="66"/>
      <c r="AJ376" s="247"/>
      <c r="AK376" s="163"/>
    </row>
    <row r="377" spans="1:37" ht="43.9" customHeight="1" thickBot="1">
      <c r="A377" s="280"/>
      <c r="B377" s="164"/>
      <c r="C377" s="164"/>
      <c r="D377" s="164"/>
      <c r="E377" s="281"/>
      <c r="F377" s="97"/>
      <c r="G377" s="164"/>
      <c r="H377" s="164"/>
      <c r="I377" s="164"/>
      <c r="J377" s="164"/>
      <c r="K377" s="96"/>
      <c r="L377" s="281"/>
      <c r="M377" s="164"/>
      <c r="N377" s="164"/>
      <c r="O377" s="281"/>
      <c r="P377" s="282"/>
      <c r="Q377" s="283"/>
      <c r="R377" s="281"/>
      <c r="S377" s="164"/>
      <c r="T377" s="96"/>
      <c r="U377" s="96"/>
      <c r="V377" s="164"/>
      <c r="W377" s="96"/>
      <c r="X377" s="96"/>
      <c r="Y377" s="96"/>
      <c r="Z377" s="96"/>
      <c r="AA377" s="96"/>
      <c r="AB377" s="96"/>
      <c r="AC377" s="96"/>
      <c r="AD377" s="96"/>
      <c r="AE377" s="96"/>
      <c r="AF377" s="96"/>
      <c r="AG377" s="96"/>
      <c r="AH377" s="411"/>
      <c r="AI377" s="164"/>
      <c r="AJ377" s="164"/>
      <c r="AK377" s="164"/>
    </row>
    <row r="378" spans="1:37" ht="43.9" customHeight="1" thickBot="1">
      <c r="A378" s="258">
        <v>26</v>
      </c>
      <c r="B378" s="481" t="s">
        <v>5</v>
      </c>
      <c r="C378" s="482"/>
      <c r="D378" s="482" t="s">
        <v>6</v>
      </c>
      <c r="E378" s="482"/>
      <c r="F378" s="482"/>
      <c r="G378" s="482"/>
      <c r="H378" s="482"/>
      <c r="I378" s="482"/>
      <c r="J378" s="482"/>
      <c r="K378" s="482"/>
      <c r="L378" s="501"/>
      <c r="M378" s="502" t="s">
        <v>7</v>
      </c>
      <c r="N378" s="482"/>
      <c r="O378" s="482"/>
      <c r="P378" s="482"/>
      <c r="Q378" s="482"/>
      <c r="R378" s="482"/>
      <c r="S378" s="482"/>
      <c r="T378" s="482"/>
      <c r="U378" s="482"/>
      <c r="V378" s="482"/>
      <c r="W378" s="482"/>
      <c r="X378" s="482"/>
      <c r="Y378" s="482"/>
      <c r="Z378" s="482"/>
      <c r="AA378" s="482"/>
      <c r="AB378" s="482"/>
      <c r="AC378" s="482"/>
      <c r="AD378" s="482"/>
      <c r="AE378" s="482"/>
      <c r="AF378" s="482"/>
      <c r="AG378" s="482"/>
      <c r="AH378" s="482"/>
      <c r="AI378" s="483" t="s">
        <v>8</v>
      </c>
      <c r="AJ378" s="483"/>
    </row>
    <row r="379" spans="1:37" s="259" customFormat="1" ht="43.9" customHeight="1">
      <c r="A379" s="243"/>
      <c r="D379" s="260"/>
      <c r="E379" s="261" t="s">
        <v>9</v>
      </c>
      <c r="F379" s="508" t="s">
        <v>10</v>
      </c>
      <c r="G379" s="508" t="s">
        <v>11</v>
      </c>
      <c r="H379" s="510" t="s">
        <v>12</v>
      </c>
      <c r="I379" s="512" t="s">
        <v>13</v>
      </c>
      <c r="J379" s="514" t="s">
        <v>14</v>
      </c>
      <c r="K379" s="466" t="s">
        <v>15</v>
      </c>
      <c r="L379" s="508" t="s">
        <v>16</v>
      </c>
      <c r="M379" s="260" t="s">
        <v>17</v>
      </c>
      <c r="N379" s="262" t="s">
        <v>18</v>
      </c>
      <c r="O379" s="516" t="s">
        <v>19</v>
      </c>
      <c r="P379" s="517"/>
      <c r="Q379" s="518"/>
      <c r="R379" s="508" t="s">
        <v>92</v>
      </c>
      <c r="S379" s="508" t="s">
        <v>93</v>
      </c>
      <c r="T379" s="466" t="s">
        <v>22</v>
      </c>
      <c r="U379" s="466" t="s">
        <v>23</v>
      </c>
      <c r="V379" s="529" t="s">
        <v>24</v>
      </c>
      <c r="W379" s="466" t="s">
        <v>94</v>
      </c>
      <c r="X379" s="467" t="s">
        <v>26</v>
      </c>
      <c r="Y379" s="468"/>
      <c r="Z379" s="469"/>
      <c r="AA379" s="467" t="s">
        <v>27</v>
      </c>
      <c r="AB379" s="468"/>
      <c r="AC379" s="469"/>
      <c r="AD379" s="18" t="s">
        <v>28</v>
      </c>
      <c r="AE379" s="467" t="s">
        <v>29</v>
      </c>
      <c r="AF379" s="468"/>
      <c r="AG379" s="469"/>
      <c r="AH379" s="466" t="s">
        <v>30</v>
      </c>
      <c r="AI379" s="528" t="s">
        <v>31</v>
      </c>
      <c r="AJ379" s="528" t="s">
        <v>32</v>
      </c>
      <c r="AK379" s="263" t="s">
        <v>33</v>
      </c>
    </row>
    <row r="380" spans="1:37" ht="43.9" customHeight="1">
      <c r="A380" s="243"/>
      <c r="B380" s="264" t="s">
        <v>34</v>
      </c>
      <c r="C380" s="31" t="s">
        <v>436</v>
      </c>
      <c r="D380" s="116"/>
      <c r="E380" s="395" t="s">
        <v>167</v>
      </c>
      <c r="F380" s="509"/>
      <c r="G380" s="509"/>
      <c r="H380" s="511"/>
      <c r="I380" s="513"/>
      <c r="J380" s="515"/>
      <c r="K380" s="457"/>
      <c r="L380" s="509"/>
      <c r="M380" s="266"/>
      <c r="N380" s="361"/>
      <c r="O380" s="426" t="s">
        <v>37</v>
      </c>
      <c r="P380" s="427" t="s">
        <v>38</v>
      </c>
      <c r="Q380" s="428" t="s">
        <v>17</v>
      </c>
      <c r="R380" s="528"/>
      <c r="S380" s="528"/>
      <c r="T380" s="456"/>
      <c r="U380" s="456"/>
      <c r="V380" s="530"/>
      <c r="W380" s="456"/>
      <c r="X380" s="325" t="s">
        <v>39</v>
      </c>
      <c r="Y380" s="325" t="s">
        <v>40</v>
      </c>
      <c r="Z380" s="325" t="s">
        <v>41</v>
      </c>
      <c r="AA380" s="325" t="s">
        <v>39</v>
      </c>
      <c r="AB380" s="325" t="s">
        <v>40</v>
      </c>
      <c r="AC380" s="325" t="s">
        <v>41</v>
      </c>
      <c r="AD380" s="325" t="s">
        <v>42</v>
      </c>
      <c r="AE380" s="325" t="s">
        <v>43</v>
      </c>
      <c r="AF380" s="325" t="s">
        <v>44</v>
      </c>
      <c r="AG380" s="325" t="s">
        <v>45</v>
      </c>
      <c r="AH380" s="456"/>
      <c r="AI380" s="528"/>
      <c r="AJ380" s="509"/>
      <c r="AK380" s="152" t="s">
        <v>46</v>
      </c>
    </row>
    <row r="381" spans="1:37" ht="43.9" customHeight="1">
      <c r="A381" s="243"/>
      <c r="B381" s="30" t="s">
        <v>47</v>
      </c>
      <c r="C381" s="31" t="s">
        <v>437</v>
      </c>
      <c r="D381" s="116"/>
      <c r="E381" s="458" t="s">
        <v>438</v>
      </c>
      <c r="F381" s="458" t="s">
        <v>439</v>
      </c>
      <c r="G381" s="460" t="s">
        <v>440</v>
      </c>
      <c r="H381" s="278"/>
      <c r="I381" s="278"/>
      <c r="J381" s="278"/>
      <c r="K381" s="194"/>
      <c r="L381" s="302"/>
      <c r="M381" s="295"/>
      <c r="N381" s="295"/>
      <c r="O381" s="309"/>
      <c r="P381" s="282"/>
      <c r="Q381" s="283"/>
      <c r="R381" s="281"/>
      <c r="S381" s="164"/>
      <c r="T381" s="96"/>
      <c r="U381" s="96"/>
      <c r="V381" s="164"/>
      <c r="W381" s="96"/>
      <c r="X381" s="96"/>
      <c r="Y381" s="96"/>
      <c r="Z381" s="96"/>
      <c r="AA381" s="96"/>
      <c r="AB381" s="96"/>
      <c r="AC381" s="96"/>
      <c r="AD381" s="435"/>
      <c r="AE381" s="96"/>
      <c r="AF381" s="96"/>
      <c r="AG381" s="96"/>
      <c r="AH381" s="411"/>
      <c r="AI381" s="301"/>
      <c r="AJ381" s="321"/>
      <c r="AK381" s="116"/>
    </row>
    <row r="382" spans="1:37" ht="43.9" customHeight="1">
      <c r="A382" s="243"/>
      <c r="B382" s="264" t="s">
        <v>54</v>
      </c>
      <c r="C382" s="269" t="s">
        <v>55</v>
      </c>
      <c r="D382" s="116"/>
      <c r="E382" s="459"/>
      <c r="F382" s="459"/>
      <c r="G382" s="531"/>
      <c r="H382" s="250"/>
      <c r="I382" s="60"/>
      <c r="J382" s="60"/>
      <c r="K382" s="59"/>
      <c r="L382" s="147"/>
      <c r="M382" s="60"/>
      <c r="N382" s="340"/>
      <c r="O382" s="383"/>
      <c r="P382" s="149"/>
      <c r="Q382" s="150"/>
      <c r="R382" s="151"/>
      <c r="S382" s="66"/>
      <c r="T382" s="65"/>
      <c r="U382" s="65"/>
      <c r="V382" s="66"/>
      <c r="W382" s="65"/>
      <c r="X382" s="65"/>
      <c r="Y382" s="65"/>
      <c r="Z382" s="65"/>
      <c r="AA382" s="65"/>
      <c r="AB382" s="65"/>
      <c r="AC382" s="65"/>
      <c r="AD382" s="65"/>
      <c r="AE382" s="65"/>
      <c r="AF382" s="65"/>
      <c r="AG382" s="65"/>
      <c r="AH382" s="410"/>
      <c r="AI382" s="247"/>
      <c r="AJ382" s="202"/>
      <c r="AK382" s="273"/>
    </row>
    <row r="383" spans="1:37" ht="150">
      <c r="A383" s="243"/>
      <c r="B383" s="463" t="s">
        <v>56</v>
      </c>
      <c r="C383" s="31" t="s">
        <v>112</v>
      </c>
      <c r="D383" s="116"/>
      <c r="E383" s="459"/>
      <c r="F383" s="459"/>
      <c r="G383" s="531"/>
      <c r="H383" s="248"/>
      <c r="I383" s="188"/>
      <c r="J383" s="188"/>
      <c r="K383" s="123"/>
      <c r="L383" s="187"/>
      <c r="M383" s="188"/>
      <c r="N383" s="347"/>
      <c r="O383" s="359">
        <v>2</v>
      </c>
      <c r="P383" s="318" t="str">
        <f>C24</f>
        <v>To complete training</v>
      </c>
      <c r="Q383" s="317" t="str">
        <f t="shared" ref="Q383:U384" si="367">H30</f>
        <v>Report of trained engineers</v>
      </c>
      <c r="R383" s="374" t="str">
        <f t="shared" si="367"/>
        <v>Wrong object</v>
      </c>
      <c r="S383" s="317" t="str">
        <f t="shared" si="367"/>
        <v>Incorrect report published</v>
      </c>
      <c r="T383" s="390" t="str">
        <f t="shared" si="367"/>
        <v>Low</v>
      </c>
      <c r="U383" s="386" t="str">
        <f t="shared" si="367"/>
        <v>Large</v>
      </c>
      <c r="V383" s="317" t="s">
        <v>441</v>
      </c>
      <c r="W383" s="107" t="s">
        <v>104</v>
      </c>
      <c r="X383" s="107">
        <f t="shared" ref="X383:X384" si="368">IF($T383="High",3,0)</f>
        <v>0</v>
      </c>
      <c r="Y383" s="107">
        <f t="shared" ref="Y383:Y384" si="369">IF($T383="Medium",2,0)</f>
        <v>0</v>
      </c>
      <c r="Z383" s="107">
        <f t="shared" ref="Z383:Z384" si="370">IF($T383="Low",1,0)</f>
        <v>1</v>
      </c>
      <c r="AA383" s="107">
        <f t="shared" ref="AA383:AA384" si="371">IF($U383="large",3,0)</f>
        <v>3</v>
      </c>
      <c r="AB383" s="107">
        <f t="shared" ref="AB383:AB384" si="372">IF($U383="Medium",2,0)</f>
        <v>0</v>
      </c>
      <c r="AC383" s="107">
        <f t="shared" ref="AC383:AC384" si="373">IF($U383="Low",1,0)</f>
        <v>0</v>
      </c>
      <c r="AD383" s="107">
        <f t="shared" ref="AD383:AD384" si="374">(X383+Y383+Z383)*(AA383+AB383+AC383)</f>
        <v>3</v>
      </c>
      <c r="AE383" s="376">
        <f t="shared" ref="AE383:AE384" si="375">IF($W383="INCREASE",3,0)</f>
        <v>0</v>
      </c>
      <c r="AF383" s="376">
        <f t="shared" ref="AF383:AF384" si="376">IF($W383="NO CHANGE",2,0)</f>
        <v>2</v>
      </c>
      <c r="AG383" s="376">
        <f t="shared" ref="AG383:AG384" si="377">IF($W383="DECREASE",1,0)</f>
        <v>0</v>
      </c>
      <c r="AH383" s="48">
        <f t="shared" ref="AH383:AH384" si="378">AD383*(AE383+AF383+AG383)</f>
        <v>6</v>
      </c>
      <c r="AI383" s="375" t="s">
        <v>605</v>
      </c>
      <c r="AJ383" s="253"/>
      <c r="AK383" s="301"/>
    </row>
    <row r="384" spans="1:37" ht="150">
      <c r="A384" s="243"/>
      <c r="B384" s="463"/>
      <c r="C384" s="31" t="s">
        <v>115</v>
      </c>
      <c r="D384" s="116"/>
      <c r="E384" s="459"/>
      <c r="F384" s="459"/>
      <c r="G384" s="531"/>
      <c r="H384" s="248"/>
      <c r="I384" s="188"/>
      <c r="J384" s="188"/>
      <c r="K384" s="123"/>
      <c r="L384" s="187"/>
      <c r="M384" s="188"/>
      <c r="N384" s="347"/>
      <c r="O384" s="360">
        <v>2</v>
      </c>
      <c r="P384" s="129" t="str">
        <f>C24</f>
        <v>To complete training</v>
      </c>
      <c r="Q384" s="130" t="str">
        <f t="shared" si="367"/>
        <v>Report of trained aircrew</v>
      </c>
      <c r="R384" s="173" t="str">
        <f t="shared" si="367"/>
        <v>Wrong object</v>
      </c>
      <c r="S384" s="130" t="str">
        <f t="shared" si="367"/>
        <v>Incorrect report published</v>
      </c>
      <c r="T384" s="401" t="str">
        <f t="shared" si="367"/>
        <v>Low</v>
      </c>
      <c r="U384" s="175" t="str">
        <f t="shared" si="367"/>
        <v>Large</v>
      </c>
      <c r="V384" s="130" t="s">
        <v>443</v>
      </c>
      <c r="W384" s="194" t="s">
        <v>104</v>
      </c>
      <c r="X384" s="194">
        <f t="shared" si="368"/>
        <v>0</v>
      </c>
      <c r="Y384" s="194">
        <f t="shared" si="369"/>
        <v>0</v>
      </c>
      <c r="Z384" s="194">
        <f t="shared" si="370"/>
        <v>1</v>
      </c>
      <c r="AA384" s="194">
        <f t="shared" si="371"/>
        <v>3</v>
      </c>
      <c r="AB384" s="194">
        <f t="shared" si="372"/>
        <v>0</v>
      </c>
      <c r="AC384" s="194">
        <f t="shared" si="373"/>
        <v>0</v>
      </c>
      <c r="AD384" s="194">
        <f t="shared" si="374"/>
        <v>3</v>
      </c>
      <c r="AE384" s="367">
        <f t="shared" si="375"/>
        <v>0</v>
      </c>
      <c r="AF384" s="367">
        <f t="shared" si="376"/>
        <v>2</v>
      </c>
      <c r="AG384" s="367">
        <f t="shared" si="377"/>
        <v>0</v>
      </c>
      <c r="AH384" s="48">
        <f t="shared" si="378"/>
        <v>6</v>
      </c>
      <c r="AI384" s="368" t="s">
        <v>606</v>
      </c>
      <c r="AJ384" s="253"/>
      <c r="AK384" s="301"/>
    </row>
    <row r="385" spans="1:37" ht="43.9" customHeight="1">
      <c r="A385" s="243"/>
      <c r="B385" s="30" t="s">
        <v>65</v>
      </c>
      <c r="C385" s="75" t="s">
        <v>90</v>
      </c>
      <c r="D385" s="116"/>
      <c r="E385" s="459"/>
      <c r="F385" s="459"/>
      <c r="G385" s="531"/>
      <c r="H385" s="248"/>
      <c r="I385" s="88"/>
      <c r="J385" s="88"/>
      <c r="K385" s="90"/>
      <c r="L385" s="88"/>
      <c r="M385" s="88"/>
      <c r="N385" s="340"/>
      <c r="O385" s="274"/>
      <c r="P385" s="296"/>
      <c r="Q385" s="146"/>
      <c r="R385" s="147"/>
      <c r="S385" s="147"/>
      <c r="T385" s="59"/>
      <c r="U385" s="59"/>
      <c r="V385" s="147"/>
      <c r="W385" s="59"/>
      <c r="X385" s="59"/>
      <c r="Y385" s="59"/>
      <c r="Z385" s="59"/>
      <c r="AA385" s="59"/>
      <c r="AB385" s="59"/>
      <c r="AC385" s="59"/>
      <c r="AD385" s="59"/>
      <c r="AE385" s="59"/>
      <c r="AF385" s="59"/>
      <c r="AG385" s="59"/>
      <c r="AH385" s="59"/>
      <c r="AI385" s="297"/>
      <c r="AJ385" s="253"/>
      <c r="AK385" s="301"/>
    </row>
    <row r="386" spans="1:37" ht="43.9" customHeight="1">
      <c r="A386" s="243"/>
      <c r="B386" s="30" t="s">
        <v>75</v>
      </c>
      <c r="C386" s="75" t="s">
        <v>90</v>
      </c>
      <c r="D386" s="116"/>
      <c r="E386" s="459"/>
      <c r="F386" s="459"/>
      <c r="G386" s="531"/>
      <c r="H386" s="248"/>
      <c r="I386" s="88"/>
      <c r="J386" s="88"/>
      <c r="K386" s="90"/>
      <c r="L386" s="88"/>
      <c r="M386" s="88"/>
      <c r="N386" s="340"/>
      <c r="O386" s="223"/>
      <c r="P386" s="88"/>
      <c r="Q386" s="89"/>
      <c r="R386" s="88"/>
      <c r="S386" s="88"/>
      <c r="T386" s="90"/>
      <c r="U386" s="90"/>
      <c r="V386" s="88"/>
      <c r="W386" s="90"/>
      <c r="X386" s="90"/>
      <c r="Y386" s="90"/>
      <c r="Z386" s="90"/>
      <c r="AA386" s="90"/>
      <c r="AB386" s="90"/>
      <c r="AC386" s="90"/>
      <c r="AD386" s="90"/>
      <c r="AE386" s="90"/>
      <c r="AF386" s="90"/>
      <c r="AG386" s="90"/>
      <c r="AH386" s="90"/>
      <c r="AI386" s="91"/>
      <c r="AJ386" s="253"/>
      <c r="AK386" s="301"/>
    </row>
    <row r="387" spans="1:37" ht="43.9" customHeight="1">
      <c r="A387" s="243"/>
      <c r="B387" s="30" t="s">
        <v>82</v>
      </c>
      <c r="C387" s="75" t="s">
        <v>90</v>
      </c>
      <c r="D387" s="116"/>
      <c r="E387" s="459"/>
      <c r="F387" s="459"/>
      <c r="G387" s="531"/>
      <c r="H387" s="248"/>
      <c r="I387" s="88"/>
      <c r="J387" s="88"/>
      <c r="K387" s="90"/>
      <c r="L387" s="88"/>
      <c r="M387" s="88"/>
      <c r="N387" s="340"/>
      <c r="O387" s="223"/>
      <c r="P387" s="88"/>
      <c r="Q387" s="89"/>
      <c r="R387" s="88"/>
      <c r="S387" s="88"/>
      <c r="T387" s="90"/>
      <c r="U387" s="90"/>
      <c r="V387" s="88"/>
      <c r="W387" s="90"/>
      <c r="X387" s="90"/>
      <c r="Y387" s="90"/>
      <c r="Z387" s="90"/>
      <c r="AA387" s="90"/>
      <c r="AB387" s="90"/>
      <c r="AC387" s="90"/>
      <c r="AD387" s="90"/>
      <c r="AE387" s="90"/>
      <c r="AF387" s="90"/>
      <c r="AG387" s="90"/>
      <c r="AH387" s="90"/>
      <c r="AI387" s="91"/>
      <c r="AJ387" s="253"/>
      <c r="AK387" s="301"/>
    </row>
    <row r="388" spans="1:37" ht="43.9" customHeight="1">
      <c r="A388" s="243"/>
      <c r="B388" s="30" t="s">
        <v>89</v>
      </c>
      <c r="C388" s="75" t="s">
        <v>90</v>
      </c>
      <c r="D388" s="116"/>
      <c r="E388" s="459"/>
      <c r="F388" s="459"/>
      <c r="G388" s="531"/>
      <c r="H388" s="223"/>
      <c r="I388" s="88"/>
      <c r="J388" s="88"/>
      <c r="K388" s="90"/>
      <c r="L388" s="88"/>
      <c r="M388" s="88"/>
      <c r="N388" s="340"/>
      <c r="O388" s="223"/>
      <c r="P388" s="88"/>
      <c r="Q388" s="89"/>
      <c r="R388" s="88"/>
      <c r="S388" s="88"/>
      <c r="T388" s="90"/>
      <c r="U388" s="90"/>
      <c r="V388" s="88"/>
      <c r="W388" s="90"/>
      <c r="X388" s="90"/>
      <c r="Y388" s="90"/>
      <c r="Z388" s="90"/>
      <c r="AA388" s="90"/>
      <c r="AB388" s="90"/>
      <c r="AC388" s="90"/>
      <c r="AD388" s="90"/>
      <c r="AE388" s="90"/>
      <c r="AF388" s="90"/>
      <c r="AG388" s="90"/>
      <c r="AH388" s="90"/>
      <c r="AI388" s="91"/>
      <c r="AJ388" s="253"/>
      <c r="AK388" s="301"/>
    </row>
    <row r="389" spans="1:37" ht="43.9" customHeight="1">
      <c r="A389" s="243"/>
      <c r="B389" s="277" t="s">
        <v>91</v>
      </c>
      <c r="C389" s="85" t="s">
        <v>90</v>
      </c>
      <c r="D389" s="278"/>
      <c r="E389" s="459"/>
      <c r="F389" s="459"/>
      <c r="G389" s="531"/>
      <c r="H389" s="246"/>
      <c r="I389" s="66"/>
      <c r="J389" s="66"/>
      <c r="K389" s="65"/>
      <c r="L389" s="151"/>
      <c r="M389" s="66"/>
      <c r="N389" s="288"/>
      <c r="O389" s="224"/>
      <c r="P389" s="177"/>
      <c r="Q389" s="200"/>
      <c r="R389" s="177"/>
      <c r="S389" s="177"/>
      <c r="T389" s="133"/>
      <c r="U389" s="133"/>
      <c r="V389" s="177"/>
      <c r="W389" s="133"/>
      <c r="X389" s="133"/>
      <c r="Y389" s="133"/>
      <c r="Z389" s="133"/>
      <c r="AA389" s="133"/>
      <c r="AB389" s="133"/>
      <c r="AC389" s="133"/>
      <c r="AD389" s="133"/>
      <c r="AE389" s="133"/>
      <c r="AF389" s="133"/>
      <c r="AG389" s="133"/>
      <c r="AH389" s="133"/>
      <c r="AI389" s="189"/>
      <c r="AJ389" s="303"/>
      <c r="AK389" s="301"/>
    </row>
    <row r="390" spans="1:37" ht="43.9" customHeight="1">
      <c r="A390" s="279"/>
      <c r="B390" s="163"/>
      <c r="C390" s="163"/>
      <c r="D390" s="163"/>
      <c r="E390" s="170"/>
      <c r="F390" s="93"/>
      <c r="G390" s="93"/>
      <c r="H390" s="163"/>
      <c r="I390" s="163"/>
      <c r="J390" s="163"/>
      <c r="K390" s="44"/>
      <c r="L390" s="170"/>
      <c r="M390" s="170"/>
      <c r="N390" s="66"/>
      <c r="O390" s="151"/>
      <c r="P390" s="149"/>
      <c r="Q390" s="150"/>
      <c r="R390" s="151"/>
      <c r="S390" s="66"/>
      <c r="T390" s="65"/>
      <c r="U390" s="65"/>
      <c r="V390" s="66"/>
      <c r="W390" s="65"/>
      <c r="X390" s="65"/>
      <c r="Y390" s="65"/>
      <c r="Z390" s="65"/>
      <c r="AA390" s="65"/>
      <c r="AB390" s="65"/>
      <c r="AC390" s="65"/>
      <c r="AD390" s="65"/>
      <c r="AE390" s="65"/>
      <c r="AF390" s="65"/>
      <c r="AG390" s="65"/>
      <c r="AH390" s="410"/>
      <c r="AI390" s="66"/>
      <c r="AJ390" s="247"/>
      <c r="AK390" s="163"/>
    </row>
    <row r="391" spans="1:37" ht="43.9" customHeight="1" thickBot="1">
      <c r="D391" s="226"/>
      <c r="E391" s="287"/>
      <c r="F391" s="225"/>
      <c r="G391" s="226"/>
      <c r="H391" s="226"/>
      <c r="I391" s="226"/>
      <c r="J391" s="226"/>
      <c r="K391" s="107"/>
      <c r="L391" s="287"/>
      <c r="M391" s="226"/>
      <c r="N391" s="288"/>
      <c r="O391" s="309"/>
      <c r="P391" s="282"/>
      <c r="Q391" s="283"/>
      <c r="R391" s="281"/>
      <c r="S391" s="164"/>
      <c r="T391" s="96"/>
      <c r="U391" s="96"/>
      <c r="V391" s="164"/>
      <c r="W391" s="96"/>
      <c r="X391" s="96"/>
      <c r="Y391" s="96"/>
      <c r="Z391" s="96"/>
      <c r="AA391" s="96"/>
      <c r="AB391" s="96"/>
      <c r="AC391" s="96"/>
      <c r="AD391" s="96"/>
      <c r="AE391" s="96"/>
      <c r="AF391" s="96"/>
      <c r="AG391" s="96"/>
      <c r="AH391" s="411"/>
      <c r="AI391" s="164"/>
      <c r="AJ391" s="164"/>
      <c r="AK391" s="164"/>
    </row>
    <row r="392" spans="1:37" ht="43.9" customHeight="1" thickBot="1">
      <c r="A392" s="258">
        <v>27</v>
      </c>
      <c r="B392" s="481" t="s">
        <v>5</v>
      </c>
      <c r="C392" s="482"/>
      <c r="D392" s="482" t="s">
        <v>6</v>
      </c>
      <c r="E392" s="482"/>
      <c r="F392" s="482"/>
      <c r="G392" s="482"/>
      <c r="H392" s="482"/>
      <c r="I392" s="482"/>
      <c r="J392" s="482"/>
      <c r="K392" s="482"/>
      <c r="L392" s="501"/>
      <c r="M392" s="502" t="s">
        <v>7</v>
      </c>
      <c r="N392" s="482"/>
      <c r="O392" s="482"/>
      <c r="P392" s="482"/>
      <c r="Q392" s="482"/>
      <c r="R392" s="482"/>
      <c r="S392" s="482"/>
      <c r="T392" s="482"/>
      <c r="U392" s="482"/>
      <c r="V392" s="482"/>
      <c r="W392" s="482"/>
      <c r="X392" s="482"/>
      <c r="Y392" s="482"/>
      <c r="Z392" s="482"/>
      <c r="AA392" s="482"/>
      <c r="AB392" s="482"/>
      <c r="AC392" s="482"/>
      <c r="AD392" s="482"/>
      <c r="AE392" s="482"/>
      <c r="AF392" s="482"/>
      <c r="AG392" s="482"/>
      <c r="AH392" s="482"/>
      <c r="AI392" s="483" t="s">
        <v>8</v>
      </c>
      <c r="AJ392" s="483"/>
    </row>
    <row r="393" spans="1:37" s="259" customFormat="1" ht="43.9" customHeight="1">
      <c r="A393" s="243"/>
      <c r="D393" s="260"/>
      <c r="E393" s="261" t="s">
        <v>9</v>
      </c>
      <c r="F393" s="508" t="s">
        <v>10</v>
      </c>
      <c r="G393" s="508" t="s">
        <v>11</v>
      </c>
      <c r="H393" s="510" t="s">
        <v>12</v>
      </c>
      <c r="I393" s="512" t="s">
        <v>13</v>
      </c>
      <c r="J393" s="514" t="s">
        <v>14</v>
      </c>
      <c r="K393" s="466" t="s">
        <v>15</v>
      </c>
      <c r="L393" s="508" t="s">
        <v>16</v>
      </c>
      <c r="M393" s="260" t="s">
        <v>17</v>
      </c>
      <c r="N393" s="262" t="s">
        <v>18</v>
      </c>
      <c r="O393" s="516" t="s">
        <v>19</v>
      </c>
      <c r="P393" s="517"/>
      <c r="Q393" s="518"/>
      <c r="R393" s="508" t="s">
        <v>92</v>
      </c>
      <c r="S393" s="508" t="s">
        <v>93</v>
      </c>
      <c r="T393" s="466" t="s">
        <v>22</v>
      </c>
      <c r="U393" s="466" t="s">
        <v>23</v>
      </c>
      <c r="V393" s="529" t="s">
        <v>24</v>
      </c>
      <c r="W393" s="466" t="s">
        <v>94</v>
      </c>
      <c r="X393" s="467" t="s">
        <v>26</v>
      </c>
      <c r="Y393" s="468"/>
      <c r="Z393" s="469"/>
      <c r="AA393" s="467" t="s">
        <v>27</v>
      </c>
      <c r="AB393" s="468"/>
      <c r="AC393" s="469"/>
      <c r="AD393" s="18" t="s">
        <v>28</v>
      </c>
      <c r="AE393" s="467" t="s">
        <v>29</v>
      </c>
      <c r="AF393" s="468"/>
      <c r="AG393" s="469"/>
      <c r="AH393" s="466" t="s">
        <v>30</v>
      </c>
      <c r="AI393" s="528" t="s">
        <v>31</v>
      </c>
      <c r="AJ393" s="528" t="s">
        <v>32</v>
      </c>
      <c r="AK393" s="263" t="s">
        <v>33</v>
      </c>
    </row>
    <row r="394" spans="1:37" ht="43.9" customHeight="1">
      <c r="A394" s="243"/>
      <c r="B394" s="264" t="s">
        <v>34</v>
      </c>
      <c r="C394" s="106" t="s">
        <v>607</v>
      </c>
      <c r="D394" s="116"/>
      <c r="E394" s="395" t="s">
        <v>167</v>
      </c>
      <c r="F394" s="509"/>
      <c r="G394" s="509"/>
      <c r="H394" s="511"/>
      <c r="I394" s="513"/>
      <c r="J394" s="515"/>
      <c r="K394" s="457"/>
      <c r="L394" s="509"/>
      <c r="M394" s="266"/>
      <c r="N394" s="361"/>
      <c r="O394" s="426" t="s">
        <v>37</v>
      </c>
      <c r="P394" s="427" t="s">
        <v>38</v>
      </c>
      <c r="Q394" s="428" t="s">
        <v>17</v>
      </c>
      <c r="R394" s="528"/>
      <c r="S394" s="528"/>
      <c r="T394" s="456"/>
      <c r="U394" s="456"/>
      <c r="V394" s="530"/>
      <c r="W394" s="456"/>
      <c r="X394" s="325" t="s">
        <v>39</v>
      </c>
      <c r="Y394" s="325" t="s">
        <v>40</v>
      </c>
      <c r="Z394" s="325" t="s">
        <v>41</v>
      </c>
      <c r="AA394" s="325" t="s">
        <v>39</v>
      </c>
      <c r="AB394" s="325" t="s">
        <v>40</v>
      </c>
      <c r="AC394" s="325" t="s">
        <v>41</v>
      </c>
      <c r="AD394" s="325" t="s">
        <v>42</v>
      </c>
      <c r="AE394" s="325" t="s">
        <v>43</v>
      </c>
      <c r="AF394" s="325" t="s">
        <v>44</v>
      </c>
      <c r="AG394" s="325" t="s">
        <v>45</v>
      </c>
      <c r="AH394" s="456"/>
      <c r="AI394" s="528"/>
      <c r="AJ394" s="509"/>
      <c r="AK394" s="152" t="s">
        <v>46</v>
      </c>
    </row>
    <row r="395" spans="1:37" ht="43.9" customHeight="1">
      <c r="A395" s="243"/>
      <c r="B395" s="30" t="s">
        <v>47</v>
      </c>
      <c r="C395" s="31" t="s">
        <v>446</v>
      </c>
      <c r="D395" s="116"/>
      <c r="E395" s="458" t="s">
        <v>447</v>
      </c>
      <c r="F395" s="458" t="s">
        <v>448</v>
      </c>
      <c r="G395" s="460" t="s">
        <v>449</v>
      </c>
      <c r="H395" s="278"/>
      <c r="I395" s="278"/>
      <c r="J395" s="278"/>
      <c r="K395" s="194"/>
      <c r="L395" s="302"/>
      <c r="M395" s="295"/>
      <c r="N395" s="295"/>
      <c r="O395" s="309"/>
      <c r="P395" s="282"/>
      <c r="Q395" s="283"/>
      <c r="R395" s="281"/>
      <c r="S395" s="164"/>
      <c r="T395" s="96"/>
      <c r="U395" s="96"/>
      <c r="V395" s="164"/>
      <c r="W395" s="96"/>
      <c r="X395" s="96"/>
      <c r="Y395" s="96"/>
      <c r="Z395" s="96"/>
      <c r="AA395" s="96"/>
      <c r="AB395" s="96"/>
      <c r="AC395" s="96"/>
      <c r="AD395" s="435"/>
      <c r="AE395" s="96"/>
      <c r="AF395" s="96"/>
      <c r="AG395" s="96"/>
      <c r="AH395" s="411"/>
      <c r="AI395" s="301"/>
      <c r="AJ395" s="321"/>
      <c r="AK395" s="278"/>
    </row>
    <row r="396" spans="1:37" ht="43.9" customHeight="1">
      <c r="A396" s="243"/>
      <c r="B396" s="264" t="s">
        <v>54</v>
      </c>
      <c r="C396" s="269" t="s">
        <v>55</v>
      </c>
      <c r="D396" s="116"/>
      <c r="E396" s="459"/>
      <c r="F396" s="459"/>
      <c r="G396" s="531"/>
      <c r="H396" s="250"/>
      <c r="I396" s="60"/>
      <c r="J396" s="60"/>
      <c r="K396" s="59"/>
      <c r="L396" s="147"/>
      <c r="M396" s="60"/>
      <c r="N396" s="340"/>
      <c r="O396" s="383"/>
      <c r="P396" s="149"/>
      <c r="Q396" s="150"/>
      <c r="R396" s="151"/>
      <c r="S396" s="66"/>
      <c r="T396" s="65"/>
      <c r="U396" s="65"/>
      <c r="V396" s="66"/>
      <c r="W396" s="65"/>
      <c r="X396" s="65"/>
      <c r="Y396" s="65"/>
      <c r="Z396" s="65"/>
      <c r="AA396" s="65"/>
      <c r="AB396" s="65"/>
      <c r="AC396" s="65"/>
      <c r="AD396" s="65"/>
      <c r="AE396" s="65"/>
      <c r="AF396" s="65"/>
      <c r="AG396" s="65"/>
      <c r="AH396" s="410"/>
      <c r="AI396" s="247"/>
      <c r="AJ396" s="202"/>
      <c r="AK396" s="347"/>
    </row>
    <row r="397" spans="1:37" ht="150">
      <c r="A397" s="243"/>
      <c r="B397" s="30" t="s">
        <v>56</v>
      </c>
      <c r="C397" s="31" t="s">
        <v>369</v>
      </c>
      <c r="D397" s="116"/>
      <c r="E397" s="459"/>
      <c r="F397" s="459"/>
      <c r="G397" s="531"/>
      <c r="H397" s="246"/>
      <c r="I397" s="66"/>
      <c r="J397" s="66"/>
      <c r="K397" s="65"/>
      <c r="L397" s="151"/>
      <c r="M397" s="66"/>
      <c r="N397" s="347"/>
      <c r="O397" s="356">
        <v>23</v>
      </c>
      <c r="P397" s="316" t="str">
        <f>C332</f>
        <v>To be a functioning NFF/Airworthiness group</v>
      </c>
      <c r="Q397" s="315" t="str">
        <f>H342</f>
        <v>Training update specification</v>
      </c>
      <c r="R397" s="377" t="str">
        <f>I342</f>
        <v>Timing/duration</v>
      </c>
      <c r="S397" s="315" t="str">
        <f>J342</f>
        <v>Too late - issued too late in the process to be implemented</v>
      </c>
      <c r="T397" s="402" t="str">
        <f>K342</f>
        <v>Low</v>
      </c>
      <c r="U397" s="418" t="str">
        <f>L342</f>
        <v>Large</v>
      </c>
      <c r="V397" s="316" t="s">
        <v>450</v>
      </c>
      <c r="W397" s="378" t="s">
        <v>104</v>
      </c>
      <c r="X397" s="378">
        <f t="shared" ref="X397" si="379">IF($T397="High",3,0)</f>
        <v>0</v>
      </c>
      <c r="Y397" s="378">
        <f t="shared" ref="Y397" si="380">IF($T397="Medium",2,0)</f>
        <v>0</v>
      </c>
      <c r="Z397" s="378">
        <f t="shared" ref="Z397" si="381">IF($T397="Low",1,0)</f>
        <v>1</v>
      </c>
      <c r="AA397" s="378">
        <f t="shared" ref="AA397" si="382">IF($U397="large",3,0)</f>
        <v>3</v>
      </c>
      <c r="AB397" s="378">
        <f t="shared" ref="AB397" si="383">IF($U397="Medium",2,0)</f>
        <v>0</v>
      </c>
      <c r="AC397" s="378">
        <f t="shared" ref="AC397" si="384">IF($U397="Low",1,0)</f>
        <v>0</v>
      </c>
      <c r="AD397" s="378">
        <f t="shared" ref="AD397" si="385">(X397+Y397+Z397)*(AA397+AB397+AC397)</f>
        <v>3</v>
      </c>
      <c r="AE397" s="379">
        <f t="shared" ref="AE397" si="386">IF($W397="INCREASE",3,0)</f>
        <v>0</v>
      </c>
      <c r="AF397" s="379">
        <f t="shared" ref="AF397" si="387">IF($W397="NO CHANGE",2,0)</f>
        <v>2</v>
      </c>
      <c r="AG397" s="379">
        <f t="shared" ref="AG397" si="388">IF($W397="DECREASE",1,0)</f>
        <v>0</v>
      </c>
      <c r="AH397" s="48">
        <f t="shared" ref="AH397" si="389">AD397*(AE397+AF397+AG397)</f>
        <v>6</v>
      </c>
      <c r="AI397" s="152" t="s">
        <v>451</v>
      </c>
      <c r="AJ397" s="303"/>
      <c r="AK397" s="347"/>
    </row>
    <row r="398" spans="1:37" ht="43.9" customHeight="1">
      <c r="A398" s="243"/>
      <c r="B398" s="30" t="s">
        <v>65</v>
      </c>
      <c r="C398" s="31" t="s">
        <v>126</v>
      </c>
      <c r="D398" s="116"/>
      <c r="E398" s="459"/>
      <c r="F398" s="459"/>
      <c r="G398" s="461"/>
      <c r="H398" s="347" t="str">
        <f>C398</f>
        <v>Updated training documents</v>
      </c>
      <c r="I398" s="348" t="s">
        <v>107</v>
      </c>
      <c r="J398" s="165" t="s">
        <v>452</v>
      </c>
      <c r="K398" s="378" t="s">
        <v>53</v>
      </c>
      <c r="L398" s="349" t="s">
        <v>58</v>
      </c>
      <c r="M398" s="340"/>
      <c r="N398" s="340"/>
      <c r="O398" s="250"/>
      <c r="P398" s="145"/>
      <c r="Q398" s="146"/>
      <c r="R398" s="147"/>
      <c r="S398" s="60"/>
      <c r="T398" s="59"/>
      <c r="U398" s="59"/>
      <c r="V398" s="60"/>
      <c r="W398" s="59"/>
      <c r="X398" s="59"/>
      <c r="Y398" s="59"/>
      <c r="Z398" s="59"/>
      <c r="AA398" s="59"/>
      <c r="AB398" s="59"/>
      <c r="AC398" s="59"/>
      <c r="AD398" s="59"/>
      <c r="AE398" s="59"/>
      <c r="AF398" s="59"/>
      <c r="AG398" s="59"/>
      <c r="AH398" s="409"/>
      <c r="AI398" s="251"/>
      <c r="AJ398" s="311" t="s">
        <v>608</v>
      </c>
      <c r="AK398" s="347"/>
    </row>
    <row r="399" spans="1:37" ht="43.9" customHeight="1">
      <c r="A399" s="243"/>
      <c r="B399" s="30" t="s">
        <v>75</v>
      </c>
      <c r="C399" s="75" t="s">
        <v>90</v>
      </c>
      <c r="D399" s="116"/>
      <c r="E399" s="459"/>
      <c r="F399" s="459"/>
      <c r="G399" s="531"/>
      <c r="H399" s="275"/>
      <c r="I399" s="79"/>
      <c r="J399" s="79"/>
      <c r="K399" s="81"/>
      <c r="L399" s="79"/>
      <c r="M399" s="79"/>
      <c r="N399" s="340"/>
      <c r="O399" s="248"/>
      <c r="P399" s="185"/>
      <c r="Q399" s="89"/>
      <c r="R399" s="88"/>
      <c r="S399" s="88"/>
      <c r="T399" s="90"/>
      <c r="U399" s="90"/>
      <c r="V399" s="88"/>
      <c r="W399" s="90"/>
      <c r="X399" s="90"/>
      <c r="Y399" s="90"/>
      <c r="Z399" s="90"/>
      <c r="AA399" s="90"/>
      <c r="AB399" s="90"/>
      <c r="AC399" s="90"/>
      <c r="AD399" s="90"/>
      <c r="AE399" s="90"/>
      <c r="AF399" s="90"/>
      <c r="AG399" s="90"/>
      <c r="AH399" s="90"/>
      <c r="AI399" s="91"/>
      <c r="AJ399" s="88"/>
      <c r="AK399" s="347"/>
    </row>
    <row r="400" spans="1:37" ht="43.9" customHeight="1">
      <c r="A400" s="243"/>
      <c r="B400" s="30" t="s">
        <v>82</v>
      </c>
      <c r="C400" s="75" t="s">
        <v>90</v>
      </c>
      <c r="D400" s="116"/>
      <c r="E400" s="459"/>
      <c r="F400" s="459"/>
      <c r="G400" s="531"/>
      <c r="H400" s="223"/>
      <c r="I400" s="88"/>
      <c r="J400" s="88"/>
      <c r="K400" s="90"/>
      <c r="L400" s="88"/>
      <c r="M400" s="88"/>
      <c r="N400" s="340"/>
      <c r="O400" s="248"/>
      <c r="P400" s="185"/>
      <c r="Q400" s="89"/>
      <c r="R400" s="88"/>
      <c r="S400" s="88"/>
      <c r="T400" s="90"/>
      <c r="U400" s="90"/>
      <c r="V400" s="88"/>
      <c r="W400" s="90"/>
      <c r="X400" s="90"/>
      <c r="Y400" s="90"/>
      <c r="Z400" s="90"/>
      <c r="AA400" s="90"/>
      <c r="AB400" s="90"/>
      <c r="AC400" s="90"/>
      <c r="AD400" s="90"/>
      <c r="AE400" s="90"/>
      <c r="AF400" s="90"/>
      <c r="AG400" s="90"/>
      <c r="AH400" s="90"/>
      <c r="AI400" s="91"/>
      <c r="AJ400" s="88"/>
      <c r="AK400" s="347"/>
    </row>
    <row r="401" spans="1:37" ht="43.9" customHeight="1">
      <c r="A401" s="243"/>
      <c r="B401" s="30" t="s">
        <v>89</v>
      </c>
      <c r="C401" s="75" t="s">
        <v>90</v>
      </c>
      <c r="D401" s="116"/>
      <c r="E401" s="459"/>
      <c r="F401" s="459"/>
      <c r="G401" s="531"/>
      <c r="H401" s="223"/>
      <c r="I401" s="88"/>
      <c r="J401" s="88"/>
      <c r="K401" s="90"/>
      <c r="L401" s="88"/>
      <c r="M401" s="88"/>
      <c r="N401" s="340"/>
      <c r="O401" s="248"/>
      <c r="P401" s="185"/>
      <c r="Q401" s="89"/>
      <c r="R401" s="88"/>
      <c r="S401" s="88"/>
      <c r="T401" s="90"/>
      <c r="U401" s="90"/>
      <c r="V401" s="88"/>
      <c r="W401" s="90"/>
      <c r="X401" s="90"/>
      <c r="Y401" s="90"/>
      <c r="Z401" s="90"/>
      <c r="AA401" s="90"/>
      <c r="AB401" s="90"/>
      <c r="AC401" s="90"/>
      <c r="AD401" s="90"/>
      <c r="AE401" s="90"/>
      <c r="AF401" s="90"/>
      <c r="AG401" s="90"/>
      <c r="AH401" s="90"/>
      <c r="AI401" s="91"/>
      <c r="AJ401" s="88"/>
      <c r="AK401" s="347"/>
    </row>
    <row r="402" spans="1:37" ht="43.9" customHeight="1">
      <c r="A402" s="243"/>
      <c r="B402" s="277" t="s">
        <v>91</v>
      </c>
      <c r="C402" s="85" t="s">
        <v>90</v>
      </c>
      <c r="D402" s="278"/>
      <c r="E402" s="459"/>
      <c r="F402" s="459"/>
      <c r="G402" s="531"/>
      <c r="H402" s="224"/>
      <c r="I402" s="177"/>
      <c r="J402" s="177"/>
      <c r="K402" s="133"/>
      <c r="L402" s="177"/>
      <c r="M402" s="177"/>
      <c r="N402" s="288"/>
      <c r="O402" s="246"/>
      <c r="P402" s="149"/>
      <c r="Q402" s="200"/>
      <c r="R402" s="177"/>
      <c r="S402" s="177"/>
      <c r="T402" s="133"/>
      <c r="U402" s="133"/>
      <c r="V402" s="177"/>
      <c r="W402" s="133"/>
      <c r="X402" s="133"/>
      <c r="Y402" s="133"/>
      <c r="Z402" s="133"/>
      <c r="AA402" s="133"/>
      <c r="AB402" s="133"/>
      <c r="AC402" s="133"/>
      <c r="AD402" s="133"/>
      <c r="AE402" s="133"/>
      <c r="AF402" s="133"/>
      <c r="AG402" s="133"/>
      <c r="AH402" s="133"/>
      <c r="AI402" s="189"/>
      <c r="AJ402" s="88"/>
      <c r="AK402" s="226"/>
    </row>
    <row r="403" spans="1:37" ht="43.9" customHeight="1">
      <c r="A403" s="279"/>
      <c r="B403" s="163"/>
      <c r="C403" s="163"/>
      <c r="D403" s="163"/>
      <c r="E403" s="170"/>
      <c r="F403" s="93"/>
      <c r="G403" s="163"/>
      <c r="H403" s="66"/>
      <c r="I403" s="66"/>
      <c r="J403" s="66"/>
      <c r="K403" s="65"/>
      <c r="L403" s="151"/>
      <c r="M403" s="66"/>
      <c r="N403" s="66"/>
      <c r="O403" s="151"/>
      <c r="P403" s="149"/>
      <c r="Q403" s="150"/>
      <c r="R403" s="151"/>
      <c r="S403" s="66"/>
      <c r="T403" s="65"/>
      <c r="U403" s="65"/>
      <c r="V403" s="66"/>
      <c r="W403" s="65"/>
      <c r="X403" s="65"/>
      <c r="Y403" s="65"/>
      <c r="Z403" s="65"/>
      <c r="AA403" s="65"/>
      <c r="AB403" s="65"/>
      <c r="AC403" s="65"/>
      <c r="AD403" s="65"/>
      <c r="AE403" s="65"/>
      <c r="AF403" s="65"/>
      <c r="AG403" s="65"/>
      <c r="AH403" s="410"/>
      <c r="AI403" s="66"/>
      <c r="AJ403" s="163"/>
      <c r="AK403" s="66"/>
    </row>
    <row r="404" spans="1:37" ht="43.9" customHeight="1" thickBot="1">
      <c r="B404" s="164"/>
      <c r="C404" s="164"/>
      <c r="D404" s="164"/>
      <c r="E404" s="281"/>
      <c r="F404" s="97"/>
      <c r="G404" s="164"/>
      <c r="H404" s="164"/>
      <c r="I404" s="164"/>
      <c r="J404" s="164"/>
      <c r="K404" s="96"/>
      <c r="L404" s="281"/>
      <c r="M404" s="164"/>
      <c r="N404" s="164"/>
      <c r="O404" s="281"/>
      <c r="P404" s="282"/>
      <c r="Q404" s="283"/>
      <c r="R404" s="281"/>
      <c r="S404" s="164"/>
      <c r="T404" s="96"/>
      <c r="U404" s="96"/>
      <c r="V404" s="164"/>
      <c r="W404" s="96"/>
      <c r="X404" s="96"/>
      <c r="Y404" s="96"/>
      <c r="Z404" s="96"/>
      <c r="AA404" s="96"/>
      <c r="AB404" s="96"/>
      <c r="AC404" s="96"/>
      <c r="AD404" s="96"/>
      <c r="AE404" s="96"/>
      <c r="AF404" s="96"/>
      <c r="AG404" s="96"/>
      <c r="AH404" s="411"/>
      <c r="AI404" s="164"/>
      <c r="AJ404" s="164"/>
      <c r="AK404" s="164"/>
    </row>
    <row r="405" spans="1:37" ht="43.9" customHeight="1" thickBot="1">
      <c r="A405" s="258">
        <v>28</v>
      </c>
      <c r="B405" s="481" t="s">
        <v>5</v>
      </c>
      <c r="C405" s="482"/>
      <c r="D405" s="482" t="s">
        <v>6</v>
      </c>
      <c r="E405" s="482"/>
      <c r="F405" s="482"/>
      <c r="G405" s="482"/>
      <c r="H405" s="482"/>
      <c r="I405" s="482"/>
      <c r="J405" s="482"/>
      <c r="K405" s="482"/>
      <c r="L405" s="501"/>
      <c r="M405" s="502" t="s">
        <v>7</v>
      </c>
      <c r="N405" s="482"/>
      <c r="O405" s="482"/>
      <c r="P405" s="482"/>
      <c r="Q405" s="482"/>
      <c r="R405" s="482"/>
      <c r="S405" s="482"/>
      <c r="T405" s="482"/>
      <c r="U405" s="482"/>
      <c r="V405" s="482"/>
      <c r="W405" s="482"/>
      <c r="X405" s="482"/>
      <c r="Y405" s="482"/>
      <c r="Z405" s="482"/>
      <c r="AA405" s="482"/>
      <c r="AB405" s="482"/>
      <c r="AC405" s="482"/>
      <c r="AD405" s="482"/>
      <c r="AE405" s="482"/>
      <c r="AF405" s="482"/>
      <c r="AG405" s="482"/>
      <c r="AH405" s="482"/>
      <c r="AI405" s="483" t="s">
        <v>8</v>
      </c>
      <c r="AJ405" s="483"/>
    </row>
    <row r="406" spans="1:37" s="259" customFormat="1" ht="43.9" customHeight="1">
      <c r="A406" s="243"/>
      <c r="D406" s="260"/>
      <c r="E406" s="261" t="s">
        <v>9</v>
      </c>
      <c r="F406" s="508" t="s">
        <v>10</v>
      </c>
      <c r="G406" s="508" t="s">
        <v>11</v>
      </c>
      <c r="H406" s="510" t="s">
        <v>12</v>
      </c>
      <c r="I406" s="512" t="s">
        <v>13</v>
      </c>
      <c r="J406" s="514" t="s">
        <v>14</v>
      </c>
      <c r="K406" s="466" t="s">
        <v>15</v>
      </c>
      <c r="L406" s="508" t="s">
        <v>16</v>
      </c>
      <c r="M406" s="260" t="s">
        <v>17</v>
      </c>
      <c r="N406" s="262" t="s">
        <v>18</v>
      </c>
      <c r="O406" s="516" t="s">
        <v>19</v>
      </c>
      <c r="P406" s="517"/>
      <c r="Q406" s="518"/>
      <c r="R406" s="508" t="s">
        <v>92</v>
      </c>
      <c r="S406" s="508" t="s">
        <v>93</v>
      </c>
      <c r="T406" s="466" t="s">
        <v>22</v>
      </c>
      <c r="U406" s="466" t="s">
        <v>23</v>
      </c>
      <c r="V406" s="529" t="s">
        <v>24</v>
      </c>
      <c r="W406" s="466" t="s">
        <v>94</v>
      </c>
      <c r="X406" s="467" t="s">
        <v>26</v>
      </c>
      <c r="Y406" s="468"/>
      <c r="Z406" s="469"/>
      <c r="AA406" s="467" t="s">
        <v>27</v>
      </c>
      <c r="AB406" s="468"/>
      <c r="AC406" s="469"/>
      <c r="AD406" s="18" t="s">
        <v>28</v>
      </c>
      <c r="AE406" s="467" t="s">
        <v>29</v>
      </c>
      <c r="AF406" s="468"/>
      <c r="AG406" s="469"/>
      <c r="AH406" s="466" t="s">
        <v>30</v>
      </c>
      <c r="AI406" s="528" t="s">
        <v>31</v>
      </c>
      <c r="AJ406" s="528" t="s">
        <v>32</v>
      </c>
      <c r="AK406" s="263" t="s">
        <v>33</v>
      </c>
    </row>
    <row r="407" spans="1:37" ht="43.9" customHeight="1">
      <c r="A407" s="243"/>
      <c r="B407" s="264" t="s">
        <v>34</v>
      </c>
      <c r="C407" s="31" t="s">
        <v>454</v>
      </c>
      <c r="D407" s="116"/>
      <c r="E407" s="395" t="s">
        <v>167</v>
      </c>
      <c r="F407" s="509"/>
      <c r="G407" s="509"/>
      <c r="H407" s="511"/>
      <c r="I407" s="513"/>
      <c r="J407" s="515"/>
      <c r="K407" s="457"/>
      <c r="L407" s="509"/>
      <c r="M407" s="266"/>
      <c r="N407" s="361"/>
      <c r="O407" s="426" t="s">
        <v>37</v>
      </c>
      <c r="P407" s="427" t="s">
        <v>38</v>
      </c>
      <c r="Q407" s="428" t="s">
        <v>17</v>
      </c>
      <c r="R407" s="528"/>
      <c r="S407" s="528"/>
      <c r="T407" s="456"/>
      <c r="U407" s="456"/>
      <c r="V407" s="530"/>
      <c r="W407" s="456"/>
      <c r="X407" s="325" t="s">
        <v>39</v>
      </c>
      <c r="Y407" s="325" t="s">
        <v>40</v>
      </c>
      <c r="Z407" s="325" t="s">
        <v>41</v>
      </c>
      <c r="AA407" s="325" t="s">
        <v>39</v>
      </c>
      <c r="AB407" s="325" t="s">
        <v>40</v>
      </c>
      <c r="AC407" s="325" t="s">
        <v>41</v>
      </c>
      <c r="AD407" s="325" t="s">
        <v>42</v>
      </c>
      <c r="AE407" s="325" t="s">
        <v>43</v>
      </c>
      <c r="AF407" s="325" t="s">
        <v>44</v>
      </c>
      <c r="AG407" s="325" t="s">
        <v>45</v>
      </c>
      <c r="AH407" s="456"/>
      <c r="AI407" s="528"/>
      <c r="AJ407" s="509"/>
      <c r="AK407" s="152" t="s">
        <v>46</v>
      </c>
    </row>
    <row r="408" spans="1:37" ht="43.9" customHeight="1">
      <c r="A408" s="243"/>
      <c r="B408" s="30" t="s">
        <v>47</v>
      </c>
      <c r="C408" s="106" t="s">
        <v>455</v>
      </c>
      <c r="D408" s="116"/>
      <c r="E408" s="458" t="s">
        <v>456</v>
      </c>
      <c r="F408" s="458" t="s">
        <v>457</v>
      </c>
      <c r="G408" s="460" t="s">
        <v>449</v>
      </c>
      <c r="H408" s="278"/>
      <c r="I408" s="278"/>
      <c r="J408" s="278"/>
      <c r="K408" s="194"/>
      <c r="L408" s="302"/>
      <c r="M408" s="295"/>
      <c r="N408" s="295"/>
      <c r="O408" s="309"/>
      <c r="P408" s="282"/>
      <c r="Q408" s="283"/>
      <c r="R408" s="281"/>
      <c r="S408" s="164"/>
      <c r="T408" s="96"/>
      <c r="U408" s="96"/>
      <c r="V408" s="164"/>
      <c r="W408" s="96"/>
      <c r="X408" s="96"/>
      <c r="Y408" s="96"/>
      <c r="Z408" s="96"/>
      <c r="AA408" s="96"/>
      <c r="AB408" s="96"/>
      <c r="AC408" s="96"/>
      <c r="AD408" s="435"/>
      <c r="AE408" s="96"/>
      <c r="AF408" s="96"/>
      <c r="AG408" s="96"/>
      <c r="AH408" s="411"/>
      <c r="AI408" s="301"/>
      <c r="AJ408" s="321"/>
      <c r="AK408" s="278"/>
    </row>
    <row r="409" spans="1:37" ht="43.9" customHeight="1">
      <c r="A409" s="243"/>
      <c r="B409" s="264" t="s">
        <v>54</v>
      </c>
      <c r="C409" s="269" t="s">
        <v>55</v>
      </c>
      <c r="D409" s="116"/>
      <c r="E409" s="459"/>
      <c r="F409" s="459"/>
      <c r="G409" s="531"/>
      <c r="H409" s="250"/>
      <c r="I409" s="60"/>
      <c r="J409" s="60"/>
      <c r="K409" s="59"/>
      <c r="L409" s="147"/>
      <c r="M409" s="60"/>
      <c r="N409" s="340"/>
      <c r="O409" s="383"/>
      <c r="P409" s="149"/>
      <c r="Q409" s="150"/>
      <c r="R409" s="151"/>
      <c r="S409" s="66"/>
      <c r="T409" s="65"/>
      <c r="U409" s="65"/>
      <c r="V409" s="66"/>
      <c r="W409" s="65"/>
      <c r="X409" s="65"/>
      <c r="Y409" s="65"/>
      <c r="Z409" s="65"/>
      <c r="AA409" s="65"/>
      <c r="AB409" s="65"/>
      <c r="AC409" s="65"/>
      <c r="AD409" s="65"/>
      <c r="AE409" s="65"/>
      <c r="AF409" s="65"/>
      <c r="AG409" s="65"/>
      <c r="AH409" s="410"/>
      <c r="AI409" s="247"/>
      <c r="AJ409" s="202"/>
      <c r="AK409" s="202"/>
    </row>
    <row r="410" spans="1:37" ht="120">
      <c r="A410" s="243"/>
      <c r="B410" s="30" t="s">
        <v>56</v>
      </c>
      <c r="C410" s="31" t="s">
        <v>421</v>
      </c>
      <c r="D410" s="116"/>
      <c r="E410" s="459"/>
      <c r="F410" s="459"/>
      <c r="G410" s="531"/>
      <c r="H410" s="248"/>
      <c r="I410" s="188"/>
      <c r="J410" s="188"/>
      <c r="K410" s="123"/>
      <c r="L410" s="187"/>
      <c r="M410" s="188"/>
      <c r="N410" s="347"/>
      <c r="O410" s="356">
        <v>23</v>
      </c>
      <c r="P410" s="316" t="str">
        <f>C332</f>
        <v>To be a functioning NFF/Airworthiness group</v>
      </c>
      <c r="Q410" s="315" t="str">
        <f>H343</f>
        <v>Published limits for acceptable NFF rates</v>
      </c>
      <c r="R410" s="377" t="str">
        <f>I343</f>
        <v>Timing/duration</v>
      </c>
      <c r="S410" s="315" t="str">
        <f>J343</f>
        <v>Too late - issued too late in the useful in the process</v>
      </c>
      <c r="T410" s="402" t="str">
        <f>K343</f>
        <v>Low</v>
      </c>
      <c r="U410" s="418" t="str">
        <f>L343</f>
        <v>Large</v>
      </c>
      <c r="V410" s="316" t="s">
        <v>458</v>
      </c>
      <c r="W410" s="378" t="s">
        <v>104</v>
      </c>
      <c r="X410" s="378">
        <f t="shared" ref="X410" si="390">IF($T410="High",3,0)</f>
        <v>0</v>
      </c>
      <c r="Y410" s="378">
        <f t="shared" ref="Y410" si="391">IF($T410="Medium",2,0)</f>
        <v>0</v>
      </c>
      <c r="Z410" s="378">
        <f t="shared" ref="Z410" si="392">IF($T410="Low",1,0)</f>
        <v>1</v>
      </c>
      <c r="AA410" s="378">
        <f t="shared" ref="AA410" si="393">IF($U410="large",3,0)</f>
        <v>3</v>
      </c>
      <c r="AB410" s="378">
        <f t="shared" ref="AB410" si="394">IF($U410="Medium",2,0)</f>
        <v>0</v>
      </c>
      <c r="AC410" s="378">
        <f t="shared" ref="AC410" si="395">IF($U410="Low",1,0)</f>
        <v>0</v>
      </c>
      <c r="AD410" s="378">
        <f t="shared" ref="AD410" si="396">(X410+Y410+Z410)*(AA410+AB410+AC410)</f>
        <v>3</v>
      </c>
      <c r="AE410" s="379">
        <f t="shared" ref="AE410" si="397">IF($W410="INCREASE",3,0)</f>
        <v>0</v>
      </c>
      <c r="AF410" s="379">
        <f t="shared" ref="AF410" si="398">IF($W410="NO CHANGE",2,0)</f>
        <v>2</v>
      </c>
      <c r="AG410" s="379">
        <f t="shared" ref="AG410" si="399">IF($W410="DECREASE",1,0)</f>
        <v>0</v>
      </c>
      <c r="AH410" s="48">
        <f t="shared" ref="AH410" si="400">AD410*(AE410+AF410+AG410)</f>
        <v>6</v>
      </c>
      <c r="AI410" s="382" t="s">
        <v>459</v>
      </c>
      <c r="AJ410" s="253"/>
      <c r="AK410" s="347"/>
    </row>
    <row r="411" spans="1:37" ht="43.9" customHeight="1">
      <c r="A411" s="243"/>
      <c r="B411" s="30" t="s">
        <v>65</v>
      </c>
      <c r="C411" s="75" t="s">
        <v>90</v>
      </c>
      <c r="D411" s="116"/>
      <c r="E411" s="459"/>
      <c r="F411" s="459"/>
      <c r="G411" s="531"/>
      <c r="H411" s="248"/>
      <c r="I411" s="188"/>
      <c r="J411" s="188"/>
      <c r="K411" s="123"/>
      <c r="L411" s="187"/>
      <c r="M411" s="188"/>
      <c r="N411" s="340"/>
      <c r="O411" s="250"/>
      <c r="P411" s="145"/>
      <c r="Q411" s="146"/>
      <c r="R411" s="147"/>
      <c r="S411" s="60"/>
      <c r="T411" s="59"/>
      <c r="U411" s="59"/>
      <c r="V411" s="60"/>
      <c r="W411" s="59"/>
      <c r="X411" s="59"/>
      <c r="Y411" s="59"/>
      <c r="Z411" s="59"/>
      <c r="AA411" s="59"/>
      <c r="AB411" s="59"/>
      <c r="AC411" s="59"/>
      <c r="AD411" s="59"/>
      <c r="AE411" s="59"/>
      <c r="AF411" s="59"/>
      <c r="AG411" s="59"/>
      <c r="AH411" s="409"/>
      <c r="AI411" s="251"/>
      <c r="AJ411" s="253"/>
      <c r="AK411" s="347"/>
    </row>
    <row r="412" spans="1:37" ht="43.9" customHeight="1">
      <c r="A412" s="243"/>
      <c r="B412" s="30" t="s">
        <v>75</v>
      </c>
      <c r="C412" s="75" t="s">
        <v>90</v>
      </c>
      <c r="D412" s="116"/>
      <c r="E412" s="459"/>
      <c r="F412" s="459"/>
      <c r="G412" s="531"/>
      <c r="H412" s="248"/>
      <c r="I412" s="188"/>
      <c r="J412" s="188"/>
      <c r="K412" s="123"/>
      <c r="L412" s="187"/>
      <c r="M412" s="188"/>
      <c r="N412" s="340"/>
      <c r="O412" s="223"/>
      <c r="P412" s="88"/>
      <c r="Q412" s="89"/>
      <c r="R412" s="88"/>
      <c r="S412" s="88"/>
      <c r="T412" s="90"/>
      <c r="U412" s="90"/>
      <c r="V412" s="88"/>
      <c r="W412" s="90"/>
      <c r="X412" s="90"/>
      <c r="Y412" s="90"/>
      <c r="Z412" s="90"/>
      <c r="AA412" s="90"/>
      <c r="AB412" s="90"/>
      <c r="AC412" s="90"/>
      <c r="AD412" s="90"/>
      <c r="AE412" s="90"/>
      <c r="AF412" s="90"/>
      <c r="AG412" s="90"/>
      <c r="AH412" s="90"/>
      <c r="AI412" s="91"/>
      <c r="AJ412" s="253"/>
      <c r="AK412" s="347"/>
    </row>
    <row r="413" spans="1:37" ht="43.9" customHeight="1">
      <c r="A413" s="243"/>
      <c r="B413" s="30" t="s">
        <v>82</v>
      </c>
      <c r="C413" s="75" t="s">
        <v>90</v>
      </c>
      <c r="D413" s="116"/>
      <c r="E413" s="459"/>
      <c r="F413" s="459"/>
      <c r="G413" s="531"/>
      <c r="H413" s="248"/>
      <c r="I413" s="188"/>
      <c r="J413" s="188"/>
      <c r="K413" s="123"/>
      <c r="L413" s="187"/>
      <c r="M413" s="188"/>
      <c r="N413" s="340"/>
      <c r="O413" s="223"/>
      <c r="P413" s="88"/>
      <c r="Q413" s="89"/>
      <c r="R413" s="88"/>
      <c r="S413" s="88"/>
      <c r="T413" s="90"/>
      <c r="U413" s="90"/>
      <c r="V413" s="88"/>
      <c r="W413" s="90"/>
      <c r="X413" s="90"/>
      <c r="Y413" s="90"/>
      <c r="Z413" s="90"/>
      <c r="AA413" s="90"/>
      <c r="AB413" s="90"/>
      <c r="AC413" s="90"/>
      <c r="AD413" s="90"/>
      <c r="AE413" s="90"/>
      <c r="AF413" s="90"/>
      <c r="AG413" s="90"/>
      <c r="AH413" s="90"/>
      <c r="AI413" s="91"/>
      <c r="AJ413" s="253"/>
      <c r="AK413" s="347"/>
    </row>
    <row r="414" spans="1:37" ht="43.9" customHeight="1">
      <c r="A414" s="243"/>
      <c r="B414" s="30" t="s">
        <v>89</v>
      </c>
      <c r="C414" s="75" t="s">
        <v>90</v>
      </c>
      <c r="D414" s="116"/>
      <c r="E414" s="459"/>
      <c r="F414" s="459"/>
      <c r="G414" s="531"/>
      <c r="H414" s="223"/>
      <c r="I414" s="88"/>
      <c r="J414" s="88"/>
      <c r="K414" s="90"/>
      <c r="L414" s="88"/>
      <c r="M414" s="88"/>
      <c r="N414" s="340"/>
      <c r="O414" s="223"/>
      <c r="P414" s="88"/>
      <c r="Q414" s="89"/>
      <c r="R414" s="88"/>
      <c r="S414" s="88"/>
      <c r="T414" s="90"/>
      <c r="U414" s="90"/>
      <c r="V414" s="88"/>
      <c r="W414" s="90"/>
      <c r="X414" s="90"/>
      <c r="Y414" s="90"/>
      <c r="Z414" s="90"/>
      <c r="AA414" s="90"/>
      <c r="AB414" s="90"/>
      <c r="AC414" s="90"/>
      <c r="AD414" s="90"/>
      <c r="AE414" s="90"/>
      <c r="AF414" s="90"/>
      <c r="AG414" s="90"/>
      <c r="AH414" s="90"/>
      <c r="AI414" s="91"/>
      <c r="AJ414" s="253"/>
      <c r="AK414" s="347"/>
    </row>
    <row r="415" spans="1:37" ht="43.9" customHeight="1">
      <c r="A415" s="243"/>
      <c r="B415" s="277" t="s">
        <v>91</v>
      </c>
      <c r="C415" s="85" t="s">
        <v>90</v>
      </c>
      <c r="D415" s="278"/>
      <c r="E415" s="459"/>
      <c r="F415" s="459"/>
      <c r="G415" s="531"/>
      <c r="H415" s="224"/>
      <c r="I415" s="177"/>
      <c r="J415" s="177"/>
      <c r="K415" s="133"/>
      <c r="L415" s="177"/>
      <c r="M415" s="177"/>
      <c r="N415" s="288"/>
      <c r="O415" s="224"/>
      <c r="P415" s="177"/>
      <c r="Q415" s="200"/>
      <c r="R415" s="177"/>
      <c r="S415" s="177"/>
      <c r="T415" s="133"/>
      <c r="U415" s="133"/>
      <c r="V415" s="177"/>
      <c r="W415" s="133"/>
      <c r="X415" s="133"/>
      <c r="Y415" s="133"/>
      <c r="Z415" s="133"/>
      <c r="AA415" s="133"/>
      <c r="AB415" s="133"/>
      <c r="AC415" s="133"/>
      <c r="AD415" s="133"/>
      <c r="AE415" s="133"/>
      <c r="AF415" s="133"/>
      <c r="AG415" s="133"/>
      <c r="AH415" s="133"/>
      <c r="AI415" s="189"/>
      <c r="AJ415" s="303"/>
      <c r="AK415" s="226"/>
    </row>
    <row r="416" spans="1:37" ht="43.9" customHeight="1">
      <c r="A416" s="279"/>
      <c r="B416" s="163"/>
      <c r="C416" s="163"/>
      <c r="D416" s="163"/>
      <c r="E416" s="170"/>
      <c r="F416" s="93"/>
      <c r="G416" s="93"/>
      <c r="H416" s="163"/>
      <c r="I416" s="163"/>
      <c r="J416" s="163"/>
      <c r="K416" s="44"/>
      <c r="L416" s="170"/>
      <c r="M416" s="170"/>
      <c r="N416" s="66"/>
      <c r="O416" s="151"/>
      <c r="P416" s="149"/>
      <c r="Q416" s="150"/>
      <c r="R416" s="151"/>
      <c r="S416" s="66"/>
      <c r="T416" s="65"/>
      <c r="U416" s="65"/>
      <c r="V416" s="66"/>
      <c r="W416" s="65"/>
      <c r="X416" s="65"/>
      <c r="Y416" s="65"/>
      <c r="Z416" s="65"/>
      <c r="AA416" s="65"/>
      <c r="AB416" s="65"/>
      <c r="AC416" s="65"/>
      <c r="AD416" s="65"/>
      <c r="AE416" s="65"/>
      <c r="AF416" s="65"/>
      <c r="AG416" s="65"/>
      <c r="AH416" s="410"/>
      <c r="AI416" s="66"/>
      <c r="AJ416" s="247"/>
      <c r="AK416" s="66"/>
    </row>
    <row r="417" spans="1:37" ht="43.9" customHeight="1" thickBot="1">
      <c r="D417" s="231"/>
      <c r="E417" s="310"/>
      <c r="F417" s="230"/>
      <c r="G417" s="231"/>
      <c r="H417" s="231"/>
      <c r="I417" s="231"/>
      <c r="J417" s="231"/>
      <c r="K417" s="229"/>
      <c r="L417" s="310"/>
      <c r="M417" s="231"/>
      <c r="N417" s="231"/>
      <c r="O417" s="310"/>
      <c r="P417" s="311"/>
      <c r="Q417" s="312"/>
      <c r="R417" s="310"/>
      <c r="S417" s="231"/>
      <c r="T417" s="229"/>
      <c r="U417" s="229"/>
      <c r="V417" s="231"/>
      <c r="W417" s="229"/>
      <c r="X417" s="229"/>
      <c r="Y417" s="229"/>
      <c r="Z417" s="229"/>
      <c r="AA417" s="229"/>
      <c r="AB417" s="229"/>
      <c r="AC417" s="229"/>
      <c r="AD417" s="229"/>
      <c r="AJ417" s="231"/>
      <c r="AK417" s="231"/>
    </row>
    <row r="418" spans="1:37" ht="43.9" customHeight="1" thickBot="1">
      <c r="A418" s="258">
        <v>29</v>
      </c>
      <c r="B418" s="481" t="s">
        <v>5</v>
      </c>
      <c r="C418" s="482"/>
      <c r="D418" s="482" t="s">
        <v>6</v>
      </c>
      <c r="E418" s="482"/>
      <c r="F418" s="482"/>
      <c r="G418" s="482"/>
      <c r="H418" s="482"/>
      <c r="I418" s="482"/>
      <c r="J418" s="482"/>
      <c r="K418" s="482"/>
      <c r="L418" s="501"/>
      <c r="M418" s="502" t="s">
        <v>7</v>
      </c>
      <c r="N418" s="482"/>
      <c r="O418" s="482"/>
      <c r="P418" s="482"/>
      <c r="Q418" s="482"/>
      <c r="R418" s="482"/>
      <c r="S418" s="482"/>
      <c r="T418" s="482"/>
      <c r="U418" s="482"/>
      <c r="V418" s="482"/>
      <c r="W418" s="482"/>
      <c r="X418" s="482"/>
      <c r="Y418" s="482"/>
      <c r="Z418" s="482"/>
      <c r="AA418" s="482"/>
      <c r="AB418" s="482"/>
      <c r="AC418" s="482"/>
      <c r="AD418" s="482"/>
      <c r="AE418" s="482"/>
      <c r="AF418" s="482"/>
      <c r="AG418" s="482"/>
      <c r="AH418" s="482"/>
      <c r="AI418" s="483" t="s">
        <v>8</v>
      </c>
      <c r="AJ418" s="483"/>
    </row>
    <row r="419" spans="1:37" s="259" customFormat="1" ht="43.9" customHeight="1">
      <c r="A419" s="243"/>
      <c r="D419" s="260"/>
      <c r="E419" s="261" t="s">
        <v>9</v>
      </c>
      <c r="F419" s="508" t="s">
        <v>10</v>
      </c>
      <c r="G419" s="508" t="s">
        <v>11</v>
      </c>
      <c r="H419" s="510" t="s">
        <v>12</v>
      </c>
      <c r="I419" s="512" t="s">
        <v>13</v>
      </c>
      <c r="J419" s="514" t="s">
        <v>14</v>
      </c>
      <c r="K419" s="466" t="s">
        <v>15</v>
      </c>
      <c r="L419" s="508" t="s">
        <v>16</v>
      </c>
      <c r="M419" s="260" t="s">
        <v>17</v>
      </c>
      <c r="N419" s="262" t="s">
        <v>18</v>
      </c>
      <c r="O419" s="516" t="s">
        <v>19</v>
      </c>
      <c r="P419" s="517"/>
      <c r="Q419" s="518"/>
      <c r="R419" s="508" t="s">
        <v>92</v>
      </c>
      <c r="S419" s="508" t="s">
        <v>93</v>
      </c>
      <c r="T419" s="466" t="s">
        <v>22</v>
      </c>
      <c r="U419" s="466" t="s">
        <v>23</v>
      </c>
      <c r="V419" s="529" t="s">
        <v>24</v>
      </c>
      <c r="W419" s="466" t="s">
        <v>94</v>
      </c>
      <c r="X419" s="467" t="s">
        <v>26</v>
      </c>
      <c r="Y419" s="468"/>
      <c r="Z419" s="469"/>
      <c r="AA419" s="467" t="s">
        <v>27</v>
      </c>
      <c r="AB419" s="468"/>
      <c r="AC419" s="469"/>
      <c r="AD419" s="18" t="s">
        <v>28</v>
      </c>
      <c r="AE419" s="467" t="s">
        <v>29</v>
      </c>
      <c r="AF419" s="468"/>
      <c r="AG419" s="469"/>
      <c r="AH419" s="466" t="s">
        <v>30</v>
      </c>
      <c r="AI419" s="528" t="s">
        <v>31</v>
      </c>
      <c r="AJ419" s="528" t="s">
        <v>32</v>
      </c>
      <c r="AK419" s="263" t="s">
        <v>33</v>
      </c>
    </row>
    <row r="420" spans="1:37" ht="43.9" customHeight="1">
      <c r="A420" s="243"/>
      <c r="B420" s="264" t="s">
        <v>34</v>
      </c>
      <c r="C420" s="31" t="s">
        <v>460</v>
      </c>
      <c r="D420" s="116"/>
      <c r="E420" s="265" t="s">
        <v>36</v>
      </c>
      <c r="F420" s="509"/>
      <c r="G420" s="509"/>
      <c r="H420" s="511"/>
      <c r="I420" s="513"/>
      <c r="J420" s="515"/>
      <c r="K420" s="457"/>
      <c r="L420" s="509"/>
      <c r="M420" s="266"/>
      <c r="N420" s="361"/>
      <c r="O420" s="426" t="s">
        <v>37</v>
      </c>
      <c r="P420" s="427" t="s">
        <v>38</v>
      </c>
      <c r="Q420" s="428" t="s">
        <v>17</v>
      </c>
      <c r="R420" s="528"/>
      <c r="S420" s="528"/>
      <c r="T420" s="456"/>
      <c r="U420" s="456"/>
      <c r="V420" s="530"/>
      <c r="W420" s="456"/>
      <c r="X420" s="325" t="s">
        <v>39</v>
      </c>
      <c r="Y420" s="325" t="s">
        <v>40</v>
      </c>
      <c r="Z420" s="325" t="s">
        <v>41</v>
      </c>
      <c r="AA420" s="325" t="s">
        <v>39</v>
      </c>
      <c r="AB420" s="325" t="s">
        <v>40</v>
      </c>
      <c r="AC420" s="325" t="s">
        <v>41</v>
      </c>
      <c r="AD420" s="325" t="s">
        <v>42</v>
      </c>
      <c r="AE420" s="325" t="s">
        <v>43</v>
      </c>
      <c r="AF420" s="325" t="s">
        <v>44</v>
      </c>
      <c r="AG420" s="325" t="s">
        <v>45</v>
      </c>
      <c r="AH420" s="456"/>
      <c r="AI420" s="528"/>
      <c r="AJ420" s="509"/>
      <c r="AK420" s="152" t="s">
        <v>46</v>
      </c>
    </row>
    <row r="421" spans="1:37" ht="43.9" customHeight="1">
      <c r="A421" s="243"/>
      <c r="B421" s="30" t="s">
        <v>47</v>
      </c>
      <c r="C421" s="106" t="s">
        <v>461</v>
      </c>
      <c r="D421" s="116"/>
      <c r="E421" s="458" t="s">
        <v>462</v>
      </c>
      <c r="F421" s="484" t="s">
        <v>463</v>
      </c>
      <c r="G421" s="460" t="s">
        <v>464</v>
      </c>
      <c r="H421" s="278"/>
      <c r="I421" s="278"/>
      <c r="J421" s="278"/>
      <c r="K421" s="194"/>
      <c r="L421" s="302"/>
      <c r="M421" s="295"/>
      <c r="N421" s="295"/>
      <c r="O421" s="309"/>
      <c r="P421" s="282"/>
      <c r="Q421" s="283"/>
      <c r="R421" s="281"/>
      <c r="S421" s="164"/>
      <c r="T421" s="96"/>
      <c r="U421" s="96"/>
      <c r="V421" s="164"/>
      <c r="W421" s="96"/>
      <c r="X421" s="96"/>
      <c r="Y421" s="96"/>
      <c r="Z421" s="96"/>
      <c r="AA421" s="96"/>
      <c r="AB421" s="96"/>
      <c r="AC421" s="96"/>
      <c r="AD421" s="435"/>
      <c r="AE421" s="96"/>
      <c r="AF421" s="96"/>
      <c r="AG421" s="96"/>
      <c r="AH421" s="411"/>
      <c r="AI421" s="301"/>
      <c r="AJ421" s="321"/>
      <c r="AK421" s="116"/>
    </row>
    <row r="422" spans="1:37" ht="43.9" customHeight="1">
      <c r="A422" s="243"/>
      <c r="B422" s="264" t="s">
        <v>54</v>
      </c>
      <c r="C422" s="269" t="s">
        <v>55</v>
      </c>
      <c r="D422" s="116"/>
      <c r="E422" s="459"/>
      <c r="F422" s="485"/>
      <c r="G422" s="531"/>
      <c r="H422" s="250"/>
      <c r="I422" s="60"/>
      <c r="J422" s="60"/>
      <c r="K422" s="59"/>
      <c r="L422" s="147"/>
      <c r="M422" s="60"/>
      <c r="N422" s="340"/>
      <c r="O422" s="383"/>
      <c r="P422" s="149"/>
      <c r="Q422" s="150"/>
      <c r="R422" s="151"/>
      <c r="S422" s="66"/>
      <c r="T422" s="65"/>
      <c r="U422" s="65"/>
      <c r="V422" s="66"/>
      <c r="W422" s="65"/>
      <c r="X422" s="65"/>
      <c r="Y422" s="65"/>
      <c r="Z422" s="65"/>
      <c r="AA422" s="65"/>
      <c r="AB422" s="65"/>
      <c r="AC422" s="65"/>
      <c r="AD422" s="65"/>
      <c r="AE422" s="65"/>
      <c r="AF422" s="65"/>
      <c r="AG422" s="65"/>
      <c r="AH422" s="410"/>
      <c r="AI422" s="247"/>
      <c r="AJ422" s="202"/>
      <c r="AK422" s="273"/>
    </row>
    <row r="423" spans="1:37" ht="105">
      <c r="A423" s="243"/>
      <c r="B423" s="486" t="s">
        <v>342</v>
      </c>
      <c r="C423" s="31" t="s">
        <v>465</v>
      </c>
      <c r="D423" s="116"/>
      <c r="E423" s="459"/>
      <c r="F423" s="485"/>
      <c r="G423" s="531"/>
      <c r="H423" s="248"/>
      <c r="I423" s="188"/>
      <c r="J423" s="188"/>
      <c r="K423" s="123"/>
      <c r="L423" s="187"/>
      <c r="M423" s="188"/>
      <c r="N423" s="347"/>
      <c r="O423" s="359">
        <v>34</v>
      </c>
      <c r="P423" s="318" t="str">
        <f>C492</f>
        <v>To gain more information from aircrew</v>
      </c>
      <c r="Q423" s="317" t="str">
        <f>H496</f>
        <v>Improved PSED information</v>
      </c>
      <c r="R423" s="374" t="str">
        <f t="shared" ref="R423:U423" si="401">I496</f>
        <v>Timing/duration</v>
      </c>
      <c r="S423" s="317" t="str">
        <f t="shared" si="401"/>
        <v>Too late - information received to late to correct maintenance conducted</v>
      </c>
      <c r="T423" s="385" t="str">
        <f t="shared" si="401"/>
        <v>High</v>
      </c>
      <c r="U423" s="386" t="str">
        <f t="shared" si="401"/>
        <v>Large</v>
      </c>
      <c r="V423" s="318" t="s">
        <v>466</v>
      </c>
      <c r="W423" s="107" t="s">
        <v>104</v>
      </c>
      <c r="X423" s="107">
        <f t="shared" ref="X423:X425" si="402">IF($T423="High",3,0)</f>
        <v>3</v>
      </c>
      <c r="Y423" s="107">
        <f t="shared" ref="Y423:Y425" si="403">IF($T423="Medium",2,0)</f>
        <v>0</v>
      </c>
      <c r="Z423" s="107">
        <f t="shared" ref="Z423:Z425" si="404">IF($T423="Low",1,0)</f>
        <v>0</v>
      </c>
      <c r="AA423" s="107">
        <f t="shared" ref="AA423:AA425" si="405">IF($U423="large",3,0)</f>
        <v>3</v>
      </c>
      <c r="AB423" s="107">
        <f t="shared" ref="AB423:AB425" si="406">IF($U423="Medium",2,0)</f>
        <v>0</v>
      </c>
      <c r="AC423" s="107">
        <f t="shared" ref="AC423:AC425" si="407">IF($U423="Low",1,0)</f>
        <v>0</v>
      </c>
      <c r="AD423" s="107">
        <f t="shared" ref="AD423:AD425" si="408">(X423+Y423+Z423)*(AA423+AB423+AC423)</f>
        <v>9</v>
      </c>
      <c r="AE423" s="376">
        <f t="shared" ref="AE423:AE425" si="409">IF($W423="INCREASE",3,0)</f>
        <v>0</v>
      </c>
      <c r="AF423" s="376">
        <f t="shared" ref="AF423:AF425" si="410">IF($W423="NO CHANGE",2,0)</f>
        <v>2</v>
      </c>
      <c r="AG423" s="376">
        <f t="shared" ref="AG423:AG425" si="411">IF($W423="DECREASE",1,0)</f>
        <v>0</v>
      </c>
      <c r="AH423" s="48">
        <f t="shared" ref="AH423:AH425" si="412">AD423*(AE423+AF423+AG423)</f>
        <v>18</v>
      </c>
      <c r="AI423" s="152" t="s">
        <v>467</v>
      </c>
      <c r="AJ423" s="253"/>
      <c r="AK423" s="301"/>
    </row>
    <row r="424" spans="1:37" ht="180">
      <c r="A424" s="243"/>
      <c r="B424" s="463"/>
      <c r="C424" s="31" t="s">
        <v>238</v>
      </c>
      <c r="D424" s="116"/>
      <c r="E424" s="459"/>
      <c r="F424" s="485"/>
      <c r="G424" s="531"/>
      <c r="H424" s="248"/>
      <c r="I424" s="188"/>
      <c r="J424" s="188"/>
      <c r="K424" s="123"/>
      <c r="L424" s="187"/>
      <c r="M424" s="188"/>
      <c r="N424" s="347"/>
      <c r="O424" s="306">
        <v>9</v>
      </c>
      <c r="P424" s="50" t="str">
        <f>C135</f>
        <v>To review aircraft history</v>
      </c>
      <c r="Q424" s="47" t="str">
        <f>H141</f>
        <v>History of fault description/equipment serial No</v>
      </c>
      <c r="R424" s="53" t="str">
        <f>I141</f>
        <v>Wrong object</v>
      </c>
      <c r="S424" s="47" t="str">
        <f>J141</f>
        <v>History of wrong component or serial No conducted</v>
      </c>
      <c r="T424" s="72" t="str">
        <f>K141</f>
        <v>High</v>
      </c>
      <c r="U424" s="73" t="str">
        <f>L141</f>
        <v>Large</v>
      </c>
      <c r="V424" s="50" t="s">
        <v>468</v>
      </c>
      <c r="W424" s="32" t="s">
        <v>104</v>
      </c>
      <c r="X424" s="32">
        <f t="shared" si="402"/>
        <v>3</v>
      </c>
      <c r="Y424" s="32">
        <f t="shared" si="403"/>
        <v>0</v>
      </c>
      <c r="Z424" s="32">
        <f t="shared" si="404"/>
        <v>0</v>
      </c>
      <c r="AA424" s="32">
        <f t="shared" si="405"/>
        <v>3</v>
      </c>
      <c r="AB424" s="32">
        <f t="shared" si="406"/>
        <v>0</v>
      </c>
      <c r="AC424" s="32">
        <f t="shared" si="407"/>
        <v>0</v>
      </c>
      <c r="AD424" s="32">
        <f t="shared" si="408"/>
        <v>9</v>
      </c>
      <c r="AE424" s="51">
        <f t="shared" si="409"/>
        <v>0</v>
      </c>
      <c r="AF424" s="51">
        <f t="shared" si="410"/>
        <v>2</v>
      </c>
      <c r="AG424" s="51">
        <f t="shared" si="411"/>
        <v>0</v>
      </c>
      <c r="AH424" s="48">
        <f t="shared" si="412"/>
        <v>18</v>
      </c>
      <c r="AI424" s="159" t="s">
        <v>469</v>
      </c>
      <c r="AJ424" s="253"/>
      <c r="AK424" s="301"/>
    </row>
    <row r="425" spans="1:37" ht="105">
      <c r="A425" s="243"/>
      <c r="B425" s="463"/>
      <c r="C425" s="31" t="s">
        <v>470</v>
      </c>
      <c r="D425" s="116"/>
      <c r="E425" s="459"/>
      <c r="F425" s="485"/>
      <c r="G425" s="531"/>
      <c r="H425" s="246"/>
      <c r="I425" s="66"/>
      <c r="J425" s="66"/>
      <c r="K425" s="65"/>
      <c r="L425" s="151"/>
      <c r="M425" s="66"/>
      <c r="N425" s="347"/>
      <c r="O425" s="360">
        <v>30</v>
      </c>
      <c r="P425" s="129" t="str">
        <f>C440</f>
        <v>To assess if AMM has been updated</v>
      </c>
      <c r="Q425" s="130" t="str">
        <f>H444</f>
        <v>AMM amendment state</v>
      </c>
      <c r="R425" s="173" t="str">
        <f t="shared" ref="R425:U425" si="413">I444</f>
        <v>Wrong object</v>
      </c>
      <c r="S425" s="130" t="str">
        <f t="shared" si="413"/>
        <v>Incorrect assessment made of AMM state</v>
      </c>
      <c r="T425" s="174" t="str">
        <f t="shared" si="413"/>
        <v>High</v>
      </c>
      <c r="U425" s="175" t="str">
        <f t="shared" si="413"/>
        <v>Large</v>
      </c>
      <c r="V425" s="129" t="s">
        <v>471</v>
      </c>
      <c r="W425" s="194" t="s">
        <v>104</v>
      </c>
      <c r="X425" s="194">
        <f t="shared" si="402"/>
        <v>3</v>
      </c>
      <c r="Y425" s="194">
        <f t="shared" si="403"/>
        <v>0</v>
      </c>
      <c r="Z425" s="194">
        <f t="shared" si="404"/>
        <v>0</v>
      </c>
      <c r="AA425" s="194">
        <f t="shared" si="405"/>
        <v>3</v>
      </c>
      <c r="AB425" s="194">
        <f t="shared" si="406"/>
        <v>0</v>
      </c>
      <c r="AC425" s="194">
        <f t="shared" si="407"/>
        <v>0</v>
      </c>
      <c r="AD425" s="194">
        <f t="shared" si="408"/>
        <v>9</v>
      </c>
      <c r="AE425" s="367">
        <f t="shared" si="409"/>
        <v>0</v>
      </c>
      <c r="AF425" s="367">
        <f t="shared" si="410"/>
        <v>2</v>
      </c>
      <c r="AG425" s="367">
        <f t="shared" si="411"/>
        <v>0</v>
      </c>
      <c r="AH425" s="48">
        <f t="shared" si="412"/>
        <v>18</v>
      </c>
      <c r="AI425" s="152" t="s">
        <v>472</v>
      </c>
      <c r="AJ425" s="303"/>
      <c r="AK425" s="301"/>
    </row>
    <row r="426" spans="1:37" ht="43.9" customHeight="1">
      <c r="A426" s="243"/>
      <c r="B426" s="463" t="s">
        <v>65</v>
      </c>
      <c r="C426" s="31" t="s">
        <v>294</v>
      </c>
      <c r="D426" s="116"/>
      <c r="E426" s="459"/>
      <c r="F426" s="485"/>
      <c r="G426" s="461"/>
      <c r="H426" s="226" t="str">
        <f>C426</f>
        <v>Serviceable aircraft</v>
      </c>
      <c r="I426" s="320" t="s">
        <v>72</v>
      </c>
      <c r="J426" s="346" t="s">
        <v>473</v>
      </c>
      <c r="K426" s="107" t="s">
        <v>53</v>
      </c>
      <c r="L426" s="287" t="s">
        <v>58</v>
      </c>
      <c r="M426" s="288"/>
      <c r="N426" s="340"/>
      <c r="O426" s="250"/>
      <c r="P426" s="145"/>
      <c r="Q426" s="146"/>
      <c r="R426" s="147"/>
      <c r="S426" s="60"/>
      <c r="T426" s="59"/>
      <c r="U426" s="59"/>
      <c r="V426" s="60"/>
      <c r="W426" s="59"/>
      <c r="X426" s="59"/>
      <c r="Y426" s="59"/>
      <c r="Z426" s="59"/>
      <c r="AA426" s="59"/>
      <c r="AB426" s="59"/>
      <c r="AC426" s="59"/>
      <c r="AD426" s="59"/>
      <c r="AE426" s="59"/>
      <c r="AF426" s="59"/>
      <c r="AG426" s="59"/>
      <c r="AH426" s="409"/>
      <c r="AI426" s="251"/>
      <c r="AJ426" s="380" t="s">
        <v>609</v>
      </c>
      <c r="AK426" s="116"/>
    </row>
    <row r="427" spans="1:37" ht="43.9" customHeight="1">
      <c r="A427" s="243"/>
      <c r="B427" s="463"/>
      <c r="C427" s="31" t="s">
        <v>415</v>
      </c>
      <c r="D427" s="116"/>
      <c r="E427" s="459"/>
      <c r="F427" s="485"/>
      <c r="G427" s="461"/>
      <c r="H427" s="116" t="str">
        <f>C427</f>
        <v>Report of fault history and maintenance</v>
      </c>
      <c r="I427" s="244" t="s">
        <v>107</v>
      </c>
      <c r="J427" s="139" t="s">
        <v>475</v>
      </c>
      <c r="K427" s="32" t="s">
        <v>53</v>
      </c>
      <c r="L427" s="49" t="s">
        <v>58</v>
      </c>
      <c r="M427" s="245"/>
      <c r="N427" s="340"/>
      <c r="O427" s="248"/>
      <c r="P427" s="185"/>
      <c r="Q427" s="186"/>
      <c r="R427" s="187"/>
      <c r="S427" s="188"/>
      <c r="T427" s="123"/>
      <c r="U427" s="123"/>
      <c r="V427" s="188"/>
      <c r="W427" s="123"/>
      <c r="X427" s="123"/>
      <c r="Y427" s="123"/>
      <c r="Z427" s="123"/>
      <c r="AA427" s="123"/>
      <c r="AB427" s="123"/>
      <c r="AC427" s="123"/>
      <c r="AD427" s="123"/>
      <c r="AE427" s="123"/>
      <c r="AF427" s="123"/>
      <c r="AG427" s="123"/>
      <c r="AH427" s="405"/>
      <c r="AI427" s="249"/>
      <c r="AJ427" s="319" t="s">
        <v>476</v>
      </c>
      <c r="AK427" s="116"/>
    </row>
    <row r="428" spans="1:37" ht="43.9" customHeight="1">
      <c r="A428" s="243"/>
      <c r="B428" s="463"/>
      <c r="C428" s="31" t="s">
        <v>477</v>
      </c>
      <c r="D428" s="116"/>
      <c r="E428" s="459"/>
      <c r="F428" s="485"/>
      <c r="G428" s="461"/>
      <c r="H428" s="116" t="str">
        <f>C428</f>
        <v>Brief of fault not found/cleared</v>
      </c>
      <c r="I428" s="244" t="s">
        <v>67</v>
      </c>
      <c r="J428" s="139" t="s">
        <v>478</v>
      </c>
      <c r="K428" s="32" t="s">
        <v>53</v>
      </c>
      <c r="L428" s="49" t="s">
        <v>58</v>
      </c>
      <c r="M428" s="245"/>
      <c r="N428" s="340"/>
      <c r="O428" s="248"/>
      <c r="P428" s="185"/>
      <c r="Q428" s="186"/>
      <c r="R428" s="187"/>
      <c r="S428" s="188"/>
      <c r="T428" s="123"/>
      <c r="U428" s="123"/>
      <c r="V428" s="188"/>
      <c r="W428" s="123"/>
      <c r="X428" s="123"/>
      <c r="Y428" s="123"/>
      <c r="Z428" s="123"/>
      <c r="AA428" s="123"/>
      <c r="AB428" s="123"/>
      <c r="AC428" s="123"/>
      <c r="AD428" s="123"/>
      <c r="AE428" s="123"/>
      <c r="AF428" s="123"/>
      <c r="AG428" s="123"/>
      <c r="AH428" s="405"/>
      <c r="AI428" s="249"/>
      <c r="AJ428" s="319" t="s">
        <v>476</v>
      </c>
      <c r="AK428" s="116"/>
    </row>
    <row r="429" spans="1:37" ht="43.9" customHeight="1">
      <c r="A429" s="243"/>
      <c r="B429" s="463"/>
      <c r="C429" s="31" t="s">
        <v>481</v>
      </c>
      <c r="D429" s="116"/>
      <c r="E429" s="459"/>
      <c r="F429" s="485"/>
      <c r="G429" s="461"/>
      <c r="H429" s="278" t="str">
        <f>C429</f>
        <v>Record of components changed</v>
      </c>
      <c r="I429" s="322" t="s">
        <v>107</v>
      </c>
      <c r="J429" s="323" t="s">
        <v>482</v>
      </c>
      <c r="K429" s="194" t="s">
        <v>53</v>
      </c>
      <c r="L429" s="302" t="s">
        <v>58</v>
      </c>
      <c r="M429" s="295"/>
      <c r="N429" s="340"/>
      <c r="O429" s="246"/>
      <c r="P429" s="149"/>
      <c r="Q429" s="150"/>
      <c r="R429" s="151"/>
      <c r="S429" s="66"/>
      <c r="T429" s="65"/>
      <c r="U429" s="65"/>
      <c r="V429" s="66"/>
      <c r="W429" s="65"/>
      <c r="X429" s="65"/>
      <c r="Y429" s="65"/>
      <c r="Z429" s="65"/>
      <c r="AA429" s="65"/>
      <c r="AB429" s="65"/>
      <c r="AC429" s="65"/>
      <c r="AD429" s="65"/>
      <c r="AE429" s="65"/>
      <c r="AF429" s="65"/>
      <c r="AG429" s="65"/>
      <c r="AH429" s="410"/>
      <c r="AI429" s="247"/>
      <c r="AJ429" s="372" t="s">
        <v>483</v>
      </c>
      <c r="AK429" s="116"/>
    </row>
    <row r="430" spans="1:37" ht="120">
      <c r="A430" s="243"/>
      <c r="B430" s="30" t="s">
        <v>75</v>
      </c>
      <c r="C430" s="31" t="s">
        <v>66</v>
      </c>
      <c r="D430" s="116"/>
      <c r="E430" s="459"/>
      <c r="F430" s="485"/>
      <c r="G430" s="531"/>
      <c r="H430" s="250"/>
      <c r="I430" s="60"/>
      <c r="J430" s="60"/>
      <c r="K430" s="59"/>
      <c r="L430" s="147"/>
      <c r="M430" s="60"/>
      <c r="N430" s="347"/>
      <c r="O430" s="359">
        <v>1</v>
      </c>
      <c r="P430" s="318" t="str">
        <f>C5</f>
        <v>To conduct PSED</v>
      </c>
      <c r="Q430" s="317" t="str">
        <f>H10</f>
        <v>Completed PSED proforma</v>
      </c>
      <c r="R430" s="374" t="str">
        <f>I10</f>
        <v>Sequence</v>
      </c>
      <c r="S430" s="317" t="str">
        <f>J10</f>
        <v>Omission</v>
      </c>
      <c r="T430" s="385" t="str">
        <f>K10</f>
        <v>High</v>
      </c>
      <c r="U430" s="386" t="str">
        <f>L10</f>
        <v>Large</v>
      </c>
      <c r="V430" s="318" t="s">
        <v>484</v>
      </c>
      <c r="W430" s="107" t="s">
        <v>104</v>
      </c>
      <c r="X430" s="107">
        <f t="shared" ref="X430:X435" si="414">IF($T430="High",3,0)</f>
        <v>3</v>
      </c>
      <c r="Y430" s="107">
        <f t="shared" ref="Y430:Y435" si="415">IF($T430="Medium",2,0)</f>
        <v>0</v>
      </c>
      <c r="Z430" s="107">
        <f t="shared" ref="Z430:Z435" si="416">IF($T430="Low",1,0)</f>
        <v>0</v>
      </c>
      <c r="AA430" s="107">
        <f t="shared" ref="AA430:AA435" si="417">IF($U430="large",3,0)</f>
        <v>3</v>
      </c>
      <c r="AB430" s="107">
        <f t="shared" ref="AB430:AB435" si="418">IF($U430="Medium",2,0)</f>
        <v>0</v>
      </c>
      <c r="AC430" s="107">
        <f t="shared" ref="AC430:AC435" si="419">IF($U430="Low",1,0)</f>
        <v>0</v>
      </c>
      <c r="AD430" s="107">
        <f t="shared" ref="AD430:AD435" si="420">(X430+Y430+Z430)*(AA430+AB430+AC430)</f>
        <v>9</v>
      </c>
      <c r="AE430" s="376">
        <f t="shared" ref="AE430:AE435" si="421">IF($W430="INCREASE",3,0)</f>
        <v>0</v>
      </c>
      <c r="AF430" s="376">
        <f t="shared" ref="AF430:AF435" si="422">IF($W430="NO CHANGE",2,0)</f>
        <v>2</v>
      </c>
      <c r="AG430" s="376">
        <f t="shared" ref="AG430:AG435" si="423">IF($W430="DECREASE",1,0)</f>
        <v>0</v>
      </c>
      <c r="AH430" s="48">
        <f t="shared" ref="AH430:AH433" si="424">AD430*(AE430+AF430+AG430)</f>
        <v>18</v>
      </c>
      <c r="AI430" s="375" t="s">
        <v>485</v>
      </c>
      <c r="AJ430" s="202"/>
      <c r="AK430" s="301"/>
    </row>
    <row r="431" spans="1:37" ht="150">
      <c r="A431" s="243"/>
      <c r="B431" s="458" t="s">
        <v>82</v>
      </c>
      <c r="C431" s="31" t="s">
        <v>302</v>
      </c>
      <c r="D431" s="116"/>
      <c r="E431" s="459"/>
      <c r="F431" s="485"/>
      <c r="G431" s="531"/>
      <c r="H431" s="248"/>
      <c r="I431" s="188"/>
      <c r="J431" s="188"/>
      <c r="K431" s="123"/>
      <c r="L431" s="187"/>
      <c r="M431" s="188"/>
      <c r="N431" s="347"/>
      <c r="O431" s="306">
        <v>32</v>
      </c>
      <c r="P431" s="50" t="str">
        <f>C466</f>
        <v>To provide AMM</v>
      </c>
      <c r="Q431" s="47" t="str">
        <f>H470</f>
        <v>AMM</v>
      </c>
      <c r="R431" s="53" t="str">
        <f t="shared" ref="R431:U431" si="425">I470</f>
        <v>Wrong object</v>
      </c>
      <c r="S431" s="47" t="str">
        <f t="shared" si="425"/>
        <v>Incorrect AMM or AMM amendment state in use</v>
      </c>
      <c r="T431" s="115" t="str">
        <f t="shared" si="425"/>
        <v>Low</v>
      </c>
      <c r="U431" s="73" t="str">
        <f t="shared" si="425"/>
        <v>Large</v>
      </c>
      <c r="V431" s="50" t="s">
        <v>486</v>
      </c>
      <c r="W431" s="32" t="s">
        <v>104</v>
      </c>
      <c r="X431" s="32">
        <f t="shared" si="414"/>
        <v>0</v>
      </c>
      <c r="Y431" s="32">
        <f t="shared" si="415"/>
        <v>0</v>
      </c>
      <c r="Z431" s="32">
        <f t="shared" si="416"/>
        <v>1</v>
      </c>
      <c r="AA431" s="32">
        <f t="shared" si="417"/>
        <v>3</v>
      </c>
      <c r="AB431" s="32">
        <f t="shared" si="418"/>
        <v>0</v>
      </c>
      <c r="AC431" s="32">
        <f t="shared" si="419"/>
        <v>0</v>
      </c>
      <c r="AD431" s="32">
        <f t="shared" si="420"/>
        <v>3</v>
      </c>
      <c r="AE431" s="51">
        <f t="shared" si="421"/>
        <v>0</v>
      </c>
      <c r="AF431" s="51">
        <f t="shared" si="422"/>
        <v>2</v>
      </c>
      <c r="AG431" s="51">
        <f t="shared" si="423"/>
        <v>0</v>
      </c>
      <c r="AH431" s="48">
        <f t="shared" si="424"/>
        <v>6</v>
      </c>
      <c r="AI431" s="159" t="s">
        <v>487</v>
      </c>
      <c r="AJ431" s="253"/>
      <c r="AK431" s="301"/>
    </row>
    <row r="432" spans="1:37" ht="150">
      <c r="A432" s="243"/>
      <c r="B432" s="459"/>
      <c r="C432" s="31" t="s">
        <v>299</v>
      </c>
      <c r="D432" s="116"/>
      <c r="E432" s="459"/>
      <c r="F432" s="485"/>
      <c r="G432" s="531"/>
      <c r="H432" s="248"/>
      <c r="I432" s="188"/>
      <c r="J432" s="188"/>
      <c r="K432" s="123"/>
      <c r="L432" s="187"/>
      <c r="M432" s="188"/>
      <c r="N432" s="347"/>
      <c r="O432" s="306">
        <v>31</v>
      </c>
      <c r="P432" s="50" t="str">
        <f>C453</f>
        <v>To be 'qualified' to work on aircraft</v>
      </c>
      <c r="Q432" s="47" t="str">
        <f>H457</f>
        <v>Engineers</v>
      </c>
      <c r="R432" s="53" t="str">
        <f t="shared" ref="R432:U432" si="426">I457</f>
        <v>Wrong object</v>
      </c>
      <c r="S432" s="47" t="str">
        <f t="shared" si="426"/>
        <v>Incorrect engineer trade or qualification assessment</v>
      </c>
      <c r="T432" s="115" t="str">
        <f t="shared" si="426"/>
        <v>Low</v>
      </c>
      <c r="U432" s="73" t="str">
        <f t="shared" si="426"/>
        <v>Large</v>
      </c>
      <c r="V432" s="50" t="s">
        <v>610</v>
      </c>
      <c r="W432" s="32" t="s">
        <v>104</v>
      </c>
      <c r="X432" s="32">
        <f t="shared" si="414"/>
        <v>0</v>
      </c>
      <c r="Y432" s="32">
        <f t="shared" si="415"/>
        <v>0</v>
      </c>
      <c r="Z432" s="32">
        <f t="shared" si="416"/>
        <v>1</v>
      </c>
      <c r="AA432" s="32">
        <f t="shared" si="417"/>
        <v>3</v>
      </c>
      <c r="AB432" s="32">
        <f t="shared" si="418"/>
        <v>0</v>
      </c>
      <c r="AC432" s="32">
        <f t="shared" si="419"/>
        <v>0</v>
      </c>
      <c r="AD432" s="32">
        <f t="shared" si="420"/>
        <v>3</v>
      </c>
      <c r="AE432" s="51">
        <f t="shared" si="421"/>
        <v>0</v>
      </c>
      <c r="AF432" s="51">
        <f t="shared" si="422"/>
        <v>2</v>
      </c>
      <c r="AG432" s="51">
        <f t="shared" si="423"/>
        <v>0</v>
      </c>
      <c r="AH432" s="48">
        <f t="shared" si="424"/>
        <v>6</v>
      </c>
      <c r="AI432" s="159" t="s">
        <v>301</v>
      </c>
      <c r="AJ432" s="253"/>
      <c r="AK432" s="301"/>
    </row>
    <row r="433" spans="1:37" ht="75">
      <c r="A433" s="243"/>
      <c r="B433" s="491"/>
      <c r="C433" s="31" t="s">
        <v>611</v>
      </c>
      <c r="D433" s="116"/>
      <c r="E433" s="459"/>
      <c r="F433" s="485"/>
      <c r="G433" s="531"/>
      <c r="H433" s="248"/>
      <c r="I433" s="188"/>
      <c r="J433" s="188"/>
      <c r="K433" s="123"/>
      <c r="L433" s="187"/>
      <c r="M433" s="188"/>
      <c r="N433" s="347"/>
      <c r="O433" s="343">
        <v>23</v>
      </c>
      <c r="P433" s="341" t="str">
        <f>C332</f>
        <v>To be a functioning NFF/Airworthiness group</v>
      </c>
      <c r="Q433" s="342" t="str">
        <f>H345</f>
        <v>More effective fault diagnosis equipment.</v>
      </c>
      <c r="R433" s="342" t="str">
        <f>I345</f>
        <v>Timining/duration</v>
      </c>
      <c r="S433" s="342" t="str">
        <f>J345</f>
        <v>Equipment arrives too late</v>
      </c>
      <c r="T433" s="388" t="str">
        <f>K345</f>
        <v>Low</v>
      </c>
      <c r="U433" s="388" t="str">
        <f>L345</f>
        <v>Large</v>
      </c>
      <c r="V433" s="129" t="s">
        <v>612</v>
      </c>
      <c r="W433" s="194" t="s">
        <v>60</v>
      </c>
      <c r="X433" s="194">
        <f t="shared" si="414"/>
        <v>0</v>
      </c>
      <c r="Y433" s="194">
        <f t="shared" si="415"/>
        <v>0</v>
      </c>
      <c r="Z433" s="194">
        <f t="shared" si="416"/>
        <v>1</v>
      </c>
      <c r="AA433" s="194">
        <f t="shared" si="417"/>
        <v>3</v>
      </c>
      <c r="AB433" s="194">
        <f t="shared" si="418"/>
        <v>0</v>
      </c>
      <c r="AC433" s="194">
        <f t="shared" si="419"/>
        <v>0</v>
      </c>
      <c r="AD433" s="194">
        <f t="shared" si="420"/>
        <v>3</v>
      </c>
      <c r="AE433" s="367">
        <f t="shared" si="421"/>
        <v>3</v>
      </c>
      <c r="AF433" s="367">
        <f t="shared" si="422"/>
        <v>0</v>
      </c>
      <c r="AG433" s="367">
        <f t="shared" si="423"/>
        <v>0</v>
      </c>
      <c r="AH433" s="48">
        <f t="shared" si="424"/>
        <v>9</v>
      </c>
      <c r="AI433" s="341" t="s">
        <v>613</v>
      </c>
      <c r="AJ433" s="253"/>
      <c r="AK433" s="301"/>
    </row>
    <row r="434" spans="1:37" ht="43.9" customHeight="1">
      <c r="A434" s="243"/>
      <c r="B434" s="30" t="s">
        <v>89</v>
      </c>
      <c r="C434" s="75" t="s">
        <v>90</v>
      </c>
      <c r="D434" s="116"/>
      <c r="E434" s="459"/>
      <c r="F434" s="485"/>
      <c r="G434" s="531"/>
      <c r="H434" s="248"/>
      <c r="I434" s="188"/>
      <c r="J434" s="188"/>
      <c r="K434" s="123"/>
      <c r="L434" s="187"/>
      <c r="M434" s="188"/>
      <c r="N434" s="340"/>
      <c r="O434" s="272"/>
      <c r="P434" s="168"/>
      <c r="Q434" s="169"/>
      <c r="R434" s="170"/>
      <c r="S434" s="163"/>
      <c r="T434" s="44"/>
      <c r="U434" s="44"/>
      <c r="V434" s="163"/>
      <c r="W434" s="44"/>
      <c r="X434" s="44"/>
      <c r="Y434" s="44"/>
      <c r="Z434" s="44"/>
      <c r="AA434" s="44"/>
      <c r="AB434" s="44"/>
      <c r="AC434" s="44"/>
      <c r="AD434" s="44"/>
      <c r="AE434" s="44"/>
      <c r="AF434" s="44"/>
      <c r="AG434" s="44"/>
      <c r="AH434" s="406"/>
      <c r="AI434" s="273"/>
      <c r="AJ434" s="253"/>
      <c r="AK434" s="273"/>
    </row>
    <row r="435" spans="1:37" ht="135">
      <c r="A435" s="243"/>
      <c r="B435" s="277" t="s">
        <v>91</v>
      </c>
      <c r="C435" s="313" t="s">
        <v>489</v>
      </c>
      <c r="D435" s="278"/>
      <c r="E435" s="459"/>
      <c r="F435" s="485"/>
      <c r="G435" s="531"/>
      <c r="H435" s="246"/>
      <c r="I435" s="66"/>
      <c r="J435" s="66"/>
      <c r="K435" s="65"/>
      <c r="L435" s="151"/>
      <c r="M435" s="66"/>
      <c r="N435" s="226"/>
      <c r="O435" s="356">
        <v>33</v>
      </c>
      <c r="P435" s="316" t="str">
        <f>C479</f>
        <v>To assemble maintenance team</v>
      </c>
      <c r="Q435" s="315" t="str">
        <f>H483</f>
        <v>Assembled maintenance team</v>
      </c>
      <c r="R435" s="377" t="str">
        <f t="shared" ref="R435:U435" si="427">I483</f>
        <v>Wrong object</v>
      </c>
      <c r="S435" s="315" t="str">
        <f t="shared" si="427"/>
        <v>Incorrect maintenance team assembled</v>
      </c>
      <c r="T435" s="390" t="str">
        <f t="shared" si="427"/>
        <v>Low</v>
      </c>
      <c r="U435" s="386" t="str">
        <f t="shared" si="427"/>
        <v>Large</v>
      </c>
      <c r="V435" s="318" t="s">
        <v>490</v>
      </c>
      <c r="W435" s="107" t="s">
        <v>104</v>
      </c>
      <c r="X435" s="107">
        <f t="shared" si="414"/>
        <v>0</v>
      </c>
      <c r="Y435" s="107">
        <f t="shared" si="415"/>
        <v>0</v>
      </c>
      <c r="Z435" s="107">
        <f t="shared" si="416"/>
        <v>1</v>
      </c>
      <c r="AA435" s="107">
        <f t="shared" si="417"/>
        <v>3</v>
      </c>
      <c r="AB435" s="107">
        <f t="shared" si="418"/>
        <v>0</v>
      </c>
      <c r="AC435" s="107">
        <f t="shared" si="419"/>
        <v>0</v>
      </c>
      <c r="AD435" s="107">
        <f t="shared" si="420"/>
        <v>3</v>
      </c>
      <c r="AE435" s="376">
        <f t="shared" si="421"/>
        <v>0</v>
      </c>
      <c r="AF435" s="376">
        <f t="shared" si="422"/>
        <v>2</v>
      </c>
      <c r="AG435" s="376">
        <f t="shared" si="423"/>
        <v>0</v>
      </c>
      <c r="AH435" s="48">
        <f t="shared" ref="AH435" si="428">AD435*(AE435+AF435+AG435)</f>
        <v>6</v>
      </c>
      <c r="AI435" s="152" t="s">
        <v>491</v>
      </c>
      <c r="AJ435" s="303"/>
      <c r="AK435" s="321"/>
    </row>
    <row r="436" spans="1:37" ht="43.9" customHeight="1">
      <c r="A436" s="279"/>
      <c r="B436" s="163"/>
      <c r="C436" s="163"/>
      <c r="D436" s="163"/>
      <c r="E436" s="170"/>
      <c r="F436" s="93"/>
      <c r="G436" s="93"/>
      <c r="H436" s="163"/>
      <c r="I436" s="163"/>
      <c r="J436" s="163"/>
      <c r="K436" s="44"/>
      <c r="L436" s="170"/>
      <c r="M436" s="170"/>
      <c r="N436" s="66"/>
      <c r="O436" s="170"/>
      <c r="P436" s="168"/>
      <c r="Q436" s="169"/>
      <c r="R436" s="170"/>
      <c r="S436" s="163"/>
      <c r="T436" s="44"/>
      <c r="U436" s="44"/>
      <c r="V436" s="163"/>
      <c r="W436" s="44"/>
      <c r="X436" s="44"/>
      <c r="Y436" s="44"/>
      <c r="Z436" s="44"/>
      <c r="AA436" s="44"/>
      <c r="AB436" s="44"/>
      <c r="AC436" s="44"/>
      <c r="AD436" s="44"/>
      <c r="AE436" s="44"/>
      <c r="AF436" s="44"/>
      <c r="AG436" s="44"/>
      <c r="AH436" s="406"/>
      <c r="AI436" s="163"/>
      <c r="AJ436" s="247"/>
      <c r="AK436" s="163"/>
    </row>
    <row r="437" spans="1:37" ht="43.9" customHeight="1" thickBot="1">
      <c r="B437" s="164"/>
      <c r="C437" s="164"/>
      <c r="D437" s="164"/>
      <c r="E437" s="281"/>
      <c r="F437" s="97"/>
      <c r="G437" s="164"/>
      <c r="H437" s="164"/>
      <c r="I437" s="164"/>
      <c r="J437" s="164"/>
      <c r="K437" s="96"/>
      <c r="L437" s="281"/>
      <c r="M437" s="164"/>
      <c r="N437" s="164"/>
      <c r="O437" s="281"/>
      <c r="P437" s="282"/>
      <c r="Q437" s="283"/>
      <c r="R437" s="281"/>
      <c r="S437" s="164"/>
      <c r="T437" s="96"/>
      <c r="U437" s="96"/>
      <c r="V437" s="164"/>
      <c r="W437" s="96"/>
      <c r="X437" s="96"/>
      <c r="Y437" s="96"/>
      <c r="Z437" s="96"/>
      <c r="AA437" s="96"/>
      <c r="AB437" s="96"/>
      <c r="AC437" s="96"/>
      <c r="AD437" s="96"/>
      <c r="AE437" s="96"/>
      <c r="AF437" s="96"/>
      <c r="AG437" s="96"/>
      <c r="AH437" s="411"/>
      <c r="AI437" s="164"/>
      <c r="AJ437" s="164"/>
      <c r="AK437" s="164"/>
    </row>
    <row r="438" spans="1:37" ht="43.9" customHeight="1" thickBot="1">
      <c r="A438" s="258">
        <v>30</v>
      </c>
      <c r="B438" s="481" t="s">
        <v>5</v>
      </c>
      <c r="C438" s="482"/>
      <c r="D438" s="482" t="s">
        <v>6</v>
      </c>
      <c r="E438" s="482"/>
      <c r="F438" s="482"/>
      <c r="G438" s="482"/>
      <c r="H438" s="482"/>
      <c r="I438" s="482"/>
      <c r="J438" s="482"/>
      <c r="K438" s="482"/>
      <c r="L438" s="501"/>
      <c r="M438" s="502" t="s">
        <v>7</v>
      </c>
      <c r="N438" s="482"/>
      <c r="O438" s="482"/>
      <c r="P438" s="482"/>
      <c r="Q438" s="482"/>
      <c r="R438" s="482"/>
      <c r="S438" s="482"/>
      <c r="T438" s="482"/>
      <c r="U438" s="482"/>
      <c r="V438" s="482"/>
      <c r="W438" s="482"/>
      <c r="X438" s="482"/>
      <c r="Y438" s="482"/>
      <c r="Z438" s="482"/>
      <c r="AA438" s="482"/>
      <c r="AB438" s="482"/>
      <c r="AC438" s="482"/>
      <c r="AD438" s="482"/>
      <c r="AE438" s="482"/>
      <c r="AF438" s="482"/>
      <c r="AG438" s="482"/>
      <c r="AH438" s="482"/>
      <c r="AI438" s="483" t="s">
        <v>8</v>
      </c>
      <c r="AJ438" s="483"/>
    </row>
    <row r="439" spans="1:37" s="259" customFormat="1" ht="43.9" customHeight="1">
      <c r="A439" s="243"/>
      <c r="D439" s="260"/>
      <c r="E439" s="261" t="s">
        <v>9</v>
      </c>
      <c r="F439" s="508" t="s">
        <v>10</v>
      </c>
      <c r="G439" s="508" t="s">
        <v>11</v>
      </c>
      <c r="H439" s="510" t="s">
        <v>12</v>
      </c>
      <c r="I439" s="512" t="s">
        <v>13</v>
      </c>
      <c r="J439" s="514" t="s">
        <v>14</v>
      </c>
      <c r="K439" s="466" t="s">
        <v>15</v>
      </c>
      <c r="L439" s="508" t="s">
        <v>16</v>
      </c>
      <c r="M439" s="260" t="s">
        <v>17</v>
      </c>
      <c r="N439" s="262" t="s">
        <v>18</v>
      </c>
      <c r="O439" s="516" t="s">
        <v>19</v>
      </c>
      <c r="P439" s="517"/>
      <c r="Q439" s="518"/>
      <c r="R439" s="508" t="s">
        <v>92</v>
      </c>
      <c r="S439" s="508" t="s">
        <v>93</v>
      </c>
      <c r="T439" s="466" t="s">
        <v>22</v>
      </c>
      <c r="U439" s="466" t="s">
        <v>23</v>
      </c>
      <c r="V439" s="529" t="s">
        <v>24</v>
      </c>
      <c r="W439" s="466" t="s">
        <v>94</v>
      </c>
      <c r="X439" s="467" t="s">
        <v>26</v>
      </c>
      <c r="Y439" s="468"/>
      <c r="Z439" s="469"/>
      <c r="AA439" s="467" t="s">
        <v>27</v>
      </c>
      <c r="AB439" s="468"/>
      <c r="AC439" s="469"/>
      <c r="AD439" s="18" t="s">
        <v>28</v>
      </c>
      <c r="AE439" s="467" t="s">
        <v>29</v>
      </c>
      <c r="AF439" s="468"/>
      <c r="AG439" s="469"/>
      <c r="AH439" s="466" t="s">
        <v>30</v>
      </c>
      <c r="AI439" s="528" t="s">
        <v>31</v>
      </c>
      <c r="AJ439" s="528" t="s">
        <v>32</v>
      </c>
      <c r="AK439" s="263" t="s">
        <v>33</v>
      </c>
    </row>
    <row r="440" spans="1:37" ht="43.9" customHeight="1">
      <c r="A440" s="243"/>
      <c r="B440" s="264" t="s">
        <v>34</v>
      </c>
      <c r="C440" s="308" t="s">
        <v>492</v>
      </c>
      <c r="D440" s="116"/>
      <c r="E440" s="265" t="s">
        <v>36</v>
      </c>
      <c r="F440" s="509"/>
      <c r="G440" s="509"/>
      <c r="H440" s="511"/>
      <c r="I440" s="513"/>
      <c r="J440" s="515"/>
      <c r="K440" s="457"/>
      <c r="L440" s="509"/>
      <c r="M440" s="266"/>
      <c r="N440" s="361"/>
      <c r="O440" s="426" t="s">
        <v>37</v>
      </c>
      <c r="P440" s="427" t="s">
        <v>38</v>
      </c>
      <c r="Q440" s="428" t="s">
        <v>17</v>
      </c>
      <c r="R440" s="528"/>
      <c r="S440" s="528"/>
      <c r="T440" s="456"/>
      <c r="U440" s="456"/>
      <c r="V440" s="530"/>
      <c r="W440" s="456"/>
      <c r="X440" s="325" t="s">
        <v>39</v>
      </c>
      <c r="Y440" s="325" t="s">
        <v>40</v>
      </c>
      <c r="Z440" s="325" t="s">
        <v>41</v>
      </c>
      <c r="AA440" s="325" t="s">
        <v>39</v>
      </c>
      <c r="AB440" s="325" t="s">
        <v>40</v>
      </c>
      <c r="AC440" s="325" t="s">
        <v>41</v>
      </c>
      <c r="AD440" s="325" t="s">
        <v>42</v>
      </c>
      <c r="AE440" s="325" t="s">
        <v>43</v>
      </c>
      <c r="AF440" s="325" t="s">
        <v>44</v>
      </c>
      <c r="AG440" s="325" t="s">
        <v>45</v>
      </c>
      <c r="AH440" s="456"/>
      <c r="AI440" s="528"/>
      <c r="AJ440" s="528"/>
      <c r="AK440" s="152" t="s">
        <v>46</v>
      </c>
    </row>
    <row r="441" spans="1:37" ht="43.9" customHeight="1">
      <c r="A441" s="243"/>
      <c r="B441" s="30" t="s">
        <v>47</v>
      </c>
      <c r="C441" s="106" t="s">
        <v>493</v>
      </c>
      <c r="D441" s="116"/>
      <c r="E441" s="458" t="s">
        <v>253</v>
      </c>
      <c r="F441" s="458" t="s">
        <v>494</v>
      </c>
      <c r="G441" s="460" t="s">
        <v>495</v>
      </c>
      <c r="H441" s="278"/>
      <c r="I441" s="278"/>
      <c r="J441" s="278"/>
      <c r="K441" s="194"/>
      <c r="L441" s="302"/>
      <c r="M441" s="295"/>
      <c r="N441" s="295"/>
      <c r="O441" s="309"/>
      <c r="P441" s="282"/>
      <c r="Q441" s="283"/>
      <c r="R441" s="281"/>
      <c r="S441" s="164"/>
      <c r="T441" s="96"/>
      <c r="U441" s="96"/>
      <c r="V441" s="164"/>
      <c r="W441" s="96"/>
      <c r="X441" s="96"/>
      <c r="Y441" s="96"/>
      <c r="Z441" s="96"/>
      <c r="AA441" s="96"/>
      <c r="AB441" s="96"/>
      <c r="AC441" s="96"/>
      <c r="AD441" s="435"/>
      <c r="AE441" s="96"/>
      <c r="AF441" s="96"/>
      <c r="AG441" s="96"/>
      <c r="AH441" s="411"/>
      <c r="AI441" s="164"/>
      <c r="AJ441" s="301"/>
      <c r="AK441" s="321"/>
    </row>
    <row r="442" spans="1:37" ht="43.9" customHeight="1">
      <c r="A442" s="243"/>
      <c r="B442" s="264" t="s">
        <v>54</v>
      </c>
      <c r="C442" s="269" t="s">
        <v>55</v>
      </c>
      <c r="D442" s="116"/>
      <c r="E442" s="459"/>
      <c r="F442" s="459"/>
      <c r="G442" s="531"/>
      <c r="H442" s="250"/>
      <c r="I442" s="60"/>
      <c r="J442" s="60"/>
      <c r="K442" s="59"/>
      <c r="L442" s="147"/>
      <c r="M442" s="60"/>
      <c r="N442" s="340"/>
      <c r="O442" s="298"/>
      <c r="P442" s="185"/>
      <c r="Q442" s="186"/>
      <c r="R442" s="187"/>
      <c r="S442" s="188"/>
      <c r="T442" s="123"/>
      <c r="U442" s="123"/>
      <c r="V442" s="188"/>
      <c r="W442" s="123"/>
      <c r="X442" s="123"/>
      <c r="Y442" s="123"/>
      <c r="Z442" s="123"/>
      <c r="AA442" s="123"/>
      <c r="AB442" s="123"/>
      <c r="AC442" s="123"/>
      <c r="AD442" s="123"/>
      <c r="AE442" s="123"/>
      <c r="AF442" s="123"/>
      <c r="AG442" s="123"/>
      <c r="AH442" s="405"/>
      <c r="AI442" s="249"/>
      <c r="AJ442" s="253"/>
      <c r="AK442" s="253"/>
    </row>
    <row r="443" spans="1:37" ht="43.9" customHeight="1">
      <c r="A443" s="243"/>
      <c r="B443" s="30" t="s">
        <v>56</v>
      </c>
      <c r="C443" s="75" t="s">
        <v>90</v>
      </c>
      <c r="D443" s="116"/>
      <c r="E443" s="459"/>
      <c r="F443" s="459"/>
      <c r="G443" s="531"/>
      <c r="H443" s="246"/>
      <c r="I443" s="66"/>
      <c r="J443" s="66"/>
      <c r="K443" s="65"/>
      <c r="L443" s="151"/>
      <c r="M443" s="66"/>
      <c r="N443" s="340"/>
      <c r="O443" s="248"/>
      <c r="P443" s="185"/>
      <c r="Q443" s="186"/>
      <c r="R443" s="187"/>
      <c r="S443" s="188"/>
      <c r="T443" s="123"/>
      <c r="U443" s="123"/>
      <c r="V443" s="188"/>
      <c r="W443" s="123"/>
      <c r="X443" s="123"/>
      <c r="Y443" s="123"/>
      <c r="Z443" s="123"/>
      <c r="AA443" s="123"/>
      <c r="AB443" s="123"/>
      <c r="AC443" s="123"/>
      <c r="AD443" s="123"/>
      <c r="AE443" s="123"/>
      <c r="AF443" s="123"/>
      <c r="AG443" s="123"/>
      <c r="AH443" s="405"/>
      <c r="AI443" s="249"/>
      <c r="AJ443" s="303"/>
      <c r="AK443" s="347"/>
    </row>
    <row r="444" spans="1:37" ht="43.9" customHeight="1">
      <c r="A444" s="243"/>
      <c r="B444" s="30" t="s">
        <v>65</v>
      </c>
      <c r="C444" s="31" t="s">
        <v>470</v>
      </c>
      <c r="D444" s="116"/>
      <c r="E444" s="459"/>
      <c r="F444" s="459"/>
      <c r="G444" s="461"/>
      <c r="H444" s="347" t="str">
        <f>C444</f>
        <v>AMM amendment state</v>
      </c>
      <c r="I444" s="348" t="s">
        <v>107</v>
      </c>
      <c r="J444" s="165" t="s">
        <v>496</v>
      </c>
      <c r="K444" s="378" t="s">
        <v>69</v>
      </c>
      <c r="L444" s="349" t="s">
        <v>58</v>
      </c>
      <c r="M444" s="340"/>
      <c r="N444" s="340"/>
      <c r="O444" s="248"/>
      <c r="P444" s="185"/>
      <c r="Q444" s="186"/>
      <c r="R444" s="187"/>
      <c r="S444" s="188"/>
      <c r="T444" s="123"/>
      <c r="U444" s="123"/>
      <c r="V444" s="188"/>
      <c r="W444" s="123"/>
      <c r="X444" s="123"/>
      <c r="Y444" s="123"/>
      <c r="Z444" s="123"/>
      <c r="AA444" s="123"/>
      <c r="AB444" s="123"/>
      <c r="AC444" s="123"/>
      <c r="AD444" s="123"/>
      <c r="AE444" s="123"/>
      <c r="AF444" s="123"/>
      <c r="AG444" s="123"/>
      <c r="AH444" s="405"/>
      <c r="AI444" s="249"/>
      <c r="AJ444" s="152" t="s">
        <v>614</v>
      </c>
      <c r="AK444" s="347"/>
    </row>
    <row r="445" spans="1:37" ht="43.9" customHeight="1">
      <c r="A445" s="243"/>
      <c r="B445" s="30" t="s">
        <v>75</v>
      </c>
      <c r="C445" s="75" t="s">
        <v>90</v>
      </c>
      <c r="D445" s="116"/>
      <c r="E445" s="459"/>
      <c r="F445" s="459"/>
      <c r="G445" s="531"/>
      <c r="H445" s="275"/>
      <c r="I445" s="79"/>
      <c r="J445" s="79"/>
      <c r="K445" s="81"/>
      <c r="L445" s="79"/>
      <c r="M445" s="79"/>
      <c r="N445" s="340"/>
      <c r="O445" s="248"/>
      <c r="P445" s="185"/>
      <c r="Q445" s="89"/>
      <c r="R445" s="88"/>
      <c r="S445" s="88"/>
      <c r="T445" s="90"/>
      <c r="U445" s="90"/>
      <c r="V445" s="88"/>
      <c r="W445" s="90"/>
      <c r="X445" s="90"/>
      <c r="Y445" s="90"/>
      <c r="Z445" s="90"/>
      <c r="AA445" s="90"/>
      <c r="AB445" s="90"/>
      <c r="AC445" s="90"/>
      <c r="AD445" s="90"/>
      <c r="AE445" s="90"/>
      <c r="AF445" s="90"/>
      <c r="AG445" s="90"/>
      <c r="AH445" s="90"/>
      <c r="AI445" s="91"/>
      <c r="AJ445" s="202"/>
      <c r="AK445" s="347"/>
    </row>
    <row r="446" spans="1:37" ht="43.9" customHeight="1">
      <c r="A446" s="243"/>
      <c r="B446" s="30" t="s">
        <v>82</v>
      </c>
      <c r="C446" s="75" t="s">
        <v>90</v>
      </c>
      <c r="D446" s="116"/>
      <c r="E446" s="459"/>
      <c r="F446" s="459"/>
      <c r="G446" s="531"/>
      <c r="H446" s="223"/>
      <c r="I446" s="88"/>
      <c r="J446" s="88"/>
      <c r="K446" s="90"/>
      <c r="L446" s="88"/>
      <c r="M446" s="88"/>
      <c r="N446" s="340"/>
      <c r="O446" s="248"/>
      <c r="P446" s="185"/>
      <c r="Q446" s="89"/>
      <c r="R446" s="88"/>
      <c r="S446" s="88"/>
      <c r="T446" s="90"/>
      <c r="U446" s="90"/>
      <c r="V446" s="88"/>
      <c r="W446" s="90"/>
      <c r="X446" s="90"/>
      <c r="Y446" s="90"/>
      <c r="Z446" s="90"/>
      <c r="AA446" s="90"/>
      <c r="AB446" s="90"/>
      <c r="AC446" s="90"/>
      <c r="AD446" s="90"/>
      <c r="AE446" s="90"/>
      <c r="AF446" s="90"/>
      <c r="AG446" s="90"/>
      <c r="AH446" s="90"/>
      <c r="AI446" s="91"/>
      <c r="AJ446" s="253"/>
      <c r="AK446" s="347"/>
    </row>
    <row r="447" spans="1:37" ht="43.9" customHeight="1">
      <c r="A447" s="243"/>
      <c r="B447" s="30" t="s">
        <v>89</v>
      </c>
      <c r="C447" s="75" t="s">
        <v>90</v>
      </c>
      <c r="D447" s="116"/>
      <c r="E447" s="459"/>
      <c r="F447" s="459"/>
      <c r="G447" s="531"/>
      <c r="H447" s="223"/>
      <c r="I447" s="88"/>
      <c r="J447" s="88"/>
      <c r="K447" s="90"/>
      <c r="L447" s="88"/>
      <c r="M447" s="88"/>
      <c r="N447" s="340"/>
      <c r="O447" s="248"/>
      <c r="P447" s="185"/>
      <c r="Q447" s="89"/>
      <c r="R447" s="88"/>
      <c r="S447" s="88"/>
      <c r="T447" s="90"/>
      <c r="U447" s="90"/>
      <c r="V447" s="88"/>
      <c r="W447" s="90"/>
      <c r="X447" s="90"/>
      <c r="Y447" s="90"/>
      <c r="Z447" s="90"/>
      <c r="AA447" s="90"/>
      <c r="AB447" s="90"/>
      <c r="AC447" s="90"/>
      <c r="AD447" s="90"/>
      <c r="AE447" s="90"/>
      <c r="AF447" s="90"/>
      <c r="AG447" s="90"/>
      <c r="AH447" s="90"/>
      <c r="AI447" s="91"/>
      <c r="AJ447" s="253"/>
      <c r="AK447" s="347"/>
    </row>
    <row r="448" spans="1:37" ht="43.9" customHeight="1">
      <c r="A448" s="243"/>
      <c r="B448" s="277" t="s">
        <v>91</v>
      </c>
      <c r="C448" s="85" t="s">
        <v>90</v>
      </c>
      <c r="D448" s="278"/>
      <c r="E448" s="459"/>
      <c r="F448" s="459"/>
      <c r="G448" s="531"/>
      <c r="H448" s="224"/>
      <c r="I448" s="177"/>
      <c r="J448" s="177"/>
      <c r="K448" s="133"/>
      <c r="L448" s="177"/>
      <c r="M448" s="177"/>
      <c r="N448" s="288"/>
      <c r="O448" s="246"/>
      <c r="P448" s="149"/>
      <c r="Q448" s="200"/>
      <c r="R448" s="177"/>
      <c r="S448" s="177"/>
      <c r="T448" s="133"/>
      <c r="U448" s="133"/>
      <c r="V448" s="177"/>
      <c r="W448" s="133"/>
      <c r="X448" s="133"/>
      <c r="Y448" s="133"/>
      <c r="Z448" s="133"/>
      <c r="AA448" s="133"/>
      <c r="AB448" s="133"/>
      <c r="AC448" s="133"/>
      <c r="AD448" s="133"/>
      <c r="AE448" s="133"/>
      <c r="AF448" s="133"/>
      <c r="AG448" s="133"/>
      <c r="AH448" s="133"/>
      <c r="AI448" s="189"/>
      <c r="AJ448" s="303"/>
      <c r="AK448" s="226"/>
    </row>
    <row r="449" spans="1:37" ht="43.9" customHeight="1">
      <c r="A449" s="279"/>
      <c r="B449" s="163"/>
      <c r="C449" s="163"/>
      <c r="D449" s="163"/>
      <c r="E449" s="170"/>
      <c r="F449" s="93"/>
      <c r="G449" s="163"/>
      <c r="H449" s="66"/>
      <c r="I449" s="66"/>
      <c r="J449" s="66"/>
      <c r="K449" s="65"/>
      <c r="L449" s="151"/>
      <c r="M449" s="66"/>
      <c r="N449" s="66"/>
      <c r="O449" s="151"/>
      <c r="P449" s="149"/>
      <c r="Q449" s="150"/>
      <c r="R449" s="151"/>
      <c r="S449" s="66"/>
      <c r="T449" s="65"/>
      <c r="U449" s="65"/>
      <c r="V449" s="66"/>
      <c r="W449" s="65"/>
      <c r="X449" s="65"/>
      <c r="Y449" s="65"/>
      <c r="Z449" s="65"/>
      <c r="AA449" s="65"/>
      <c r="AB449" s="65"/>
      <c r="AC449" s="65"/>
      <c r="AD449" s="65"/>
      <c r="AE449" s="65"/>
      <c r="AF449" s="65"/>
      <c r="AG449" s="65"/>
      <c r="AH449" s="410"/>
      <c r="AI449" s="66"/>
      <c r="AJ449" s="66"/>
      <c r="AK449" s="66"/>
    </row>
    <row r="450" spans="1:37" ht="43.9" customHeight="1" thickBot="1">
      <c r="A450" s="280"/>
      <c r="B450" s="164"/>
      <c r="C450" s="164"/>
      <c r="D450" s="164"/>
      <c r="E450" s="281"/>
      <c r="F450" s="97"/>
      <c r="G450" s="164"/>
      <c r="H450" s="164"/>
      <c r="I450" s="164"/>
      <c r="J450" s="164"/>
      <c r="K450" s="96"/>
      <c r="L450" s="281"/>
      <c r="M450" s="164"/>
      <c r="N450" s="164"/>
      <c r="O450" s="281"/>
      <c r="P450" s="282"/>
      <c r="Q450" s="283"/>
      <c r="R450" s="281"/>
      <c r="S450" s="164"/>
      <c r="T450" s="96"/>
      <c r="U450" s="96"/>
      <c r="V450" s="164"/>
      <c r="W450" s="96"/>
      <c r="X450" s="96"/>
      <c r="Y450" s="96"/>
      <c r="Z450" s="96"/>
      <c r="AA450" s="96"/>
      <c r="AB450" s="96"/>
      <c r="AC450" s="96"/>
      <c r="AD450" s="96"/>
      <c r="AE450" s="96"/>
      <c r="AF450" s="96"/>
      <c r="AG450" s="96"/>
      <c r="AH450" s="411"/>
      <c r="AI450" s="164"/>
      <c r="AJ450" s="164"/>
      <c r="AK450" s="164"/>
    </row>
    <row r="451" spans="1:37" ht="43.9" customHeight="1" thickBot="1">
      <c r="A451" s="258">
        <v>31</v>
      </c>
      <c r="B451" s="481" t="s">
        <v>5</v>
      </c>
      <c r="C451" s="482"/>
      <c r="D451" s="482" t="s">
        <v>6</v>
      </c>
      <c r="E451" s="482"/>
      <c r="F451" s="482"/>
      <c r="G451" s="482"/>
      <c r="H451" s="482"/>
      <c r="I451" s="482"/>
      <c r="J451" s="482"/>
      <c r="K451" s="482"/>
      <c r="L451" s="501"/>
      <c r="M451" s="502" t="s">
        <v>7</v>
      </c>
      <c r="N451" s="482"/>
      <c r="O451" s="482"/>
      <c r="P451" s="482"/>
      <c r="Q451" s="482"/>
      <c r="R451" s="482"/>
      <c r="S451" s="482"/>
      <c r="T451" s="482"/>
      <c r="U451" s="482"/>
      <c r="V451" s="482"/>
      <c r="W451" s="482"/>
      <c r="X451" s="482"/>
      <c r="Y451" s="482"/>
      <c r="Z451" s="482"/>
      <c r="AA451" s="482"/>
      <c r="AB451" s="482"/>
      <c r="AC451" s="482"/>
      <c r="AD451" s="482"/>
      <c r="AE451" s="482"/>
      <c r="AF451" s="482"/>
      <c r="AG451" s="482"/>
      <c r="AH451" s="482"/>
      <c r="AI451" s="483" t="s">
        <v>8</v>
      </c>
      <c r="AJ451" s="483"/>
    </row>
    <row r="452" spans="1:37" s="259" customFormat="1" ht="43.9" customHeight="1">
      <c r="A452" s="243"/>
      <c r="D452" s="260"/>
      <c r="E452" s="261" t="s">
        <v>9</v>
      </c>
      <c r="F452" s="508" t="s">
        <v>10</v>
      </c>
      <c r="G452" s="508" t="s">
        <v>11</v>
      </c>
      <c r="H452" s="510" t="s">
        <v>12</v>
      </c>
      <c r="I452" s="512" t="s">
        <v>13</v>
      </c>
      <c r="J452" s="514" t="s">
        <v>14</v>
      </c>
      <c r="K452" s="466" t="s">
        <v>15</v>
      </c>
      <c r="L452" s="508" t="s">
        <v>16</v>
      </c>
      <c r="M452" s="260" t="s">
        <v>17</v>
      </c>
      <c r="N452" s="262" t="s">
        <v>18</v>
      </c>
      <c r="O452" s="516" t="s">
        <v>19</v>
      </c>
      <c r="P452" s="517"/>
      <c r="Q452" s="518"/>
      <c r="R452" s="508" t="s">
        <v>92</v>
      </c>
      <c r="S452" s="508" t="s">
        <v>93</v>
      </c>
      <c r="T452" s="466" t="s">
        <v>22</v>
      </c>
      <c r="U452" s="466" t="s">
        <v>23</v>
      </c>
      <c r="V452" s="529" t="s">
        <v>24</v>
      </c>
      <c r="W452" s="466" t="s">
        <v>94</v>
      </c>
      <c r="X452" s="467" t="s">
        <v>26</v>
      </c>
      <c r="Y452" s="468"/>
      <c r="Z452" s="469"/>
      <c r="AA452" s="467" t="s">
        <v>27</v>
      </c>
      <c r="AB452" s="468"/>
      <c r="AC452" s="469"/>
      <c r="AD452" s="18" t="s">
        <v>28</v>
      </c>
      <c r="AE452" s="467" t="s">
        <v>29</v>
      </c>
      <c r="AF452" s="468"/>
      <c r="AG452" s="469"/>
      <c r="AH452" s="466" t="s">
        <v>30</v>
      </c>
      <c r="AI452" s="528" t="s">
        <v>31</v>
      </c>
      <c r="AJ452" s="528" t="s">
        <v>32</v>
      </c>
      <c r="AK452" s="263" t="s">
        <v>33</v>
      </c>
    </row>
    <row r="453" spans="1:37" ht="43.9" customHeight="1">
      <c r="A453" s="243"/>
      <c r="B453" s="264" t="s">
        <v>34</v>
      </c>
      <c r="C453" s="31" t="s">
        <v>498</v>
      </c>
      <c r="D453" s="116"/>
      <c r="E453" s="395" t="s">
        <v>167</v>
      </c>
      <c r="F453" s="509"/>
      <c r="G453" s="509"/>
      <c r="H453" s="511"/>
      <c r="I453" s="513"/>
      <c r="J453" s="515"/>
      <c r="K453" s="457"/>
      <c r="L453" s="509"/>
      <c r="M453" s="266"/>
      <c r="N453" s="361"/>
      <c r="O453" s="426" t="s">
        <v>37</v>
      </c>
      <c r="P453" s="427" t="s">
        <v>38</v>
      </c>
      <c r="Q453" s="428" t="s">
        <v>17</v>
      </c>
      <c r="R453" s="528"/>
      <c r="S453" s="528"/>
      <c r="T453" s="456"/>
      <c r="U453" s="456"/>
      <c r="V453" s="530"/>
      <c r="W453" s="456"/>
      <c r="X453" s="325" t="s">
        <v>39</v>
      </c>
      <c r="Y453" s="325" t="s">
        <v>40</v>
      </c>
      <c r="Z453" s="325" t="s">
        <v>41</v>
      </c>
      <c r="AA453" s="325" t="s">
        <v>39</v>
      </c>
      <c r="AB453" s="325" t="s">
        <v>40</v>
      </c>
      <c r="AC453" s="325" t="s">
        <v>41</v>
      </c>
      <c r="AD453" s="325" t="s">
        <v>42</v>
      </c>
      <c r="AE453" s="325" t="s">
        <v>43</v>
      </c>
      <c r="AF453" s="325" t="s">
        <v>44</v>
      </c>
      <c r="AG453" s="325" t="s">
        <v>45</v>
      </c>
      <c r="AH453" s="456"/>
      <c r="AI453" s="528"/>
      <c r="AJ453" s="528"/>
      <c r="AK453" s="152" t="s">
        <v>46</v>
      </c>
    </row>
    <row r="454" spans="1:37" ht="43.9" customHeight="1">
      <c r="A454" s="243"/>
      <c r="B454" s="30" t="s">
        <v>47</v>
      </c>
      <c r="C454" s="31" t="s">
        <v>499</v>
      </c>
      <c r="D454" s="116"/>
      <c r="E454" s="458" t="s">
        <v>500</v>
      </c>
      <c r="F454" s="458" t="s">
        <v>501</v>
      </c>
      <c r="G454" s="460" t="s">
        <v>502</v>
      </c>
      <c r="H454" s="278"/>
      <c r="I454" s="278"/>
      <c r="J454" s="278"/>
      <c r="K454" s="194"/>
      <c r="L454" s="302"/>
      <c r="M454" s="295"/>
      <c r="N454" s="295"/>
      <c r="O454" s="309"/>
      <c r="P454" s="282"/>
      <c r="Q454" s="283"/>
      <c r="R454" s="281"/>
      <c r="S454" s="164"/>
      <c r="T454" s="96"/>
      <c r="U454" s="96"/>
      <c r="V454" s="164"/>
      <c r="W454" s="96"/>
      <c r="X454" s="96"/>
      <c r="Y454" s="96"/>
      <c r="Z454" s="96"/>
      <c r="AA454" s="96"/>
      <c r="AB454" s="96"/>
      <c r="AC454" s="96"/>
      <c r="AD454" s="435"/>
      <c r="AE454" s="96"/>
      <c r="AF454" s="96"/>
      <c r="AG454" s="96"/>
      <c r="AH454" s="411"/>
      <c r="AI454" s="164"/>
      <c r="AJ454" s="301"/>
      <c r="AK454" s="321"/>
    </row>
    <row r="455" spans="1:37" ht="43.9" customHeight="1">
      <c r="A455" s="243"/>
      <c r="B455" s="264" t="s">
        <v>54</v>
      </c>
      <c r="C455" s="269" t="s">
        <v>55</v>
      </c>
      <c r="D455" s="116"/>
      <c r="E455" s="459"/>
      <c r="F455" s="459"/>
      <c r="G455" s="531"/>
      <c r="H455" s="250"/>
      <c r="I455" s="60"/>
      <c r="J455" s="60"/>
      <c r="K455" s="59"/>
      <c r="L455" s="147"/>
      <c r="M455" s="60"/>
      <c r="N455" s="340"/>
      <c r="O455" s="298"/>
      <c r="P455" s="185"/>
      <c r="Q455" s="186"/>
      <c r="R455" s="187"/>
      <c r="S455" s="188"/>
      <c r="T455" s="123"/>
      <c r="U455" s="123"/>
      <c r="V455" s="188"/>
      <c r="W455" s="123"/>
      <c r="X455" s="123"/>
      <c r="Y455" s="123"/>
      <c r="Z455" s="123"/>
      <c r="AA455" s="123"/>
      <c r="AB455" s="123"/>
      <c r="AC455" s="123"/>
      <c r="AD455" s="123"/>
      <c r="AE455" s="123"/>
      <c r="AF455" s="123"/>
      <c r="AG455" s="123"/>
      <c r="AH455" s="405"/>
      <c r="AI455" s="188"/>
      <c r="AJ455" s="253"/>
      <c r="AK455" s="347"/>
    </row>
    <row r="456" spans="1:37" ht="43.9" customHeight="1">
      <c r="A456" s="243"/>
      <c r="B456" s="30" t="s">
        <v>56</v>
      </c>
      <c r="C456" s="75" t="s">
        <v>90</v>
      </c>
      <c r="D456" s="116"/>
      <c r="E456" s="459"/>
      <c r="F456" s="459"/>
      <c r="G456" s="531"/>
      <c r="H456" s="246"/>
      <c r="I456" s="66"/>
      <c r="J456" s="66"/>
      <c r="K456" s="65"/>
      <c r="L456" s="151"/>
      <c r="M456" s="66"/>
      <c r="N456" s="340"/>
      <c r="O456" s="248"/>
      <c r="P456" s="185"/>
      <c r="Q456" s="186"/>
      <c r="R456" s="187"/>
      <c r="S456" s="188"/>
      <c r="T456" s="123"/>
      <c r="U456" s="123"/>
      <c r="V456" s="188"/>
      <c r="W456" s="123"/>
      <c r="X456" s="123"/>
      <c r="Y456" s="123"/>
      <c r="Z456" s="123"/>
      <c r="AA456" s="123"/>
      <c r="AB456" s="123"/>
      <c r="AC456" s="123"/>
      <c r="AD456" s="123"/>
      <c r="AE456" s="123"/>
      <c r="AF456" s="123"/>
      <c r="AG456" s="123"/>
      <c r="AH456" s="405"/>
      <c r="AI456" s="188"/>
      <c r="AJ456" s="303"/>
      <c r="AK456" s="347"/>
    </row>
    <row r="457" spans="1:37" ht="43.9" customHeight="1">
      <c r="A457" s="243"/>
      <c r="B457" s="30" t="s">
        <v>65</v>
      </c>
      <c r="C457" s="31" t="s">
        <v>299</v>
      </c>
      <c r="D457" s="116"/>
      <c r="E457" s="459"/>
      <c r="F457" s="459"/>
      <c r="G457" s="461"/>
      <c r="H457" s="347" t="str">
        <f>C457</f>
        <v>Engineers</v>
      </c>
      <c r="I457" s="348" t="s">
        <v>107</v>
      </c>
      <c r="J457" s="165" t="s">
        <v>503</v>
      </c>
      <c r="K457" s="378" t="s">
        <v>53</v>
      </c>
      <c r="L457" s="349" t="s">
        <v>58</v>
      </c>
      <c r="M457" s="340"/>
      <c r="N457" s="340"/>
      <c r="O457" s="248"/>
      <c r="P457" s="185"/>
      <c r="Q457" s="186"/>
      <c r="R457" s="187"/>
      <c r="S457" s="188"/>
      <c r="T457" s="123"/>
      <c r="U457" s="123"/>
      <c r="V457" s="188"/>
      <c r="W457" s="123"/>
      <c r="X457" s="123"/>
      <c r="Y457" s="123"/>
      <c r="Z457" s="123"/>
      <c r="AA457" s="123"/>
      <c r="AB457" s="123"/>
      <c r="AC457" s="123"/>
      <c r="AD457" s="123"/>
      <c r="AE457" s="123"/>
      <c r="AF457" s="123"/>
      <c r="AG457" s="123"/>
      <c r="AH457" s="405"/>
      <c r="AI457" s="249"/>
      <c r="AJ457" s="152" t="s">
        <v>615</v>
      </c>
      <c r="AK457" s="347"/>
    </row>
    <row r="458" spans="1:37" ht="43.9" customHeight="1">
      <c r="A458" s="243"/>
      <c r="B458" s="30" t="s">
        <v>75</v>
      </c>
      <c r="C458" s="75" t="s">
        <v>90</v>
      </c>
      <c r="D458" s="116"/>
      <c r="E458" s="459"/>
      <c r="F458" s="459"/>
      <c r="G458" s="531"/>
      <c r="H458" s="275"/>
      <c r="I458" s="79"/>
      <c r="J458" s="79"/>
      <c r="K458" s="81"/>
      <c r="L458" s="79"/>
      <c r="M458" s="79"/>
      <c r="N458" s="340"/>
      <c r="O458" s="223"/>
      <c r="P458" s="88"/>
      <c r="Q458" s="89"/>
      <c r="R458" s="88"/>
      <c r="S458" s="88"/>
      <c r="T458" s="90"/>
      <c r="U458" s="90"/>
      <c r="V458" s="88"/>
      <c r="W458" s="90"/>
      <c r="X458" s="90"/>
      <c r="Y458" s="90"/>
      <c r="Z458" s="90"/>
      <c r="AA458" s="90"/>
      <c r="AB458" s="90"/>
      <c r="AC458" s="90"/>
      <c r="AD458" s="90"/>
      <c r="AE458" s="90"/>
      <c r="AF458" s="90"/>
      <c r="AG458" s="90"/>
      <c r="AH458" s="90"/>
      <c r="AI458" s="88"/>
      <c r="AJ458" s="202"/>
      <c r="AK458" s="347"/>
    </row>
    <row r="459" spans="1:37" ht="43.9" customHeight="1">
      <c r="A459" s="243"/>
      <c r="B459" s="30" t="s">
        <v>82</v>
      </c>
      <c r="C459" s="75" t="s">
        <v>90</v>
      </c>
      <c r="D459" s="116"/>
      <c r="E459" s="459"/>
      <c r="F459" s="459"/>
      <c r="G459" s="531"/>
      <c r="H459" s="223"/>
      <c r="I459" s="88"/>
      <c r="J459" s="88"/>
      <c r="K459" s="90"/>
      <c r="L459" s="88"/>
      <c r="M459" s="88"/>
      <c r="N459" s="340"/>
      <c r="O459" s="223"/>
      <c r="P459" s="88"/>
      <c r="Q459" s="89"/>
      <c r="R459" s="88"/>
      <c r="S459" s="88"/>
      <c r="T459" s="90"/>
      <c r="U459" s="90"/>
      <c r="V459" s="88"/>
      <c r="W459" s="90"/>
      <c r="X459" s="90"/>
      <c r="Y459" s="90"/>
      <c r="Z459" s="90"/>
      <c r="AA459" s="90"/>
      <c r="AB459" s="90"/>
      <c r="AC459" s="90"/>
      <c r="AD459" s="90"/>
      <c r="AE459" s="90"/>
      <c r="AF459" s="90"/>
      <c r="AG459" s="90"/>
      <c r="AH459" s="90"/>
      <c r="AI459" s="88"/>
      <c r="AJ459" s="253"/>
      <c r="AK459" s="347"/>
    </row>
    <row r="460" spans="1:37" ht="43.9" customHeight="1">
      <c r="A460" s="243"/>
      <c r="B460" s="30" t="s">
        <v>89</v>
      </c>
      <c r="C460" s="75" t="s">
        <v>90</v>
      </c>
      <c r="D460" s="116"/>
      <c r="E460" s="459"/>
      <c r="F460" s="459"/>
      <c r="G460" s="531"/>
      <c r="H460" s="223"/>
      <c r="I460" s="88"/>
      <c r="J460" s="88"/>
      <c r="K460" s="90"/>
      <c r="L460" s="88"/>
      <c r="M460" s="88"/>
      <c r="N460" s="340"/>
      <c r="O460" s="223"/>
      <c r="P460" s="88"/>
      <c r="Q460" s="89"/>
      <c r="R460" s="88"/>
      <c r="S460" s="88"/>
      <c r="T460" s="90"/>
      <c r="U460" s="90"/>
      <c r="V460" s="88"/>
      <c r="W460" s="90"/>
      <c r="X460" s="90"/>
      <c r="Y460" s="90"/>
      <c r="Z460" s="90"/>
      <c r="AA460" s="90"/>
      <c r="AB460" s="90"/>
      <c r="AC460" s="90"/>
      <c r="AD460" s="90"/>
      <c r="AE460" s="90"/>
      <c r="AF460" s="90"/>
      <c r="AG460" s="90"/>
      <c r="AH460" s="90"/>
      <c r="AI460" s="88"/>
      <c r="AJ460" s="253"/>
      <c r="AK460" s="347"/>
    </row>
    <row r="461" spans="1:37" ht="43.9" customHeight="1">
      <c r="A461" s="243"/>
      <c r="B461" s="277" t="s">
        <v>91</v>
      </c>
      <c r="C461" s="85" t="s">
        <v>90</v>
      </c>
      <c r="D461" s="278"/>
      <c r="E461" s="459"/>
      <c r="F461" s="459"/>
      <c r="G461" s="531"/>
      <c r="H461" s="224"/>
      <c r="I461" s="177"/>
      <c r="J461" s="177"/>
      <c r="K461" s="133"/>
      <c r="L461" s="177"/>
      <c r="M461" s="177"/>
      <c r="N461" s="288"/>
      <c r="O461" s="224"/>
      <c r="P461" s="177"/>
      <c r="Q461" s="200"/>
      <c r="R461" s="177"/>
      <c r="S461" s="177"/>
      <c r="T461" s="133"/>
      <c r="U461" s="133"/>
      <c r="V461" s="177"/>
      <c r="W461" s="133"/>
      <c r="X461" s="133"/>
      <c r="Y461" s="133"/>
      <c r="Z461" s="133"/>
      <c r="AA461" s="133"/>
      <c r="AB461" s="133"/>
      <c r="AC461" s="133"/>
      <c r="AD461" s="133"/>
      <c r="AE461" s="133"/>
      <c r="AF461" s="133"/>
      <c r="AG461" s="133"/>
      <c r="AH461" s="133"/>
      <c r="AI461" s="177"/>
      <c r="AJ461" s="303"/>
      <c r="AK461" s="226"/>
    </row>
    <row r="462" spans="1:37" ht="43.9" customHeight="1">
      <c r="A462" s="279"/>
      <c r="B462" s="163"/>
      <c r="C462" s="163"/>
      <c r="D462" s="163"/>
      <c r="E462" s="170"/>
      <c r="F462" s="93"/>
      <c r="G462" s="93"/>
      <c r="H462" s="163"/>
      <c r="I462" s="163"/>
      <c r="J462" s="163"/>
      <c r="K462" s="44"/>
      <c r="L462" s="170"/>
      <c r="M462" s="170"/>
      <c r="N462" s="66"/>
      <c r="O462" s="151"/>
      <c r="P462" s="149"/>
      <c r="Q462" s="150"/>
      <c r="R462" s="151"/>
      <c r="S462" s="66"/>
      <c r="T462" s="65"/>
      <c r="U462" s="65"/>
      <c r="V462" s="66"/>
      <c r="W462" s="65"/>
      <c r="X462" s="65"/>
      <c r="Y462" s="65"/>
      <c r="Z462" s="65"/>
      <c r="AA462" s="65"/>
      <c r="AB462" s="65"/>
      <c r="AC462" s="65"/>
      <c r="AD462" s="65"/>
      <c r="AE462" s="65"/>
      <c r="AF462" s="65"/>
      <c r="AG462" s="65"/>
      <c r="AH462" s="410"/>
      <c r="AI462" s="66"/>
      <c r="AJ462" s="247"/>
      <c r="AK462" s="66"/>
    </row>
    <row r="463" spans="1:37" ht="43.9" customHeight="1" thickBot="1">
      <c r="A463" s="280"/>
      <c r="B463" s="164"/>
      <c r="C463" s="164"/>
      <c r="D463" s="164"/>
      <c r="E463" s="281"/>
      <c r="F463" s="97"/>
      <c r="G463" s="164"/>
      <c r="H463" s="164"/>
      <c r="I463" s="164"/>
      <c r="J463" s="164"/>
      <c r="K463" s="96"/>
      <c r="L463" s="281"/>
      <c r="M463" s="164"/>
      <c r="N463" s="164"/>
      <c r="O463" s="281"/>
      <c r="P463" s="282"/>
      <c r="Q463" s="283"/>
      <c r="R463" s="281"/>
      <c r="S463" s="164"/>
      <c r="T463" s="96"/>
      <c r="U463" s="96"/>
      <c r="V463" s="164"/>
      <c r="W463" s="96"/>
      <c r="X463" s="96"/>
      <c r="Y463" s="96"/>
      <c r="Z463" s="96"/>
      <c r="AA463" s="96"/>
      <c r="AB463" s="96"/>
      <c r="AC463" s="96"/>
      <c r="AD463" s="96"/>
      <c r="AE463" s="96"/>
      <c r="AF463" s="96"/>
      <c r="AG463" s="96"/>
      <c r="AH463" s="411"/>
      <c r="AI463" s="164"/>
      <c r="AJ463" s="164"/>
      <c r="AK463" s="164"/>
    </row>
    <row r="464" spans="1:37" ht="43.9" customHeight="1" thickBot="1">
      <c r="A464" s="258">
        <v>32</v>
      </c>
      <c r="B464" s="481" t="s">
        <v>5</v>
      </c>
      <c r="C464" s="482"/>
      <c r="D464" s="482" t="s">
        <v>6</v>
      </c>
      <c r="E464" s="482"/>
      <c r="F464" s="482"/>
      <c r="G464" s="482"/>
      <c r="H464" s="482"/>
      <c r="I464" s="482"/>
      <c r="J464" s="482"/>
      <c r="K464" s="482"/>
      <c r="L464" s="501"/>
      <c r="M464" s="502" t="s">
        <v>7</v>
      </c>
      <c r="N464" s="482"/>
      <c r="O464" s="482"/>
      <c r="P464" s="482"/>
      <c r="Q464" s="482"/>
      <c r="R464" s="482"/>
      <c r="S464" s="482"/>
      <c r="T464" s="482"/>
      <c r="U464" s="482"/>
      <c r="V464" s="482"/>
      <c r="W464" s="482"/>
      <c r="X464" s="482"/>
      <c r="Y464" s="482"/>
      <c r="Z464" s="482"/>
      <c r="AA464" s="482"/>
      <c r="AB464" s="482"/>
      <c r="AC464" s="482"/>
      <c r="AD464" s="482"/>
      <c r="AE464" s="482"/>
      <c r="AF464" s="482"/>
      <c r="AG464" s="482"/>
      <c r="AH464" s="482"/>
      <c r="AI464" s="483" t="s">
        <v>8</v>
      </c>
      <c r="AJ464" s="483"/>
    </row>
    <row r="465" spans="1:37" s="259" customFormat="1" ht="43.9" customHeight="1">
      <c r="A465" s="243"/>
      <c r="D465" s="260"/>
      <c r="E465" s="261" t="s">
        <v>9</v>
      </c>
      <c r="F465" s="508" t="s">
        <v>10</v>
      </c>
      <c r="G465" s="508" t="s">
        <v>11</v>
      </c>
      <c r="H465" s="510" t="s">
        <v>12</v>
      </c>
      <c r="I465" s="512" t="s">
        <v>13</v>
      </c>
      <c r="J465" s="514" t="s">
        <v>14</v>
      </c>
      <c r="K465" s="466" t="s">
        <v>15</v>
      </c>
      <c r="L465" s="508" t="s">
        <v>16</v>
      </c>
      <c r="M465" s="260" t="s">
        <v>17</v>
      </c>
      <c r="N465" s="262" t="s">
        <v>18</v>
      </c>
      <c r="O465" s="516" t="s">
        <v>19</v>
      </c>
      <c r="P465" s="517"/>
      <c r="Q465" s="518"/>
      <c r="R465" s="508" t="s">
        <v>92</v>
      </c>
      <c r="S465" s="508" t="s">
        <v>93</v>
      </c>
      <c r="T465" s="466" t="s">
        <v>22</v>
      </c>
      <c r="U465" s="466" t="s">
        <v>23</v>
      </c>
      <c r="V465" s="529" t="s">
        <v>24</v>
      </c>
      <c r="W465" s="466" t="s">
        <v>94</v>
      </c>
      <c r="X465" s="467" t="s">
        <v>26</v>
      </c>
      <c r="Y465" s="468"/>
      <c r="Z465" s="469"/>
      <c r="AA465" s="467" t="s">
        <v>27</v>
      </c>
      <c r="AB465" s="468"/>
      <c r="AC465" s="469"/>
      <c r="AD465" s="18" t="s">
        <v>28</v>
      </c>
      <c r="AE465" s="467" t="s">
        <v>29</v>
      </c>
      <c r="AF465" s="468"/>
      <c r="AG465" s="469"/>
      <c r="AH465" s="466" t="s">
        <v>30</v>
      </c>
      <c r="AI465" s="528" t="s">
        <v>31</v>
      </c>
      <c r="AJ465" s="528" t="s">
        <v>32</v>
      </c>
      <c r="AK465" s="263" t="s">
        <v>33</v>
      </c>
    </row>
    <row r="466" spans="1:37" ht="43.9" customHeight="1">
      <c r="A466" s="243"/>
      <c r="B466" s="264" t="s">
        <v>34</v>
      </c>
      <c r="C466" s="269" t="s">
        <v>505</v>
      </c>
      <c r="D466" s="116"/>
      <c r="E466" s="395" t="s">
        <v>167</v>
      </c>
      <c r="F466" s="509"/>
      <c r="G466" s="509"/>
      <c r="H466" s="511"/>
      <c r="I466" s="513"/>
      <c r="J466" s="515"/>
      <c r="K466" s="457"/>
      <c r="L466" s="509"/>
      <c r="M466" s="266"/>
      <c r="N466" s="361"/>
      <c r="O466" s="426" t="s">
        <v>37</v>
      </c>
      <c r="P466" s="427" t="s">
        <v>38</v>
      </c>
      <c r="Q466" s="428" t="s">
        <v>17</v>
      </c>
      <c r="R466" s="528"/>
      <c r="S466" s="528"/>
      <c r="T466" s="456"/>
      <c r="U466" s="456"/>
      <c r="V466" s="530"/>
      <c r="W466" s="456"/>
      <c r="X466" s="325" t="s">
        <v>39</v>
      </c>
      <c r="Y466" s="325" t="s">
        <v>40</v>
      </c>
      <c r="Z466" s="325" t="s">
        <v>41</v>
      </c>
      <c r="AA466" s="325" t="s">
        <v>39</v>
      </c>
      <c r="AB466" s="325" t="s">
        <v>40</v>
      </c>
      <c r="AC466" s="325" t="s">
        <v>41</v>
      </c>
      <c r="AD466" s="325" t="s">
        <v>42</v>
      </c>
      <c r="AE466" s="325" t="s">
        <v>43</v>
      </c>
      <c r="AF466" s="325" t="s">
        <v>44</v>
      </c>
      <c r="AG466" s="325" t="s">
        <v>45</v>
      </c>
      <c r="AH466" s="456"/>
      <c r="AI466" s="528"/>
      <c r="AJ466" s="528"/>
      <c r="AK466" s="152" t="s">
        <v>46</v>
      </c>
    </row>
    <row r="467" spans="1:37" ht="43.9" customHeight="1">
      <c r="A467" s="243"/>
      <c r="B467" s="30" t="s">
        <v>47</v>
      </c>
      <c r="C467" s="222" t="s">
        <v>506</v>
      </c>
      <c r="D467" s="116"/>
      <c r="E467" s="458" t="s">
        <v>507</v>
      </c>
      <c r="F467" s="458" t="s">
        <v>508</v>
      </c>
      <c r="G467" s="460" t="s">
        <v>509</v>
      </c>
      <c r="H467" s="278"/>
      <c r="I467" s="278"/>
      <c r="J467" s="278"/>
      <c r="K467" s="194"/>
      <c r="L467" s="302"/>
      <c r="M467" s="295"/>
      <c r="N467" s="295"/>
      <c r="O467" s="309"/>
      <c r="P467" s="282"/>
      <c r="Q467" s="283"/>
      <c r="R467" s="281"/>
      <c r="S467" s="164"/>
      <c r="T467" s="96"/>
      <c r="U467" s="96"/>
      <c r="V467" s="164"/>
      <c r="W467" s="96"/>
      <c r="X467" s="96"/>
      <c r="Y467" s="96"/>
      <c r="Z467" s="96"/>
      <c r="AA467" s="96"/>
      <c r="AB467" s="96"/>
      <c r="AC467" s="96"/>
      <c r="AD467" s="435"/>
      <c r="AE467" s="96"/>
      <c r="AF467" s="96"/>
      <c r="AG467" s="96"/>
      <c r="AH467" s="411"/>
      <c r="AI467" s="164"/>
      <c r="AJ467" s="301"/>
      <c r="AK467" s="321"/>
    </row>
    <row r="468" spans="1:37" ht="43.9" customHeight="1">
      <c r="A468" s="243"/>
      <c r="B468" s="264" t="s">
        <v>54</v>
      </c>
      <c r="C468" s="269" t="s">
        <v>55</v>
      </c>
      <c r="D468" s="116"/>
      <c r="E468" s="459"/>
      <c r="F468" s="459"/>
      <c r="G468" s="531"/>
      <c r="H468" s="250"/>
      <c r="I468" s="60"/>
      <c r="J468" s="60"/>
      <c r="K468" s="59"/>
      <c r="L468" s="147"/>
      <c r="M468" s="60"/>
      <c r="N468" s="340"/>
      <c r="O468" s="298"/>
      <c r="P468" s="185"/>
      <c r="Q468" s="186"/>
      <c r="R468" s="187"/>
      <c r="S468" s="188"/>
      <c r="T468" s="123"/>
      <c r="U468" s="123"/>
      <c r="V468" s="188"/>
      <c r="W468" s="123"/>
      <c r="X468" s="123"/>
      <c r="Y468" s="123"/>
      <c r="Z468" s="123"/>
      <c r="AA468" s="123"/>
      <c r="AB468" s="123"/>
      <c r="AC468" s="123"/>
      <c r="AD468" s="123"/>
      <c r="AE468" s="123"/>
      <c r="AF468" s="123"/>
      <c r="AG468" s="123"/>
      <c r="AH468" s="405"/>
      <c r="AI468" s="249"/>
      <c r="AJ468" s="253"/>
      <c r="AK468" s="347"/>
    </row>
    <row r="469" spans="1:37" ht="43.9" customHeight="1">
      <c r="A469" s="243"/>
      <c r="B469" s="30" t="s">
        <v>56</v>
      </c>
      <c r="C469" s="75" t="s">
        <v>90</v>
      </c>
      <c r="D469" s="116"/>
      <c r="E469" s="459"/>
      <c r="F469" s="459"/>
      <c r="G469" s="531"/>
      <c r="H469" s="246"/>
      <c r="I469" s="66"/>
      <c r="J469" s="66"/>
      <c r="K469" s="65"/>
      <c r="L469" s="151"/>
      <c r="M469" s="66"/>
      <c r="N469" s="340"/>
      <c r="O469" s="298"/>
      <c r="P469" s="387"/>
      <c r="Q469" s="186"/>
      <c r="R469" s="187"/>
      <c r="S469" s="187"/>
      <c r="T469" s="123"/>
      <c r="U469" s="123"/>
      <c r="V469" s="187"/>
      <c r="W469" s="123"/>
      <c r="X469" s="123"/>
      <c r="Y469" s="123"/>
      <c r="Z469" s="123"/>
      <c r="AA469" s="123"/>
      <c r="AB469" s="123"/>
      <c r="AC469" s="123"/>
      <c r="AD469" s="123"/>
      <c r="AE469" s="123"/>
      <c r="AF469" s="123"/>
      <c r="AG469" s="123"/>
      <c r="AH469" s="123"/>
      <c r="AI469" s="252"/>
      <c r="AJ469" s="303"/>
      <c r="AK469" s="347"/>
    </row>
    <row r="470" spans="1:37" ht="43.9" customHeight="1">
      <c r="A470" s="243"/>
      <c r="B470" s="30" t="s">
        <v>65</v>
      </c>
      <c r="C470" s="31" t="s">
        <v>302</v>
      </c>
      <c r="D470" s="116"/>
      <c r="E470" s="459"/>
      <c r="F470" s="459"/>
      <c r="G470" s="461"/>
      <c r="H470" s="347" t="str">
        <f>C470</f>
        <v>AMM</v>
      </c>
      <c r="I470" s="348" t="s">
        <v>107</v>
      </c>
      <c r="J470" s="165" t="s">
        <v>510</v>
      </c>
      <c r="K470" s="378" t="s">
        <v>53</v>
      </c>
      <c r="L470" s="349" t="s">
        <v>58</v>
      </c>
      <c r="M470" s="340"/>
      <c r="N470" s="340"/>
      <c r="O470" s="298"/>
      <c r="P470" s="185"/>
      <c r="Q470" s="186"/>
      <c r="R470" s="187"/>
      <c r="S470" s="188"/>
      <c r="T470" s="123"/>
      <c r="U470" s="123"/>
      <c r="V470" s="188"/>
      <c r="W470" s="123"/>
      <c r="X470" s="123"/>
      <c r="Y470" s="123"/>
      <c r="Z470" s="123"/>
      <c r="AA470" s="123"/>
      <c r="AB470" s="123"/>
      <c r="AC470" s="123"/>
      <c r="AD470" s="123"/>
      <c r="AE470" s="123"/>
      <c r="AF470" s="123"/>
      <c r="AG470" s="123"/>
      <c r="AH470" s="405"/>
      <c r="AI470" s="249"/>
      <c r="AJ470" s="152" t="s">
        <v>511</v>
      </c>
      <c r="AK470" s="347"/>
    </row>
    <row r="471" spans="1:37" ht="43.9" customHeight="1">
      <c r="A471" s="243"/>
      <c r="B471" s="30" t="s">
        <v>75</v>
      </c>
      <c r="C471" s="75" t="s">
        <v>90</v>
      </c>
      <c r="D471" s="116"/>
      <c r="E471" s="459"/>
      <c r="F471" s="459"/>
      <c r="G471" s="531"/>
      <c r="H471" s="275"/>
      <c r="I471" s="79"/>
      <c r="J471" s="79"/>
      <c r="K471" s="81"/>
      <c r="L471" s="79"/>
      <c r="M471" s="79"/>
      <c r="N471" s="340"/>
      <c r="O471" s="223"/>
      <c r="P471" s="88"/>
      <c r="Q471" s="89"/>
      <c r="R471" s="88"/>
      <c r="S471" s="88"/>
      <c r="T471" s="90"/>
      <c r="U471" s="90"/>
      <c r="V471" s="88"/>
      <c r="W471" s="90"/>
      <c r="X471" s="90"/>
      <c r="Y471" s="90"/>
      <c r="Z471" s="90"/>
      <c r="AA471" s="90"/>
      <c r="AB471" s="90"/>
      <c r="AC471" s="90"/>
      <c r="AD471" s="90"/>
      <c r="AE471" s="90"/>
      <c r="AF471" s="90"/>
      <c r="AG471" s="90"/>
      <c r="AH471" s="90"/>
      <c r="AI471" s="91"/>
      <c r="AJ471" s="202"/>
      <c r="AK471" s="347"/>
    </row>
    <row r="472" spans="1:37" ht="43.9" customHeight="1">
      <c r="A472" s="243"/>
      <c r="B472" s="30" t="s">
        <v>82</v>
      </c>
      <c r="C472" s="75" t="s">
        <v>90</v>
      </c>
      <c r="D472" s="116"/>
      <c r="E472" s="459"/>
      <c r="F472" s="459"/>
      <c r="G472" s="531"/>
      <c r="H472" s="223"/>
      <c r="I472" s="88"/>
      <c r="J472" s="88"/>
      <c r="K472" s="90"/>
      <c r="L472" s="88"/>
      <c r="M472" s="88"/>
      <c r="N472" s="340"/>
      <c r="O472" s="223"/>
      <c r="P472" s="88"/>
      <c r="Q472" s="89"/>
      <c r="R472" s="88"/>
      <c r="S472" s="88"/>
      <c r="T472" s="90"/>
      <c r="U472" s="90"/>
      <c r="V472" s="88"/>
      <c r="W472" s="90"/>
      <c r="X472" s="90"/>
      <c r="Y472" s="90"/>
      <c r="Z472" s="90"/>
      <c r="AA472" s="90"/>
      <c r="AB472" s="90"/>
      <c r="AC472" s="90"/>
      <c r="AD472" s="90"/>
      <c r="AE472" s="90"/>
      <c r="AF472" s="90"/>
      <c r="AG472" s="90"/>
      <c r="AH472" s="90"/>
      <c r="AI472" s="91"/>
      <c r="AJ472" s="253"/>
      <c r="AK472" s="347"/>
    </row>
    <row r="473" spans="1:37" ht="43.9" customHeight="1">
      <c r="A473" s="243"/>
      <c r="B473" s="30" t="s">
        <v>89</v>
      </c>
      <c r="C473" s="75" t="s">
        <v>90</v>
      </c>
      <c r="D473" s="116"/>
      <c r="E473" s="459"/>
      <c r="F473" s="459"/>
      <c r="G473" s="531"/>
      <c r="H473" s="223"/>
      <c r="I473" s="88"/>
      <c r="J473" s="88"/>
      <c r="K473" s="90"/>
      <c r="L473" s="88"/>
      <c r="M473" s="88"/>
      <c r="N473" s="340"/>
      <c r="O473" s="223"/>
      <c r="P473" s="88"/>
      <c r="Q473" s="89"/>
      <c r="R473" s="88"/>
      <c r="S473" s="88"/>
      <c r="T473" s="90"/>
      <c r="U473" s="90"/>
      <c r="V473" s="88"/>
      <c r="W473" s="90"/>
      <c r="X473" s="90"/>
      <c r="Y473" s="90"/>
      <c r="Z473" s="90"/>
      <c r="AA473" s="90"/>
      <c r="AB473" s="90"/>
      <c r="AC473" s="90"/>
      <c r="AD473" s="90"/>
      <c r="AE473" s="90"/>
      <c r="AF473" s="90"/>
      <c r="AG473" s="90"/>
      <c r="AH473" s="90"/>
      <c r="AI473" s="91"/>
      <c r="AJ473" s="253"/>
      <c r="AK473" s="347"/>
    </row>
    <row r="474" spans="1:37" ht="43.9" customHeight="1">
      <c r="A474" s="243"/>
      <c r="B474" s="277" t="s">
        <v>91</v>
      </c>
      <c r="C474" s="85" t="s">
        <v>90</v>
      </c>
      <c r="D474" s="278"/>
      <c r="E474" s="459"/>
      <c r="F474" s="459"/>
      <c r="G474" s="531"/>
      <c r="H474" s="224"/>
      <c r="I474" s="177"/>
      <c r="J474" s="177"/>
      <c r="K474" s="133"/>
      <c r="L474" s="177"/>
      <c r="M474" s="177"/>
      <c r="N474" s="288"/>
      <c r="O474" s="224"/>
      <c r="P474" s="177"/>
      <c r="Q474" s="200"/>
      <c r="R474" s="177"/>
      <c r="S474" s="177"/>
      <c r="T474" s="133"/>
      <c r="U474" s="133"/>
      <c r="V474" s="177"/>
      <c r="W474" s="133"/>
      <c r="X474" s="133"/>
      <c r="Y474" s="133"/>
      <c r="Z474" s="133"/>
      <c r="AA474" s="133"/>
      <c r="AB474" s="133"/>
      <c r="AC474" s="133"/>
      <c r="AD474" s="133"/>
      <c r="AE474" s="133"/>
      <c r="AF474" s="133"/>
      <c r="AG474" s="133"/>
      <c r="AH474" s="133"/>
      <c r="AI474" s="189"/>
      <c r="AJ474" s="303"/>
      <c r="AK474" s="226"/>
    </row>
    <row r="475" spans="1:37" ht="43.9" customHeight="1">
      <c r="A475" s="279"/>
      <c r="B475" s="163"/>
      <c r="C475" s="163"/>
      <c r="D475" s="163"/>
      <c r="E475" s="170"/>
      <c r="F475" s="93"/>
      <c r="G475" s="93"/>
      <c r="H475" s="163"/>
      <c r="I475" s="163"/>
      <c r="J475" s="163"/>
      <c r="K475" s="44"/>
      <c r="L475" s="170"/>
      <c r="M475" s="170"/>
      <c r="N475" s="66"/>
      <c r="O475" s="170"/>
      <c r="P475" s="168"/>
      <c r="Q475" s="169"/>
      <c r="R475" s="170"/>
      <c r="S475" s="163"/>
      <c r="T475" s="44"/>
      <c r="U475" s="44"/>
      <c r="V475" s="163"/>
      <c r="W475" s="44"/>
      <c r="X475" s="44"/>
      <c r="Y475" s="44"/>
      <c r="Z475" s="44"/>
      <c r="AA475" s="44"/>
      <c r="AB475" s="44"/>
      <c r="AC475" s="44"/>
      <c r="AD475" s="44"/>
      <c r="AE475" s="44"/>
      <c r="AF475" s="44"/>
      <c r="AG475" s="44"/>
      <c r="AH475" s="406"/>
      <c r="AI475" s="273"/>
      <c r="AJ475" s="247"/>
      <c r="AK475" s="66"/>
    </row>
    <row r="476" spans="1:37" ht="43.9" customHeight="1" thickBot="1">
      <c r="A476" s="280"/>
      <c r="B476" s="164"/>
      <c r="C476" s="164"/>
      <c r="D476" s="164"/>
      <c r="E476" s="281"/>
      <c r="F476" s="97"/>
      <c r="G476" s="164"/>
      <c r="H476" s="164"/>
      <c r="I476" s="164"/>
      <c r="J476" s="164"/>
      <c r="K476" s="96"/>
      <c r="L476" s="281"/>
      <c r="M476" s="164"/>
      <c r="N476" s="164"/>
      <c r="O476" s="281"/>
      <c r="P476" s="311"/>
      <c r="Q476" s="312"/>
      <c r="R476" s="310"/>
      <c r="S476" s="231"/>
      <c r="T476" s="229"/>
      <c r="U476" s="229"/>
      <c r="V476" s="231"/>
      <c r="W476" s="229"/>
      <c r="X476" s="229"/>
      <c r="Y476" s="229"/>
      <c r="Z476" s="229"/>
      <c r="AA476" s="229"/>
      <c r="AB476" s="229"/>
      <c r="AC476" s="229"/>
      <c r="AD476" s="229"/>
      <c r="AE476" s="229"/>
      <c r="AF476" s="229"/>
      <c r="AG476" s="229"/>
      <c r="AH476" s="407"/>
      <c r="AI476" s="231"/>
      <c r="AJ476" s="164"/>
      <c r="AK476" s="164"/>
    </row>
    <row r="477" spans="1:37" ht="43.9" customHeight="1" thickBot="1">
      <c r="A477" s="258">
        <v>33</v>
      </c>
      <c r="B477" s="481" t="s">
        <v>5</v>
      </c>
      <c r="C477" s="482"/>
      <c r="D477" s="482" t="s">
        <v>6</v>
      </c>
      <c r="E477" s="482"/>
      <c r="F477" s="482"/>
      <c r="G477" s="482"/>
      <c r="H477" s="482"/>
      <c r="I477" s="482"/>
      <c r="J477" s="482"/>
      <c r="K477" s="482"/>
      <c r="L477" s="501"/>
      <c r="M477" s="502" t="s">
        <v>7</v>
      </c>
      <c r="N477" s="482"/>
      <c r="O477" s="482"/>
      <c r="P477" s="482"/>
      <c r="Q477" s="482"/>
      <c r="R477" s="482"/>
      <c r="S477" s="482"/>
      <c r="T477" s="482"/>
      <c r="U477" s="482"/>
      <c r="V477" s="482"/>
      <c r="W477" s="482"/>
      <c r="X477" s="482"/>
      <c r="Y477" s="482"/>
      <c r="Z477" s="482"/>
      <c r="AA477" s="482"/>
      <c r="AB477" s="482"/>
      <c r="AC477" s="482"/>
      <c r="AD477" s="482"/>
      <c r="AE477" s="482"/>
      <c r="AF477" s="482"/>
      <c r="AG477" s="482"/>
      <c r="AH477" s="482"/>
      <c r="AI477" s="483" t="s">
        <v>8</v>
      </c>
      <c r="AJ477" s="483"/>
    </row>
    <row r="478" spans="1:37" s="259" customFormat="1" ht="43.9" customHeight="1">
      <c r="A478" s="243"/>
      <c r="D478" s="260"/>
      <c r="E478" s="261" t="s">
        <v>9</v>
      </c>
      <c r="F478" s="508" t="s">
        <v>10</v>
      </c>
      <c r="G478" s="508" t="s">
        <v>11</v>
      </c>
      <c r="H478" s="510" t="s">
        <v>12</v>
      </c>
      <c r="I478" s="512" t="s">
        <v>13</v>
      </c>
      <c r="J478" s="514" t="s">
        <v>14</v>
      </c>
      <c r="K478" s="466" t="s">
        <v>15</v>
      </c>
      <c r="L478" s="508" t="s">
        <v>16</v>
      </c>
      <c r="M478" s="260" t="s">
        <v>17</v>
      </c>
      <c r="N478" s="262" t="s">
        <v>18</v>
      </c>
      <c r="O478" s="516" t="s">
        <v>19</v>
      </c>
      <c r="P478" s="517"/>
      <c r="Q478" s="518"/>
      <c r="R478" s="508" t="s">
        <v>92</v>
      </c>
      <c r="S478" s="508" t="s">
        <v>93</v>
      </c>
      <c r="T478" s="466" t="s">
        <v>22</v>
      </c>
      <c r="U478" s="466" t="s">
        <v>23</v>
      </c>
      <c r="V478" s="529" t="s">
        <v>24</v>
      </c>
      <c r="W478" s="466" t="s">
        <v>94</v>
      </c>
      <c r="X478" s="467" t="s">
        <v>26</v>
      </c>
      <c r="Y478" s="468"/>
      <c r="Z478" s="469"/>
      <c r="AA478" s="467" t="s">
        <v>27</v>
      </c>
      <c r="AB478" s="468"/>
      <c r="AC478" s="469"/>
      <c r="AD478" s="18" t="s">
        <v>28</v>
      </c>
      <c r="AE478" s="467" t="s">
        <v>29</v>
      </c>
      <c r="AF478" s="468"/>
      <c r="AG478" s="469"/>
      <c r="AH478" s="466" t="s">
        <v>30</v>
      </c>
      <c r="AI478" s="528" t="s">
        <v>31</v>
      </c>
      <c r="AJ478" s="528" t="s">
        <v>32</v>
      </c>
      <c r="AK478" s="263" t="s">
        <v>33</v>
      </c>
    </row>
    <row r="479" spans="1:37" ht="43.9" customHeight="1">
      <c r="A479" s="243"/>
      <c r="B479" s="264" t="s">
        <v>34</v>
      </c>
      <c r="C479" s="314" t="s">
        <v>512</v>
      </c>
      <c r="D479" s="226"/>
      <c r="E479" s="394" t="s">
        <v>167</v>
      </c>
      <c r="F479" s="509"/>
      <c r="G479" s="509"/>
      <c r="H479" s="511"/>
      <c r="I479" s="513"/>
      <c r="J479" s="515"/>
      <c r="K479" s="457"/>
      <c r="L479" s="509"/>
      <c r="M479" s="266"/>
      <c r="N479" s="361"/>
      <c r="O479" s="426" t="s">
        <v>37</v>
      </c>
      <c r="P479" s="427" t="s">
        <v>38</v>
      </c>
      <c r="Q479" s="428" t="s">
        <v>17</v>
      </c>
      <c r="R479" s="528"/>
      <c r="S479" s="528"/>
      <c r="T479" s="456"/>
      <c r="U479" s="456"/>
      <c r="V479" s="530"/>
      <c r="W479" s="456"/>
      <c r="X479" s="325" t="s">
        <v>39</v>
      </c>
      <c r="Y479" s="325" t="s">
        <v>40</v>
      </c>
      <c r="Z479" s="325" t="s">
        <v>41</v>
      </c>
      <c r="AA479" s="325" t="s">
        <v>39</v>
      </c>
      <c r="AB479" s="325" t="s">
        <v>40</v>
      </c>
      <c r="AC479" s="325" t="s">
        <v>41</v>
      </c>
      <c r="AD479" s="325" t="s">
        <v>42</v>
      </c>
      <c r="AE479" s="325" t="s">
        <v>43</v>
      </c>
      <c r="AF479" s="325" t="s">
        <v>44</v>
      </c>
      <c r="AG479" s="325" t="s">
        <v>45</v>
      </c>
      <c r="AH479" s="456"/>
      <c r="AI479" s="528"/>
      <c r="AJ479" s="528"/>
      <c r="AK479" s="152" t="s">
        <v>46</v>
      </c>
    </row>
    <row r="480" spans="1:37" ht="43.9" customHeight="1">
      <c r="A480" s="243"/>
      <c r="B480" s="30" t="s">
        <v>47</v>
      </c>
      <c r="C480" s="31" t="s">
        <v>513</v>
      </c>
      <c r="D480" s="116"/>
      <c r="E480" s="458" t="s">
        <v>514</v>
      </c>
      <c r="F480" s="458" t="s">
        <v>515</v>
      </c>
      <c r="G480" s="460" t="s">
        <v>516</v>
      </c>
      <c r="H480" s="278"/>
      <c r="I480" s="278"/>
      <c r="J480" s="278"/>
      <c r="K480" s="194"/>
      <c r="L480" s="302"/>
      <c r="M480" s="295"/>
      <c r="N480" s="295"/>
      <c r="O480" s="309"/>
      <c r="P480" s="282"/>
      <c r="Q480" s="283"/>
      <c r="R480" s="281"/>
      <c r="S480" s="164"/>
      <c r="T480" s="96"/>
      <c r="U480" s="96"/>
      <c r="V480" s="164"/>
      <c r="W480" s="96"/>
      <c r="X480" s="96"/>
      <c r="Y480" s="96"/>
      <c r="Z480" s="96"/>
      <c r="AA480" s="96"/>
      <c r="AB480" s="96"/>
      <c r="AC480" s="96"/>
      <c r="AD480" s="435"/>
      <c r="AE480" s="96"/>
      <c r="AF480" s="96"/>
      <c r="AG480" s="96"/>
      <c r="AH480" s="411"/>
      <c r="AI480" s="164"/>
      <c r="AJ480" s="301"/>
      <c r="AK480" s="321"/>
    </row>
    <row r="481" spans="1:37" ht="43.9" customHeight="1">
      <c r="A481" s="243"/>
      <c r="B481" s="264" t="s">
        <v>54</v>
      </c>
      <c r="C481" s="269" t="s">
        <v>55</v>
      </c>
      <c r="D481" s="116"/>
      <c r="E481" s="459"/>
      <c r="F481" s="459"/>
      <c r="G481" s="531"/>
      <c r="H481" s="250"/>
      <c r="I481" s="60"/>
      <c r="J481" s="60"/>
      <c r="K481" s="59"/>
      <c r="L481" s="147"/>
      <c r="M481" s="60"/>
      <c r="N481" s="340"/>
      <c r="O481" s="298"/>
      <c r="P481" s="185"/>
      <c r="Q481" s="186"/>
      <c r="R481" s="187"/>
      <c r="S481" s="188"/>
      <c r="T481" s="123"/>
      <c r="U481" s="123"/>
      <c r="V481" s="188"/>
      <c r="W481" s="123"/>
      <c r="X481" s="123"/>
      <c r="Y481" s="123"/>
      <c r="Z481" s="123"/>
      <c r="AA481" s="123"/>
      <c r="AB481" s="123"/>
      <c r="AC481" s="123"/>
      <c r="AD481" s="123"/>
      <c r="AE481" s="123"/>
      <c r="AF481" s="123"/>
      <c r="AG481" s="123"/>
      <c r="AH481" s="405"/>
      <c r="AI481" s="249"/>
      <c r="AJ481" s="253"/>
      <c r="AK481" s="253"/>
    </row>
    <row r="482" spans="1:37" ht="43.9" customHeight="1">
      <c r="A482" s="243"/>
      <c r="B482" s="30" t="s">
        <v>56</v>
      </c>
      <c r="C482" s="75" t="s">
        <v>90</v>
      </c>
      <c r="D482" s="116"/>
      <c r="E482" s="459"/>
      <c r="F482" s="459"/>
      <c r="G482" s="531"/>
      <c r="H482" s="246"/>
      <c r="I482" s="66"/>
      <c r="J482" s="66"/>
      <c r="K482" s="65"/>
      <c r="L482" s="151"/>
      <c r="M482" s="66"/>
      <c r="N482" s="340"/>
      <c r="O482" s="248"/>
      <c r="P482" s="185"/>
      <c r="Q482" s="186"/>
      <c r="R482" s="187"/>
      <c r="S482" s="188"/>
      <c r="T482" s="123"/>
      <c r="U482" s="123"/>
      <c r="V482" s="188"/>
      <c r="W482" s="123"/>
      <c r="X482" s="123"/>
      <c r="Y482" s="123"/>
      <c r="Z482" s="123"/>
      <c r="AA482" s="123"/>
      <c r="AB482" s="123"/>
      <c r="AC482" s="123"/>
      <c r="AD482" s="123"/>
      <c r="AE482" s="123"/>
      <c r="AF482" s="123"/>
      <c r="AG482" s="123"/>
      <c r="AH482" s="405"/>
      <c r="AI482" s="249"/>
      <c r="AJ482" s="303"/>
      <c r="AK482" s="347"/>
    </row>
    <row r="483" spans="1:37" ht="43.9" customHeight="1">
      <c r="A483" s="243"/>
      <c r="B483" s="30" t="s">
        <v>65</v>
      </c>
      <c r="C483" s="31" t="s">
        <v>489</v>
      </c>
      <c r="D483" s="116"/>
      <c r="E483" s="459"/>
      <c r="F483" s="459"/>
      <c r="G483" s="461"/>
      <c r="H483" s="347" t="str">
        <f>C483</f>
        <v>Assembled maintenance team</v>
      </c>
      <c r="I483" s="348" t="s">
        <v>107</v>
      </c>
      <c r="J483" s="117" t="s">
        <v>517</v>
      </c>
      <c r="K483" s="378" t="s">
        <v>53</v>
      </c>
      <c r="L483" s="349" t="s">
        <v>58</v>
      </c>
      <c r="M483" s="340"/>
      <c r="N483" s="340"/>
      <c r="O483" s="248"/>
      <c r="P483" s="185"/>
      <c r="Q483" s="186"/>
      <c r="R483" s="187"/>
      <c r="S483" s="188"/>
      <c r="T483" s="123"/>
      <c r="U483" s="123"/>
      <c r="V483" s="188"/>
      <c r="W483" s="123"/>
      <c r="X483" s="123"/>
      <c r="Y483" s="123"/>
      <c r="Z483" s="123"/>
      <c r="AA483" s="123"/>
      <c r="AB483" s="123"/>
      <c r="AC483" s="123"/>
      <c r="AD483" s="123"/>
      <c r="AE483" s="123"/>
      <c r="AF483" s="123"/>
      <c r="AG483" s="123"/>
      <c r="AH483" s="405"/>
      <c r="AI483" s="249"/>
      <c r="AJ483" s="152" t="s">
        <v>616</v>
      </c>
      <c r="AK483" s="347"/>
    </row>
    <row r="484" spans="1:37" ht="43.9" customHeight="1">
      <c r="A484" s="243"/>
      <c r="B484" s="30" t="s">
        <v>75</v>
      </c>
      <c r="C484" s="75" t="s">
        <v>90</v>
      </c>
      <c r="D484" s="116"/>
      <c r="E484" s="459"/>
      <c r="F484" s="459"/>
      <c r="G484" s="531"/>
      <c r="H484" s="275"/>
      <c r="I484" s="79"/>
      <c r="J484" s="79"/>
      <c r="K484" s="81"/>
      <c r="L484" s="79"/>
      <c r="M484" s="79"/>
      <c r="N484" s="340"/>
      <c r="O484" s="223"/>
      <c r="P484" s="88"/>
      <c r="Q484" s="89"/>
      <c r="R484" s="88"/>
      <c r="S484" s="88"/>
      <c r="T484" s="90"/>
      <c r="U484" s="90"/>
      <c r="V484" s="88"/>
      <c r="W484" s="90"/>
      <c r="X484" s="90"/>
      <c r="Y484" s="90"/>
      <c r="Z484" s="90"/>
      <c r="AA484" s="90"/>
      <c r="AB484" s="90"/>
      <c r="AC484" s="90"/>
      <c r="AD484" s="90"/>
      <c r="AE484" s="90"/>
      <c r="AF484" s="90"/>
      <c r="AG484" s="90"/>
      <c r="AH484" s="90"/>
      <c r="AI484" s="91"/>
      <c r="AJ484" s="202"/>
      <c r="AK484" s="347"/>
    </row>
    <row r="485" spans="1:37" ht="43.9" customHeight="1">
      <c r="A485" s="243"/>
      <c r="B485" s="30" t="s">
        <v>82</v>
      </c>
      <c r="C485" s="75" t="s">
        <v>90</v>
      </c>
      <c r="D485" s="116"/>
      <c r="E485" s="459"/>
      <c r="F485" s="459"/>
      <c r="G485" s="531"/>
      <c r="H485" s="223"/>
      <c r="I485" s="88"/>
      <c r="J485" s="88"/>
      <c r="K485" s="90"/>
      <c r="L485" s="88"/>
      <c r="M485" s="88"/>
      <c r="N485" s="340"/>
      <c r="O485" s="223"/>
      <c r="P485" s="88"/>
      <c r="Q485" s="89"/>
      <c r="R485" s="88"/>
      <c r="S485" s="88"/>
      <c r="T485" s="90"/>
      <c r="U485" s="90"/>
      <c r="V485" s="88"/>
      <c r="W485" s="90"/>
      <c r="X485" s="90"/>
      <c r="Y485" s="90"/>
      <c r="Z485" s="90"/>
      <c r="AA485" s="90"/>
      <c r="AB485" s="90"/>
      <c r="AC485" s="90"/>
      <c r="AD485" s="90"/>
      <c r="AE485" s="90"/>
      <c r="AF485" s="90"/>
      <c r="AG485" s="90"/>
      <c r="AH485" s="90"/>
      <c r="AI485" s="91"/>
      <c r="AJ485" s="253"/>
      <c r="AK485" s="347"/>
    </row>
    <row r="486" spans="1:37" ht="43.9" customHeight="1">
      <c r="A486" s="243"/>
      <c r="B486" s="30" t="s">
        <v>89</v>
      </c>
      <c r="C486" s="75" t="s">
        <v>90</v>
      </c>
      <c r="D486" s="116"/>
      <c r="E486" s="459"/>
      <c r="F486" s="459"/>
      <c r="G486" s="531"/>
      <c r="H486" s="223"/>
      <c r="I486" s="88"/>
      <c r="J486" s="88"/>
      <c r="K486" s="90"/>
      <c r="L486" s="88"/>
      <c r="M486" s="88"/>
      <c r="N486" s="340"/>
      <c r="O486" s="223"/>
      <c r="P486" s="88"/>
      <c r="Q486" s="89"/>
      <c r="R486" s="88"/>
      <c r="S486" s="88"/>
      <c r="T486" s="90"/>
      <c r="U486" s="90"/>
      <c r="V486" s="88"/>
      <c r="W486" s="90"/>
      <c r="X486" s="90"/>
      <c r="Y486" s="90"/>
      <c r="Z486" s="90"/>
      <c r="AA486" s="90"/>
      <c r="AB486" s="90"/>
      <c r="AC486" s="90"/>
      <c r="AD486" s="90"/>
      <c r="AE486" s="90"/>
      <c r="AF486" s="90"/>
      <c r="AG486" s="90"/>
      <c r="AH486" s="90"/>
      <c r="AI486" s="91"/>
      <c r="AJ486" s="253"/>
      <c r="AK486" s="347"/>
    </row>
    <row r="487" spans="1:37" ht="43.9" customHeight="1">
      <c r="A487" s="243"/>
      <c r="B487" s="277" t="s">
        <v>91</v>
      </c>
      <c r="C487" s="85" t="s">
        <v>90</v>
      </c>
      <c r="D487" s="278"/>
      <c r="E487" s="459"/>
      <c r="F487" s="459"/>
      <c r="G487" s="531"/>
      <c r="H487" s="223"/>
      <c r="I487" s="88"/>
      <c r="J487" s="88"/>
      <c r="K487" s="90"/>
      <c r="L487" s="88"/>
      <c r="M487" s="88"/>
      <c r="N487" s="288"/>
      <c r="O487" s="224"/>
      <c r="P487" s="177"/>
      <c r="Q487" s="200"/>
      <c r="R487" s="177"/>
      <c r="S487" s="177"/>
      <c r="T487" s="133"/>
      <c r="U487" s="133"/>
      <c r="V487" s="177"/>
      <c r="W487" s="133"/>
      <c r="X487" s="133"/>
      <c r="Y487" s="133"/>
      <c r="Z487" s="133"/>
      <c r="AA487" s="133"/>
      <c r="AB487" s="133"/>
      <c r="AC487" s="133"/>
      <c r="AD487" s="133"/>
      <c r="AE487" s="133"/>
      <c r="AF487" s="133"/>
      <c r="AG487" s="133"/>
      <c r="AH487" s="133"/>
      <c r="AI487" s="189"/>
      <c r="AJ487" s="303"/>
      <c r="AK487" s="226"/>
    </row>
    <row r="488" spans="1:37" ht="43.9" customHeight="1">
      <c r="A488" s="279"/>
      <c r="B488" s="163"/>
      <c r="C488" s="163"/>
      <c r="D488" s="163"/>
      <c r="E488" s="170"/>
      <c r="F488" s="93"/>
      <c r="G488" s="93"/>
      <c r="H488" s="163"/>
      <c r="I488" s="163"/>
      <c r="J488" s="163"/>
      <c r="K488" s="44"/>
      <c r="L488" s="170"/>
      <c r="M488" s="170"/>
      <c r="N488" s="66"/>
      <c r="O488" s="151"/>
      <c r="P488" s="149"/>
      <c r="Q488" s="150"/>
      <c r="R488" s="151"/>
      <c r="S488" s="66"/>
      <c r="T488" s="65"/>
      <c r="U488" s="65"/>
      <c r="V488" s="66"/>
      <c r="W488" s="65"/>
      <c r="X488" s="65"/>
      <c r="Y488" s="65"/>
      <c r="Z488" s="65"/>
      <c r="AA488" s="65"/>
      <c r="AB488" s="65"/>
      <c r="AC488" s="65"/>
      <c r="AD488" s="65"/>
      <c r="AE488" s="65"/>
      <c r="AF488" s="65"/>
      <c r="AG488" s="65"/>
      <c r="AH488" s="410"/>
      <c r="AI488" s="66"/>
      <c r="AJ488" s="247"/>
      <c r="AK488" s="66"/>
    </row>
    <row r="489" spans="1:37" ht="43.9" customHeight="1" thickBot="1">
      <c r="A489" s="280"/>
      <c r="B489" s="164"/>
      <c r="C489" s="164"/>
      <c r="D489" s="164"/>
      <c r="E489" s="281"/>
      <c r="F489" s="97"/>
      <c r="G489" s="164"/>
      <c r="H489" s="231"/>
      <c r="I489" s="231"/>
      <c r="J489" s="231"/>
      <c r="K489" s="229"/>
      <c r="L489" s="310"/>
      <c r="M489" s="231"/>
      <c r="N489" s="164"/>
      <c r="O489" s="281"/>
      <c r="P489" s="282"/>
      <c r="Q489" s="283"/>
      <c r="R489" s="281"/>
      <c r="S489" s="164"/>
      <c r="T489" s="96"/>
      <c r="U489" s="96"/>
      <c r="V489" s="164"/>
      <c r="W489" s="96"/>
      <c r="X489" s="96"/>
      <c r="Y489" s="96"/>
      <c r="Z489" s="96"/>
      <c r="AA489" s="96"/>
      <c r="AB489" s="96"/>
      <c r="AC489" s="96"/>
      <c r="AD489" s="96"/>
      <c r="AE489" s="96"/>
      <c r="AF489" s="96"/>
      <c r="AG489" s="96"/>
      <c r="AH489" s="411"/>
      <c r="AI489" s="164"/>
      <c r="AJ489" s="164"/>
      <c r="AK489" s="164"/>
    </row>
    <row r="490" spans="1:37" ht="43.9" customHeight="1" thickBot="1">
      <c r="A490" s="258">
        <v>34</v>
      </c>
      <c r="B490" s="481" t="s">
        <v>5</v>
      </c>
      <c r="C490" s="482"/>
      <c r="D490" s="482" t="s">
        <v>6</v>
      </c>
      <c r="E490" s="482"/>
      <c r="F490" s="482"/>
      <c r="G490" s="482"/>
      <c r="H490" s="482"/>
      <c r="I490" s="482"/>
      <c r="J490" s="482"/>
      <c r="K490" s="482"/>
      <c r="L490" s="501"/>
      <c r="M490" s="502" t="s">
        <v>7</v>
      </c>
      <c r="N490" s="482"/>
      <c r="O490" s="482"/>
      <c r="P490" s="482"/>
      <c r="Q490" s="482"/>
      <c r="R490" s="482"/>
      <c r="S490" s="482"/>
      <c r="T490" s="482"/>
      <c r="U490" s="482"/>
      <c r="V490" s="482"/>
      <c r="W490" s="482"/>
      <c r="X490" s="482"/>
      <c r="Y490" s="482"/>
      <c r="Z490" s="482"/>
      <c r="AA490" s="482"/>
      <c r="AB490" s="482"/>
      <c r="AC490" s="482"/>
      <c r="AD490" s="482"/>
      <c r="AE490" s="482"/>
      <c r="AF490" s="482"/>
      <c r="AG490" s="482"/>
      <c r="AH490" s="482"/>
      <c r="AI490" s="483" t="s">
        <v>8</v>
      </c>
      <c r="AJ490" s="483"/>
    </row>
    <row r="491" spans="1:37" s="259" customFormat="1" ht="43.9" customHeight="1">
      <c r="A491" s="243"/>
      <c r="D491" s="260"/>
      <c r="E491" s="261" t="s">
        <v>9</v>
      </c>
      <c r="F491" s="508" t="s">
        <v>10</v>
      </c>
      <c r="G491" s="508" t="s">
        <v>11</v>
      </c>
      <c r="H491" s="510" t="s">
        <v>12</v>
      </c>
      <c r="I491" s="512" t="s">
        <v>13</v>
      </c>
      <c r="J491" s="514" t="s">
        <v>14</v>
      </c>
      <c r="K491" s="466" t="s">
        <v>15</v>
      </c>
      <c r="L491" s="508" t="s">
        <v>16</v>
      </c>
      <c r="M491" s="260" t="s">
        <v>17</v>
      </c>
      <c r="N491" s="262" t="s">
        <v>18</v>
      </c>
      <c r="O491" s="516" t="s">
        <v>19</v>
      </c>
      <c r="P491" s="517"/>
      <c r="Q491" s="518"/>
      <c r="R491" s="508" t="s">
        <v>92</v>
      </c>
      <c r="S491" s="508" t="s">
        <v>93</v>
      </c>
      <c r="T491" s="466" t="s">
        <v>22</v>
      </c>
      <c r="U491" s="466" t="s">
        <v>23</v>
      </c>
      <c r="V491" s="529" t="s">
        <v>24</v>
      </c>
      <c r="W491" s="466" t="s">
        <v>94</v>
      </c>
      <c r="X491" s="467" t="s">
        <v>26</v>
      </c>
      <c r="Y491" s="468"/>
      <c r="Z491" s="469"/>
      <c r="AA491" s="467" t="s">
        <v>27</v>
      </c>
      <c r="AB491" s="468"/>
      <c r="AC491" s="469"/>
      <c r="AD491" s="18" t="s">
        <v>28</v>
      </c>
      <c r="AE491" s="467" t="s">
        <v>29</v>
      </c>
      <c r="AF491" s="468"/>
      <c r="AG491" s="469"/>
      <c r="AH491" s="466" t="s">
        <v>30</v>
      </c>
      <c r="AI491" s="528" t="s">
        <v>31</v>
      </c>
      <c r="AJ491" s="528" t="s">
        <v>32</v>
      </c>
      <c r="AK491" s="263" t="s">
        <v>33</v>
      </c>
    </row>
    <row r="492" spans="1:37" ht="43.9" customHeight="1">
      <c r="A492" s="243"/>
      <c r="B492" s="264" t="s">
        <v>34</v>
      </c>
      <c r="C492" s="31" t="s">
        <v>519</v>
      </c>
      <c r="D492" s="116"/>
      <c r="E492" s="265" t="s">
        <v>36</v>
      </c>
      <c r="F492" s="509"/>
      <c r="G492" s="509"/>
      <c r="H492" s="511"/>
      <c r="I492" s="513"/>
      <c r="J492" s="515"/>
      <c r="K492" s="457"/>
      <c r="L492" s="509"/>
      <c r="M492" s="266"/>
      <c r="N492" s="361"/>
      <c r="O492" s="426" t="s">
        <v>37</v>
      </c>
      <c r="P492" s="427" t="s">
        <v>38</v>
      </c>
      <c r="Q492" s="428" t="s">
        <v>17</v>
      </c>
      <c r="R492" s="528"/>
      <c r="S492" s="528"/>
      <c r="T492" s="456"/>
      <c r="U492" s="456"/>
      <c r="V492" s="530"/>
      <c r="W492" s="456"/>
      <c r="X492" s="325" t="s">
        <v>39</v>
      </c>
      <c r="Y492" s="325" t="s">
        <v>40</v>
      </c>
      <c r="Z492" s="325" t="s">
        <v>41</v>
      </c>
      <c r="AA492" s="325" t="s">
        <v>39</v>
      </c>
      <c r="AB492" s="325" t="s">
        <v>40</v>
      </c>
      <c r="AC492" s="325" t="s">
        <v>41</v>
      </c>
      <c r="AD492" s="325" t="s">
        <v>42</v>
      </c>
      <c r="AE492" s="325" t="s">
        <v>43</v>
      </c>
      <c r="AF492" s="325" t="s">
        <v>44</v>
      </c>
      <c r="AG492" s="325" t="s">
        <v>45</v>
      </c>
      <c r="AH492" s="456"/>
      <c r="AI492" s="528"/>
      <c r="AJ492" s="528"/>
      <c r="AK492" s="152" t="s">
        <v>46</v>
      </c>
    </row>
    <row r="493" spans="1:37" ht="43.9" customHeight="1">
      <c r="A493" s="243"/>
      <c r="B493" s="30" t="s">
        <v>47</v>
      </c>
      <c r="C493" s="239" t="s">
        <v>520</v>
      </c>
      <c r="D493" s="116"/>
      <c r="E493" s="458" t="s">
        <v>521</v>
      </c>
      <c r="F493" s="458" t="s">
        <v>522</v>
      </c>
      <c r="G493" s="460" t="s">
        <v>523</v>
      </c>
      <c r="H493" s="278"/>
      <c r="I493" s="278"/>
      <c r="J493" s="278"/>
      <c r="K493" s="194"/>
      <c r="L493" s="302"/>
      <c r="M493" s="295"/>
      <c r="N493" s="295"/>
      <c r="O493" s="309"/>
      <c r="P493" s="282"/>
      <c r="Q493" s="283"/>
      <c r="R493" s="281"/>
      <c r="S493" s="164"/>
      <c r="T493" s="96"/>
      <c r="U493" s="96"/>
      <c r="V493" s="164"/>
      <c r="W493" s="96"/>
      <c r="X493" s="96"/>
      <c r="Y493" s="96"/>
      <c r="Z493" s="96"/>
      <c r="AA493" s="96"/>
      <c r="AB493" s="96"/>
      <c r="AC493" s="96"/>
      <c r="AD493" s="96"/>
      <c r="AE493" s="96"/>
      <c r="AF493" s="96"/>
      <c r="AG493" s="96"/>
      <c r="AH493" s="411"/>
      <c r="AI493" s="164"/>
      <c r="AJ493" s="301"/>
      <c r="AK493" s="321"/>
    </row>
    <row r="494" spans="1:37" ht="43.9" customHeight="1">
      <c r="A494" s="243"/>
      <c r="B494" s="264" t="s">
        <v>54</v>
      </c>
      <c r="C494" s="269" t="s">
        <v>55</v>
      </c>
      <c r="D494" s="116"/>
      <c r="E494" s="459"/>
      <c r="F494" s="459"/>
      <c r="G494" s="531"/>
      <c r="H494" s="250"/>
      <c r="I494" s="60"/>
      <c r="J494" s="60"/>
      <c r="K494" s="59"/>
      <c r="L494" s="147"/>
      <c r="M494" s="60"/>
      <c r="N494" s="340"/>
      <c r="O494" s="298"/>
      <c r="P494" s="185"/>
      <c r="Q494" s="186"/>
      <c r="R494" s="187"/>
      <c r="S494" s="188"/>
      <c r="T494" s="123"/>
      <c r="U494" s="123"/>
      <c r="V494" s="188"/>
      <c r="W494" s="123"/>
      <c r="X494" s="123"/>
      <c r="Y494" s="123"/>
      <c r="Z494" s="123"/>
      <c r="AA494" s="123"/>
      <c r="AB494" s="123"/>
      <c r="AC494" s="123"/>
      <c r="AD494" s="123"/>
      <c r="AE494" s="123"/>
      <c r="AF494" s="123"/>
      <c r="AG494" s="123"/>
      <c r="AH494" s="405"/>
      <c r="AI494" s="249"/>
      <c r="AJ494" s="253"/>
      <c r="AK494" s="253"/>
    </row>
    <row r="495" spans="1:37" ht="43.9" customHeight="1">
      <c r="A495" s="243"/>
      <c r="B495" s="304" t="s">
        <v>342</v>
      </c>
      <c r="C495" s="75" t="s">
        <v>90</v>
      </c>
      <c r="D495" s="116"/>
      <c r="E495" s="459"/>
      <c r="F495" s="459"/>
      <c r="G495" s="531"/>
      <c r="H495" s="246"/>
      <c r="I495" s="66"/>
      <c r="J495" s="66"/>
      <c r="K495" s="65"/>
      <c r="L495" s="151"/>
      <c r="M495" s="66"/>
      <c r="N495" s="340"/>
      <c r="O495" s="248"/>
      <c r="P495" s="185"/>
      <c r="Q495" s="186"/>
      <c r="R495" s="187"/>
      <c r="S495" s="188"/>
      <c r="T495" s="123"/>
      <c r="U495" s="123"/>
      <c r="V495" s="188"/>
      <c r="W495" s="123"/>
      <c r="X495" s="123"/>
      <c r="Y495" s="123"/>
      <c r="Z495" s="123"/>
      <c r="AA495" s="123"/>
      <c r="AB495" s="123"/>
      <c r="AC495" s="123"/>
      <c r="AD495" s="123"/>
      <c r="AE495" s="123"/>
      <c r="AF495" s="123"/>
      <c r="AG495" s="123"/>
      <c r="AH495" s="405"/>
      <c r="AI495" s="249"/>
      <c r="AJ495" s="303"/>
      <c r="AK495" s="347"/>
    </row>
    <row r="496" spans="1:37" ht="43.9" customHeight="1">
      <c r="A496" s="243"/>
      <c r="B496" s="30" t="s">
        <v>65</v>
      </c>
      <c r="C496" s="31" t="s">
        <v>465</v>
      </c>
      <c r="D496" s="116"/>
      <c r="E496" s="459"/>
      <c r="F496" s="459"/>
      <c r="G496" s="461"/>
      <c r="H496" s="347" t="str">
        <f>C496</f>
        <v>Improved PSED information</v>
      </c>
      <c r="I496" s="348" t="s">
        <v>72</v>
      </c>
      <c r="J496" s="165" t="s">
        <v>524</v>
      </c>
      <c r="K496" s="378" t="s">
        <v>69</v>
      </c>
      <c r="L496" s="349" t="s">
        <v>58</v>
      </c>
      <c r="M496" s="340"/>
      <c r="N496" s="340"/>
      <c r="O496" s="248"/>
      <c r="P496" s="185"/>
      <c r="Q496" s="186"/>
      <c r="R496" s="187"/>
      <c r="S496" s="188"/>
      <c r="T496" s="123"/>
      <c r="U496" s="123"/>
      <c r="V496" s="188"/>
      <c r="W496" s="123"/>
      <c r="X496" s="123"/>
      <c r="Y496" s="123"/>
      <c r="Z496" s="123"/>
      <c r="AA496" s="123"/>
      <c r="AB496" s="123"/>
      <c r="AC496" s="123"/>
      <c r="AD496" s="123"/>
      <c r="AE496" s="123"/>
      <c r="AF496" s="123"/>
      <c r="AG496" s="123"/>
      <c r="AH496" s="405"/>
      <c r="AI496" s="249"/>
      <c r="AJ496" s="50" t="s">
        <v>525</v>
      </c>
      <c r="AK496" s="347"/>
    </row>
    <row r="497" spans="1:37" ht="43.9" customHeight="1">
      <c r="A497" s="243"/>
      <c r="B497" s="30" t="s">
        <v>75</v>
      </c>
      <c r="C497" s="75" t="s">
        <v>90</v>
      </c>
      <c r="D497" s="116"/>
      <c r="E497" s="459"/>
      <c r="F497" s="459"/>
      <c r="G497" s="531"/>
      <c r="H497" s="275"/>
      <c r="I497" s="79"/>
      <c r="J497" s="79"/>
      <c r="K497" s="81"/>
      <c r="L497" s="79"/>
      <c r="M497" s="79"/>
      <c r="N497" s="340"/>
      <c r="O497" s="223"/>
      <c r="P497" s="88"/>
      <c r="Q497" s="89"/>
      <c r="R497" s="88"/>
      <c r="S497" s="88"/>
      <c r="T497" s="90"/>
      <c r="U497" s="90"/>
      <c r="V497" s="88"/>
      <c r="W497" s="90"/>
      <c r="X497" s="90"/>
      <c r="Y497" s="90"/>
      <c r="Z497" s="90"/>
      <c r="AA497" s="90"/>
      <c r="AB497" s="90"/>
      <c r="AC497" s="90"/>
      <c r="AD497" s="90"/>
      <c r="AE497" s="90"/>
      <c r="AF497" s="90"/>
      <c r="AG497" s="90"/>
      <c r="AH497" s="90"/>
      <c r="AI497" s="91"/>
      <c r="AJ497" s="253"/>
      <c r="AK497" s="347"/>
    </row>
    <row r="498" spans="1:37" ht="43.9" customHeight="1">
      <c r="A498" s="243"/>
      <c r="B498" s="30" t="s">
        <v>82</v>
      </c>
      <c r="C498" s="75" t="s">
        <v>90</v>
      </c>
      <c r="D498" s="116"/>
      <c r="E498" s="459"/>
      <c r="F498" s="459"/>
      <c r="G498" s="531"/>
      <c r="H498" s="223"/>
      <c r="I498" s="88"/>
      <c r="J498" s="88"/>
      <c r="K498" s="90"/>
      <c r="L498" s="88"/>
      <c r="M498" s="88"/>
      <c r="N498" s="340"/>
      <c r="O498" s="223"/>
      <c r="P498" s="88"/>
      <c r="Q498" s="89"/>
      <c r="R498" s="88"/>
      <c r="S498" s="88"/>
      <c r="T498" s="90"/>
      <c r="U498" s="90"/>
      <c r="V498" s="88"/>
      <c r="W498" s="90"/>
      <c r="X498" s="90"/>
      <c r="Y498" s="90"/>
      <c r="Z498" s="90"/>
      <c r="AA498" s="90"/>
      <c r="AB498" s="90"/>
      <c r="AC498" s="90"/>
      <c r="AD498" s="90"/>
      <c r="AE498" s="90"/>
      <c r="AF498" s="90"/>
      <c r="AG498" s="90"/>
      <c r="AH498" s="90"/>
      <c r="AI498" s="91"/>
      <c r="AJ498" s="253"/>
      <c r="AK498" s="347"/>
    </row>
    <row r="499" spans="1:37" ht="43.9" customHeight="1">
      <c r="A499" s="243"/>
      <c r="B499" s="30" t="s">
        <v>89</v>
      </c>
      <c r="C499" s="75" t="s">
        <v>90</v>
      </c>
      <c r="D499" s="116"/>
      <c r="E499" s="459"/>
      <c r="F499" s="459"/>
      <c r="G499" s="531"/>
      <c r="H499" s="223"/>
      <c r="I499" s="88"/>
      <c r="J499" s="88"/>
      <c r="K499" s="90"/>
      <c r="L499" s="88"/>
      <c r="M499" s="88"/>
      <c r="N499" s="340"/>
      <c r="O499" s="223"/>
      <c r="P499" s="88"/>
      <c r="Q499" s="89"/>
      <c r="R499" s="88"/>
      <c r="S499" s="88"/>
      <c r="T499" s="90"/>
      <c r="U499" s="90"/>
      <c r="V499" s="88"/>
      <c r="W499" s="90"/>
      <c r="X499" s="90"/>
      <c r="Y499" s="90"/>
      <c r="Z499" s="90"/>
      <c r="AA499" s="90"/>
      <c r="AB499" s="90"/>
      <c r="AC499" s="90"/>
      <c r="AD499" s="90"/>
      <c r="AE499" s="90"/>
      <c r="AF499" s="90"/>
      <c r="AG499" s="90"/>
      <c r="AH499" s="90"/>
      <c r="AI499" s="91"/>
      <c r="AJ499" s="253"/>
      <c r="AK499" s="347"/>
    </row>
    <row r="500" spans="1:37" ht="43.9" customHeight="1">
      <c r="A500" s="243"/>
      <c r="B500" s="277" t="s">
        <v>91</v>
      </c>
      <c r="C500" s="85" t="s">
        <v>90</v>
      </c>
      <c r="D500" s="278"/>
      <c r="E500" s="459"/>
      <c r="F500" s="459"/>
      <c r="G500" s="531"/>
      <c r="H500" s="224"/>
      <c r="I500" s="177"/>
      <c r="J500" s="177"/>
      <c r="K500" s="133"/>
      <c r="L500" s="177"/>
      <c r="M500" s="177"/>
      <c r="N500" s="288"/>
      <c r="O500" s="224"/>
      <c r="P500" s="177"/>
      <c r="Q500" s="200"/>
      <c r="R500" s="177"/>
      <c r="S500" s="177"/>
      <c r="T500" s="133"/>
      <c r="U500" s="133"/>
      <c r="V500" s="177"/>
      <c r="W500" s="133"/>
      <c r="X500" s="133"/>
      <c r="Y500" s="133"/>
      <c r="Z500" s="133"/>
      <c r="AA500" s="133"/>
      <c r="AB500" s="133"/>
      <c r="AC500" s="133"/>
      <c r="AD500" s="133"/>
      <c r="AE500" s="133"/>
      <c r="AF500" s="133"/>
      <c r="AG500" s="133"/>
      <c r="AH500" s="133"/>
      <c r="AI500" s="189"/>
      <c r="AJ500" s="303"/>
      <c r="AK500" s="226"/>
    </row>
    <row r="501" spans="1:37" ht="43.9" customHeight="1">
      <c r="A501" s="279"/>
      <c r="B501" s="163"/>
      <c r="C501" s="163"/>
      <c r="D501" s="163"/>
      <c r="E501" s="170"/>
      <c r="F501" s="93"/>
      <c r="G501" s="93"/>
      <c r="H501" s="163"/>
      <c r="I501" s="163"/>
      <c r="J501" s="163"/>
      <c r="K501" s="44"/>
      <c r="L501" s="170"/>
      <c r="M501" s="170"/>
      <c r="N501" s="66"/>
      <c r="O501" s="151"/>
      <c r="P501" s="149"/>
      <c r="Q501" s="150"/>
      <c r="R501" s="151"/>
      <c r="S501" s="66"/>
      <c r="T501" s="65"/>
      <c r="U501" s="65"/>
      <c r="V501" s="66"/>
      <c r="W501" s="65"/>
      <c r="X501" s="65"/>
      <c r="Y501" s="65"/>
      <c r="Z501" s="65"/>
      <c r="AA501" s="65"/>
      <c r="AB501" s="65"/>
      <c r="AC501" s="65"/>
      <c r="AD501" s="65"/>
      <c r="AE501" s="65"/>
      <c r="AF501" s="65"/>
      <c r="AG501" s="65"/>
      <c r="AH501" s="410"/>
      <c r="AI501" s="66"/>
      <c r="AJ501" s="247"/>
      <c r="AK501" s="66"/>
    </row>
    <row r="502" spans="1:37" ht="43.9" customHeight="1" thickBot="1">
      <c r="A502" s="280"/>
      <c r="B502" s="164"/>
      <c r="C502" s="164"/>
      <c r="D502" s="164"/>
      <c r="E502" s="281"/>
      <c r="F502" s="97"/>
      <c r="G502" s="164"/>
      <c r="H502" s="164"/>
      <c r="I502" s="164"/>
      <c r="J502" s="164"/>
      <c r="K502" s="96"/>
      <c r="L502" s="281"/>
      <c r="M502" s="164"/>
      <c r="N502" s="164"/>
      <c r="O502" s="281"/>
      <c r="P502" s="282"/>
      <c r="Q502" s="283"/>
      <c r="R502" s="281"/>
      <c r="S502" s="164"/>
      <c r="T502" s="96"/>
      <c r="U502" s="96"/>
      <c r="V502" s="164"/>
      <c r="W502" s="96"/>
      <c r="X502" s="96"/>
      <c r="Y502" s="96"/>
      <c r="Z502" s="96"/>
      <c r="AA502" s="96"/>
      <c r="AB502" s="96"/>
      <c r="AC502" s="96"/>
      <c r="AD502" s="96"/>
      <c r="AE502" s="96"/>
      <c r="AF502" s="96"/>
      <c r="AG502" s="96"/>
      <c r="AH502" s="411"/>
      <c r="AI502" s="164"/>
      <c r="AJ502" s="164"/>
      <c r="AK502" s="164"/>
    </row>
    <row r="503" spans="1:37" ht="43.9" customHeight="1" thickBot="1">
      <c r="A503" s="258">
        <v>35</v>
      </c>
      <c r="B503" s="481" t="s">
        <v>5</v>
      </c>
      <c r="C503" s="482"/>
      <c r="D503" s="482" t="s">
        <v>6</v>
      </c>
      <c r="E503" s="482"/>
      <c r="F503" s="482"/>
      <c r="G503" s="482"/>
      <c r="H503" s="482"/>
      <c r="I503" s="482"/>
      <c r="J503" s="482"/>
      <c r="K503" s="482"/>
      <c r="L503" s="501"/>
      <c r="M503" s="502" t="s">
        <v>7</v>
      </c>
      <c r="N503" s="482"/>
      <c r="O503" s="482"/>
      <c r="P503" s="482"/>
      <c r="Q503" s="482"/>
      <c r="R503" s="482"/>
      <c r="S503" s="482"/>
      <c r="T503" s="482"/>
      <c r="U503" s="482"/>
      <c r="V503" s="482"/>
      <c r="W503" s="482"/>
      <c r="X503" s="482"/>
      <c r="Y503" s="482"/>
      <c r="Z503" s="482"/>
      <c r="AA503" s="482"/>
      <c r="AB503" s="482"/>
      <c r="AC503" s="482"/>
      <c r="AD503" s="482"/>
      <c r="AE503" s="482"/>
      <c r="AF503" s="482"/>
      <c r="AG503" s="482"/>
      <c r="AH503" s="482"/>
      <c r="AI503" s="483" t="s">
        <v>8</v>
      </c>
      <c r="AJ503" s="483"/>
    </row>
    <row r="504" spans="1:37" s="259" customFormat="1" ht="43.9" customHeight="1">
      <c r="A504" s="243"/>
      <c r="D504" s="260"/>
      <c r="E504" s="261" t="s">
        <v>9</v>
      </c>
      <c r="F504" s="508" t="s">
        <v>10</v>
      </c>
      <c r="G504" s="508" t="s">
        <v>11</v>
      </c>
      <c r="H504" s="510" t="s">
        <v>12</v>
      </c>
      <c r="I504" s="512" t="s">
        <v>13</v>
      </c>
      <c r="J504" s="514" t="s">
        <v>14</v>
      </c>
      <c r="K504" s="466" t="s">
        <v>15</v>
      </c>
      <c r="L504" s="508" t="s">
        <v>16</v>
      </c>
      <c r="M504" s="260" t="s">
        <v>17</v>
      </c>
      <c r="N504" s="262" t="s">
        <v>18</v>
      </c>
      <c r="O504" s="516" t="s">
        <v>19</v>
      </c>
      <c r="P504" s="517"/>
      <c r="Q504" s="518"/>
      <c r="R504" s="508" t="s">
        <v>92</v>
      </c>
      <c r="S504" s="508" t="s">
        <v>93</v>
      </c>
      <c r="T504" s="466" t="s">
        <v>22</v>
      </c>
      <c r="U504" s="466" t="s">
        <v>23</v>
      </c>
      <c r="V504" s="529" t="s">
        <v>24</v>
      </c>
      <c r="W504" s="466" t="s">
        <v>94</v>
      </c>
      <c r="X504" s="467" t="s">
        <v>26</v>
      </c>
      <c r="Y504" s="468"/>
      <c r="Z504" s="469"/>
      <c r="AA504" s="467" t="s">
        <v>27</v>
      </c>
      <c r="AB504" s="468"/>
      <c r="AC504" s="469"/>
      <c r="AD504" s="18" t="s">
        <v>28</v>
      </c>
      <c r="AE504" s="467" t="s">
        <v>29</v>
      </c>
      <c r="AF504" s="468"/>
      <c r="AG504" s="469"/>
      <c r="AH504" s="466" t="s">
        <v>30</v>
      </c>
      <c r="AI504" s="528" t="s">
        <v>31</v>
      </c>
      <c r="AJ504" s="528" t="s">
        <v>32</v>
      </c>
      <c r="AK504" s="263" t="s">
        <v>33</v>
      </c>
    </row>
    <row r="505" spans="1:37" ht="43.9" customHeight="1">
      <c r="A505" s="243"/>
      <c r="B505" s="264" t="s">
        <v>34</v>
      </c>
      <c r="C505" s="31" t="s">
        <v>526</v>
      </c>
      <c r="D505" s="116"/>
      <c r="E505" s="395" t="s">
        <v>167</v>
      </c>
      <c r="F505" s="509"/>
      <c r="G505" s="509"/>
      <c r="H505" s="511"/>
      <c r="I505" s="513"/>
      <c r="J505" s="515"/>
      <c r="K505" s="457"/>
      <c r="L505" s="509"/>
      <c r="M505" s="266"/>
      <c r="N505" s="361"/>
      <c r="O505" s="426" t="s">
        <v>37</v>
      </c>
      <c r="P505" s="427" t="s">
        <v>38</v>
      </c>
      <c r="Q505" s="428" t="s">
        <v>17</v>
      </c>
      <c r="R505" s="528"/>
      <c r="S505" s="528"/>
      <c r="T505" s="456"/>
      <c r="U505" s="456"/>
      <c r="V505" s="530"/>
      <c r="W505" s="456"/>
      <c r="X505" s="325" t="s">
        <v>39</v>
      </c>
      <c r="Y505" s="325" t="s">
        <v>40</v>
      </c>
      <c r="Z505" s="325" t="s">
        <v>41</v>
      </c>
      <c r="AA505" s="325" t="s">
        <v>39</v>
      </c>
      <c r="AB505" s="325" t="s">
        <v>40</v>
      </c>
      <c r="AC505" s="325" t="s">
        <v>41</v>
      </c>
      <c r="AD505" s="325" t="s">
        <v>42</v>
      </c>
      <c r="AE505" s="325" t="s">
        <v>43</v>
      </c>
      <c r="AF505" s="325" t="s">
        <v>44</v>
      </c>
      <c r="AG505" s="325" t="s">
        <v>45</v>
      </c>
      <c r="AH505" s="456"/>
      <c r="AI505" s="528"/>
      <c r="AJ505" s="528"/>
      <c r="AK505" s="152" t="s">
        <v>46</v>
      </c>
    </row>
    <row r="506" spans="1:37" ht="43.9" customHeight="1">
      <c r="A506" s="243"/>
      <c r="B506" s="30" t="s">
        <v>47</v>
      </c>
      <c r="C506" s="106" t="s">
        <v>527</v>
      </c>
      <c r="D506" s="116"/>
      <c r="E506" s="458" t="s">
        <v>528</v>
      </c>
      <c r="F506" s="458" t="s">
        <v>529</v>
      </c>
      <c r="G506" s="460" t="s">
        <v>530</v>
      </c>
      <c r="H506" s="278"/>
      <c r="I506" s="278"/>
      <c r="J506" s="278"/>
      <c r="K506" s="194"/>
      <c r="L506" s="302"/>
      <c r="M506" s="295"/>
      <c r="N506" s="295"/>
      <c r="O506" s="309"/>
      <c r="P506" s="282"/>
      <c r="Q506" s="283"/>
      <c r="R506" s="281"/>
      <c r="S506" s="164"/>
      <c r="T506" s="96"/>
      <c r="U506" s="96"/>
      <c r="V506" s="164"/>
      <c r="W506" s="96"/>
      <c r="X506" s="96"/>
      <c r="Y506" s="96"/>
      <c r="Z506" s="96"/>
      <c r="AA506" s="96"/>
      <c r="AB506" s="96"/>
      <c r="AC506" s="96"/>
      <c r="AD506" s="96"/>
      <c r="AE506" s="96"/>
      <c r="AF506" s="96"/>
      <c r="AG506" s="96"/>
      <c r="AH506" s="411"/>
      <c r="AI506" s="164"/>
      <c r="AJ506" s="301"/>
      <c r="AK506" s="321"/>
    </row>
    <row r="507" spans="1:37" ht="43.9" customHeight="1">
      <c r="A507" s="243"/>
      <c r="B507" s="264" t="s">
        <v>54</v>
      </c>
      <c r="C507" s="269" t="s">
        <v>55</v>
      </c>
      <c r="D507" s="116"/>
      <c r="E507" s="459"/>
      <c r="F507" s="459"/>
      <c r="G507" s="531"/>
      <c r="H507" s="250"/>
      <c r="I507" s="60"/>
      <c r="J507" s="60"/>
      <c r="K507" s="59"/>
      <c r="L507" s="147"/>
      <c r="M507" s="60"/>
      <c r="N507" s="340"/>
      <c r="O507" s="383"/>
      <c r="P507" s="149"/>
      <c r="Q507" s="150"/>
      <c r="R507" s="151"/>
      <c r="S507" s="66"/>
      <c r="T507" s="65"/>
      <c r="U507" s="65"/>
      <c r="V507" s="66"/>
      <c r="W507" s="65"/>
      <c r="X507" s="65"/>
      <c r="Y507" s="65"/>
      <c r="Z507" s="65"/>
      <c r="AA507" s="65"/>
      <c r="AB507" s="65"/>
      <c r="AC507" s="65"/>
      <c r="AD507" s="65"/>
      <c r="AE507" s="65"/>
      <c r="AF507" s="65"/>
      <c r="AG507" s="65"/>
      <c r="AH507" s="410"/>
      <c r="AI507" s="247"/>
      <c r="AJ507" s="253"/>
      <c r="AK507" s="253"/>
    </row>
    <row r="508" spans="1:37" ht="165">
      <c r="A508" s="243"/>
      <c r="B508" s="30" t="s">
        <v>56</v>
      </c>
      <c r="C508" s="106" t="s">
        <v>531</v>
      </c>
      <c r="D508" s="116"/>
      <c r="E508" s="459"/>
      <c r="F508" s="459"/>
      <c r="G508" s="531"/>
      <c r="H508" s="248"/>
      <c r="I508" s="188"/>
      <c r="J508" s="188"/>
      <c r="K508" s="123"/>
      <c r="L508" s="187"/>
      <c r="M508" s="188"/>
      <c r="N508" s="347"/>
      <c r="O508" s="356">
        <v>29</v>
      </c>
      <c r="P508" s="316" t="str">
        <f>C420</f>
        <v>To conduct aircraft fault diagnostics as per AMM</v>
      </c>
      <c r="Q508" s="315" t="str">
        <f>H428</f>
        <v>Brief of fault not found/cleared</v>
      </c>
      <c r="R508" s="377" t="str">
        <f>I428</f>
        <v>Sequence</v>
      </c>
      <c r="S508" s="315" t="str">
        <f>J428</f>
        <v>Omission - declared before all maintenance completed</v>
      </c>
      <c r="T508" s="402" t="str">
        <f>K428</f>
        <v>Low</v>
      </c>
      <c r="U508" s="418" t="str">
        <f>L428</f>
        <v>Large</v>
      </c>
      <c r="V508" s="241" t="s">
        <v>532</v>
      </c>
      <c r="W508" s="378" t="s">
        <v>104</v>
      </c>
      <c r="X508" s="378">
        <f t="shared" ref="X508" si="429">IF($T508="High",3,0)</f>
        <v>0</v>
      </c>
      <c r="Y508" s="378">
        <f t="shared" ref="Y508" si="430">IF($T508="Medium",2,0)</f>
        <v>0</v>
      </c>
      <c r="Z508" s="378">
        <f t="shared" ref="Z508" si="431">IF($T508="Low",1,0)</f>
        <v>1</v>
      </c>
      <c r="AA508" s="378">
        <f t="shared" ref="AA508" si="432">IF($U508="large",3,0)</f>
        <v>3</v>
      </c>
      <c r="AB508" s="378">
        <f t="shared" ref="AB508" si="433">IF($U508="Medium",2,0)</f>
        <v>0</v>
      </c>
      <c r="AC508" s="378">
        <f t="shared" ref="AC508" si="434">IF($U508="Low",1,0)</f>
        <v>0</v>
      </c>
      <c r="AD508" s="378">
        <f t="shared" ref="AD508" si="435">(X508+Y508+Z508)*(AA508+AB508+AC508)</f>
        <v>3</v>
      </c>
      <c r="AE508" s="379">
        <f t="shared" ref="AE508" si="436">IF($W508="INCREASE",3,0)</f>
        <v>0</v>
      </c>
      <c r="AF508" s="379">
        <f t="shared" ref="AF508" si="437">IF($W508="NO CHANGE",2,0)</f>
        <v>2</v>
      </c>
      <c r="AG508" s="379">
        <f t="shared" ref="AG508" si="438">IF($W508="DECREASE",1,0)</f>
        <v>0</v>
      </c>
      <c r="AH508" s="48">
        <f t="shared" ref="AH508" si="439">AD508*(AE508+AF508+AG508)</f>
        <v>6</v>
      </c>
      <c r="AI508" s="382" t="s">
        <v>533</v>
      </c>
      <c r="AJ508" s="253"/>
      <c r="AK508" s="347"/>
    </row>
    <row r="509" spans="1:37" ht="43.9" customHeight="1">
      <c r="A509" s="243"/>
      <c r="B509" s="30" t="s">
        <v>65</v>
      </c>
      <c r="C509" s="75" t="s">
        <v>90</v>
      </c>
      <c r="D509" s="116"/>
      <c r="E509" s="459"/>
      <c r="F509" s="459"/>
      <c r="G509" s="531"/>
      <c r="H509" s="248"/>
      <c r="I509" s="188"/>
      <c r="J509" s="188"/>
      <c r="K509" s="123"/>
      <c r="L509" s="187"/>
      <c r="M509" s="188"/>
      <c r="N509" s="340"/>
      <c r="O509" s="250"/>
      <c r="P509" s="145"/>
      <c r="Q509" s="146"/>
      <c r="R509" s="147"/>
      <c r="S509" s="60"/>
      <c r="T509" s="59"/>
      <c r="U509" s="59"/>
      <c r="V509" s="60"/>
      <c r="W509" s="59"/>
      <c r="X509" s="59"/>
      <c r="Y509" s="59"/>
      <c r="Z509" s="59"/>
      <c r="AA509" s="59"/>
      <c r="AB509" s="59"/>
      <c r="AC509" s="59"/>
      <c r="AD509" s="59"/>
      <c r="AE509" s="59"/>
      <c r="AF509" s="59"/>
      <c r="AG509" s="59"/>
      <c r="AH509" s="409"/>
      <c r="AI509" s="251"/>
      <c r="AJ509" s="253"/>
      <c r="AK509" s="347"/>
    </row>
    <row r="510" spans="1:37" ht="43.9" customHeight="1">
      <c r="A510" s="243"/>
      <c r="B510" s="30" t="s">
        <v>75</v>
      </c>
      <c r="C510" s="75" t="s">
        <v>90</v>
      </c>
      <c r="D510" s="116"/>
      <c r="E510" s="459"/>
      <c r="F510" s="459"/>
      <c r="G510" s="531"/>
      <c r="H510" s="223"/>
      <c r="I510" s="88"/>
      <c r="J510" s="88"/>
      <c r="K510" s="90"/>
      <c r="L510" s="88"/>
      <c r="M510" s="88"/>
      <c r="N510" s="340"/>
      <c r="O510" s="223"/>
      <c r="P510" s="88"/>
      <c r="Q510" s="89"/>
      <c r="R510" s="88"/>
      <c r="S510" s="88"/>
      <c r="T510" s="90"/>
      <c r="U510" s="90"/>
      <c r="V510" s="88"/>
      <c r="W510" s="90"/>
      <c r="X510" s="90"/>
      <c r="Y510" s="90"/>
      <c r="Z510" s="90"/>
      <c r="AA510" s="90"/>
      <c r="AB510" s="90"/>
      <c r="AC510" s="90"/>
      <c r="AD510" s="90"/>
      <c r="AE510" s="90"/>
      <c r="AF510" s="90"/>
      <c r="AG510" s="90"/>
      <c r="AH510" s="90"/>
      <c r="AI510" s="91"/>
      <c r="AJ510" s="253"/>
      <c r="AK510" s="347"/>
    </row>
    <row r="511" spans="1:37" ht="43.9" customHeight="1">
      <c r="A511" s="243"/>
      <c r="B511" s="30" t="s">
        <v>82</v>
      </c>
      <c r="C511" s="75" t="s">
        <v>90</v>
      </c>
      <c r="D511" s="116"/>
      <c r="E511" s="459"/>
      <c r="F511" s="459"/>
      <c r="G511" s="531"/>
      <c r="H511" s="223"/>
      <c r="I511" s="88"/>
      <c r="J511" s="88"/>
      <c r="K511" s="90"/>
      <c r="L511" s="88"/>
      <c r="M511" s="88"/>
      <c r="N511" s="340"/>
      <c r="O511" s="223"/>
      <c r="P511" s="88"/>
      <c r="Q511" s="89"/>
      <c r="R511" s="88"/>
      <c r="S511" s="88"/>
      <c r="T511" s="90"/>
      <c r="U511" s="90"/>
      <c r="V511" s="88"/>
      <c r="W511" s="90"/>
      <c r="X511" s="90"/>
      <c r="Y511" s="90"/>
      <c r="Z511" s="90"/>
      <c r="AA511" s="90"/>
      <c r="AB511" s="90"/>
      <c r="AC511" s="90"/>
      <c r="AD511" s="90"/>
      <c r="AE511" s="90"/>
      <c r="AF511" s="90"/>
      <c r="AG511" s="90"/>
      <c r="AH511" s="90"/>
      <c r="AI511" s="91"/>
      <c r="AJ511" s="253"/>
      <c r="AK511" s="347"/>
    </row>
    <row r="512" spans="1:37" ht="43.9" customHeight="1">
      <c r="A512" s="243"/>
      <c r="B512" s="30" t="s">
        <v>89</v>
      </c>
      <c r="C512" s="75" t="s">
        <v>90</v>
      </c>
      <c r="D512" s="116"/>
      <c r="E512" s="459"/>
      <c r="F512" s="459"/>
      <c r="G512" s="531"/>
      <c r="H512" s="223"/>
      <c r="I512" s="88"/>
      <c r="J512" s="88"/>
      <c r="K512" s="90"/>
      <c r="L512" s="88"/>
      <c r="M512" s="88"/>
      <c r="N512" s="340"/>
      <c r="O512" s="223"/>
      <c r="P512" s="88"/>
      <c r="Q512" s="89"/>
      <c r="R512" s="88"/>
      <c r="S512" s="88"/>
      <c r="T512" s="90"/>
      <c r="U512" s="90"/>
      <c r="V512" s="88"/>
      <c r="W512" s="90"/>
      <c r="X512" s="90"/>
      <c r="Y512" s="90"/>
      <c r="Z512" s="90"/>
      <c r="AA512" s="90"/>
      <c r="AB512" s="90"/>
      <c r="AC512" s="90"/>
      <c r="AD512" s="90"/>
      <c r="AE512" s="90"/>
      <c r="AF512" s="90"/>
      <c r="AG512" s="90"/>
      <c r="AH512" s="90"/>
      <c r="AI512" s="91"/>
      <c r="AJ512" s="253"/>
      <c r="AK512" s="347"/>
    </row>
    <row r="513" spans="1:37" ht="43.9" customHeight="1">
      <c r="A513" s="243"/>
      <c r="B513" s="277" t="s">
        <v>91</v>
      </c>
      <c r="C513" s="85" t="s">
        <v>90</v>
      </c>
      <c r="D513" s="278"/>
      <c r="E513" s="459"/>
      <c r="F513" s="459"/>
      <c r="G513" s="531"/>
      <c r="H513" s="224"/>
      <c r="I513" s="177"/>
      <c r="J513" s="177"/>
      <c r="K513" s="133"/>
      <c r="L513" s="177"/>
      <c r="M513" s="177"/>
      <c r="N513" s="288"/>
      <c r="O513" s="224"/>
      <c r="P513" s="177"/>
      <c r="Q513" s="200"/>
      <c r="R513" s="177"/>
      <c r="S513" s="177"/>
      <c r="T513" s="133"/>
      <c r="U513" s="133"/>
      <c r="V513" s="177"/>
      <c r="W513" s="133"/>
      <c r="X513" s="133"/>
      <c r="Y513" s="133"/>
      <c r="Z513" s="133"/>
      <c r="AA513" s="133"/>
      <c r="AB513" s="133"/>
      <c r="AC513" s="133"/>
      <c r="AD513" s="133"/>
      <c r="AE513" s="133"/>
      <c r="AF513" s="133"/>
      <c r="AG513" s="133"/>
      <c r="AH513" s="133"/>
      <c r="AI513" s="189"/>
      <c r="AJ513" s="303"/>
      <c r="AK513" s="226"/>
    </row>
    <row r="514" spans="1:37" ht="43.9" customHeight="1">
      <c r="A514" s="279"/>
      <c r="B514" s="163"/>
      <c r="C514" s="163"/>
      <c r="D514" s="163"/>
      <c r="E514" s="170"/>
      <c r="F514" s="93"/>
      <c r="G514" s="93"/>
      <c r="H514" s="163"/>
      <c r="I514" s="163"/>
      <c r="J514" s="163"/>
      <c r="K514" s="44"/>
      <c r="L514" s="170"/>
      <c r="M514" s="170"/>
      <c r="N514" s="66"/>
      <c r="O514" s="151"/>
      <c r="P514" s="149"/>
      <c r="Q514" s="150"/>
      <c r="R514" s="151"/>
      <c r="S514" s="66"/>
      <c r="T514" s="65"/>
      <c r="U514" s="65"/>
      <c r="V514" s="66"/>
      <c r="W514" s="65"/>
      <c r="X514" s="65"/>
      <c r="Y514" s="65"/>
      <c r="Z514" s="65"/>
      <c r="AA514" s="65"/>
      <c r="AB514" s="65"/>
      <c r="AC514" s="65"/>
      <c r="AD514" s="65"/>
      <c r="AE514" s="65"/>
      <c r="AF514" s="65"/>
      <c r="AG514" s="65"/>
      <c r="AH514" s="410"/>
      <c r="AI514" s="66"/>
      <c r="AJ514" s="247"/>
      <c r="AK514" s="66"/>
    </row>
    <row r="515" spans="1:37" ht="43.9" customHeight="1" thickBot="1">
      <c r="A515" s="280"/>
      <c r="B515" s="164"/>
      <c r="C515" s="164"/>
      <c r="D515" s="164"/>
      <c r="E515" s="281"/>
      <c r="F515" s="97"/>
      <c r="G515" s="164"/>
      <c r="H515" s="164"/>
      <c r="I515" s="164"/>
      <c r="J515" s="164"/>
      <c r="K515" s="96"/>
      <c r="L515" s="281"/>
      <c r="M515" s="164"/>
      <c r="N515" s="164"/>
      <c r="O515" s="281"/>
      <c r="P515" s="282"/>
      <c r="Q515" s="283"/>
      <c r="R515" s="281"/>
      <c r="S515" s="164"/>
      <c r="T515" s="96"/>
      <c r="U515" s="96"/>
      <c r="V515" s="164"/>
      <c r="W515" s="96"/>
      <c r="X515" s="96"/>
      <c r="Y515" s="96"/>
      <c r="Z515" s="96"/>
      <c r="AA515" s="96"/>
      <c r="AB515" s="96"/>
      <c r="AC515" s="96"/>
      <c r="AD515" s="96"/>
      <c r="AE515" s="96"/>
      <c r="AF515" s="96"/>
      <c r="AG515" s="96"/>
      <c r="AH515" s="411"/>
      <c r="AI515" s="164"/>
      <c r="AJ515" s="164"/>
      <c r="AK515" s="164"/>
    </row>
    <row r="516" spans="1:37" ht="43.9" customHeight="1" thickBot="1">
      <c r="A516" s="258">
        <v>36</v>
      </c>
      <c r="B516" s="481" t="s">
        <v>5</v>
      </c>
      <c r="C516" s="482"/>
      <c r="D516" s="482" t="s">
        <v>6</v>
      </c>
      <c r="E516" s="482"/>
      <c r="F516" s="482"/>
      <c r="G516" s="482"/>
      <c r="H516" s="482"/>
      <c r="I516" s="482"/>
      <c r="J516" s="482"/>
      <c r="K516" s="482"/>
      <c r="L516" s="501"/>
      <c r="M516" s="502" t="s">
        <v>7</v>
      </c>
      <c r="N516" s="482"/>
      <c r="O516" s="482"/>
      <c r="P516" s="482"/>
      <c r="Q516" s="482"/>
      <c r="R516" s="482"/>
      <c r="S516" s="482"/>
      <c r="T516" s="482"/>
      <c r="U516" s="482"/>
      <c r="V516" s="482"/>
      <c r="W516" s="482"/>
      <c r="X516" s="482"/>
      <c r="Y516" s="482"/>
      <c r="Z516" s="482"/>
      <c r="AA516" s="482"/>
      <c r="AB516" s="482"/>
      <c r="AC516" s="482"/>
      <c r="AD516" s="482"/>
      <c r="AE516" s="482"/>
      <c r="AF516" s="482"/>
      <c r="AG516" s="482"/>
      <c r="AH516" s="482"/>
      <c r="AI516" s="483" t="s">
        <v>8</v>
      </c>
      <c r="AJ516" s="483"/>
    </row>
    <row r="517" spans="1:37" s="259" customFormat="1" ht="43.9" customHeight="1">
      <c r="A517" s="243"/>
      <c r="D517" s="260"/>
      <c r="E517" s="261" t="s">
        <v>9</v>
      </c>
      <c r="F517" s="508" t="s">
        <v>10</v>
      </c>
      <c r="G517" s="508" t="s">
        <v>11</v>
      </c>
      <c r="H517" s="510" t="s">
        <v>12</v>
      </c>
      <c r="I517" s="512" t="s">
        <v>13</v>
      </c>
      <c r="J517" s="514" t="s">
        <v>14</v>
      </c>
      <c r="K517" s="466" t="s">
        <v>15</v>
      </c>
      <c r="L517" s="508" t="s">
        <v>16</v>
      </c>
      <c r="M517" s="260" t="s">
        <v>17</v>
      </c>
      <c r="N517" s="262" t="s">
        <v>18</v>
      </c>
      <c r="O517" s="516" t="s">
        <v>19</v>
      </c>
      <c r="P517" s="517"/>
      <c r="Q517" s="518"/>
      <c r="R517" s="508" t="s">
        <v>92</v>
      </c>
      <c r="S517" s="508" t="s">
        <v>93</v>
      </c>
      <c r="T517" s="466" t="s">
        <v>22</v>
      </c>
      <c r="U517" s="466" t="s">
        <v>23</v>
      </c>
      <c r="V517" s="529" t="s">
        <v>24</v>
      </c>
      <c r="W517" s="466" t="s">
        <v>94</v>
      </c>
      <c r="X517" s="467" t="s">
        <v>26</v>
      </c>
      <c r="Y517" s="468"/>
      <c r="Z517" s="469"/>
      <c r="AA517" s="467" t="s">
        <v>27</v>
      </c>
      <c r="AB517" s="468"/>
      <c r="AC517" s="469"/>
      <c r="AD517" s="18" t="s">
        <v>28</v>
      </c>
      <c r="AE517" s="467" t="s">
        <v>29</v>
      </c>
      <c r="AF517" s="468"/>
      <c r="AG517" s="469"/>
      <c r="AH517" s="466" t="s">
        <v>30</v>
      </c>
      <c r="AI517" s="528" t="s">
        <v>31</v>
      </c>
      <c r="AJ517" s="528" t="s">
        <v>32</v>
      </c>
      <c r="AK517" s="263" t="s">
        <v>33</v>
      </c>
    </row>
    <row r="518" spans="1:37" ht="43.9" customHeight="1">
      <c r="A518" s="243"/>
      <c r="B518" s="264" t="s">
        <v>34</v>
      </c>
      <c r="C518" s="308" t="s">
        <v>534</v>
      </c>
      <c r="D518" s="116"/>
      <c r="E518" s="265" t="s">
        <v>36</v>
      </c>
      <c r="F518" s="509"/>
      <c r="G518" s="509"/>
      <c r="H518" s="511"/>
      <c r="I518" s="513"/>
      <c r="J518" s="515"/>
      <c r="K518" s="457"/>
      <c r="L518" s="509"/>
      <c r="M518" s="266"/>
      <c r="N518" s="361"/>
      <c r="O518" s="426" t="s">
        <v>37</v>
      </c>
      <c r="P518" s="427" t="s">
        <v>38</v>
      </c>
      <c r="Q518" s="428" t="s">
        <v>17</v>
      </c>
      <c r="R518" s="528"/>
      <c r="S518" s="528"/>
      <c r="T518" s="456"/>
      <c r="U518" s="456"/>
      <c r="V518" s="530"/>
      <c r="W518" s="456"/>
      <c r="X518" s="325" t="s">
        <v>39</v>
      </c>
      <c r="Y518" s="325" t="s">
        <v>40</v>
      </c>
      <c r="Z518" s="325" t="s">
        <v>41</v>
      </c>
      <c r="AA518" s="325" t="s">
        <v>39</v>
      </c>
      <c r="AB518" s="325" t="s">
        <v>40</v>
      </c>
      <c r="AC518" s="325" t="s">
        <v>41</v>
      </c>
      <c r="AD518" s="325" t="s">
        <v>42</v>
      </c>
      <c r="AE518" s="325" t="s">
        <v>43</v>
      </c>
      <c r="AF518" s="325" t="s">
        <v>44</v>
      </c>
      <c r="AG518" s="325" t="s">
        <v>45</v>
      </c>
      <c r="AH518" s="456"/>
      <c r="AI518" s="528"/>
      <c r="AJ518" s="528"/>
      <c r="AK518" s="152" t="s">
        <v>46</v>
      </c>
    </row>
    <row r="519" spans="1:37" ht="43.9" customHeight="1">
      <c r="A519" s="243"/>
      <c r="B519" s="30" t="s">
        <v>47</v>
      </c>
      <c r="C519" s="106" t="s">
        <v>535</v>
      </c>
      <c r="D519" s="116"/>
      <c r="E519" s="458" t="s">
        <v>536</v>
      </c>
      <c r="F519" s="458" t="s">
        <v>537</v>
      </c>
      <c r="G519" s="460" t="s">
        <v>538</v>
      </c>
      <c r="H519" s="278"/>
      <c r="I519" s="278"/>
      <c r="J519" s="278"/>
      <c r="K519" s="194"/>
      <c r="L519" s="302"/>
      <c r="M519" s="295"/>
      <c r="N519" s="295"/>
      <c r="O519" s="309"/>
      <c r="P519" s="282"/>
      <c r="Q519" s="283"/>
      <c r="R519" s="281"/>
      <c r="S519" s="164"/>
      <c r="T519" s="96"/>
      <c r="U519" s="96"/>
      <c r="V519" s="164"/>
      <c r="W519" s="96"/>
      <c r="X519" s="96"/>
      <c r="Y519" s="96"/>
      <c r="Z519" s="96"/>
      <c r="AA519" s="96"/>
      <c r="AB519" s="96"/>
      <c r="AC519" s="96"/>
      <c r="AD519" s="435"/>
      <c r="AE519" s="96"/>
      <c r="AF519" s="96"/>
      <c r="AG519" s="96"/>
      <c r="AH519" s="411"/>
      <c r="AI519" s="164"/>
      <c r="AJ519" s="301"/>
      <c r="AK519" s="321"/>
    </row>
    <row r="520" spans="1:37" ht="43.9" customHeight="1">
      <c r="A520" s="243"/>
      <c r="B520" s="264" t="s">
        <v>54</v>
      </c>
      <c r="C520" s="269" t="s">
        <v>55</v>
      </c>
      <c r="D520" s="116"/>
      <c r="E520" s="459"/>
      <c r="F520" s="459"/>
      <c r="G520" s="531"/>
      <c r="H520" s="250"/>
      <c r="I520" s="60"/>
      <c r="J520" s="60"/>
      <c r="K520" s="59"/>
      <c r="L520" s="147"/>
      <c r="M520" s="60"/>
      <c r="N520" s="340"/>
      <c r="O520" s="383"/>
      <c r="P520" s="149"/>
      <c r="Q520" s="150"/>
      <c r="R520" s="151"/>
      <c r="S520" s="66"/>
      <c r="T520" s="65"/>
      <c r="U520" s="65"/>
      <c r="V520" s="66"/>
      <c r="W520" s="65"/>
      <c r="X520" s="65"/>
      <c r="Y520" s="65"/>
      <c r="Z520" s="65"/>
      <c r="AA520" s="65"/>
      <c r="AB520" s="65"/>
      <c r="AC520" s="65"/>
      <c r="AD520" s="65"/>
      <c r="AE520" s="65"/>
      <c r="AF520" s="65"/>
      <c r="AG520" s="65"/>
      <c r="AH520" s="410"/>
      <c r="AI520" s="247"/>
      <c r="AJ520" s="253"/>
      <c r="AK520" s="202"/>
    </row>
    <row r="521" spans="1:37" ht="255">
      <c r="A521" s="243"/>
      <c r="B521" s="30" t="s">
        <v>56</v>
      </c>
      <c r="C521" s="31" t="s">
        <v>481</v>
      </c>
      <c r="D521" s="116"/>
      <c r="E521" s="459"/>
      <c r="F521" s="459"/>
      <c r="G521" s="531"/>
      <c r="H521" s="248"/>
      <c r="I521" s="188"/>
      <c r="J521" s="188"/>
      <c r="K521" s="123"/>
      <c r="L521" s="187"/>
      <c r="M521" s="188"/>
      <c r="N521" s="347"/>
      <c r="O521" s="356">
        <v>29</v>
      </c>
      <c r="P521" s="316" t="str">
        <f>C420</f>
        <v>To conduct aircraft fault diagnostics as per AMM</v>
      </c>
      <c r="Q521" s="315" t="str">
        <f>H429</f>
        <v>Record of components changed</v>
      </c>
      <c r="R521" s="377" t="str">
        <f t="shared" ref="R521:U521" si="440">I429</f>
        <v>Wrong object</v>
      </c>
      <c r="S521" s="315" t="str">
        <f t="shared" si="440"/>
        <v>Incorrect/incomplete components recorded</v>
      </c>
      <c r="T521" s="402" t="str">
        <f t="shared" si="440"/>
        <v>Low</v>
      </c>
      <c r="U521" s="418" t="str">
        <f t="shared" si="440"/>
        <v>Large</v>
      </c>
      <c r="V521" s="316" t="s">
        <v>617</v>
      </c>
      <c r="W521" s="378" t="s">
        <v>104</v>
      </c>
      <c r="X521" s="378">
        <f t="shared" ref="X521" si="441">IF($T521="High",3,0)</f>
        <v>0</v>
      </c>
      <c r="Y521" s="378">
        <f t="shared" ref="Y521" si="442">IF($T521="Medium",2,0)</f>
        <v>0</v>
      </c>
      <c r="Z521" s="378">
        <f t="shared" ref="Z521" si="443">IF($T521="Low",1,0)</f>
        <v>1</v>
      </c>
      <c r="AA521" s="378">
        <f t="shared" ref="AA521" si="444">IF($U521="large",3,0)</f>
        <v>3</v>
      </c>
      <c r="AB521" s="378">
        <f t="shared" ref="AB521" si="445">IF($U521="Medium",2,0)</f>
        <v>0</v>
      </c>
      <c r="AC521" s="378">
        <f t="shared" ref="AC521" si="446">IF($U521="Low",1,0)</f>
        <v>0</v>
      </c>
      <c r="AD521" s="378">
        <f t="shared" ref="AD521" si="447">(X521+Y521+Z521)*(AA521+AB521+AC521)</f>
        <v>3</v>
      </c>
      <c r="AE521" s="379">
        <f t="shared" ref="AE521" si="448">IF($W521="INCREASE",3,0)</f>
        <v>0</v>
      </c>
      <c r="AF521" s="379">
        <f t="shared" ref="AF521" si="449">IF($W521="NO CHANGE",2,0)</f>
        <v>2</v>
      </c>
      <c r="AG521" s="379">
        <f t="shared" ref="AG521" si="450">IF($W521="DECREASE",1,0)</f>
        <v>0</v>
      </c>
      <c r="AH521" s="48">
        <f t="shared" ref="AH521" si="451">AD521*(AE521+AF521+AG521)</f>
        <v>6</v>
      </c>
      <c r="AI521" s="382" t="s">
        <v>540</v>
      </c>
      <c r="AJ521" s="253"/>
      <c r="AK521" s="347"/>
    </row>
    <row r="522" spans="1:37" ht="43.9" customHeight="1">
      <c r="A522" s="243"/>
      <c r="B522" s="30" t="s">
        <v>65</v>
      </c>
      <c r="C522" s="75" t="s">
        <v>90</v>
      </c>
      <c r="D522" s="116"/>
      <c r="E522" s="459"/>
      <c r="F522" s="459"/>
      <c r="G522" s="531"/>
      <c r="H522" s="248"/>
      <c r="I522" s="188"/>
      <c r="J522" s="188"/>
      <c r="K522" s="123"/>
      <c r="L522" s="187"/>
      <c r="M522" s="188"/>
      <c r="N522" s="340"/>
      <c r="O522" s="274"/>
      <c r="P522" s="296"/>
      <c r="Q522" s="146"/>
      <c r="R522" s="147"/>
      <c r="S522" s="147"/>
      <c r="T522" s="59"/>
      <c r="U522" s="59"/>
      <c r="V522" s="147"/>
      <c r="W522" s="59"/>
      <c r="X522" s="59"/>
      <c r="Y522" s="59"/>
      <c r="Z522" s="59"/>
      <c r="AA522" s="59"/>
      <c r="AB522" s="59"/>
      <c r="AC522" s="59"/>
      <c r="AD522" s="59"/>
      <c r="AE522" s="59"/>
      <c r="AF522" s="59"/>
      <c r="AG522" s="59"/>
      <c r="AH522" s="59"/>
      <c r="AI522" s="297"/>
      <c r="AJ522" s="253"/>
      <c r="AK522" s="347"/>
    </row>
    <row r="523" spans="1:37" ht="43.9" customHeight="1">
      <c r="A523" s="243"/>
      <c r="B523" s="30" t="s">
        <v>75</v>
      </c>
      <c r="C523" s="75" t="s">
        <v>90</v>
      </c>
      <c r="D523" s="116"/>
      <c r="E523" s="459"/>
      <c r="F523" s="459"/>
      <c r="G523" s="531"/>
      <c r="H523" s="248"/>
      <c r="I523" s="188"/>
      <c r="J523" s="188"/>
      <c r="K523" s="123"/>
      <c r="L523" s="187"/>
      <c r="M523" s="188"/>
      <c r="N523" s="340"/>
      <c r="O523" s="223"/>
      <c r="P523" s="88"/>
      <c r="Q523" s="89"/>
      <c r="R523" s="88"/>
      <c r="S523" s="88"/>
      <c r="T523" s="90"/>
      <c r="U523" s="90"/>
      <c r="V523" s="88"/>
      <c r="W523" s="90"/>
      <c r="X523" s="90"/>
      <c r="Y523" s="90"/>
      <c r="Z523" s="90"/>
      <c r="AA523" s="90"/>
      <c r="AB523" s="90"/>
      <c r="AC523" s="90"/>
      <c r="AD523" s="90"/>
      <c r="AE523" s="90"/>
      <c r="AF523" s="90"/>
      <c r="AG523" s="90"/>
      <c r="AH523" s="90"/>
      <c r="AI523" s="91"/>
      <c r="AJ523" s="253"/>
      <c r="AK523" s="347"/>
    </row>
    <row r="524" spans="1:37" ht="43.9" customHeight="1">
      <c r="A524" s="243"/>
      <c r="B524" s="30" t="s">
        <v>82</v>
      </c>
      <c r="C524" s="75" t="s">
        <v>90</v>
      </c>
      <c r="D524" s="116"/>
      <c r="E524" s="459"/>
      <c r="F524" s="459"/>
      <c r="G524" s="531"/>
      <c r="H524" s="248"/>
      <c r="I524" s="188"/>
      <c r="J524" s="188"/>
      <c r="K524" s="123"/>
      <c r="L524" s="187"/>
      <c r="M524" s="188"/>
      <c r="N524" s="340"/>
      <c r="O524" s="223"/>
      <c r="P524" s="88"/>
      <c r="Q524" s="89"/>
      <c r="R524" s="88"/>
      <c r="S524" s="88"/>
      <c r="T524" s="90"/>
      <c r="U524" s="90"/>
      <c r="V524" s="88"/>
      <c r="W524" s="90"/>
      <c r="X524" s="90"/>
      <c r="Y524" s="90"/>
      <c r="Z524" s="90"/>
      <c r="AA524" s="90"/>
      <c r="AB524" s="90"/>
      <c r="AC524" s="90"/>
      <c r="AD524" s="90"/>
      <c r="AE524" s="90"/>
      <c r="AF524" s="90"/>
      <c r="AG524" s="90"/>
      <c r="AH524" s="90"/>
      <c r="AI524" s="91"/>
      <c r="AJ524" s="253"/>
      <c r="AK524" s="347"/>
    </row>
    <row r="525" spans="1:37" ht="43.9" customHeight="1">
      <c r="A525" s="243"/>
      <c r="B525" s="30" t="s">
        <v>89</v>
      </c>
      <c r="C525" s="75" t="s">
        <v>90</v>
      </c>
      <c r="D525" s="116"/>
      <c r="E525" s="459"/>
      <c r="F525" s="459"/>
      <c r="G525" s="531"/>
      <c r="H525" s="248"/>
      <c r="I525" s="188"/>
      <c r="J525" s="188"/>
      <c r="K525" s="123"/>
      <c r="L525" s="187"/>
      <c r="M525" s="188"/>
      <c r="N525" s="340"/>
      <c r="O525" s="223"/>
      <c r="P525" s="88"/>
      <c r="Q525" s="89"/>
      <c r="R525" s="88"/>
      <c r="S525" s="88"/>
      <c r="T525" s="90"/>
      <c r="U525" s="90"/>
      <c r="V525" s="88"/>
      <c r="W525" s="90"/>
      <c r="X525" s="90"/>
      <c r="Y525" s="90"/>
      <c r="Z525" s="90"/>
      <c r="AA525" s="90"/>
      <c r="AB525" s="90"/>
      <c r="AC525" s="90"/>
      <c r="AD525" s="90"/>
      <c r="AE525" s="90"/>
      <c r="AF525" s="90"/>
      <c r="AG525" s="90"/>
      <c r="AH525" s="90"/>
      <c r="AI525" s="91"/>
      <c r="AJ525" s="253"/>
      <c r="AK525" s="347"/>
    </row>
    <row r="526" spans="1:37" ht="43.9" customHeight="1">
      <c r="A526" s="243"/>
      <c r="B526" s="277" t="s">
        <v>91</v>
      </c>
      <c r="C526" s="85" t="s">
        <v>90</v>
      </c>
      <c r="D526" s="278"/>
      <c r="E526" s="459"/>
      <c r="F526" s="459"/>
      <c r="G526" s="531"/>
      <c r="H526" s="246"/>
      <c r="I526" s="66"/>
      <c r="J526" s="66"/>
      <c r="K526" s="65"/>
      <c r="L526" s="151"/>
      <c r="M526" s="66"/>
      <c r="N526" s="288"/>
      <c r="O526" s="246"/>
      <c r="P526" s="149"/>
      <c r="Q526" s="150"/>
      <c r="R526" s="151"/>
      <c r="S526" s="66"/>
      <c r="T526" s="65"/>
      <c r="U526" s="65"/>
      <c r="V526" s="66"/>
      <c r="W526" s="65"/>
      <c r="X526" s="65"/>
      <c r="Y526" s="65"/>
      <c r="Z526" s="65"/>
      <c r="AA526" s="65"/>
      <c r="AB526" s="65"/>
      <c r="AC526" s="65"/>
      <c r="AD526" s="65"/>
      <c r="AE526" s="65"/>
      <c r="AF526" s="65"/>
      <c r="AG526" s="65"/>
      <c r="AH526" s="410"/>
      <c r="AI526" s="247"/>
      <c r="AJ526" s="303"/>
      <c r="AK526" s="226"/>
    </row>
    <row r="527" spans="1:37" ht="43.9" customHeight="1">
      <c r="A527" s="279"/>
      <c r="B527" s="163"/>
      <c r="C527" s="163"/>
      <c r="D527" s="163"/>
      <c r="E527" s="170"/>
      <c r="F527" s="93"/>
      <c r="G527" s="93"/>
      <c r="H527" s="163"/>
      <c r="I527" s="163"/>
      <c r="J527" s="163"/>
      <c r="K527" s="44"/>
      <c r="L527" s="170"/>
      <c r="M527" s="170"/>
      <c r="N527" s="66"/>
      <c r="O527" s="151"/>
      <c r="P527" s="149"/>
      <c r="Q527" s="150"/>
      <c r="R527" s="151"/>
      <c r="S527" s="66"/>
      <c r="T527" s="65"/>
      <c r="U527" s="65"/>
      <c r="V527" s="66"/>
      <c r="W527" s="65"/>
      <c r="X527" s="65"/>
      <c r="Y527" s="65"/>
      <c r="Z527" s="65"/>
      <c r="AA527" s="65"/>
      <c r="AB527" s="65"/>
      <c r="AC527" s="65"/>
      <c r="AD527" s="65"/>
      <c r="AE527" s="65"/>
      <c r="AF527" s="65"/>
      <c r="AG527" s="65"/>
      <c r="AH527" s="410"/>
      <c r="AI527" s="66"/>
      <c r="AJ527" s="247"/>
      <c r="AK527" s="66"/>
    </row>
    <row r="528" spans="1:37" ht="43.9" customHeight="1" thickBot="1">
      <c r="A528" s="280"/>
      <c r="B528" s="164"/>
      <c r="C528" s="164"/>
      <c r="D528" s="164"/>
      <c r="E528" s="281"/>
      <c r="F528" s="97"/>
      <c r="G528" s="164"/>
      <c r="H528" s="164"/>
      <c r="I528" s="164"/>
      <c r="J528" s="164"/>
      <c r="K528" s="96"/>
      <c r="L528" s="281"/>
      <c r="M528" s="164"/>
      <c r="N528" s="164"/>
      <c r="O528" s="281"/>
      <c r="P528" s="282"/>
      <c r="Q528" s="283"/>
      <c r="R528" s="281"/>
      <c r="S528" s="164"/>
      <c r="T528" s="96"/>
      <c r="U528" s="96"/>
      <c r="V528" s="164"/>
      <c r="W528" s="96"/>
      <c r="X528" s="96"/>
      <c r="Y528" s="96"/>
      <c r="Z528" s="96"/>
      <c r="AA528" s="96"/>
      <c r="AB528" s="96"/>
      <c r="AC528" s="96"/>
      <c r="AD528" s="96"/>
      <c r="AE528" s="96"/>
      <c r="AF528" s="96"/>
      <c r="AG528" s="96"/>
      <c r="AH528" s="411"/>
      <c r="AI528" s="164"/>
      <c r="AJ528" s="164"/>
      <c r="AK528" s="164"/>
    </row>
    <row r="529" spans="1:37" ht="43.9" customHeight="1" thickBot="1">
      <c r="A529" s="258">
        <v>37</v>
      </c>
      <c r="B529" s="481" t="s">
        <v>5</v>
      </c>
      <c r="C529" s="482"/>
      <c r="D529" s="482" t="s">
        <v>6</v>
      </c>
      <c r="E529" s="482"/>
      <c r="F529" s="482"/>
      <c r="G529" s="482"/>
      <c r="H529" s="482"/>
      <c r="I529" s="482"/>
      <c r="J529" s="482"/>
      <c r="K529" s="482"/>
      <c r="L529" s="501"/>
      <c r="M529" s="502" t="s">
        <v>7</v>
      </c>
      <c r="N529" s="482"/>
      <c r="O529" s="482"/>
      <c r="P529" s="482"/>
      <c r="Q529" s="482"/>
      <c r="R529" s="482"/>
      <c r="S529" s="482"/>
      <c r="T529" s="482"/>
      <c r="U529" s="482"/>
      <c r="V529" s="482"/>
      <c r="W529" s="482"/>
      <c r="X529" s="482"/>
      <c r="Y529" s="482"/>
      <c r="Z529" s="482"/>
      <c r="AA529" s="482"/>
      <c r="AB529" s="482"/>
      <c r="AC529" s="482"/>
      <c r="AD529" s="482"/>
      <c r="AE529" s="482"/>
      <c r="AF529" s="482"/>
      <c r="AG529" s="482"/>
      <c r="AH529" s="482"/>
      <c r="AI529" s="483" t="s">
        <v>8</v>
      </c>
      <c r="AJ529" s="483"/>
    </row>
    <row r="530" spans="1:37" s="259" customFormat="1" ht="43.9" customHeight="1">
      <c r="A530" s="243"/>
      <c r="D530" s="260"/>
      <c r="E530" s="261" t="s">
        <v>9</v>
      </c>
      <c r="F530" s="508" t="s">
        <v>10</v>
      </c>
      <c r="G530" s="508" t="s">
        <v>11</v>
      </c>
      <c r="H530" s="510" t="s">
        <v>12</v>
      </c>
      <c r="I530" s="512" t="s">
        <v>13</v>
      </c>
      <c r="J530" s="514" t="s">
        <v>14</v>
      </c>
      <c r="K530" s="466" t="s">
        <v>15</v>
      </c>
      <c r="L530" s="508" t="s">
        <v>16</v>
      </c>
      <c r="M530" s="260" t="s">
        <v>17</v>
      </c>
      <c r="N530" s="262" t="s">
        <v>18</v>
      </c>
      <c r="O530" s="516" t="s">
        <v>19</v>
      </c>
      <c r="P530" s="517"/>
      <c r="Q530" s="518"/>
      <c r="R530" s="508" t="s">
        <v>92</v>
      </c>
      <c r="S530" s="508" t="s">
        <v>93</v>
      </c>
      <c r="T530" s="466" t="s">
        <v>22</v>
      </c>
      <c r="U530" s="466" t="s">
        <v>23</v>
      </c>
      <c r="V530" s="529" t="s">
        <v>24</v>
      </c>
      <c r="W530" s="466" t="s">
        <v>94</v>
      </c>
      <c r="X530" s="467" t="s">
        <v>26</v>
      </c>
      <c r="Y530" s="468"/>
      <c r="Z530" s="469"/>
      <c r="AA530" s="467" t="s">
        <v>27</v>
      </c>
      <c r="AB530" s="468"/>
      <c r="AC530" s="469"/>
      <c r="AD530" s="18" t="s">
        <v>28</v>
      </c>
      <c r="AE530" s="467" t="s">
        <v>29</v>
      </c>
      <c r="AF530" s="468"/>
      <c r="AG530" s="469"/>
      <c r="AH530" s="466" t="s">
        <v>30</v>
      </c>
      <c r="AI530" s="528" t="s">
        <v>31</v>
      </c>
      <c r="AJ530" s="528" t="s">
        <v>32</v>
      </c>
      <c r="AK530" s="263" t="s">
        <v>33</v>
      </c>
    </row>
    <row r="531" spans="1:37" ht="43.9" customHeight="1">
      <c r="A531" s="243"/>
      <c r="B531" s="264" t="s">
        <v>34</v>
      </c>
      <c r="C531" s="31" t="s">
        <v>541</v>
      </c>
      <c r="D531" s="116"/>
      <c r="E531" s="338" t="s">
        <v>618</v>
      </c>
      <c r="F531" s="509"/>
      <c r="G531" s="509"/>
      <c r="H531" s="511"/>
      <c r="I531" s="513"/>
      <c r="J531" s="515"/>
      <c r="K531" s="457"/>
      <c r="L531" s="509"/>
      <c r="M531" s="266"/>
      <c r="N531" s="361"/>
      <c r="O531" s="426" t="s">
        <v>37</v>
      </c>
      <c r="P531" s="427" t="s">
        <v>38</v>
      </c>
      <c r="Q531" s="428" t="s">
        <v>17</v>
      </c>
      <c r="R531" s="528"/>
      <c r="S531" s="528"/>
      <c r="T531" s="456"/>
      <c r="U531" s="456"/>
      <c r="V531" s="530"/>
      <c r="W531" s="456"/>
      <c r="X531" s="325" t="s">
        <v>39</v>
      </c>
      <c r="Y531" s="325" t="s">
        <v>40</v>
      </c>
      <c r="Z531" s="325" t="s">
        <v>41</v>
      </c>
      <c r="AA531" s="325" t="s">
        <v>39</v>
      </c>
      <c r="AB531" s="325" t="s">
        <v>40</v>
      </c>
      <c r="AC531" s="325" t="s">
        <v>41</v>
      </c>
      <c r="AD531" s="325" t="s">
        <v>42</v>
      </c>
      <c r="AE531" s="325" t="s">
        <v>43</v>
      </c>
      <c r="AF531" s="325" t="s">
        <v>44</v>
      </c>
      <c r="AG531" s="325" t="s">
        <v>45</v>
      </c>
      <c r="AH531" s="456"/>
      <c r="AI531" s="528"/>
      <c r="AJ531" s="528"/>
      <c r="AK531" s="152" t="s">
        <v>46</v>
      </c>
    </row>
    <row r="532" spans="1:37" ht="43.9" customHeight="1">
      <c r="A532" s="243"/>
      <c r="B532" s="30" t="s">
        <v>47</v>
      </c>
      <c r="C532" s="106" t="s">
        <v>543</v>
      </c>
      <c r="D532" s="116"/>
      <c r="E532" s="458" t="s">
        <v>544</v>
      </c>
      <c r="F532" s="458" t="s">
        <v>545</v>
      </c>
      <c r="G532" s="460" t="s">
        <v>546</v>
      </c>
      <c r="H532" s="278"/>
      <c r="I532" s="278"/>
      <c r="J532" s="278"/>
      <c r="K532" s="194"/>
      <c r="L532" s="302"/>
      <c r="M532" s="295"/>
      <c r="N532" s="295"/>
      <c r="O532" s="309"/>
      <c r="P532" s="282"/>
      <c r="Q532" s="283"/>
      <c r="R532" s="281"/>
      <c r="S532" s="164"/>
      <c r="T532" s="96"/>
      <c r="U532" s="96"/>
      <c r="V532" s="164"/>
      <c r="W532" s="96"/>
      <c r="X532" s="96"/>
      <c r="Y532" s="96"/>
      <c r="Z532" s="96"/>
      <c r="AA532" s="96"/>
      <c r="AB532" s="96"/>
      <c r="AC532" s="96"/>
      <c r="AD532" s="435"/>
      <c r="AE532" s="96"/>
      <c r="AF532" s="96"/>
      <c r="AG532" s="96"/>
      <c r="AH532" s="411"/>
      <c r="AI532" s="164"/>
      <c r="AJ532" s="301"/>
      <c r="AK532" s="321"/>
    </row>
    <row r="533" spans="1:37" ht="43.9" customHeight="1">
      <c r="A533" s="243"/>
      <c r="B533" s="264" t="s">
        <v>54</v>
      </c>
      <c r="C533" s="269" t="s">
        <v>55</v>
      </c>
      <c r="D533" s="116"/>
      <c r="E533" s="459"/>
      <c r="F533" s="459"/>
      <c r="G533" s="531"/>
      <c r="H533" s="250"/>
      <c r="I533" s="60"/>
      <c r="J533" s="60"/>
      <c r="K533" s="59"/>
      <c r="L533" s="147"/>
      <c r="M533" s="60"/>
      <c r="N533" s="340"/>
      <c r="O533" s="383"/>
      <c r="P533" s="149"/>
      <c r="Q533" s="150"/>
      <c r="R533" s="151"/>
      <c r="S533" s="66"/>
      <c r="T533" s="65"/>
      <c r="U533" s="65"/>
      <c r="V533" s="66"/>
      <c r="W533" s="65"/>
      <c r="X533" s="65"/>
      <c r="Y533" s="65"/>
      <c r="Z533" s="65"/>
      <c r="AA533" s="65"/>
      <c r="AB533" s="65"/>
      <c r="AC533" s="65"/>
      <c r="AD533" s="65"/>
      <c r="AE533" s="65"/>
      <c r="AF533" s="65"/>
      <c r="AG533" s="65"/>
      <c r="AH533" s="410"/>
      <c r="AI533" s="247"/>
      <c r="AJ533" s="253"/>
      <c r="AK533" s="202"/>
    </row>
    <row r="534" spans="1:37" ht="255">
      <c r="A534" s="243"/>
      <c r="B534" s="30" t="s">
        <v>56</v>
      </c>
      <c r="C534" s="31" t="s">
        <v>481</v>
      </c>
      <c r="D534" s="116"/>
      <c r="E534" s="459"/>
      <c r="F534" s="459"/>
      <c r="G534" s="531"/>
      <c r="H534" s="248"/>
      <c r="I534" s="188"/>
      <c r="J534" s="188"/>
      <c r="K534" s="123"/>
      <c r="L534" s="187"/>
      <c r="M534" s="188"/>
      <c r="N534" s="347"/>
      <c r="O534" s="356">
        <v>29</v>
      </c>
      <c r="P534" s="316" t="str">
        <f>C420</f>
        <v>To conduct aircraft fault diagnostics as per AMM</v>
      </c>
      <c r="Q534" s="315" t="str">
        <f>H429</f>
        <v>Record of components changed</v>
      </c>
      <c r="R534" s="377" t="str">
        <f t="shared" ref="R534:U534" si="452">I429</f>
        <v>Wrong object</v>
      </c>
      <c r="S534" s="315" t="str">
        <f t="shared" si="452"/>
        <v>Incorrect/incomplete components recorded</v>
      </c>
      <c r="T534" s="402" t="str">
        <f t="shared" si="452"/>
        <v>Low</v>
      </c>
      <c r="U534" s="418" t="str">
        <f t="shared" si="452"/>
        <v>Large</v>
      </c>
      <c r="V534" s="316" t="s">
        <v>617</v>
      </c>
      <c r="W534" s="378" t="s">
        <v>104</v>
      </c>
      <c r="X534" s="378">
        <f t="shared" ref="X534" si="453">IF($T534="High",3,0)</f>
        <v>0</v>
      </c>
      <c r="Y534" s="378">
        <f t="shared" ref="Y534" si="454">IF($T534="Medium",2,0)</f>
        <v>0</v>
      </c>
      <c r="Z534" s="378">
        <f t="shared" ref="Z534" si="455">IF($T534="Low",1,0)</f>
        <v>1</v>
      </c>
      <c r="AA534" s="378">
        <f t="shared" ref="AA534" si="456">IF($U534="large",3,0)</f>
        <v>3</v>
      </c>
      <c r="AB534" s="378">
        <f t="shared" ref="AB534" si="457">IF($U534="Medium",2,0)</f>
        <v>0</v>
      </c>
      <c r="AC534" s="378">
        <f t="shared" ref="AC534" si="458">IF($U534="Low",1,0)</f>
        <v>0</v>
      </c>
      <c r="AD534" s="378">
        <f t="shared" ref="AD534" si="459">(X534+Y534+Z534)*(AA534+AB534+AC534)</f>
        <v>3</v>
      </c>
      <c r="AE534" s="379">
        <f t="shared" ref="AE534" si="460">IF($W534="INCREASE",3,0)</f>
        <v>0</v>
      </c>
      <c r="AF534" s="379">
        <f t="shared" ref="AF534" si="461">IF($W534="NO CHANGE",2,0)</f>
        <v>2</v>
      </c>
      <c r="AG534" s="379">
        <f t="shared" ref="AG534" si="462">IF($W534="DECREASE",1,0)</f>
        <v>0</v>
      </c>
      <c r="AH534" s="48">
        <f t="shared" ref="AH534" si="463">AD534*(AE534+AF534+AG534)</f>
        <v>6</v>
      </c>
      <c r="AI534" s="382" t="s">
        <v>540</v>
      </c>
      <c r="AJ534" s="253"/>
      <c r="AK534" s="347"/>
    </row>
    <row r="535" spans="1:37" ht="43.9" customHeight="1">
      <c r="A535" s="243"/>
      <c r="B535" s="30" t="s">
        <v>65</v>
      </c>
      <c r="C535" s="75" t="s">
        <v>90</v>
      </c>
      <c r="D535" s="116"/>
      <c r="E535" s="459"/>
      <c r="F535" s="459"/>
      <c r="G535" s="531"/>
      <c r="H535" s="248"/>
      <c r="I535" s="188"/>
      <c r="J535" s="188"/>
      <c r="K535" s="123"/>
      <c r="L535" s="187"/>
      <c r="M535" s="188"/>
      <c r="N535" s="340"/>
      <c r="O535" s="250"/>
      <c r="P535" s="145"/>
      <c r="Q535" s="146"/>
      <c r="R535" s="147"/>
      <c r="S535" s="60"/>
      <c r="T535" s="59"/>
      <c r="U535" s="59"/>
      <c r="V535" s="60"/>
      <c r="W535" s="59"/>
      <c r="X535" s="59"/>
      <c r="Y535" s="59"/>
      <c r="Z535" s="59"/>
      <c r="AA535" s="59"/>
      <c r="AB535" s="59"/>
      <c r="AC535" s="59"/>
      <c r="AD535" s="59"/>
      <c r="AE535" s="59"/>
      <c r="AF535" s="59"/>
      <c r="AG535" s="59"/>
      <c r="AH535" s="409"/>
      <c r="AI535" s="251"/>
      <c r="AJ535" s="253"/>
      <c r="AK535" s="347"/>
    </row>
    <row r="536" spans="1:37" ht="43.9" customHeight="1">
      <c r="A536" s="243"/>
      <c r="B536" s="30" t="s">
        <v>75</v>
      </c>
      <c r="C536" s="75" t="s">
        <v>90</v>
      </c>
      <c r="D536" s="116"/>
      <c r="E536" s="459"/>
      <c r="F536" s="459"/>
      <c r="G536" s="531"/>
      <c r="H536" s="248"/>
      <c r="I536" s="188"/>
      <c r="J536" s="188"/>
      <c r="K536" s="123"/>
      <c r="L536" s="187"/>
      <c r="M536" s="188"/>
      <c r="N536" s="340"/>
      <c r="O536" s="223"/>
      <c r="P536" s="88"/>
      <c r="Q536" s="89"/>
      <c r="R536" s="88"/>
      <c r="S536" s="88"/>
      <c r="T536" s="90"/>
      <c r="U536" s="90"/>
      <c r="V536" s="88"/>
      <c r="W536" s="90"/>
      <c r="X536" s="90"/>
      <c r="Y536" s="90"/>
      <c r="Z536" s="90"/>
      <c r="AA536" s="90"/>
      <c r="AB536" s="90"/>
      <c r="AC536" s="90"/>
      <c r="AD536" s="90"/>
      <c r="AE536" s="90"/>
      <c r="AF536" s="90"/>
      <c r="AG536" s="90"/>
      <c r="AH536" s="90"/>
      <c r="AI536" s="91"/>
      <c r="AJ536" s="253"/>
      <c r="AK536" s="347"/>
    </row>
    <row r="537" spans="1:37" ht="43.9" customHeight="1">
      <c r="A537" s="243"/>
      <c r="B537" s="30" t="s">
        <v>82</v>
      </c>
      <c r="C537" s="75" t="s">
        <v>90</v>
      </c>
      <c r="D537" s="116"/>
      <c r="E537" s="459"/>
      <c r="F537" s="459"/>
      <c r="G537" s="531"/>
      <c r="H537" s="248"/>
      <c r="I537" s="188"/>
      <c r="J537" s="188"/>
      <c r="K537" s="123"/>
      <c r="L537" s="187"/>
      <c r="M537" s="188"/>
      <c r="N537" s="340"/>
      <c r="O537" s="223"/>
      <c r="P537" s="88"/>
      <c r="Q537" s="89"/>
      <c r="R537" s="88"/>
      <c r="S537" s="88"/>
      <c r="T537" s="90"/>
      <c r="U537" s="90"/>
      <c r="V537" s="88"/>
      <c r="W537" s="90"/>
      <c r="X537" s="90"/>
      <c r="Y537" s="90"/>
      <c r="Z537" s="90"/>
      <c r="AA537" s="90"/>
      <c r="AB537" s="90"/>
      <c r="AC537" s="90"/>
      <c r="AD537" s="90"/>
      <c r="AE537" s="90"/>
      <c r="AF537" s="90"/>
      <c r="AG537" s="90"/>
      <c r="AH537" s="90"/>
      <c r="AI537" s="91"/>
      <c r="AJ537" s="253"/>
      <c r="AK537" s="347"/>
    </row>
    <row r="538" spans="1:37" ht="43.9" customHeight="1">
      <c r="A538" s="243"/>
      <c r="B538" s="30" t="s">
        <v>89</v>
      </c>
      <c r="C538" s="75" t="s">
        <v>90</v>
      </c>
      <c r="D538" s="116"/>
      <c r="E538" s="459"/>
      <c r="F538" s="459"/>
      <c r="G538" s="531"/>
      <c r="H538" s="248"/>
      <c r="I538" s="188"/>
      <c r="J538" s="188"/>
      <c r="K538" s="123"/>
      <c r="L538" s="187"/>
      <c r="M538" s="188"/>
      <c r="N538" s="340"/>
      <c r="O538" s="223"/>
      <c r="P538" s="88"/>
      <c r="Q538" s="89"/>
      <c r="R538" s="88"/>
      <c r="S538" s="88"/>
      <c r="T538" s="90"/>
      <c r="U538" s="90"/>
      <c r="V538" s="88"/>
      <c r="W538" s="90"/>
      <c r="X538" s="90"/>
      <c r="Y538" s="90"/>
      <c r="Z538" s="90"/>
      <c r="AA538" s="90"/>
      <c r="AB538" s="90"/>
      <c r="AC538" s="90"/>
      <c r="AD538" s="90"/>
      <c r="AE538" s="90"/>
      <c r="AF538" s="90"/>
      <c r="AG538" s="90"/>
      <c r="AH538" s="90"/>
      <c r="AI538" s="91"/>
      <c r="AJ538" s="253"/>
      <c r="AK538" s="347"/>
    </row>
    <row r="539" spans="1:37" ht="43.9" customHeight="1">
      <c r="A539" s="243"/>
      <c r="B539" s="277" t="s">
        <v>91</v>
      </c>
      <c r="C539" s="85" t="s">
        <v>90</v>
      </c>
      <c r="D539" s="278"/>
      <c r="E539" s="459"/>
      <c r="F539" s="459"/>
      <c r="G539" s="531"/>
      <c r="H539" s="248"/>
      <c r="I539" s="188"/>
      <c r="J539" s="188"/>
      <c r="K539" s="123"/>
      <c r="L539" s="187"/>
      <c r="M539" s="188"/>
      <c r="N539" s="288"/>
      <c r="O539" s="224"/>
      <c r="P539" s="177"/>
      <c r="Q539" s="200"/>
      <c r="R539" s="177"/>
      <c r="S539" s="177"/>
      <c r="T539" s="133"/>
      <c r="U539" s="133"/>
      <c r="V539" s="177"/>
      <c r="W539" s="133"/>
      <c r="X539" s="133"/>
      <c r="Y539" s="133"/>
      <c r="Z539" s="133"/>
      <c r="AA539" s="133"/>
      <c r="AB539" s="133"/>
      <c r="AC539" s="133"/>
      <c r="AD539" s="133"/>
      <c r="AE539" s="133"/>
      <c r="AF539" s="133"/>
      <c r="AG539" s="133"/>
      <c r="AH539" s="133"/>
      <c r="AI539" s="189"/>
      <c r="AJ539" s="303"/>
      <c r="AK539" s="226"/>
    </row>
    <row r="540" spans="1:37" ht="43.9" customHeight="1">
      <c r="A540" s="279"/>
      <c r="B540" s="163"/>
      <c r="C540" s="163"/>
      <c r="D540" s="163"/>
      <c r="E540" s="170"/>
      <c r="F540" s="93"/>
      <c r="G540" s="93"/>
      <c r="H540" s="163"/>
      <c r="I540" s="163"/>
      <c r="J540" s="163"/>
      <c r="K540" s="44"/>
      <c r="L540" s="170"/>
      <c r="M540" s="170"/>
      <c r="N540" s="66"/>
      <c r="O540" s="151"/>
      <c r="P540" s="149"/>
      <c r="Q540" s="150"/>
      <c r="R540" s="151"/>
      <c r="S540" s="66"/>
      <c r="T540" s="65"/>
      <c r="U540" s="65"/>
      <c r="V540" s="66"/>
      <c r="W540" s="65"/>
      <c r="X540" s="65"/>
      <c r="Y540" s="65"/>
      <c r="Z540" s="65"/>
      <c r="AA540" s="65"/>
      <c r="AB540" s="65"/>
      <c r="AC540" s="65"/>
      <c r="AD540" s="65"/>
      <c r="AE540" s="65"/>
      <c r="AF540" s="65"/>
      <c r="AG540" s="65"/>
      <c r="AH540" s="410"/>
      <c r="AI540" s="66"/>
      <c r="AJ540" s="247"/>
      <c r="AK540" s="66"/>
    </row>
    <row r="541" spans="1:37" ht="43.9" customHeight="1" thickBot="1">
      <c r="A541" s="280"/>
      <c r="B541" s="164"/>
      <c r="C541" s="164"/>
      <c r="D541" s="164"/>
      <c r="E541" s="281"/>
      <c r="F541" s="97"/>
      <c r="G541" s="164"/>
      <c r="H541" s="164"/>
      <c r="I541" s="164"/>
      <c r="J541" s="164"/>
      <c r="K541" s="96"/>
      <c r="L541" s="281"/>
      <c r="M541" s="164"/>
      <c r="N541" s="164"/>
      <c r="O541" s="281"/>
      <c r="P541" s="282"/>
      <c r="Q541" s="283"/>
      <c r="R541" s="281"/>
      <c r="S541" s="164"/>
      <c r="T541" s="96"/>
      <c r="U541" s="96"/>
      <c r="V541" s="164"/>
      <c r="W541" s="96"/>
      <c r="X541" s="96"/>
      <c r="Y541" s="96"/>
      <c r="Z541" s="96"/>
      <c r="AA541" s="96"/>
      <c r="AB541" s="96"/>
      <c r="AC541" s="96"/>
      <c r="AD541" s="96"/>
      <c r="AE541" s="96"/>
      <c r="AF541" s="96"/>
      <c r="AG541" s="96"/>
      <c r="AH541" s="411"/>
      <c r="AI541" s="164"/>
      <c r="AJ541" s="164"/>
      <c r="AK541" s="164"/>
    </row>
    <row r="542" spans="1:37" ht="43.9" customHeight="1" thickBot="1">
      <c r="A542" s="258">
        <v>38</v>
      </c>
      <c r="B542" s="481" t="s">
        <v>5</v>
      </c>
      <c r="C542" s="482"/>
      <c r="D542" s="482" t="s">
        <v>6</v>
      </c>
      <c r="E542" s="482"/>
      <c r="F542" s="482"/>
      <c r="G542" s="482"/>
      <c r="H542" s="482"/>
      <c r="I542" s="482"/>
      <c r="J542" s="482"/>
      <c r="K542" s="482"/>
      <c r="L542" s="501"/>
      <c r="M542" s="502" t="s">
        <v>7</v>
      </c>
      <c r="N542" s="482"/>
      <c r="O542" s="482"/>
      <c r="P542" s="482"/>
      <c r="Q542" s="482"/>
      <c r="R542" s="482"/>
      <c r="S542" s="482"/>
      <c r="T542" s="482"/>
      <c r="U542" s="482"/>
      <c r="V542" s="482"/>
      <c r="W542" s="482"/>
      <c r="X542" s="482"/>
      <c r="Y542" s="482"/>
      <c r="Z542" s="482"/>
      <c r="AA542" s="482"/>
      <c r="AB542" s="482"/>
      <c r="AC542" s="482"/>
      <c r="AD542" s="482"/>
      <c r="AE542" s="482"/>
      <c r="AF542" s="482"/>
      <c r="AG542" s="482"/>
      <c r="AH542" s="482"/>
      <c r="AI542" s="483" t="s">
        <v>8</v>
      </c>
      <c r="AJ542" s="483"/>
    </row>
    <row r="543" spans="1:37" s="259" customFormat="1" ht="43.9" customHeight="1">
      <c r="A543" s="243"/>
      <c r="D543" s="260"/>
      <c r="E543" s="261" t="s">
        <v>9</v>
      </c>
      <c r="F543" s="508" t="s">
        <v>10</v>
      </c>
      <c r="G543" s="508" t="s">
        <v>11</v>
      </c>
      <c r="H543" s="510" t="s">
        <v>12</v>
      </c>
      <c r="I543" s="512" t="s">
        <v>13</v>
      </c>
      <c r="J543" s="514" t="s">
        <v>14</v>
      </c>
      <c r="K543" s="466" t="s">
        <v>15</v>
      </c>
      <c r="L543" s="508" t="s">
        <v>16</v>
      </c>
      <c r="M543" s="260" t="s">
        <v>17</v>
      </c>
      <c r="N543" s="262" t="s">
        <v>18</v>
      </c>
      <c r="O543" s="516" t="s">
        <v>19</v>
      </c>
      <c r="P543" s="517"/>
      <c r="Q543" s="518"/>
      <c r="R543" s="508" t="s">
        <v>92</v>
      </c>
      <c r="S543" s="508" t="s">
        <v>93</v>
      </c>
      <c r="T543" s="466" t="s">
        <v>22</v>
      </c>
      <c r="U543" s="466" t="s">
        <v>23</v>
      </c>
      <c r="V543" s="529" t="s">
        <v>24</v>
      </c>
      <c r="W543" s="466" t="s">
        <v>94</v>
      </c>
      <c r="X543" s="467" t="s">
        <v>26</v>
      </c>
      <c r="Y543" s="468"/>
      <c r="Z543" s="469"/>
      <c r="AA543" s="467" t="s">
        <v>27</v>
      </c>
      <c r="AB543" s="468"/>
      <c r="AC543" s="469"/>
      <c r="AD543" s="18" t="s">
        <v>28</v>
      </c>
      <c r="AE543" s="467" t="s">
        <v>29</v>
      </c>
      <c r="AF543" s="468"/>
      <c r="AG543" s="469"/>
      <c r="AH543" s="466" t="s">
        <v>30</v>
      </c>
      <c r="AI543" s="528" t="s">
        <v>31</v>
      </c>
      <c r="AJ543" s="528" t="s">
        <v>32</v>
      </c>
      <c r="AK543" s="263" t="s">
        <v>33</v>
      </c>
    </row>
    <row r="544" spans="1:37" ht="43.9" customHeight="1">
      <c r="A544" s="243"/>
      <c r="B544" s="264" t="s">
        <v>34</v>
      </c>
      <c r="C544" s="31" t="s">
        <v>547</v>
      </c>
      <c r="D544" s="116"/>
      <c r="E544" s="265" t="s">
        <v>36</v>
      </c>
      <c r="F544" s="509"/>
      <c r="G544" s="509"/>
      <c r="H544" s="511"/>
      <c r="I544" s="513"/>
      <c r="J544" s="515"/>
      <c r="K544" s="457"/>
      <c r="L544" s="509"/>
      <c r="M544" s="266"/>
      <c r="N544" s="361"/>
      <c r="O544" s="426" t="s">
        <v>37</v>
      </c>
      <c r="P544" s="427" t="s">
        <v>38</v>
      </c>
      <c r="Q544" s="428" t="s">
        <v>17</v>
      </c>
      <c r="R544" s="528"/>
      <c r="S544" s="528"/>
      <c r="T544" s="456"/>
      <c r="U544" s="456"/>
      <c r="V544" s="530"/>
      <c r="W544" s="456"/>
      <c r="X544" s="325" t="s">
        <v>39</v>
      </c>
      <c r="Y544" s="325" t="s">
        <v>40</v>
      </c>
      <c r="Z544" s="325" t="s">
        <v>41</v>
      </c>
      <c r="AA544" s="325" t="s">
        <v>39</v>
      </c>
      <c r="AB544" s="325" t="s">
        <v>40</v>
      </c>
      <c r="AC544" s="325" t="s">
        <v>41</v>
      </c>
      <c r="AD544" s="325" t="s">
        <v>42</v>
      </c>
      <c r="AE544" s="325" t="s">
        <v>43</v>
      </c>
      <c r="AF544" s="325" t="s">
        <v>44</v>
      </c>
      <c r="AG544" s="325" t="s">
        <v>45</v>
      </c>
      <c r="AH544" s="456"/>
      <c r="AI544" s="528"/>
      <c r="AJ544" s="528"/>
      <c r="AK544" s="152" t="s">
        <v>46</v>
      </c>
    </row>
    <row r="545" spans="1:37" ht="43.9" customHeight="1">
      <c r="A545" s="243"/>
      <c r="B545" s="30" t="s">
        <v>47</v>
      </c>
      <c r="C545" s="31" t="s">
        <v>548</v>
      </c>
      <c r="D545" s="116"/>
      <c r="E545" s="458" t="s">
        <v>549</v>
      </c>
      <c r="F545" s="458" t="s">
        <v>550</v>
      </c>
      <c r="G545" s="460" t="s">
        <v>551</v>
      </c>
      <c r="H545" s="278"/>
      <c r="I545" s="278"/>
      <c r="J545" s="278"/>
      <c r="K545" s="194"/>
      <c r="L545" s="302"/>
      <c r="M545" s="295"/>
      <c r="N545" s="295"/>
      <c r="O545" s="309"/>
      <c r="P545" s="282"/>
      <c r="Q545" s="283"/>
      <c r="R545" s="281"/>
      <c r="S545" s="164"/>
      <c r="T545" s="96"/>
      <c r="U545" s="96"/>
      <c r="V545" s="164"/>
      <c r="W545" s="96"/>
      <c r="X545" s="96"/>
      <c r="Y545" s="96"/>
      <c r="Z545" s="96"/>
      <c r="AA545" s="96"/>
      <c r="AB545" s="96"/>
      <c r="AC545" s="96"/>
      <c r="AD545" s="435"/>
      <c r="AE545" s="96"/>
      <c r="AF545" s="96"/>
      <c r="AG545" s="96"/>
      <c r="AH545" s="411"/>
      <c r="AI545" s="164"/>
      <c r="AJ545" s="301"/>
      <c r="AK545" s="321"/>
    </row>
    <row r="546" spans="1:37" ht="43.9" customHeight="1">
      <c r="A546" s="243"/>
      <c r="B546" s="264" t="s">
        <v>54</v>
      </c>
      <c r="C546" s="269" t="s">
        <v>55</v>
      </c>
      <c r="D546" s="116"/>
      <c r="E546" s="459"/>
      <c r="F546" s="459"/>
      <c r="G546" s="531"/>
      <c r="H546" s="250"/>
      <c r="I546" s="60"/>
      <c r="J546" s="60"/>
      <c r="K546" s="59"/>
      <c r="L546" s="147"/>
      <c r="M546" s="60"/>
      <c r="N546" s="340"/>
      <c r="O546" s="383"/>
      <c r="P546" s="149"/>
      <c r="Q546" s="150"/>
      <c r="R546" s="151"/>
      <c r="S546" s="66"/>
      <c r="T546" s="65"/>
      <c r="U546" s="65"/>
      <c r="V546" s="66"/>
      <c r="W546" s="65"/>
      <c r="X546" s="65"/>
      <c r="Y546" s="65"/>
      <c r="Z546" s="65"/>
      <c r="AA546" s="65"/>
      <c r="AB546" s="65"/>
      <c r="AC546" s="65"/>
      <c r="AD546" s="65"/>
      <c r="AE546" s="65"/>
      <c r="AF546" s="65"/>
      <c r="AG546" s="65"/>
      <c r="AH546" s="410"/>
      <c r="AI546" s="247"/>
      <c r="AJ546" s="253"/>
      <c r="AK546" s="202"/>
    </row>
    <row r="547" spans="1:37" ht="105">
      <c r="A547" s="243"/>
      <c r="B547" s="463" t="s">
        <v>56</v>
      </c>
      <c r="C547" s="31" t="s">
        <v>199</v>
      </c>
      <c r="D547" s="116"/>
      <c r="E547" s="459"/>
      <c r="F547" s="459"/>
      <c r="G547" s="531"/>
      <c r="H547" s="248"/>
      <c r="I547" s="188"/>
      <c r="J547" s="188"/>
      <c r="K547" s="123"/>
      <c r="L547" s="187"/>
      <c r="M547" s="188"/>
      <c r="N547" s="347"/>
      <c r="O547" s="359">
        <v>6</v>
      </c>
      <c r="P547" s="318" t="str">
        <f>C89</f>
        <v>To conduct SQEP Test</v>
      </c>
      <c r="Q547" s="317" t="str">
        <f t="shared" ref="Q547:U548" si="464">H93</f>
        <v>Engineer SQEP for PSED</v>
      </c>
      <c r="R547" s="374" t="str">
        <f t="shared" si="464"/>
        <v>Wrong object</v>
      </c>
      <c r="S547" s="317" t="str">
        <f t="shared" si="464"/>
        <v>Wrong assessment outcome from test</v>
      </c>
      <c r="T547" s="385" t="str">
        <f t="shared" si="464"/>
        <v>High</v>
      </c>
      <c r="U547" s="386" t="str">
        <f t="shared" si="464"/>
        <v>Large</v>
      </c>
      <c r="V547" s="318" t="s">
        <v>552</v>
      </c>
      <c r="W547" s="107" t="s">
        <v>104</v>
      </c>
      <c r="X547" s="107">
        <f t="shared" ref="X547:X548" si="465">IF($T547="High",3,0)</f>
        <v>3</v>
      </c>
      <c r="Y547" s="107">
        <f t="shared" ref="Y547:Y548" si="466">IF($T547="Medium",2,0)</f>
        <v>0</v>
      </c>
      <c r="Z547" s="107">
        <f t="shared" ref="Z547:Z548" si="467">IF($T547="Low",1,0)</f>
        <v>0</v>
      </c>
      <c r="AA547" s="107">
        <f t="shared" ref="AA547:AA548" si="468">IF($U547="large",3,0)</f>
        <v>3</v>
      </c>
      <c r="AB547" s="107">
        <f t="shared" ref="AB547:AB548" si="469">IF($U547="Medium",2,0)</f>
        <v>0</v>
      </c>
      <c r="AC547" s="107">
        <f t="shared" ref="AC547:AC548" si="470">IF($U547="Low",1,0)</f>
        <v>0</v>
      </c>
      <c r="AD547" s="107">
        <f t="shared" ref="AD547:AD548" si="471">(X547+Y547+Z547)*(AA547+AB547+AC547)</f>
        <v>9</v>
      </c>
      <c r="AE547" s="376">
        <f t="shared" ref="AE547:AE548" si="472">IF($W547="INCREASE",3,0)</f>
        <v>0</v>
      </c>
      <c r="AF547" s="376">
        <f t="shared" ref="AF547:AF548" si="473">IF($W547="NO CHANGE",2,0)</f>
        <v>2</v>
      </c>
      <c r="AG547" s="376">
        <f t="shared" ref="AG547:AG548" si="474">IF($W547="DECREASE",1,0)</f>
        <v>0</v>
      </c>
      <c r="AH547" s="48">
        <f t="shared" ref="AH547:AH548" si="475">AD547*(AE547+AF547+AG547)</f>
        <v>18</v>
      </c>
      <c r="AI547" s="375" t="s">
        <v>553</v>
      </c>
      <c r="AJ547" s="253"/>
      <c r="AK547" s="347"/>
    </row>
    <row r="548" spans="1:37" ht="105">
      <c r="A548" s="243"/>
      <c r="B548" s="463"/>
      <c r="C548" s="31" t="s">
        <v>198</v>
      </c>
      <c r="D548" s="116"/>
      <c r="E548" s="459"/>
      <c r="F548" s="459"/>
      <c r="G548" s="531"/>
      <c r="H548" s="246"/>
      <c r="I548" s="66"/>
      <c r="J548" s="66"/>
      <c r="K548" s="65"/>
      <c r="L548" s="151"/>
      <c r="M548" s="66"/>
      <c r="N548" s="347"/>
      <c r="O548" s="360">
        <v>6</v>
      </c>
      <c r="P548" s="129" t="str">
        <f>C89</f>
        <v>To conduct SQEP Test</v>
      </c>
      <c r="Q548" s="130" t="str">
        <f t="shared" si="464"/>
        <v>Aircrew SQEP for PSED</v>
      </c>
      <c r="R548" s="173" t="str">
        <f t="shared" si="464"/>
        <v>Wrong object</v>
      </c>
      <c r="S548" s="130" t="str">
        <f t="shared" si="464"/>
        <v>Wrong assessment outcome from test</v>
      </c>
      <c r="T548" s="174" t="str">
        <f t="shared" si="464"/>
        <v>High</v>
      </c>
      <c r="U548" s="175" t="str">
        <f t="shared" si="464"/>
        <v>Large</v>
      </c>
      <c r="V548" s="129" t="s">
        <v>554</v>
      </c>
      <c r="W548" s="194" t="s">
        <v>104</v>
      </c>
      <c r="X548" s="194">
        <f t="shared" si="465"/>
        <v>3</v>
      </c>
      <c r="Y548" s="194">
        <f t="shared" si="466"/>
        <v>0</v>
      </c>
      <c r="Z548" s="194">
        <f t="shared" si="467"/>
        <v>0</v>
      </c>
      <c r="AA548" s="194">
        <f t="shared" si="468"/>
        <v>3</v>
      </c>
      <c r="AB548" s="194">
        <f t="shared" si="469"/>
        <v>0</v>
      </c>
      <c r="AC548" s="194">
        <f t="shared" si="470"/>
        <v>0</v>
      </c>
      <c r="AD548" s="194">
        <f t="shared" si="471"/>
        <v>9</v>
      </c>
      <c r="AE548" s="367">
        <f t="shared" si="472"/>
        <v>0</v>
      </c>
      <c r="AF548" s="367">
        <f t="shared" si="473"/>
        <v>2</v>
      </c>
      <c r="AG548" s="367">
        <f t="shared" si="474"/>
        <v>0</v>
      </c>
      <c r="AH548" s="48">
        <f t="shared" si="475"/>
        <v>18</v>
      </c>
      <c r="AI548" s="368" t="s">
        <v>555</v>
      </c>
      <c r="AJ548" s="303"/>
      <c r="AK548" s="347"/>
    </row>
    <row r="549" spans="1:37" ht="43.9" customHeight="1">
      <c r="A549" s="243"/>
      <c r="B549" s="463" t="s">
        <v>65</v>
      </c>
      <c r="C549" s="31" t="s">
        <v>194</v>
      </c>
      <c r="D549" s="116"/>
      <c r="E549" s="459"/>
      <c r="F549" s="459"/>
      <c r="G549" s="461"/>
      <c r="H549" s="226" t="str">
        <f>C549</f>
        <v>Aircrew SQEP for PSED</v>
      </c>
      <c r="I549" s="320" t="s">
        <v>107</v>
      </c>
      <c r="J549" s="346" t="s">
        <v>556</v>
      </c>
      <c r="K549" s="107" t="s">
        <v>69</v>
      </c>
      <c r="L549" s="287" t="s">
        <v>58</v>
      </c>
      <c r="M549" s="288"/>
      <c r="N549" s="340"/>
      <c r="O549" s="250"/>
      <c r="P549" s="145"/>
      <c r="Q549" s="146"/>
      <c r="R549" s="147"/>
      <c r="S549" s="60"/>
      <c r="T549" s="59"/>
      <c r="U549" s="59"/>
      <c r="V549" s="147"/>
      <c r="W549" s="59"/>
      <c r="X549" s="59"/>
      <c r="Y549" s="59"/>
      <c r="Z549" s="59"/>
      <c r="AA549" s="59"/>
      <c r="AB549" s="59"/>
      <c r="AC549" s="59"/>
      <c r="AD549" s="59"/>
      <c r="AE549" s="59"/>
      <c r="AF549" s="59"/>
      <c r="AG549" s="59"/>
      <c r="AH549" s="409"/>
      <c r="AI549" s="251"/>
      <c r="AJ549" s="231" t="s">
        <v>557</v>
      </c>
      <c r="AK549" s="347"/>
    </row>
    <row r="550" spans="1:37" ht="43.9" customHeight="1">
      <c r="A550" s="243"/>
      <c r="B550" s="463"/>
      <c r="C550" s="31" t="s">
        <v>79</v>
      </c>
      <c r="D550" s="116"/>
      <c r="E550" s="459"/>
      <c r="F550" s="459"/>
      <c r="G550" s="461"/>
      <c r="H550" s="116" t="str">
        <f>C550</f>
        <v>Engineer SQEP for PSED</v>
      </c>
      <c r="I550" s="244" t="s">
        <v>107</v>
      </c>
      <c r="J550" s="139" t="s">
        <v>556</v>
      </c>
      <c r="K550" s="32" t="s">
        <v>69</v>
      </c>
      <c r="L550" s="49" t="s">
        <v>58</v>
      </c>
      <c r="M550" s="245"/>
      <c r="N550" s="340"/>
      <c r="O550" s="248"/>
      <c r="P550" s="185"/>
      <c r="Q550" s="186"/>
      <c r="R550" s="187"/>
      <c r="S550" s="188"/>
      <c r="T550" s="123"/>
      <c r="U550" s="123"/>
      <c r="V550" s="188"/>
      <c r="W550" s="123"/>
      <c r="X550" s="123"/>
      <c r="Y550" s="123"/>
      <c r="Z550" s="123"/>
      <c r="AA550" s="123"/>
      <c r="AB550" s="123"/>
      <c r="AC550" s="123"/>
      <c r="AD550" s="123"/>
      <c r="AE550" s="123"/>
      <c r="AF550" s="123"/>
      <c r="AG550" s="123"/>
      <c r="AH550" s="405"/>
      <c r="AI550" s="249"/>
      <c r="AJ550" s="164" t="s">
        <v>557</v>
      </c>
      <c r="AK550" s="347"/>
    </row>
    <row r="551" spans="1:37" ht="43.9" customHeight="1">
      <c r="A551" s="243"/>
      <c r="B551" s="463"/>
      <c r="C551" s="31" t="s">
        <v>330</v>
      </c>
      <c r="D551" s="116"/>
      <c r="E551" s="459"/>
      <c r="F551" s="459"/>
      <c r="G551" s="461"/>
      <c r="H551" s="116" t="str">
        <f>C551</f>
        <v>Request for backup qualified and experienced engineers</v>
      </c>
      <c r="I551" s="244" t="s">
        <v>72</v>
      </c>
      <c r="J551" s="139" t="s">
        <v>558</v>
      </c>
      <c r="K551" s="32" t="s">
        <v>69</v>
      </c>
      <c r="L551" s="49" t="s">
        <v>58</v>
      </c>
      <c r="M551" s="245"/>
      <c r="N551" s="340"/>
      <c r="O551" s="248"/>
      <c r="P551" s="185"/>
      <c r="Q551" s="186"/>
      <c r="R551" s="187"/>
      <c r="S551" s="188"/>
      <c r="T551" s="123"/>
      <c r="U551" s="123"/>
      <c r="V551" s="188"/>
      <c r="W551" s="123"/>
      <c r="X551" s="123"/>
      <c r="Y551" s="123"/>
      <c r="Z551" s="123"/>
      <c r="AA551" s="123"/>
      <c r="AB551" s="123"/>
      <c r="AC551" s="123"/>
      <c r="AD551" s="123"/>
      <c r="AE551" s="123"/>
      <c r="AF551" s="123"/>
      <c r="AG551" s="123"/>
      <c r="AH551" s="405"/>
      <c r="AI551" s="249"/>
      <c r="AJ551" s="164" t="s">
        <v>559</v>
      </c>
      <c r="AK551" s="347"/>
    </row>
    <row r="552" spans="1:37" ht="43.9" customHeight="1">
      <c r="A552" s="243"/>
      <c r="B552" s="463"/>
      <c r="C552" s="31" t="s">
        <v>333</v>
      </c>
      <c r="D552" s="116"/>
      <c r="E552" s="459"/>
      <c r="F552" s="459"/>
      <c r="G552" s="461"/>
      <c r="H552" s="278" t="str">
        <f>C552</f>
        <v>Request for backup qualified and experienced aircrew</v>
      </c>
      <c r="I552" s="322" t="s">
        <v>72</v>
      </c>
      <c r="J552" s="323" t="s">
        <v>558</v>
      </c>
      <c r="K552" s="194" t="s">
        <v>69</v>
      </c>
      <c r="L552" s="302" t="s">
        <v>58</v>
      </c>
      <c r="M552" s="295"/>
      <c r="N552" s="340"/>
      <c r="O552" s="248"/>
      <c r="P552" s="185"/>
      <c r="Q552" s="186"/>
      <c r="R552" s="187"/>
      <c r="S552" s="188"/>
      <c r="T552" s="123"/>
      <c r="U552" s="123"/>
      <c r="V552" s="188"/>
      <c r="W552" s="123"/>
      <c r="X552" s="123"/>
      <c r="Y552" s="123"/>
      <c r="Z552" s="123"/>
      <c r="AA552" s="123"/>
      <c r="AB552" s="123"/>
      <c r="AC552" s="123"/>
      <c r="AD552" s="123"/>
      <c r="AE552" s="123"/>
      <c r="AF552" s="123"/>
      <c r="AG552" s="123"/>
      <c r="AH552" s="405"/>
      <c r="AI552" s="249"/>
      <c r="AJ552" s="293" t="s">
        <v>559</v>
      </c>
      <c r="AK552" s="347"/>
    </row>
    <row r="553" spans="1:37" ht="43.9" customHeight="1">
      <c r="A553" s="243"/>
      <c r="B553" s="30" t="s">
        <v>75</v>
      </c>
      <c r="C553" s="75" t="s">
        <v>90</v>
      </c>
      <c r="D553" s="116"/>
      <c r="E553" s="459"/>
      <c r="F553" s="459"/>
      <c r="G553" s="531"/>
      <c r="H553" s="275"/>
      <c r="I553" s="79"/>
      <c r="J553" s="79"/>
      <c r="K553" s="81"/>
      <c r="L553" s="79"/>
      <c r="M553" s="82"/>
      <c r="N553" s="340"/>
      <c r="O553" s="223"/>
      <c r="P553" s="88"/>
      <c r="Q553" s="89"/>
      <c r="R553" s="88"/>
      <c r="S553" s="88"/>
      <c r="T553" s="90"/>
      <c r="U553" s="90"/>
      <c r="V553" s="88"/>
      <c r="W553" s="90"/>
      <c r="X553" s="90"/>
      <c r="Y553" s="90"/>
      <c r="Z553" s="90"/>
      <c r="AA553" s="90"/>
      <c r="AB553" s="90"/>
      <c r="AC553" s="90"/>
      <c r="AD553" s="90"/>
      <c r="AE553" s="90"/>
      <c r="AF553" s="90"/>
      <c r="AG553" s="90"/>
      <c r="AH553" s="90"/>
      <c r="AI553" s="91"/>
      <c r="AJ553" s="202"/>
      <c r="AK553" s="347"/>
    </row>
    <row r="554" spans="1:37" ht="43.9" customHeight="1">
      <c r="A554" s="243"/>
      <c r="B554" s="30" t="s">
        <v>82</v>
      </c>
      <c r="C554" s="75" t="s">
        <v>90</v>
      </c>
      <c r="D554" s="116"/>
      <c r="E554" s="459"/>
      <c r="F554" s="459"/>
      <c r="G554" s="531"/>
      <c r="H554" s="223"/>
      <c r="I554" s="88"/>
      <c r="J554" s="88"/>
      <c r="K554" s="90"/>
      <c r="L554" s="88"/>
      <c r="M554" s="91"/>
      <c r="N554" s="340"/>
      <c r="O554" s="223"/>
      <c r="P554" s="88"/>
      <c r="Q554" s="89"/>
      <c r="R554" s="88"/>
      <c r="S554" s="88"/>
      <c r="T554" s="90"/>
      <c r="U554" s="90"/>
      <c r="V554" s="88"/>
      <c r="W554" s="90"/>
      <c r="X554" s="90"/>
      <c r="Y554" s="90"/>
      <c r="Z554" s="90"/>
      <c r="AA554" s="90"/>
      <c r="AB554" s="90"/>
      <c r="AC554" s="90"/>
      <c r="AD554" s="90"/>
      <c r="AE554" s="90"/>
      <c r="AF554" s="90"/>
      <c r="AG554" s="90"/>
      <c r="AH554" s="90"/>
      <c r="AI554" s="91"/>
      <c r="AJ554" s="253"/>
      <c r="AK554" s="347"/>
    </row>
    <row r="555" spans="1:37" ht="43.9" customHeight="1">
      <c r="A555" s="243"/>
      <c r="B555" s="30" t="s">
        <v>89</v>
      </c>
      <c r="C555" s="75" t="s">
        <v>90</v>
      </c>
      <c r="D555" s="116"/>
      <c r="E555" s="459"/>
      <c r="F555" s="459"/>
      <c r="G555" s="531"/>
      <c r="H555" s="223"/>
      <c r="I555" s="88"/>
      <c r="J555" s="88"/>
      <c r="K555" s="90"/>
      <c r="L555" s="88"/>
      <c r="M555" s="91"/>
      <c r="N555" s="340"/>
      <c r="O555" s="223"/>
      <c r="P555" s="88"/>
      <c r="Q555" s="89"/>
      <c r="R555" s="88"/>
      <c r="S555" s="88"/>
      <c r="T555" s="90"/>
      <c r="U555" s="90"/>
      <c r="V555" s="88"/>
      <c r="W555" s="90"/>
      <c r="X555" s="90"/>
      <c r="Y555" s="90"/>
      <c r="Z555" s="90"/>
      <c r="AA555" s="90"/>
      <c r="AB555" s="90"/>
      <c r="AC555" s="90"/>
      <c r="AD555" s="90"/>
      <c r="AE555" s="90"/>
      <c r="AF555" s="90"/>
      <c r="AG555" s="90"/>
      <c r="AH555" s="90"/>
      <c r="AI555" s="91"/>
      <c r="AJ555" s="253"/>
      <c r="AK555" s="347"/>
    </row>
    <row r="556" spans="1:37" ht="43.9" customHeight="1">
      <c r="A556" s="243"/>
      <c r="B556" s="277" t="s">
        <v>91</v>
      </c>
      <c r="C556" s="85" t="s">
        <v>90</v>
      </c>
      <c r="D556" s="278"/>
      <c r="E556" s="459"/>
      <c r="F556" s="459"/>
      <c r="G556" s="531"/>
      <c r="H556" s="224"/>
      <c r="I556" s="177"/>
      <c r="J556" s="177"/>
      <c r="K556" s="133"/>
      <c r="L556" s="177"/>
      <c r="M556" s="189"/>
      <c r="N556" s="288"/>
      <c r="O556" s="224"/>
      <c r="P556" s="177"/>
      <c r="Q556" s="200"/>
      <c r="R556" s="177"/>
      <c r="S556" s="177"/>
      <c r="T556" s="133"/>
      <c r="U556" s="133"/>
      <c r="V556" s="177"/>
      <c r="W556" s="133"/>
      <c r="X556" s="133"/>
      <c r="Y556" s="133"/>
      <c r="Z556" s="133"/>
      <c r="AA556" s="133"/>
      <c r="AB556" s="133"/>
      <c r="AC556" s="133"/>
      <c r="AD556" s="133"/>
      <c r="AE556" s="133"/>
      <c r="AF556" s="133"/>
      <c r="AG556" s="133"/>
      <c r="AH556" s="133"/>
      <c r="AI556" s="189"/>
      <c r="AJ556" s="303"/>
      <c r="AK556" s="226"/>
    </row>
    <row r="557" spans="1:37" ht="43.9" customHeight="1">
      <c r="A557" s="279"/>
      <c r="B557" s="163"/>
      <c r="C557" s="163"/>
      <c r="D557" s="163"/>
      <c r="E557" s="170"/>
      <c r="F557" s="93"/>
      <c r="G557" s="93"/>
      <c r="H557" s="66"/>
      <c r="I557" s="66"/>
      <c r="J557" s="66"/>
      <c r="K557" s="65"/>
      <c r="L557" s="151"/>
      <c r="M557" s="151"/>
      <c r="N557" s="66"/>
      <c r="O557" s="151"/>
      <c r="P557" s="149"/>
      <c r="Q557" s="150"/>
      <c r="R557" s="151"/>
      <c r="S557" s="66"/>
      <c r="T557" s="65"/>
      <c r="U557" s="65"/>
      <c r="V557" s="66"/>
      <c r="W557" s="65"/>
      <c r="X557" s="65"/>
      <c r="Y557" s="65"/>
      <c r="Z557" s="65"/>
      <c r="AA557" s="65"/>
      <c r="AB557" s="65"/>
      <c r="AC557" s="65"/>
      <c r="AD557" s="65"/>
      <c r="AE557" s="65"/>
      <c r="AF557" s="65"/>
      <c r="AG557" s="65"/>
      <c r="AH557" s="410"/>
      <c r="AI557" s="66"/>
      <c r="AJ557" s="247"/>
      <c r="AK557" s="66"/>
    </row>
    <row r="558" spans="1:37" ht="43.9" customHeight="1" thickBot="1"/>
    <row r="559" spans="1:37" s="3" customFormat="1" ht="43.9" customHeight="1" thickBot="1">
      <c r="A559" s="358">
        <v>39</v>
      </c>
      <c r="B559" s="481" t="s">
        <v>5</v>
      </c>
      <c r="C559" s="482"/>
      <c r="D559" s="482" t="s">
        <v>6</v>
      </c>
      <c r="E559" s="482"/>
      <c r="F559" s="482"/>
      <c r="G559" s="482"/>
      <c r="H559" s="482"/>
      <c r="I559" s="482"/>
      <c r="J559" s="482"/>
      <c r="K559" s="482"/>
      <c r="L559" s="501"/>
      <c r="M559" s="502" t="s">
        <v>7</v>
      </c>
      <c r="N559" s="482"/>
      <c r="O559" s="482"/>
      <c r="P559" s="482"/>
      <c r="Q559" s="482"/>
      <c r="R559" s="482"/>
      <c r="S559" s="482"/>
      <c r="T559" s="482"/>
      <c r="U559" s="482"/>
      <c r="V559" s="482"/>
      <c r="W559" s="482"/>
      <c r="X559" s="482"/>
      <c r="Y559" s="482"/>
      <c r="Z559" s="482"/>
      <c r="AA559" s="482"/>
      <c r="AB559" s="482"/>
      <c r="AC559" s="482"/>
      <c r="AD559" s="482"/>
      <c r="AE559" s="482"/>
      <c r="AF559" s="482"/>
      <c r="AG559" s="482"/>
      <c r="AH559" s="482"/>
      <c r="AI559" s="483" t="s">
        <v>8</v>
      </c>
      <c r="AJ559" s="483"/>
      <c r="AK559" s="242"/>
    </row>
    <row r="560" spans="1:37" s="14" customFormat="1" ht="43.9" customHeight="1">
      <c r="A560" s="13"/>
      <c r="D560" s="15"/>
      <c r="E560" s="16" t="s">
        <v>9</v>
      </c>
      <c r="F560" s="466" t="s">
        <v>10</v>
      </c>
      <c r="G560" s="466" t="s">
        <v>11</v>
      </c>
      <c r="H560" s="475" t="s">
        <v>12</v>
      </c>
      <c r="I560" s="477" t="s">
        <v>13</v>
      </c>
      <c r="J560" s="479" t="s">
        <v>14</v>
      </c>
      <c r="K560" s="466" t="s">
        <v>15</v>
      </c>
      <c r="L560" s="466" t="s">
        <v>16</v>
      </c>
      <c r="M560" s="15" t="s">
        <v>17</v>
      </c>
      <c r="N560" s="17" t="s">
        <v>18</v>
      </c>
      <c r="O560" s="472" t="s">
        <v>19</v>
      </c>
      <c r="P560" s="473"/>
      <c r="Q560" s="474"/>
      <c r="R560" s="466" t="s">
        <v>92</v>
      </c>
      <c r="S560" s="466" t="s">
        <v>93</v>
      </c>
      <c r="T560" s="466" t="s">
        <v>22</v>
      </c>
      <c r="U560" s="466" t="s">
        <v>23</v>
      </c>
      <c r="V560" s="464" t="s">
        <v>24</v>
      </c>
      <c r="W560" s="466" t="s">
        <v>94</v>
      </c>
      <c r="X560" s="467" t="s">
        <v>26</v>
      </c>
      <c r="Y560" s="468"/>
      <c r="Z560" s="469"/>
      <c r="AA560" s="467" t="s">
        <v>27</v>
      </c>
      <c r="AB560" s="468"/>
      <c r="AC560" s="469"/>
      <c r="AD560" s="18" t="s">
        <v>28</v>
      </c>
      <c r="AE560" s="467" t="s">
        <v>29</v>
      </c>
      <c r="AF560" s="468"/>
      <c r="AG560" s="469"/>
      <c r="AH560" s="466" t="s">
        <v>30</v>
      </c>
      <c r="AI560" s="456" t="s">
        <v>31</v>
      </c>
      <c r="AJ560" s="456" t="s">
        <v>32</v>
      </c>
      <c r="AK560" s="19" t="s">
        <v>33</v>
      </c>
    </row>
    <row r="561" spans="1:37" s="3" customFormat="1" ht="43.9" customHeight="1">
      <c r="A561" s="13"/>
      <c r="B561" s="20" t="s">
        <v>34</v>
      </c>
      <c r="C561" s="22" t="s">
        <v>619</v>
      </c>
      <c r="D561" s="22"/>
      <c r="E561" s="396" t="s">
        <v>167</v>
      </c>
      <c r="F561" s="457"/>
      <c r="G561" s="457"/>
      <c r="H561" s="476"/>
      <c r="I561" s="478"/>
      <c r="J561" s="480"/>
      <c r="K561" s="457"/>
      <c r="L561" s="457"/>
      <c r="M561" s="24"/>
      <c r="N561" s="365"/>
      <c r="O561" s="433" t="s">
        <v>37</v>
      </c>
      <c r="P561" s="325" t="s">
        <v>38</v>
      </c>
      <c r="Q561" s="434" t="s">
        <v>17</v>
      </c>
      <c r="R561" s="456"/>
      <c r="S561" s="456"/>
      <c r="T561" s="456"/>
      <c r="U561" s="456"/>
      <c r="V561" s="523"/>
      <c r="W561" s="456"/>
      <c r="X561" s="325" t="s">
        <v>39</v>
      </c>
      <c r="Y561" s="325" t="s">
        <v>40</v>
      </c>
      <c r="Z561" s="325" t="s">
        <v>41</v>
      </c>
      <c r="AA561" s="325" t="s">
        <v>39</v>
      </c>
      <c r="AB561" s="325" t="s">
        <v>40</v>
      </c>
      <c r="AC561" s="325" t="s">
        <v>41</v>
      </c>
      <c r="AD561" s="325" t="s">
        <v>42</v>
      </c>
      <c r="AE561" s="325" t="s">
        <v>43</v>
      </c>
      <c r="AF561" s="325" t="s">
        <v>44</v>
      </c>
      <c r="AG561" s="325" t="s">
        <v>45</v>
      </c>
      <c r="AH561" s="456"/>
      <c r="AI561" s="456"/>
      <c r="AJ561" s="456"/>
      <c r="AK561" s="7" t="s">
        <v>46</v>
      </c>
    </row>
    <row r="562" spans="1:37" s="3" customFormat="1" ht="43.9" customHeight="1">
      <c r="A562" s="13"/>
      <c r="B562" s="30" t="s">
        <v>47</v>
      </c>
      <c r="C562" s="22" t="s">
        <v>620</v>
      </c>
      <c r="D562" s="22"/>
      <c r="E562" s="458" t="s">
        <v>528</v>
      </c>
      <c r="F562" s="458" t="s">
        <v>529</v>
      </c>
      <c r="G562" s="460" t="s">
        <v>530</v>
      </c>
      <c r="H562" s="86"/>
      <c r="I562" s="86"/>
      <c r="J562" s="86"/>
      <c r="K562" s="194"/>
      <c r="L562" s="194"/>
      <c r="M562" s="172"/>
      <c r="N562" s="172"/>
      <c r="O562" s="227"/>
      <c r="P562" s="98"/>
      <c r="Q562" s="99"/>
      <c r="R562" s="96"/>
      <c r="S562" s="94"/>
      <c r="T562" s="96"/>
      <c r="U562" s="96"/>
      <c r="V562" s="94"/>
      <c r="W562" s="96"/>
      <c r="X562" s="96"/>
      <c r="Y562" s="96"/>
      <c r="Z562" s="96"/>
      <c r="AA562" s="96"/>
      <c r="AB562" s="96"/>
      <c r="AC562" s="96"/>
      <c r="AD562" s="435"/>
      <c r="AE562" s="96"/>
      <c r="AF562" s="96"/>
      <c r="AG562" s="96"/>
      <c r="AH562" s="411"/>
      <c r="AI562" s="94"/>
      <c r="AJ562" s="193"/>
      <c r="AK562" s="389"/>
    </row>
    <row r="563" spans="1:37" s="3" customFormat="1" ht="43.9" customHeight="1">
      <c r="A563" s="13"/>
      <c r="B563" s="20" t="s">
        <v>54</v>
      </c>
      <c r="C563" s="37" t="s">
        <v>55</v>
      </c>
      <c r="D563" s="22"/>
      <c r="E563" s="459"/>
      <c r="F563" s="459"/>
      <c r="G563" s="531"/>
      <c r="H563" s="118"/>
      <c r="I563" s="119"/>
      <c r="J563" s="119"/>
      <c r="K563" s="59"/>
      <c r="L563" s="59"/>
      <c r="M563" s="119"/>
      <c r="N563" s="345"/>
      <c r="O563" s="62"/>
      <c r="P563" s="63"/>
      <c r="Q563" s="64"/>
      <c r="R563" s="65"/>
      <c r="S563" s="127"/>
      <c r="T563" s="65"/>
      <c r="U563" s="65"/>
      <c r="V563" s="127"/>
      <c r="W563" s="65"/>
      <c r="X563" s="65"/>
      <c r="Y563" s="65"/>
      <c r="Z563" s="65"/>
      <c r="AA563" s="65"/>
      <c r="AB563" s="65"/>
      <c r="AC563" s="65"/>
      <c r="AD563" s="65"/>
      <c r="AE563" s="65"/>
      <c r="AF563" s="65"/>
      <c r="AG563" s="65"/>
      <c r="AH563" s="65"/>
      <c r="AI563" s="54"/>
      <c r="AJ563" s="195"/>
      <c r="AK563" s="131"/>
    </row>
    <row r="564" spans="1:37" s="3" customFormat="1" ht="75">
      <c r="A564" s="13"/>
      <c r="B564" s="74" t="s">
        <v>56</v>
      </c>
      <c r="C564" s="184" t="s">
        <v>596</v>
      </c>
      <c r="D564" s="22"/>
      <c r="E564" s="459"/>
      <c r="F564" s="459"/>
      <c r="G564" s="531"/>
      <c r="H564" s="120"/>
      <c r="I564" s="124"/>
      <c r="J564" s="124"/>
      <c r="K564" s="123"/>
      <c r="L564" s="123"/>
      <c r="M564" s="124"/>
      <c r="N564" s="366"/>
      <c r="O564" s="384">
        <v>23</v>
      </c>
      <c r="P564" s="152" t="str">
        <f>C332</f>
        <v>To be a functioning NFF/Airworthiness group</v>
      </c>
      <c r="Q564" s="318" t="str">
        <f>C344</f>
        <v>Proposed updates to ADS (AMM)</v>
      </c>
      <c r="R564" s="374" t="str">
        <f>I344</f>
        <v>Wrong object</v>
      </c>
      <c r="S564" s="374" t="str">
        <f>J344</f>
        <v>Incorrect ADS updates proposed</v>
      </c>
      <c r="T564" s="390" t="str">
        <f>K344</f>
        <v>Low</v>
      </c>
      <c r="U564" s="386" t="str">
        <f>L344</f>
        <v>Large</v>
      </c>
      <c r="V564" s="241" t="s">
        <v>621</v>
      </c>
      <c r="W564" s="107" t="s">
        <v>104</v>
      </c>
      <c r="X564" s="107">
        <f t="shared" ref="X564" si="476">IF($T564="High",3,0)</f>
        <v>0</v>
      </c>
      <c r="Y564" s="107">
        <f t="shared" ref="Y564" si="477">IF($T564="Medium",2,0)</f>
        <v>0</v>
      </c>
      <c r="Z564" s="107">
        <f t="shared" ref="Z564" si="478">IF($T564="Low",1,0)</f>
        <v>1</v>
      </c>
      <c r="AA564" s="107">
        <f t="shared" ref="AA564" si="479">IF($U564="large",3,0)</f>
        <v>3</v>
      </c>
      <c r="AB564" s="107">
        <f t="shared" ref="AB564" si="480">IF($U564="Medium",2,0)</f>
        <v>0</v>
      </c>
      <c r="AC564" s="107">
        <f t="shared" ref="AC564" si="481">IF($U564="Low",1,0)</f>
        <v>0</v>
      </c>
      <c r="AD564" s="107">
        <f t="shared" ref="AD564" si="482">(X564+Y564+Z564)*(AA564+AB564+AC564)</f>
        <v>3</v>
      </c>
      <c r="AE564" s="376">
        <f t="shared" ref="AE564" si="483">IF($W564="INCREASE",3,0)</f>
        <v>0</v>
      </c>
      <c r="AF564" s="376">
        <f t="shared" ref="AF564" si="484">IF($W564="NO CHANGE",2,0)</f>
        <v>2</v>
      </c>
      <c r="AG564" s="376">
        <f t="shared" ref="AG564" si="485">IF($W564="DECREASE",1,0)</f>
        <v>0</v>
      </c>
      <c r="AH564" s="48">
        <f t="shared" ref="AH564" si="486">AD564*(AE564+AF564+AG564)</f>
        <v>6</v>
      </c>
      <c r="AI564" s="375" t="s">
        <v>598</v>
      </c>
      <c r="AJ564" s="195"/>
      <c r="AK564" s="366"/>
    </row>
    <row r="565" spans="1:37" s="3" customFormat="1" ht="43.9" customHeight="1">
      <c r="A565" s="13"/>
      <c r="B565" s="74" t="s">
        <v>65</v>
      </c>
      <c r="C565" s="161" t="s">
        <v>90</v>
      </c>
      <c r="D565" s="22"/>
      <c r="E565" s="459"/>
      <c r="F565" s="459"/>
      <c r="G565" s="531"/>
      <c r="H565" s="120"/>
      <c r="I565" s="124"/>
      <c r="J565" s="124"/>
      <c r="K565" s="123"/>
      <c r="L565" s="123"/>
      <c r="M565" s="124"/>
      <c r="N565" s="366"/>
      <c r="O565" s="119"/>
      <c r="P565" s="57"/>
      <c r="Q565" s="58"/>
      <c r="R565" s="59"/>
      <c r="S565" s="119"/>
      <c r="T565" s="59"/>
      <c r="U565" s="59"/>
      <c r="V565" s="119"/>
      <c r="W565" s="59"/>
      <c r="X565" s="59"/>
      <c r="Y565" s="59"/>
      <c r="Z565" s="59"/>
      <c r="AA565" s="59"/>
      <c r="AB565" s="59"/>
      <c r="AC565" s="59"/>
      <c r="AD565" s="59"/>
      <c r="AE565" s="59"/>
      <c r="AF565" s="59"/>
      <c r="AG565" s="59"/>
      <c r="AH565" s="59"/>
      <c r="AI565" s="59"/>
      <c r="AJ565" s="391"/>
      <c r="AK565" s="366"/>
    </row>
    <row r="566" spans="1:37" s="3" customFormat="1" ht="43.9" customHeight="1">
      <c r="A566" s="13"/>
      <c r="B566" s="74" t="s">
        <v>75</v>
      </c>
      <c r="C566" s="161" t="s">
        <v>90</v>
      </c>
      <c r="D566" s="22"/>
      <c r="E566" s="459"/>
      <c r="F566" s="459"/>
      <c r="G566" s="531"/>
      <c r="H566" s="120"/>
      <c r="I566" s="124"/>
      <c r="J566" s="124"/>
      <c r="K566" s="123"/>
      <c r="L566" s="123"/>
      <c r="M566" s="124"/>
      <c r="N566" s="366"/>
      <c r="O566" s="90"/>
      <c r="P566" s="88"/>
      <c r="Q566" s="89"/>
      <c r="R566" s="90"/>
      <c r="S566" s="88"/>
      <c r="T566" s="90"/>
      <c r="U566" s="90"/>
      <c r="V566" s="88"/>
      <c r="W566" s="90"/>
      <c r="X566" s="90"/>
      <c r="Y566" s="90"/>
      <c r="Z566" s="90"/>
      <c r="AA566" s="90"/>
      <c r="AB566" s="90"/>
      <c r="AC566" s="90"/>
      <c r="AD566" s="90"/>
      <c r="AE566" s="90"/>
      <c r="AF566" s="90"/>
      <c r="AG566" s="90"/>
      <c r="AH566" s="90"/>
      <c r="AI566" s="90"/>
      <c r="AJ566" s="392"/>
      <c r="AK566" s="366"/>
    </row>
    <row r="567" spans="1:37" s="3" customFormat="1" ht="43.9" customHeight="1">
      <c r="A567" s="13"/>
      <c r="B567" s="74" t="s">
        <v>82</v>
      </c>
      <c r="C567" s="161" t="s">
        <v>90</v>
      </c>
      <c r="D567" s="22"/>
      <c r="E567" s="459"/>
      <c r="F567" s="459"/>
      <c r="G567" s="531"/>
      <c r="H567" s="120"/>
      <c r="I567" s="124"/>
      <c r="J567" s="124"/>
      <c r="K567" s="123"/>
      <c r="L567" s="123"/>
      <c r="M567" s="124"/>
      <c r="N567" s="366"/>
      <c r="O567" s="90"/>
      <c r="P567" s="88"/>
      <c r="Q567" s="89"/>
      <c r="R567" s="90"/>
      <c r="S567" s="88"/>
      <c r="T567" s="90"/>
      <c r="U567" s="90"/>
      <c r="V567" s="90"/>
      <c r="W567" s="90"/>
      <c r="X567" s="90"/>
      <c r="Y567" s="90"/>
      <c r="Z567" s="90"/>
      <c r="AA567" s="90"/>
      <c r="AB567" s="90"/>
      <c r="AC567" s="90"/>
      <c r="AD567" s="90"/>
      <c r="AE567" s="90"/>
      <c r="AF567" s="90"/>
      <c r="AG567" s="90"/>
      <c r="AH567" s="90"/>
      <c r="AI567" s="90"/>
      <c r="AJ567" s="392"/>
      <c r="AK567" s="366"/>
    </row>
    <row r="568" spans="1:37" s="3" customFormat="1" ht="43.9" customHeight="1">
      <c r="A568" s="13"/>
      <c r="B568" s="74" t="s">
        <v>89</v>
      </c>
      <c r="C568" s="161" t="s">
        <v>90</v>
      </c>
      <c r="D568" s="22"/>
      <c r="E568" s="459"/>
      <c r="F568" s="459"/>
      <c r="G568" s="531"/>
      <c r="H568" s="120"/>
      <c r="I568" s="124"/>
      <c r="J568" s="124"/>
      <c r="K568" s="123"/>
      <c r="L568" s="123"/>
      <c r="M568" s="124"/>
      <c r="N568" s="366"/>
      <c r="O568" s="90"/>
      <c r="P568" s="88"/>
      <c r="Q568" s="89"/>
      <c r="R568" s="90"/>
      <c r="S568" s="88"/>
      <c r="T568" s="90"/>
      <c r="U568" s="90"/>
      <c r="V568" s="88"/>
      <c r="W568" s="90"/>
      <c r="X568" s="90"/>
      <c r="Y568" s="90"/>
      <c r="Z568" s="90"/>
      <c r="AA568" s="90"/>
      <c r="AB568" s="90"/>
      <c r="AC568" s="90"/>
      <c r="AD568" s="90"/>
      <c r="AE568" s="90"/>
      <c r="AF568" s="90"/>
      <c r="AG568" s="90"/>
      <c r="AH568" s="90"/>
      <c r="AI568" s="90"/>
      <c r="AJ568" s="392"/>
      <c r="AK568" s="366"/>
    </row>
    <row r="569" spans="1:37" s="3" customFormat="1" ht="43.9" customHeight="1">
      <c r="A569" s="13"/>
      <c r="B569" s="84" t="s">
        <v>91</v>
      </c>
      <c r="C569" s="162" t="s">
        <v>90</v>
      </c>
      <c r="D569" s="86"/>
      <c r="E569" s="459"/>
      <c r="F569" s="459"/>
      <c r="G569" s="531"/>
      <c r="H569" s="224"/>
      <c r="I569" s="177"/>
      <c r="J569" s="177"/>
      <c r="K569" s="133"/>
      <c r="L569" s="133"/>
      <c r="M569" s="177"/>
      <c r="N569" s="102"/>
      <c r="O569" s="90"/>
      <c r="P569" s="88"/>
      <c r="Q569" s="89"/>
      <c r="R569" s="90"/>
      <c r="S569" s="88"/>
      <c r="T569" s="90"/>
      <c r="U569" s="90"/>
      <c r="V569" s="88"/>
      <c r="W569" s="90"/>
      <c r="X569" s="90"/>
      <c r="Y569" s="90"/>
      <c r="Z569" s="90"/>
      <c r="AA569" s="90"/>
      <c r="AB569" s="90"/>
      <c r="AC569" s="90"/>
      <c r="AD569" s="90"/>
      <c r="AE569" s="90"/>
      <c r="AF569" s="90"/>
      <c r="AG569" s="90"/>
      <c r="AH569" s="90"/>
      <c r="AI569" s="90"/>
      <c r="AJ569" s="393"/>
      <c r="AK569" s="102"/>
    </row>
    <row r="570" spans="1:37" ht="43.9" customHeight="1">
      <c r="A570" s="279"/>
      <c r="B570" s="163"/>
      <c r="C570" s="163"/>
      <c r="D570" s="163"/>
      <c r="E570" s="170"/>
      <c r="F570" s="93"/>
      <c r="G570" s="93"/>
      <c r="H570" s="163"/>
      <c r="I570" s="163"/>
      <c r="J570" s="163"/>
      <c r="K570" s="44"/>
      <c r="L570" s="170"/>
      <c r="M570" s="170"/>
      <c r="N570" s="66"/>
      <c r="O570" s="170"/>
      <c r="P570" s="168"/>
      <c r="Q570" s="169"/>
      <c r="R570" s="170"/>
      <c r="S570" s="163"/>
      <c r="T570" s="44"/>
      <c r="U570" s="44"/>
      <c r="V570" s="163"/>
      <c r="W570" s="44"/>
      <c r="X570" s="44"/>
      <c r="Y570" s="44"/>
      <c r="Z570" s="44"/>
      <c r="AA570" s="44"/>
      <c r="AB570" s="44"/>
      <c r="AC570" s="44"/>
      <c r="AD570" s="44"/>
      <c r="AE570" s="44"/>
      <c r="AF570" s="44"/>
      <c r="AG570" s="44"/>
      <c r="AH570" s="406"/>
      <c r="AI570" s="163"/>
      <c r="AJ570" s="247"/>
      <c r="AK570" s="66"/>
    </row>
  </sheetData>
  <sheetProtection algorithmName="SHA-512" hashValue="AFqh7gzy+EDGST9oFxZ5zRpFzZdkmdHLMeYGAxe1BinX7Hywq+zNHnoOniZgaVW8g2NlKKC/gE6lLOaz5xhv+g==" saltValue="uhAiSQlRHFEPsRsfXZuGjA==" spinCount="100000" sheet="1" formatCells="0" formatColumns="0" formatRows="0" insertColumns="0" insertRows="0" insertHyperlinks="0" deleteColumns="0" deleteRows="0" sort="0" autoFilter="0" pivotTables="0"/>
  <mergeCells count="1085">
    <mergeCell ref="E562:E569"/>
    <mergeCell ref="F562:F569"/>
    <mergeCell ref="G562:G569"/>
    <mergeCell ref="E333:E349"/>
    <mergeCell ref="F333:F349"/>
    <mergeCell ref="G333:G349"/>
    <mergeCell ref="B559:C559"/>
    <mergeCell ref="M559:AH559"/>
    <mergeCell ref="AI559:AJ559"/>
    <mergeCell ref="F560:F561"/>
    <mergeCell ref="G560:G561"/>
    <mergeCell ref="H560:H561"/>
    <mergeCell ref="I560:I561"/>
    <mergeCell ref="J560:J561"/>
    <mergeCell ref="K560:K561"/>
    <mergeCell ref="L560:L561"/>
    <mergeCell ref="O560:Q560"/>
    <mergeCell ref="R560:R561"/>
    <mergeCell ref="S560:S561"/>
    <mergeCell ref="T560:T561"/>
    <mergeCell ref="U560:U561"/>
    <mergeCell ref="V560:V561"/>
    <mergeCell ref="W560:W561"/>
    <mergeCell ref="X560:Z560"/>
    <mergeCell ref="AA560:AC560"/>
    <mergeCell ref="AE560:AG560"/>
    <mergeCell ref="AH560:AH561"/>
    <mergeCell ref="AI560:AI561"/>
    <mergeCell ref="AJ560:AJ561"/>
    <mergeCell ref="B352:C352"/>
    <mergeCell ref="M352:AH352"/>
    <mergeCell ref="AI352:AJ352"/>
    <mergeCell ref="X2:AG2"/>
    <mergeCell ref="B3:C3"/>
    <mergeCell ref="D3:L3"/>
    <mergeCell ref="M3:AH3"/>
    <mergeCell ref="AI3:AJ3"/>
    <mergeCell ref="F4:F5"/>
    <mergeCell ref="G4:G5"/>
    <mergeCell ref="H4:H5"/>
    <mergeCell ref="I4:I5"/>
    <mergeCell ref="J4:J5"/>
    <mergeCell ref="M22:AH22"/>
    <mergeCell ref="AI22:AJ22"/>
    <mergeCell ref="F23:F24"/>
    <mergeCell ref="G23:G24"/>
    <mergeCell ref="H23:H24"/>
    <mergeCell ref="I23:I24"/>
    <mergeCell ref="J23:J24"/>
    <mergeCell ref="K23:K24"/>
    <mergeCell ref="L23:L24"/>
    <mergeCell ref="O23:Q23"/>
    <mergeCell ref="B8:B9"/>
    <mergeCell ref="B10:B11"/>
    <mergeCell ref="B12:B13"/>
    <mergeCell ref="B14:B17"/>
    <mergeCell ref="B22:C22"/>
    <mergeCell ref="D22:L22"/>
    <mergeCell ref="AH4:AH5"/>
    <mergeCell ref="AI4:AI5"/>
    <mergeCell ref="AJ4:AJ5"/>
    <mergeCell ref="E6:E19"/>
    <mergeCell ref="F6:F19"/>
    <mergeCell ref="G6:G19"/>
    <mergeCell ref="U4:U5"/>
    <mergeCell ref="V4:V5"/>
    <mergeCell ref="W4:W5"/>
    <mergeCell ref="X4:Z4"/>
    <mergeCell ref="AA4:AC4"/>
    <mergeCell ref="AE4:AG4"/>
    <mergeCell ref="K4:K5"/>
    <mergeCell ref="L4:L5"/>
    <mergeCell ref="O4:Q4"/>
    <mergeCell ref="R4:R5"/>
    <mergeCell ref="M40:AH40"/>
    <mergeCell ref="AI40:AJ40"/>
    <mergeCell ref="F41:F42"/>
    <mergeCell ref="G41:G42"/>
    <mergeCell ref="H41:H42"/>
    <mergeCell ref="I41:I42"/>
    <mergeCell ref="J41:J42"/>
    <mergeCell ref="K41:K42"/>
    <mergeCell ref="L41:L42"/>
    <mergeCell ref="O41:Q41"/>
    <mergeCell ref="S4:S5"/>
    <mergeCell ref="T4:T5"/>
    <mergeCell ref="E25:E37"/>
    <mergeCell ref="F25:F37"/>
    <mergeCell ref="G25:G37"/>
    <mergeCell ref="B28:B31"/>
    <mergeCell ref="B33:B35"/>
    <mergeCell ref="B40:C40"/>
    <mergeCell ref="X23:Z23"/>
    <mergeCell ref="AA23:AC23"/>
    <mergeCell ref="AE23:AG23"/>
    <mergeCell ref="AH23:AH24"/>
    <mergeCell ref="AI23:AI24"/>
    <mergeCell ref="AJ23:AJ24"/>
    <mergeCell ref="R23:R24"/>
    <mergeCell ref="S23:S24"/>
    <mergeCell ref="T23:T24"/>
    <mergeCell ref="U23:U24"/>
    <mergeCell ref="V23:V24"/>
    <mergeCell ref="W23:W24"/>
    <mergeCell ref="M57:AH57"/>
    <mergeCell ref="AI57:AJ57"/>
    <mergeCell ref="F58:F59"/>
    <mergeCell ref="G58:G59"/>
    <mergeCell ref="H58:H59"/>
    <mergeCell ref="I58:I59"/>
    <mergeCell ref="J58:J59"/>
    <mergeCell ref="K58:K59"/>
    <mergeCell ref="L58:L59"/>
    <mergeCell ref="O58:Q58"/>
    <mergeCell ref="E43:E54"/>
    <mergeCell ref="F43:F54"/>
    <mergeCell ref="G43:G54"/>
    <mergeCell ref="B45:B46"/>
    <mergeCell ref="B47:B50"/>
    <mergeCell ref="B57:C57"/>
    <mergeCell ref="X41:Z41"/>
    <mergeCell ref="AA41:AC41"/>
    <mergeCell ref="AE41:AG41"/>
    <mergeCell ref="AH41:AH42"/>
    <mergeCell ref="AI41:AI42"/>
    <mergeCell ref="AJ41:AJ42"/>
    <mergeCell ref="R41:R42"/>
    <mergeCell ref="S41:S42"/>
    <mergeCell ref="T41:T42"/>
    <mergeCell ref="U41:U42"/>
    <mergeCell ref="V41:V42"/>
    <mergeCell ref="W41:W42"/>
    <mergeCell ref="AI71:AJ71"/>
    <mergeCell ref="F72:F73"/>
    <mergeCell ref="G72:G73"/>
    <mergeCell ref="H72:H73"/>
    <mergeCell ref="I72:I73"/>
    <mergeCell ref="J72:J73"/>
    <mergeCell ref="K72:K73"/>
    <mergeCell ref="L72:L73"/>
    <mergeCell ref="O72:Q72"/>
    <mergeCell ref="R72:R73"/>
    <mergeCell ref="E60:E68"/>
    <mergeCell ref="F60:F68"/>
    <mergeCell ref="G60:G68"/>
    <mergeCell ref="B63:B64"/>
    <mergeCell ref="B71:C71"/>
    <mergeCell ref="M71:AH71"/>
    <mergeCell ref="X58:Z58"/>
    <mergeCell ref="AA58:AC58"/>
    <mergeCell ref="AE58:AG58"/>
    <mergeCell ref="AH58:AH59"/>
    <mergeCell ref="AI58:AI59"/>
    <mergeCell ref="AJ58:AJ59"/>
    <mergeCell ref="R58:R59"/>
    <mergeCell ref="S58:S59"/>
    <mergeCell ref="T58:T59"/>
    <mergeCell ref="U58:U59"/>
    <mergeCell ref="V58:V59"/>
    <mergeCell ref="W58:W59"/>
    <mergeCell ref="B76:B79"/>
    <mergeCell ref="B87:C87"/>
    <mergeCell ref="M87:AH87"/>
    <mergeCell ref="AI87:AJ87"/>
    <mergeCell ref="F88:F89"/>
    <mergeCell ref="G88:G89"/>
    <mergeCell ref="H88:H89"/>
    <mergeCell ref="I88:I89"/>
    <mergeCell ref="J88:J89"/>
    <mergeCell ref="K88:K89"/>
    <mergeCell ref="AA72:AC72"/>
    <mergeCell ref="AE72:AG72"/>
    <mergeCell ref="AH72:AH73"/>
    <mergeCell ref="AI72:AI73"/>
    <mergeCell ref="AJ72:AJ73"/>
    <mergeCell ref="E74:E84"/>
    <mergeCell ref="F74:F84"/>
    <mergeCell ref="G74:G84"/>
    <mergeCell ref="S72:S73"/>
    <mergeCell ref="T72:T73"/>
    <mergeCell ref="U72:U73"/>
    <mergeCell ref="V72:V73"/>
    <mergeCell ref="W72:W73"/>
    <mergeCell ref="X72:Z72"/>
    <mergeCell ref="B104:C104"/>
    <mergeCell ref="M104:AH104"/>
    <mergeCell ref="AI104:AJ104"/>
    <mergeCell ref="F105:F106"/>
    <mergeCell ref="G105:G106"/>
    <mergeCell ref="H105:H106"/>
    <mergeCell ref="I105:I106"/>
    <mergeCell ref="J105:J106"/>
    <mergeCell ref="K105:K106"/>
    <mergeCell ref="L105:L106"/>
    <mergeCell ref="AI88:AI89"/>
    <mergeCell ref="AJ88:AJ89"/>
    <mergeCell ref="E90:E101"/>
    <mergeCell ref="F90:F101"/>
    <mergeCell ref="G90:G101"/>
    <mergeCell ref="B93:B97"/>
    <mergeCell ref="V88:V89"/>
    <mergeCell ref="W88:W89"/>
    <mergeCell ref="X88:Z88"/>
    <mergeCell ref="AA88:AC88"/>
    <mergeCell ref="AE88:AG88"/>
    <mergeCell ref="AH88:AH89"/>
    <mergeCell ref="L88:L89"/>
    <mergeCell ref="O88:Q88"/>
    <mergeCell ref="R88:R89"/>
    <mergeCell ref="S88:S89"/>
    <mergeCell ref="T88:T89"/>
    <mergeCell ref="U88:U89"/>
    <mergeCell ref="I118:I119"/>
    <mergeCell ref="J118:J119"/>
    <mergeCell ref="K118:K119"/>
    <mergeCell ref="AJ105:AJ106"/>
    <mergeCell ref="E107:E114"/>
    <mergeCell ref="F107:F114"/>
    <mergeCell ref="G107:G114"/>
    <mergeCell ref="B117:C117"/>
    <mergeCell ref="M117:AH117"/>
    <mergeCell ref="AI117:AJ117"/>
    <mergeCell ref="W105:W106"/>
    <mergeCell ref="X105:Z105"/>
    <mergeCell ref="AA105:AC105"/>
    <mergeCell ref="AE105:AG105"/>
    <mergeCell ref="AH105:AH106"/>
    <mergeCell ref="AI105:AI106"/>
    <mergeCell ref="O105:Q105"/>
    <mergeCell ref="R105:R106"/>
    <mergeCell ref="S105:S106"/>
    <mergeCell ref="T105:T106"/>
    <mergeCell ref="U105:U106"/>
    <mergeCell ref="V105:V106"/>
    <mergeCell ref="B133:C133"/>
    <mergeCell ref="M133:AH133"/>
    <mergeCell ref="AI133:AJ133"/>
    <mergeCell ref="F134:F135"/>
    <mergeCell ref="G134:G135"/>
    <mergeCell ref="H134:H135"/>
    <mergeCell ref="I134:I135"/>
    <mergeCell ref="J134:J135"/>
    <mergeCell ref="K134:K135"/>
    <mergeCell ref="L134:L135"/>
    <mergeCell ref="AI118:AI119"/>
    <mergeCell ref="AJ118:AJ119"/>
    <mergeCell ref="E120:E130"/>
    <mergeCell ref="F120:F130"/>
    <mergeCell ref="G120:G130"/>
    <mergeCell ref="B122:B123"/>
    <mergeCell ref="B124:B126"/>
    <mergeCell ref="V118:V119"/>
    <mergeCell ref="W118:W119"/>
    <mergeCell ref="X118:Z118"/>
    <mergeCell ref="AA118:AC118"/>
    <mergeCell ref="AE118:AG118"/>
    <mergeCell ref="AH118:AH119"/>
    <mergeCell ref="L118:L119"/>
    <mergeCell ref="O118:Q118"/>
    <mergeCell ref="R118:R119"/>
    <mergeCell ref="S118:S119"/>
    <mergeCell ref="T118:T119"/>
    <mergeCell ref="U118:U119"/>
    <mergeCell ref="F118:F119"/>
    <mergeCell ref="G118:G119"/>
    <mergeCell ref="H118:H119"/>
    <mergeCell ref="B150:C150"/>
    <mergeCell ref="M150:AH150"/>
    <mergeCell ref="AI150:AJ150"/>
    <mergeCell ref="F151:F152"/>
    <mergeCell ref="G151:G152"/>
    <mergeCell ref="H151:H152"/>
    <mergeCell ref="I151:I152"/>
    <mergeCell ref="J151:J152"/>
    <mergeCell ref="K151:K152"/>
    <mergeCell ref="L151:L152"/>
    <mergeCell ref="AJ134:AJ135"/>
    <mergeCell ref="E136:E147"/>
    <mergeCell ref="F136:F147"/>
    <mergeCell ref="G136:G147"/>
    <mergeCell ref="B139:B141"/>
    <mergeCell ref="B143:B145"/>
    <mergeCell ref="W134:W135"/>
    <mergeCell ref="X134:Z134"/>
    <mergeCell ref="AA134:AC134"/>
    <mergeCell ref="AE134:AG134"/>
    <mergeCell ref="AH134:AH135"/>
    <mergeCell ref="AI134:AI135"/>
    <mergeCell ref="O134:Q134"/>
    <mergeCell ref="R134:R135"/>
    <mergeCell ref="S134:S135"/>
    <mergeCell ref="T134:T135"/>
    <mergeCell ref="U134:U135"/>
    <mergeCell ref="V134:V135"/>
    <mergeCell ref="AJ151:AJ152"/>
    <mergeCell ref="E153:E160"/>
    <mergeCell ref="F153:F160"/>
    <mergeCell ref="G153:G160"/>
    <mergeCell ref="B163:C163"/>
    <mergeCell ref="M163:AH163"/>
    <mergeCell ref="AI163:AJ163"/>
    <mergeCell ref="W151:W152"/>
    <mergeCell ref="X151:Z151"/>
    <mergeCell ref="AA151:AC151"/>
    <mergeCell ref="AE151:AG151"/>
    <mergeCell ref="AH151:AH152"/>
    <mergeCell ref="AI151:AI152"/>
    <mergeCell ref="O151:Q151"/>
    <mergeCell ref="R151:R152"/>
    <mergeCell ref="S151:S152"/>
    <mergeCell ref="T151:T152"/>
    <mergeCell ref="U151:U152"/>
    <mergeCell ref="V151:V152"/>
    <mergeCell ref="J177:J178"/>
    <mergeCell ref="K177:K178"/>
    <mergeCell ref="AI164:AI165"/>
    <mergeCell ref="AJ164:AJ165"/>
    <mergeCell ref="E166:E173"/>
    <mergeCell ref="F166:F173"/>
    <mergeCell ref="G166:G173"/>
    <mergeCell ref="B176:C176"/>
    <mergeCell ref="M176:AH176"/>
    <mergeCell ref="AI176:AJ176"/>
    <mergeCell ref="V164:V165"/>
    <mergeCell ref="W164:W165"/>
    <mergeCell ref="X164:Z164"/>
    <mergeCell ref="AA164:AC164"/>
    <mergeCell ref="AE164:AG164"/>
    <mergeCell ref="AH164:AH165"/>
    <mergeCell ref="L164:L165"/>
    <mergeCell ref="O164:Q164"/>
    <mergeCell ref="R164:R165"/>
    <mergeCell ref="S164:S165"/>
    <mergeCell ref="T164:T165"/>
    <mergeCell ref="U164:U165"/>
    <mergeCell ref="F164:F165"/>
    <mergeCell ref="G164:G165"/>
    <mergeCell ref="H164:H165"/>
    <mergeCell ref="I164:I165"/>
    <mergeCell ref="J164:J165"/>
    <mergeCell ref="K164:K165"/>
    <mergeCell ref="B190:C190"/>
    <mergeCell ref="M190:AH190"/>
    <mergeCell ref="AI190:AJ190"/>
    <mergeCell ref="F191:F192"/>
    <mergeCell ref="G191:G192"/>
    <mergeCell ref="H191:H192"/>
    <mergeCell ref="I191:I192"/>
    <mergeCell ref="J191:J192"/>
    <mergeCell ref="K191:K192"/>
    <mergeCell ref="L191:L192"/>
    <mergeCell ref="AI177:AI178"/>
    <mergeCell ref="AJ177:AJ178"/>
    <mergeCell ref="E179:E187"/>
    <mergeCell ref="F179:F187"/>
    <mergeCell ref="G179:G187"/>
    <mergeCell ref="B182:B183"/>
    <mergeCell ref="V177:V178"/>
    <mergeCell ref="W177:W178"/>
    <mergeCell ref="X177:Z177"/>
    <mergeCell ref="AA177:AC177"/>
    <mergeCell ref="AE177:AG177"/>
    <mergeCell ref="AH177:AH178"/>
    <mergeCell ref="L177:L178"/>
    <mergeCell ref="O177:Q177"/>
    <mergeCell ref="R177:R178"/>
    <mergeCell ref="S177:S178"/>
    <mergeCell ref="T177:T178"/>
    <mergeCell ref="U177:U178"/>
    <mergeCell ref="F177:F178"/>
    <mergeCell ref="G177:G178"/>
    <mergeCell ref="H177:H178"/>
    <mergeCell ref="I177:I178"/>
    <mergeCell ref="B206:C206"/>
    <mergeCell ref="M206:AH206"/>
    <mergeCell ref="AI206:AJ206"/>
    <mergeCell ref="F207:F208"/>
    <mergeCell ref="G207:G208"/>
    <mergeCell ref="H207:H208"/>
    <mergeCell ref="I207:I208"/>
    <mergeCell ref="J207:J208"/>
    <mergeCell ref="K207:K208"/>
    <mergeCell ref="L207:L208"/>
    <mergeCell ref="AJ191:AJ192"/>
    <mergeCell ref="E193:E203"/>
    <mergeCell ref="F193:F203"/>
    <mergeCell ref="G193:G203"/>
    <mergeCell ref="B196:B198"/>
    <mergeCell ref="B200:B201"/>
    <mergeCell ref="W191:W192"/>
    <mergeCell ref="X191:Z191"/>
    <mergeCell ref="AA191:AC191"/>
    <mergeCell ref="AE191:AG191"/>
    <mergeCell ref="AH191:AH192"/>
    <mergeCell ref="AI191:AI192"/>
    <mergeCell ref="O191:Q191"/>
    <mergeCell ref="R191:R192"/>
    <mergeCell ref="S191:S192"/>
    <mergeCell ref="T191:T192"/>
    <mergeCell ref="U191:U192"/>
    <mergeCell ref="V191:V192"/>
    <mergeCell ref="B222:C222"/>
    <mergeCell ref="M222:AH222"/>
    <mergeCell ref="AI222:AJ222"/>
    <mergeCell ref="F223:F224"/>
    <mergeCell ref="G223:G224"/>
    <mergeCell ref="H223:H224"/>
    <mergeCell ref="I223:I224"/>
    <mergeCell ref="J223:J224"/>
    <mergeCell ref="K223:K224"/>
    <mergeCell ref="L223:L224"/>
    <mergeCell ref="AJ207:AJ208"/>
    <mergeCell ref="E209:E219"/>
    <mergeCell ref="F209:F219"/>
    <mergeCell ref="G209:G219"/>
    <mergeCell ref="B211:B213"/>
    <mergeCell ref="B214:B215"/>
    <mergeCell ref="W207:W208"/>
    <mergeCell ref="X207:Z207"/>
    <mergeCell ref="AA207:AC207"/>
    <mergeCell ref="AE207:AG207"/>
    <mergeCell ref="AH207:AH208"/>
    <mergeCell ref="AI207:AI208"/>
    <mergeCell ref="O207:Q207"/>
    <mergeCell ref="R207:R208"/>
    <mergeCell ref="S207:S208"/>
    <mergeCell ref="T207:T208"/>
    <mergeCell ref="U207:U208"/>
    <mergeCell ref="V207:V208"/>
    <mergeCell ref="B237:C237"/>
    <mergeCell ref="M237:AH237"/>
    <mergeCell ref="AI237:AJ237"/>
    <mergeCell ref="F238:F239"/>
    <mergeCell ref="G238:G239"/>
    <mergeCell ref="H238:H239"/>
    <mergeCell ref="I238:I239"/>
    <mergeCell ref="J238:J239"/>
    <mergeCell ref="K238:K239"/>
    <mergeCell ref="L238:L239"/>
    <mergeCell ref="AJ223:AJ224"/>
    <mergeCell ref="E225:E234"/>
    <mergeCell ref="F225:F234"/>
    <mergeCell ref="G225:G234"/>
    <mergeCell ref="B227:B228"/>
    <mergeCell ref="B229:B230"/>
    <mergeCell ref="W223:W224"/>
    <mergeCell ref="X223:Z223"/>
    <mergeCell ref="AA223:AC223"/>
    <mergeCell ref="AE223:AG223"/>
    <mergeCell ref="AH223:AH224"/>
    <mergeCell ref="AI223:AI224"/>
    <mergeCell ref="O223:Q223"/>
    <mergeCell ref="R223:R224"/>
    <mergeCell ref="S223:S224"/>
    <mergeCell ref="T223:T224"/>
    <mergeCell ref="U223:U224"/>
    <mergeCell ref="V223:V224"/>
    <mergeCell ref="AJ238:AJ239"/>
    <mergeCell ref="E240:E247"/>
    <mergeCell ref="F240:F247"/>
    <mergeCell ref="G240:G247"/>
    <mergeCell ref="B250:C250"/>
    <mergeCell ref="M250:AH250"/>
    <mergeCell ref="AI250:AJ250"/>
    <mergeCell ref="W238:W239"/>
    <mergeCell ref="X238:Z238"/>
    <mergeCell ref="AA238:AC238"/>
    <mergeCell ref="AE238:AG238"/>
    <mergeCell ref="AH238:AH239"/>
    <mergeCell ref="AI238:AI239"/>
    <mergeCell ref="O238:Q238"/>
    <mergeCell ref="R238:R239"/>
    <mergeCell ref="S238:S239"/>
    <mergeCell ref="T238:T239"/>
    <mergeCell ref="U238:U239"/>
    <mergeCell ref="V238:V239"/>
    <mergeCell ref="AI251:AI252"/>
    <mergeCell ref="AJ251:AJ252"/>
    <mergeCell ref="E253:E260"/>
    <mergeCell ref="F253:F260"/>
    <mergeCell ref="G253:G260"/>
    <mergeCell ref="B263:C263"/>
    <mergeCell ref="M263:AH263"/>
    <mergeCell ref="AI263:AJ263"/>
    <mergeCell ref="V251:V252"/>
    <mergeCell ref="W251:W252"/>
    <mergeCell ref="X251:Z251"/>
    <mergeCell ref="AA251:AC251"/>
    <mergeCell ref="AE251:AG251"/>
    <mergeCell ref="AH251:AH252"/>
    <mergeCell ref="L251:L252"/>
    <mergeCell ref="O251:Q251"/>
    <mergeCell ref="R251:R252"/>
    <mergeCell ref="S251:S252"/>
    <mergeCell ref="T251:T252"/>
    <mergeCell ref="U251:U252"/>
    <mergeCell ref="F251:F252"/>
    <mergeCell ref="G251:G252"/>
    <mergeCell ref="H251:H252"/>
    <mergeCell ref="I251:I252"/>
    <mergeCell ref="J251:J252"/>
    <mergeCell ref="K251:K252"/>
    <mergeCell ref="J277:J278"/>
    <mergeCell ref="K277:K278"/>
    <mergeCell ref="AI264:AI265"/>
    <mergeCell ref="AJ264:AJ265"/>
    <mergeCell ref="E266:E273"/>
    <mergeCell ref="F266:F273"/>
    <mergeCell ref="G266:G273"/>
    <mergeCell ref="B276:C276"/>
    <mergeCell ref="M276:AH276"/>
    <mergeCell ref="AI276:AJ276"/>
    <mergeCell ref="V264:V265"/>
    <mergeCell ref="W264:W265"/>
    <mergeCell ref="X264:Z264"/>
    <mergeCell ref="AA264:AC264"/>
    <mergeCell ref="AE264:AG264"/>
    <mergeCell ref="AH264:AH265"/>
    <mergeCell ref="L264:L265"/>
    <mergeCell ref="O264:Q264"/>
    <mergeCell ref="R264:R265"/>
    <mergeCell ref="S264:S265"/>
    <mergeCell ref="T264:T265"/>
    <mergeCell ref="U264:U265"/>
    <mergeCell ref="F264:F265"/>
    <mergeCell ref="G264:G265"/>
    <mergeCell ref="H264:H265"/>
    <mergeCell ref="I264:I265"/>
    <mergeCell ref="J264:J265"/>
    <mergeCell ref="K264:K265"/>
    <mergeCell ref="B290:C290"/>
    <mergeCell ref="M290:AH290"/>
    <mergeCell ref="AI290:AJ290"/>
    <mergeCell ref="F291:F292"/>
    <mergeCell ref="G291:G292"/>
    <mergeCell ref="H291:H292"/>
    <mergeCell ref="I291:I292"/>
    <mergeCell ref="J291:J292"/>
    <mergeCell ref="K291:K292"/>
    <mergeCell ref="L291:L292"/>
    <mergeCell ref="AI277:AI278"/>
    <mergeCell ref="AJ277:AJ278"/>
    <mergeCell ref="E279:E287"/>
    <mergeCell ref="F279:F287"/>
    <mergeCell ref="G279:G287"/>
    <mergeCell ref="B284:B285"/>
    <mergeCell ref="V277:V278"/>
    <mergeCell ref="W277:W278"/>
    <mergeCell ref="X277:Z277"/>
    <mergeCell ref="AA277:AC277"/>
    <mergeCell ref="AE277:AG277"/>
    <mergeCell ref="AH277:AH278"/>
    <mergeCell ref="L277:L278"/>
    <mergeCell ref="O277:Q277"/>
    <mergeCell ref="R277:R278"/>
    <mergeCell ref="S277:S278"/>
    <mergeCell ref="T277:T278"/>
    <mergeCell ref="U277:U278"/>
    <mergeCell ref="F277:F278"/>
    <mergeCell ref="G277:G278"/>
    <mergeCell ref="H277:H278"/>
    <mergeCell ref="I277:I278"/>
    <mergeCell ref="AJ291:AJ292"/>
    <mergeCell ref="E293:E300"/>
    <mergeCell ref="F293:F300"/>
    <mergeCell ref="G293:G300"/>
    <mergeCell ref="B303:C303"/>
    <mergeCell ref="M303:AH303"/>
    <mergeCell ref="AI303:AJ303"/>
    <mergeCell ref="W291:W292"/>
    <mergeCell ref="X291:Z291"/>
    <mergeCell ref="AA291:AC291"/>
    <mergeCell ref="AE291:AG291"/>
    <mergeCell ref="AH291:AH292"/>
    <mergeCell ref="AI291:AI292"/>
    <mergeCell ref="O291:Q291"/>
    <mergeCell ref="R291:R292"/>
    <mergeCell ref="S291:S292"/>
    <mergeCell ref="T291:T292"/>
    <mergeCell ref="U291:U292"/>
    <mergeCell ref="V291:V292"/>
    <mergeCell ref="AI304:AI305"/>
    <mergeCell ref="AJ304:AJ305"/>
    <mergeCell ref="E306:E313"/>
    <mergeCell ref="F306:F313"/>
    <mergeCell ref="G306:G313"/>
    <mergeCell ref="B316:C316"/>
    <mergeCell ref="M316:AH316"/>
    <mergeCell ref="AI316:AJ316"/>
    <mergeCell ref="V304:V305"/>
    <mergeCell ref="W304:W305"/>
    <mergeCell ref="X304:Z304"/>
    <mergeCell ref="AA304:AC304"/>
    <mergeCell ref="AE304:AG304"/>
    <mergeCell ref="AH304:AH305"/>
    <mergeCell ref="L304:L305"/>
    <mergeCell ref="O304:Q304"/>
    <mergeCell ref="R304:R305"/>
    <mergeCell ref="S304:S305"/>
    <mergeCell ref="T304:T305"/>
    <mergeCell ref="U304:U305"/>
    <mergeCell ref="F304:F305"/>
    <mergeCell ref="G304:G305"/>
    <mergeCell ref="H304:H305"/>
    <mergeCell ref="I304:I305"/>
    <mergeCell ref="J304:J305"/>
    <mergeCell ref="K304:K305"/>
    <mergeCell ref="AI317:AI318"/>
    <mergeCell ref="AJ317:AJ318"/>
    <mergeCell ref="E319:E327"/>
    <mergeCell ref="F319:F327"/>
    <mergeCell ref="G319:G327"/>
    <mergeCell ref="B322:B323"/>
    <mergeCell ref="V317:V318"/>
    <mergeCell ref="W317:W318"/>
    <mergeCell ref="X317:Z317"/>
    <mergeCell ref="AA317:AC317"/>
    <mergeCell ref="AE317:AG317"/>
    <mergeCell ref="AH317:AH318"/>
    <mergeCell ref="L317:L318"/>
    <mergeCell ref="O317:Q317"/>
    <mergeCell ref="R317:R318"/>
    <mergeCell ref="S317:S318"/>
    <mergeCell ref="T317:T318"/>
    <mergeCell ref="U317:U318"/>
    <mergeCell ref="F317:F318"/>
    <mergeCell ref="G317:G318"/>
    <mergeCell ref="H317:H318"/>
    <mergeCell ref="I317:I318"/>
    <mergeCell ref="J317:J318"/>
    <mergeCell ref="K317:K318"/>
    <mergeCell ref="AJ331:AJ332"/>
    <mergeCell ref="B335:B340"/>
    <mergeCell ref="B341:B343"/>
    <mergeCell ref="W331:W332"/>
    <mergeCell ref="X331:Z331"/>
    <mergeCell ref="AA331:AC331"/>
    <mergeCell ref="AE331:AG331"/>
    <mergeCell ref="AH331:AH332"/>
    <mergeCell ref="AI331:AI332"/>
    <mergeCell ref="O331:Q331"/>
    <mergeCell ref="R331:R332"/>
    <mergeCell ref="S331:S332"/>
    <mergeCell ref="T331:T332"/>
    <mergeCell ref="U331:U332"/>
    <mergeCell ref="V331:V332"/>
    <mergeCell ref="AJ353:AJ354"/>
    <mergeCell ref="B330:C330"/>
    <mergeCell ref="M330:AH330"/>
    <mergeCell ref="AI330:AJ330"/>
    <mergeCell ref="F331:F332"/>
    <mergeCell ref="G331:G332"/>
    <mergeCell ref="H331:H332"/>
    <mergeCell ref="I331:I332"/>
    <mergeCell ref="J331:J332"/>
    <mergeCell ref="K331:K332"/>
    <mergeCell ref="L331:L332"/>
    <mergeCell ref="E355:E362"/>
    <mergeCell ref="F355:F362"/>
    <mergeCell ref="G355:G362"/>
    <mergeCell ref="B365:C365"/>
    <mergeCell ref="M365:AH365"/>
    <mergeCell ref="AI365:AJ365"/>
    <mergeCell ref="W353:W354"/>
    <mergeCell ref="X353:Z353"/>
    <mergeCell ref="AA353:AC353"/>
    <mergeCell ref="AE353:AG353"/>
    <mergeCell ref="AH353:AH354"/>
    <mergeCell ref="AI353:AI354"/>
    <mergeCell ref="O353:Q353"/>
    <mergeCell ref="R353:R354"/>
    <mergeCell ref="S353:S354"/>
    <mergeCell ref="T353:T354"/>
    <mergeCell ref="U353:U354"/>
    <mergeCell ref="V353:V354"/>
    <mergeCell ref="F353:F354"/>
    <mergeCell ref="G353:G354"/>
    <mergeCell ref="H353:H354"/>
    <mergeCell ref="I353:I354"/>
    <mergeCell ref="J353:J354"/>
    <mergeCell ref="K353:K354"/>
    <mergeCell ref="L353:L354"/>
    <mergeCell ref="D365:L365"/>
    <mergeCell ref="J379:J380"/>
    <mergeCell ref="K379:K380"/>
    <mergeCell ref="AI366:AI367"/>
    <mergeCell ref="AJ366:AJ367"/>
    <mergeCell ref="E368:E375"/>
    <mergeCell ref="F368:F375"/>
    <mergeCell ref="G368:G375"/>
    <mergeCell ref="B378:C378"/>
    <mergeCell ref="M378:AH378"/>
    <mergeCell ref="AI378:AJ378"/>
    <mergeCell ref="V366:V367"/>
    <mergeCell ref="W366:W367"/>
    <mergeCell ref="X366:Z366"/>
    <mergeCell ref="AA366:AC366"/>
    <mergeCell ref="AE366:AG366"/>
    <mergeCell ref="AH366:AH367"/>
    <mergeCell ref="L366:L367"/>
    <mergeCell ref="O366:Q366"/>
    <mergeCell ref="R366:R367"/>
    <mergeCell ref="S366:S367"/>
    <mergeCell ref="T366:T367"/>
    <mergeCell ref="U366:U367"/>
    <mergeCell ref="F366:F367"/>
    <mergeCell ref="G366:G367"/>
    <mergeCell ref="H366:H367"/>
    <mergeCell ref="I366:I367"/>
    <mergeCell ref="J366:J367"/>
    <mergeCell ref="K366:K367"/>
    <mergeCell ref="D378:L378"/>
    <mergeCell ref="B392:C392"/>
    <mergeCell ref="M392:AH392"/>
    <mergeCell ref="AI392:AJ392"/>
    <mergeCell ref="F393:F394"/>
    <mergeCell ref="G393:G394"/>
    <mergeCell ref="H393:H394"/>
    <mergeCell ref="I393:I394"/>
    <mergeCell ref="J393:J394"/>
    <mergeCell ref="K393:K394"/>
    <mergeCell ref="L393:L394"/>
    <mergeCell ref="AI379:AI380"/>
    <mergeCell ref="AJ379:AJ380"/>
    <mergeCell ref="E381:E389"/>
    <mergeCell ref="F381:F389"/>
    <mergeCell ref="G381:G389"/>
    <mergeCell ref="B383:B384"/>
    <mergeCell ref="V379:V380"/>
    <mergeCell ref="W379:W380"/>
    <mergeCell ref="X379:Z379"/>
    <mergeCell ref="AA379:AC379"/>
    <mergeCell ref="AE379:AG379"/>
    <mergeCell ref="AH379:AH380"/>
    <mergeCell ref="L379:L380"/>
    <mergeCell ref="O379:Q379"/>
    <mergeCell ref="R379:R380"/>
    <mergeCell ref="S379:S380"/>
    <mergeCell ref="T379:T380"/>
    <mergeCell ref="U379:U380"/>
    <mergeCell ref="F379:F380"/>
    <mergeCell ref="G379:G380"/>
    <mergeCell ref="H379:H380"/>
    <mergeCell ref="I379:I380"/>
    <mergeCell ref="AJ393:AJ394"/>
    <mergeCell ref="E395:E402"/>
    <mergeCell ref="F395:F402"/>
    <mergeCell ref="G395:G402"/>
    <mergeCell ref="B405:C405"/>
    <mergeCell ref="M405:AH405"/>
    <mergeCell ref="AI405:AJ405"/>
    <mergeCell ref="W393:W394"/>
    <mergeCell ref="X393:Z393"/>
    <mergeCell ref="AA393:AC393"/>
    <mergeCell ref="AE393:AG393"/>
    <mergeCell ref="AH393:AH394"/>
    <mergeCell ref="AI393:AI394"/>
    <mergeCell ref="O393:Q393"/>
    <mergeCell ref="R393:R394"/>
    <mergeCell ref="S393:S394"/>
    <mergeCell ref="T393:T394"/>
    <mergeCell ref="U393:U394"/>
    <mergeCell ref="V393:V394"/>
    <mergeCell ref="AI406:AI407"/>
    <mergeCell ref="AJ406:AJ407"/>
    <mergeCell ref="E408:E415"/>
    <mergeCell ref="F408:F415"/>
    <mergeCell ref="G408:G415"/>
    <mergeCell ref="B418:C418"/>
    <mergeCell ref="M418:AH418"/>
    <mergeCell ref="AI418:AJ418"/>
    <mergeCell ref="V406:V407"/>
    <mergeCell ref="W406:W407"/>
    <mergeCell ref="X406:Z406"/>
    <mergeCell ref="AA406:AC406"/>
    <mergeCell ref="AE406:AG406"/>
    <mergeCell ref="AH406:AH407"/>
    <mergeCell ref="L406:L407"/>
    <mergeCell ref="O406:Q406"/>
    <mergeCell ref="R406:R407"/>
    <mergeCell ref="S406:S407"/>
    <mergeCell ref="T406:T407"/>
    <mergeCell ref="U406:U407"/>
    <mergeCell ref="F406:F407"/>
    <mergeCell ref="G406:G407"/>
    <mergeCell ref="H406:H407"/>
    <mergeCell ref="I406:I407"/>
    <mergeCell ref="J406:J407"/>
    <mergeCell ref="K406:K407"/>
    <mergeCell ref="M438:AH438"/>
    <mergeCell ref="AI438:AJ438"/>
    <mergeCell ref="F439:F440"/>
    <mergeCell ref="G439:G440"/>
    <mergeCell ref="H439:H440"/>
    <mergeCell ref="I439:I440"/>
    <mergeCell ref="J439:J440"/>
    <mergeCell ref="K439:K440"/>
    <mergeCell ref="L439:L440"/>
    <mergeCell ref="AI419:AI420"/>
    <mergeCell ref="AJ419:AJ420"/>
    <mergeCell ref="E421:E435"/>
    <mergeCell ref="F421:F435"/>
    <mergeCell ref="G421:G435"/>
    <mergeCell ref="B423:B425"/>
    <mergeCell ref="B426:B429"/>
    <mergeCell ref="V419:V420"/>
    <mergeCell ref="W419:W420"/>
    <mergeCell ref="X419:Z419"/>
    <mergeCell ref="AA419:AC419"/>
    <mergeCell ref="AE419:AG419"/>
    <mergeCell ref="AH419:AH420"/>
    <mergeCell ref="L419:L420"/>
    <mergeCell ref="O419:Q419"/>
    <mergeCell ref="R419:R420"/>
    <mergeCell ref="S419:S420"/>
    <mergeCell ref="T419:T420"/>
    <mergeCell ref="U419:U420"/>
    <mergeCell ref="F419:F420"/>
    <mergeCell ref="G419:G420"/>
    <mergeCell ref="H419:H420"/>
    <mergeCell ref="I419:I420"/>
    <mergeCell ref="AJ439:AJ440"/>
    <mergeCell ref="E441:E448"/>
    <mergeCell ref="F441:F448"/>
    <mergeCell ref="G441:G448"/>
    <mergeCell ref="B451:C451"/>
    <mergeCell ref="M451:AH451"/>
    <mergeCell ref="AI451:AJ451"/>
    <mergeCell ref="W439:W440"/>
    <mergeCell ref="X439:Z439"/>
    <mergeCell ref="AA439:AC439"/>
    <mergeCell ref="AE439:AG439"/>
    <mergeCell ref="AH439:AH440"/>
    <mergeCell ref="AI439:AI440"/>
    <mergeCell ref="O439:Q439"/>
    <mergeCell ref="R439:R440"/>
    <mergeCell ref="S439:S440"/>
    <mergeCell ref="T439:T440"/>
    <mergeCell ref="U439:U440"/>
    <mergeCell ref="V439:V440"/>
    <mergeCell ref="AI452:AI453"/>
    <mergeCell ref="AJ452:AJ453"/>
    <mergeCell ref="E454:E461"/>
    <mergeCell ref="F454:F461"/>
    <mergeCell ref="G454:G461"/>
    <mergeCell ref="B464:C464"/>
    <mergeCell ref="M464:AH464"/>
    <mergeCell ref="AI464:AJ464"/>
    <mergeCell ref="V452:V453"/>
    <mergeCell ref="W452:W453"/>
    <mergeCell ref="X452:Z452"/>
    <mergeCell ref="AA452:AC452"/>
    <mergeCell ref="AE452:AG452"/>
    <mergeCell ref="AH452:AH453"/>
    <mergeCell ref="L452:L453"/>
    <mergeCell ref="O452:Q452"/>
    <mergeCell ref="R452:R453"/>
    <mergeCell ref="S452:S453"/>
    <mergeCell ref="T452:T453"/>
    <mergeCell ref="U452:U453"/>
    <mergeCell ref="F452:F453"/>
    <mergeCell ref="G452:G453"/>
    <mergeCell ref="H452:H453"/>
    <mergeCell ref="I452:I453"/>
    <mergeCell ref="J452:J453"/>
    <mergeCell ref="K452:K453"/>
    <mergeCell ref="D464:L464"/>
    <mergeCell ref="AI465:AI466"/>
    <mergeCell ref="AJ465:AJ466"/>
    <mergeCell ref="E467:E474"/>
    <mergeCell ref="F467:F474"/>
    <mergeCell ref="G467:G474"/>
    <mergeCell ref="B477:C477"/>
    <mergeCell ref="M477:AH477"/>
    <mergeCell ref="AI477:AJ477"/>
    <mergeCell ref="V465:V466"/>
    <mergeCell ref="W465:W466"/>
    <mergeCell ref="X465:Z465"/>
    <mergeCell ref="AA465:AC465"/>
    <mergeCell ref="AE465:AG465"/>
    <mergeCell ref="AH465:AH466"/>
    <mergeCell ref="L465:L466"/>
    <mergeCell ref="O465:Q465"/>
    <mergeCell ref="R465:R466"/>
    <mergeCell ref="S465:S466"/>
    <mergeCell ref="T465:T466"/>
    <mergeCell ref="U465:U466"/>
    <mergeCell ref="F465:F466"/>
    <mergeCell ref="G465:G466"/>
    <mergeCell ref="H465:H466"/>
    <mergeCell ref="I465:I466"/>
    <mergeCell ref="J465:J466"/>
    <mergeCell ref="K465:K466"/>
    <mergeCell ref="D477:L477"/>
    <mergeCell ref="AI478:AI479"/>
    <mergeCell ref="AJ478:AJ479"/>
    <mergeCell ref="E480:E487"/>
    <mergeCell ref="F480:F487"/>
    <mergeCell ref="G480:G487"/>
    <mergeCell ref="B490:C490"/>
    <mergeCell ref="M490:AH490"/>
    <mergeCell ref="AI490:AJ490"/>
    <mergeCell ref="V478:V479"/>
    <mergeCell ref="W478:W479"/>
    <mergeCell ref="X478:Z478"/>
    <mergeCell ref="AA478:AC478"/>
    <mergeCell ref="AE478:AG478"/>
    <mergeCell ref="AH478:AH479"/>
    <mergeCell ref="L478:L479"/>
    <mergeCell ref="O478:Q478"/>
    <mergeCell ref="R478:R479"/>
    <mergeCell ref="S478:S479"/>
    <mergeCell ref="T478:T479"/>
    <mergeCell ref="U478:U479"/>
    <mergeCell ref="F478:F479"/>
    <mergeCell ref="G478:G479"/>
    <mergeCell ref="H478:H479"/>
    <mergeCell ref="I478:I479"/>
    <mergeCell ref="J478:J479"/>
    <mergeCell ref="K478:K479"/>
    <mergeCell ref="D490:L490"/>
    <mergeCell ref="AI491:AI492"/>
    <mergeCell ref="AJ491:AJ492"/>
    <mergeCell ref="E493:E500"/>
    <mergeCell ref="F493:F500"/>
    <mergeCell ref="G493:G500"/>
    <mergeCell ref="B503:C503"/>
    <mergeCell ref="M503:AH503"/>
    <mergeCell ref="AI503:AJ503"/>
    <mergeCell ref="V491:V492"/>
    <mergeCell ref="W491:W492"/>
    <mergeCell ref="X491:Z491"/>
    <mergeCell ref="AA491:AC491"/>
    <mergeCell ref="AE491:AG491"/>
    <mergeCell ref="AH491:AH492"/>
    <mergeCell ref="L491:L492"/>
    <mergeCell ref="O491:Q491"/>
    <mergeCell ref="R491:R492"/>
    <mergeCell ref="S491:S492"/>
    <mergeCell ref="T491:T492"/>
    <mergeCell ref="U491:U492"/>
    <mergeCell ref="F491:F492"/>
    <mergeCell ref="G491:G492"/>
    <mergeCell ref="H491:H492"/>
    <mergeCell ref="I491:I492"/>
    <mergeCell ref="J491:J492"/>
    <mergeCell ref="K491:K492"/>
    <mergeCell ref="D503:L503"/>
    <mergeCell ref="AI504:AI505"/>
    <mergeCell ref="AJ504:AJ505"/>
    <mergeCell ref="E506:E513"/>
    <mergeCell ref="F506:F513"/>
    <mergeCell ref="G506:G513"/>
    <mergeCell ref="B516:C516"/>
    <mergeCell ref="M516:AH516"/>
    <mergeCell ref="AI516:AJ516"/>
    <mergeCell ref="V504:V505"/>
    <mergeCell ref="W504:W505"/>
    <mergeCell ref="X504:Z504"/>
    <mergeCell ref="AA504:AC504"/>
    <mergeCell ref="AE504:AG504"/>
    <mergeCell ref="AH504:AH505"/>
    <mergeCell ref="L504:L505"/>
    <mergeCell ref="O504:Q504"/>
    <mergeCell ref="R504:R505"/>
    <mergeCell ref="S504:S505"/>
    <mergeCell ref="T504:T505"/>
    <mergeCell ref="U504:U505"/>
    <mergeCell ref="F504:F505"/>
    <mergeCell ref="G504:G505"/>
    <mergeCell ref="H504:H505"/>
    <mergeCell ref="I504:I505"/>
    <mergeCell ref="J504:J505"/>
    <mergeCell ref="K504:K505"/>
    <mergeCell ref="D516:L516"/>
    <mergeCell ref="M529:AH529"/>
    <mergeCell ref="AI529:AJ529"/>
    <mergeCell ref="V517:V518"/>
    <mergeCell ref="W517:W518"/>
    <mergeCell ref="X517:Z517"/>
    <mergeCell ref="AA517:AC517"/>
    <mergeCell ref="AE517:AG517"/>
    <mergeCell ref="AH517:AH518"/>
    <mergeCell ref="L517:L518"/>
    <mergeCell ref="O517:Q517"/>
    <mergeCell ref="R517:R518"/>
    <mergeCell ref="S517:S518"/>
    <mergeCell ref="T517:T518"/>
    <mergeCell ref="U517:U518"/>
    <mergeCell ref="F517:F518"/>
    <mergeCell ref="G517:G518"/>
    <mergeCell ref="H517:H518"/>
    <mergeCell ref="I517:I518"/>
    <mergeCell ref="J517:J518"/>
    <mergeCell ref="K517:K518"/>
    <mergeCell ref="D529:L529"/>
    <mergeCell ref="AI530:AI531"/>
    <mergeCell ref="AJ530:AJ531"/>
    <mergeCell ref="D438:L438"/>
    <mergeCell ref="D451:L451"/>
    <mergeCell ref="E532:E539"/>
    <mergeCell ref="F532:F539"/>
    <mergeCell ref="G532:G539"/>
    <mergeCell ref="B542:C542"/>
    <mergeCell ref="M542:AH542"/>
    <mergeCell ref="AI542:AJ542"/>
    <mergeCell ref="V530:V531"/>
    <mergeCell ref="W530:W531"/>
    <mergeCell ref="X530:Z530"/>
    <mergeCell ref="AA530:AC530"/>
    <mergeCell ref="AE530:AG530"/>
    <mergeCell ref="AH530:AH531"/>
    <mergeCell ref="L530:L531"/>
    <mergeCell ref="O530:Q530"/>
    <mergeCell ref="R530:R531"/>
    <mergeCell ref="S530:S531"/>
    <mergeCell ref="T530:T531"/>
    <mergeCell ref="U530:U531"/>
    <mergeCell ref="F530:F531"/>
    <mergeCell ref="G530:G531"/>
    <mergeCell ref="H530:H531"/>
    <mergeCell ref="I530:I531"/>
    <mergeCell ref="J530:J531"/>
    <mergeCell ref="K530:K531"/>
    <mergeCell ref="D542:L542"/>
    <mergeCell ref="AI517:AI518"/>
    <mergeCell ref="AJ517:AJ518"/>
    <mergeCell ref="E519:E526"/>
    <mergeCell ref="AI543:AI544"/>
    <mergeCell ref="AJ543:AJ544"/>
    <mergeCell ref="E545:E556"/>
    <mergeCell ref="F545:F556"/>
    <mergeCell ref="G545:G556"/>
    <mergeCell ref="B547:B548"/>
    <mergeCell ref="B549:B552"/>
    <mergeCell ref="V543:V544"/>
    <mergeCell ref="W543:W544"/>
    <mergeCell ref="X543:Z543"/>
    <mergeCell ref="AA543:AC543"/>
    <mergeCell ref="AE543:AG543"/>
    <mergeCell ref="AH543:AH544"/>
    <mergeCell ref="L543:L544"/>
    <mergeCell ref="O543:Q543"/>
    <mergeCell ref="R543:R544"/>
    <mergeCell ref="S543:S544"/>
    <mergeCell ref="T543:T544"/>
    <mergeCell ref="U543:U544"/>
    <mergeCell ref="F543:F544"/>
    <mergeCell ref="G543:G544"/>
    <mergeCell ref="H543:H544"/>
    <mergeCell ref="I543:I544"/>
    <mergeCell ref="J543:J544"/>
    <mergeCell ref="K543:K544"/>
    <mergeCell ref="D559:L559"/>
    <mergeCell ref="B431:B433"/>
    <mergeCell ref="D40:L40"/>
    <mergeCell ref="D57:L57"/>
    <mergeCell ref="D71:L71"/>
    <mergeCell ref="D104:L104"/>
    <mergeCell ref="D117:L117"/>
    <mergeCell ref="D133:L133"/>
    <mergeCell ref="D150:L150"/>
    <mergeCell ref="D163:L163"/>
    <mergeCell ref="D176:L176"/>
    <mergeCell ref="D190:L190"/>
    <mergeCell ref="D206:L206"/>
    <mergeCell ref="D222:L222"/>
    <mergeCell ref="D237:L237"/>
    <mergeCell ref="D250:L250"/>
    <mergeCell ref="D263:L263"/>
    <mergeCell ref="D276:L276"/>
    <mergeCell ref="D290:L290"/>
    <mergeCell ref="D303:L303"/>
    <mergeCell ref="D316:L316"/>
    <mergeCell ref="D330:L330"/>
    <mergeCell ref="D352:L352"/>
    <mergeCell ref="D392:L392"/>
    <mergeCell ref="D405:L405"/>
    <mergeCell ref="D418:L418"/>
    <mergeCell ref="F519:F526"/>
    <mergeCell ref="G519:G526"/>
    <mergeCell ref="B529:C529"/>
    <mergeCell ref="B438:C438"/>
    <mergeCell ref="J419:J420"/>
    <mergeCell ref="K419:K420"/>
  </mergeCells>
  <conditionalFormatting sqref="K1:K1048576">
    <cfRule type="cellIs" dxfId="141" priority="13" operator="equal">
      <formula>"Low"</formula>
    </cfRule>
    <cfRule type="cellIs" dxfId="140" priority="12" operator="equal">
      <formula>"High"</formula>
    </cfRule>
  </conditionalFormatting>
  <conditionalFormatting sqref="L1:L1048576">
    <cfRule type="cellIs" dxfId="139" priority="11" operator="equal">
      <formula>"Large"</formula>
    </cfRule>
  </conditionalFormatting>
  <conditionalFormatting sqref="T1:T1048576">
    <cfRule type="cellIs" dxfId="138" priority="10" operator="equal">
      <formula>"Low"</formula>
    </cfRule>
    <cfRule type="cellIs" dxfId="137" priority="9" operator="equal">
      <formula>"High"</formula>
    </cfRule>
  </conditionalFormatting>
  <conditionalFormatting sqref="U1:U1048576">
    <cfRule type="cellIs" dxfId="136" priority="8" operator="equal">
      <formula>"Large"</formula>
    </cfRule>
  </conditionalFormatting>
  <conditionalFormatting sqref="W1:W1048576">
    <cfRule type="cellIs" dxfId="135" priority="5" operator="equal">
      <formula>"No change"</formula>
    </cfRule>
    <cfRule type="cellIs" dxfId="134" priority="6" operator="equal">
      <formula>"Decrease"</formula>
    </cfRule>
    <cfRule type="cellIs" dxfId="133" priority="7" operator="equal">
      <formula>"Increase"</formula>
    </cfRule>
  </conditionalFormatting>
  <conditionalFormatting sqref="AE8:AG9">
    <cfRule type="containsText" dxfId="132" priority="535" operator="containsText" text="High">
      <formula>NOT(ISERROR(SEARCH("High",AE8)))</formula>
    </cfRule>
    <cfRule type="cellIs" dxfId="131" priority="534" operator="equal">
      <formula>"medium"</formula>
    </cfRule>
    <cfRule type="cellIs" dxfId="130" priority="533" operator="equal">
      <formula>"Low"</formula>
    </cfRule>
  </conditionalFormatting>
  <conditionalFormatting sqref="AE12:AG17">
    <cfRule type="cellIs" dxfId="129" priority="526" operator="equal">
      <formula>"Low"</formula>
    </cfRule>
    <cfRule type="containsText" dxfId="128" priority="528" operator="containsText" text="High">
      <formula>NOT(ISERROR(SEARCH("High",AE12)))</formula>
    </cfRule>
    <cfRule type="cellIs" dxfId="127" priority="527" operator="equal">
      <formula>"medium"</formula>
    </cfRule>
  </conditionalFormatting>
  <conditionalFormatting sqref="AE27:AG27">
    <cfRule type="cellIs" dxfId="126" priority="520" operator="equal">
      <formula>"medium"</formula>
    </cfRule>
    <cfRule type="containsText" dxfId="125" priority="521" operator="containsText" text="High">
      <formula>NOT(ISERROR(SEARCH("High",AE27)))</formula>
    </cfRule>
    <cfRule type="cellIs" dxfId="124" priority="519" operator="equal">
      <formula>"Low"</formula>
    </cfRule>
  </conditionalFormatting>
  <conditionalFormatting sqref="AE32:AG35">
    <cfRule type="cellIs" dxfId="123" priority="512" operator="equal">
      <formula>"Low"</formula>
    </cfRule>
    <cfRule type="cellIs" dxfId="122" priority="513" operator="equal">
      <formula>"medium"</formula>
    </cfRule>
    <cfRule type="containsText" dxfId="121" priority="514" operator="containsText" text="High">
      <formula>NOT(ISERROR(SEARCH("High",AE32)))</formula>
    </cfRule>
  </conditionalFormatting>
  <conditionalFormatting sqref="AE45:AG46">
    <cfRule type="cellIs" dxfId="120" priority="499" operator="equal">
      <formula>"medium"</formula>
    </cfRule>
    <cfRule type="cellIs" dxfId="119" priority="498" operator="equal">
      <formula>"Low"</formula>
    </cfRule>
    <cfRule type="containsText" dxfId="118" priority="500" operator="containsText" text="High">
      <formula>NOT(ISERROR(SEARCH("High",AE45)))</formula>
    </cfRule>
  </conditionalFormatting>
  <conditionalFormatting sqref="AE62:AG62">
    <cfRule type="cellIs" dxfId="117" priority="491" operator="equal">
      <formula>"Low"</formula>
    </cfRule>
    <cfRule type="cellIs" dxfId="116" priority="492" operator="equal">
      <formula>"medium"</formula>
    </cfRule>
    <cfRule type="containsText" dxfId="115" priority="493" operator="containsText" text="High">
      <formula>NOT(ISERROR(SEARCH("High",AE62)))</formula>
    </cfRule>
  </conditionalFormatting>
  <conditionalFormatting sqref="AE65:AG66">
    <cfRule type="cellIs" dxfId="114" priority="478" operator="equal">
      <formula>"medium"</formula>
    </cfRule>
    <cfRule type="containsText" dxfId="113" priority="479" operator="containsText" text="High">
      <formula>NOT(ISERROR(SEARCH("High",AE65)))</formula>
    </cfRule>
    <cfRule type="cellIs" dxfId="112" priority="477" operator="equal">
      <formula>"Low"</formula>
    </cfRule>
  </conditionalFormatting>
  <conditionalFormatting sqref="AE76:AG79">
    <cfRule type="cellIs" dxfId="111" priority="449" operator="equal">
      <formula>"Low"</formula>
    </cfRule>
    <cfRule type="cellIs" dxfId="110" priority="450" operator="equal">
      <formula>"medium"</formula>
    </cfRule>
    <cfRule type="containsText" dxfId="109" priority="451" operator="containsText" text="High">
      <formula>NOT(ISERROR(SEARCH("High",AE76)))</formula>
    </cfRule>
  </conditionalFormatting>
  <conditionalFormatting sqref="AE92:AG92">
    <cfRule type="cellIs" dxfId="108" priority="443" operator="equal">
      <formula>"medium"</formula>
    </cfRule>
    <cfRule type="containsText" dxfId="107" priority="444" operator="containsText" text="High">
      <formula>NOT(ISERROR(SEARCH("High",AE92)))</formula>
    </cfRule>
    <cfRule type="cellIs" dxfId="106" priority="442" operator="equal">
      <formula>"Low"</formula>
    </cfRule>
  </conditionalFormatting>
  <conditionalFormatting sqref="AE99:AG99">
    <cfRule type="cellIs" dxfId="105" priority="435" operator="equal">
      <formula>"Low"</formula>
    </cfRule>
    <cfRule type="containsText" dxfId="104" priority="437" operator="containsText" text="High">
      <formula>NOT(ISERROR(SEARCH("High",AE99)))</formula>
    </cfRule>
    <cfRule type="cellIs" dxfId="103" priority="436" operator="equal">
      <formula>"medium"</formula>
    </cfRule>
  </conditionalFormatting>
  <conditionalFormatting sqref="AE122:AG123">
    <cfRule type="cellIs" dxfId="102" priority="421" operator="equal">
      <formula>"Low"</formula>
    </cfRule>
    <cfRule type="cellIs" dxfId="101" priority="422" operator="equal">
      <formula>"medium"</formula>
    </cfRule>
    <cfRule type="containsText" dxfId="100" priority="423" operator="containsText" text="High">
      <formula>NOT(ISERROR(SEARCH("High",AE122)))</formula>
    </cfRule>
  </conditionalFormatting>
  <conditionalFormatting sqref="AE128:AG128">
    <cfRule type="cellIs" dxfId="99" priority="414" operator="equal">
      <formula>"Low"</formula>
    </cfRule>
    <cfRule type="containsText" dxfId="98" priority="416" operator="containsText" text="High">
      <formula>NOT(ISERROR(SEARCH("High",AE128)))</formula>
    </cfRule>
    <cfRule type="cellIs" dxfId="97" priority="415" operator="equal">
      <formula>"medium"</formula>
    </cfRule>
  </conditionalFormatting>
  <conditionalFormatting sqref="AE138:AG138">
    <cfRule type="cellIs" dxfId="96" priority="407" operator="equal">
      <formula>"Low"</formula>
    </cfRule>
    <cfRule type="cellIs" dxfId="95" priority="408" operator="equal">
      <formula>"medium"</formula>
    </cfRule>
    <cfRule type="containsText" dxfId="94" priority="409" operator="containsText" text="High">
      <formula>NOT(ISERROR(SEARCH("High",AE138)))</formula>
    </cfRule>
  </conditionalFormatting>
  <conditionalFormatting sqref="AE143:AG145">
    <cfRule type="containsText" dxfId="93" priority="388" operator="containsText" text="High">
      <formula>NOT(ISERROR(SEARCH("High",AE143)))</formula>
    </cfRule>
    <cfRule type="cellIs" dxfId="92" priority="387" operator="equal">
      <formula>"medium"</formula>
    </cfRule>
    <cfRule type="cellIs" dxfId="91" priority="386" operator="equal">
      <formula>"Low"</formula>
    </cfRule>
  </conditionalFormatting>
  <conditionalFormatting sqref="AE147:AG147">
    <cfRule type="cellIs" dxfId="90" priority="379" operator="equal">
      <formula>"Low"</formula>
    </cfRule>
    <cfRule type="containsText" dxfId="89" priority="381" operator="containsText" text="High">
      <formula>NOT(ISERROR(SEARCH("High",AE147)))</formula>
    </cfRule>
    <cfRule type="cellIs" dxfId="88" priority="380" operator="equal">
      <formula>"medium"</formula>
    </cfRule>
  </conditionalFormatting>
  <conditionalFormatting sqref="AE155:AG155">
    <cfRule type="containsText" dxfId="87" priority="374" operator="containsText" text="High">
      <formula>NOT(ISERROR(SEARCH("High",AE155)))</formula>
    </cfRule>
    <cfRule type="cellIs" dxfId="86" priority="373" operator="equal">
      <formula>"medium"</formula>
    </cfRule>
    <cfRule type="cellIs" dxfId="85" priority="372" operator="equal">
      <formula>"Low"</formula>
    </cfRule>
  </conditionalFormatting>
  <conditionalFormatting sqref="AE158:AG158">
    <cfRule type="cellIs" dxfId="84" priority="366" operator="equal">
      <formula>"medium"</formula>
    </cfRule>
    <cfRule type="containsText" dxfId="83" priority="367" operator="containsText" text="High">
      <formula>NOT(ISERROR(SEARCH("High",AE158)))</formula>
    </cfRule>
    <cfRule type="cellIs" dxfId="82" priority="365" operator="equal">
      <formula>"Low"</formula>
    </cfRule>
  </conditionalFormatting>
  <conditionalFormatting sqref="AE168:AG168">
    <cfRule type="containsText" dxfId="81" priority="360" operator="containsText" text="High">
      <formula>NOT(ISERROR(SEARCH("High",AE168)))</formula>
    </cfRule>
    <cfRule type="cellIs" dxfId="80" priority="358" operator="equal">
      <formula>"Low"</formula>
    </cfRule>
    <cfRule type="cellIs" dxfId="79" priority="359" operator="equal">
      <formula>"medium"</formula>
    </cfRule>
  </conditionalFormatting>
  <conditionalFormatting sqref="AE181:AG181">
    <cfRule type="cellIs" dxfId="78" priority="352" operator="equal">
      <formula>"medium"</formula>
    </cfRule>
    <cfRule type="containsText" dxfId="77" priority="353" operator="containsText" text="High">
      <formula>NOT(ISERROR(SEARCH("High",AE181)))</formula>
    </cfRule>
    <cfRule type="cellIs" dxfId="76" priority="351" operator="equal">
      <formula>"Low"</formula>
    </cfRule>
  </conditionalFormatting>
  <conditionalFormatting sqref="AE187:AG187">
    <cfRule type="cellIs" dxfId="75" priority="344" operator="equal">
      <formula>"Low"</formula>
    </cfRule>
    <cfRule type="cellIs" dxfId="74" priority="345" operator="equal">
      <formula>"medium"</formula>
    </cfRule>
    <cfRule type="containsText" dxfId="73" priority="346" operator="containsText" text="High">
      <formula>NOT(ISERROR(SEARCH("High",AE187)))</formula>
    </cfRule>
  </conditionalFormatting>
  <conditionalFormatting sqref="AE195:AG195">
    <cfRule type="containsText" dxfId="72" priority="339" operator="containsText" text="High">
      <formula>NOT(ISERROR(SEARCH("High",AE195)))</formula>
    </cfRule>
    <cfRule type="cellIs" dxfId="71" priority="338" operator="equal">
      <formula>"medium"</formula>
    </cfRule>
    <cfRule type="cellIs" dxfId="70" priority="337" operator="equal">
      <formula>"Low"</formula>
    </cfRule>
  </conditionalFormatting>
  <conditionalFormatting sqref="AE200:AG201">
    <cfRule type="cellIs" dxfId="69" priority="324" operator="equal">
      <formula>"medium"</formula>
    </cfRule>
    <cfRule type="containsText" dxfId="68" priority="325" operator="containsText" text="High">
      <formula>NOT(ISERROR(SEARCH("High",AE200)))</formula>
    </cfRule>
    <cfRule type="cellIs" dxfId="67" priority="323" operator="equal">
      <formula>"Low"</formula>
    </cfRule>
  </conditionalFormatting>
  <conditionalFormatting sqref="AE211:AG213">
    <cfRule type="containsText" dxfId="66" priority="304" operator="containsText" text="High">
      <formula>NOT(ISERROR(SEARCH("High",AE211)))</formula>
    </cfRule>
    <cfRule type="cellIs" dxfId="65" priority="303" operator="equal">
      <formula>"medium"</formula>
    </cfRule>
    <cfRule type="cellIs" dxfId="64" priority="302" operator="equal">
      <formula>"Low"</formula>
    </cfRule>
  </conditionalFormatting>
  <conditionalFormatting sqref="AE216:AG217">
    <cfRule type="containsText" dxfId="63" priority="290" operator="containsText" text="High">
      <formula>NOT(ISERROR(SEARCH("High",AE216)))</formula>
    </cfRule>
    <cfRule type="cellIs" dxfId="62" priority="288" operator="equal">
      <formula>"Low"</formula>
    </cfRule>
    <cfRule type="cellIs" dxfId="61" priority="289" operator="equal">
      <formula>"medium"</formula>
    </cfRule>
  </conditionalFormatting>
  <conditionalFormatting sqref="AE227:AG228">
    <cfRule type="cellIs" dxfId="60" priority="275" operator="equal">
      <formula>"medium"</formula>
    </cfRule>
    <cfRule type="containsText" dxfId="59" priority="276" operator="containsText" text="High">
      <formula>NOT(ISERROR(SEARCH("High",AE227)))</formula>
    </cfRule>
    <cfRule type="cellIs" dxfId="58" priority="274" operator="equal">
      <formula>"Low"</formula>
    </cfRule>
  </conditionalFormatting>
  <conditionalFormatting sqref="AE242:AG242">
    <cfRule type="cellIs" dxfId="57" priority="267" operator="equal">
      <formula>"Low"</formula>
    </cfRule>
    <cfRule type="cellIs" dxfId="56" priority="268" operator="equal">
      <formula>"medium"</formula>
    </cfRule>
    <cfRule type="containsText" dxfId="55" priority="269" operator="containsText" text="High">
      <formula>NOT(ISERROR(SEARCH("High",AE242)))</formula>
    </cfRule>
  </conditionalFormatting>
  <conditionalFormatting sqref="AE284:AG285">
    <cfRule type="cellIs" dxfId="54" priority="254" operator="equal">
      <formula>"medium"</formula>
    </cfRule>
    <cfRule type="containsText" dxfId="53" priority="255" operator="containsText" text="High">
      <formula>NOT(ISERROR(SEARCH("High",AE284)))</formula>
    </cfRule>
    <cfRule type="cellIs" dxfId="52" priority="253" operator="equal">
      <formula>"Low"</formula>
    </cfRule>
  </conditionalFormatting>
  <conditionalFormatting sqref="AE321:AG321">
    <cfRule type="containsText" dxfId="51" priority="248" operator="containsText" text="High">
      <formula>NOT(ISERROR(SEARCH("High",AE321)))</formula>
    </cfRule>
    <cfRule type="cellIs" dxfId="50" priority="247" operator="equal">
      <formula>"medium"</formula>
    </cfRule>
    <cfRule type="cellIs" dxfId="49" priority="246" operator="equal">
      <formula>"Low"</formula>
    </cfRule>
  </conditionalFormatting>
  <conditionalFormatting sqref="AE335:AG340">
    <cfRule type="containsText" dxfId="48" priority="20" operator="containsText" text="High">
      <formula>NOT(ISERROR(SEARCH("High",AE335)))</formula>
    </cfRule>
    <cfRule type="cellIs" dxfId="47" priority="19" operator="equal">
      <formula>"medium"</formula>
    </cfRule>
    <cfRule type="cellIs" dxfId="46" priority="18" operator="equal">
      <formula>"Low"</formula>
    </cfRule>
  </conditionalFormatting>
  <conditionalFormatting sqref="AE357:AG357">
    <cfRule type="containsText" dxfId="45" priority="199" operator="containsText" text="High">
      <formula>NOT(ISERROR(SEARCH("High",AE357)))</formula>
    </cfRule>
    <cfRule type="cellIs" dxfId="44" priority="198" operator="equal">
      <formula>"medium"</formula>
    </cfRule>
    <cfRule type="cellIs" dxfId="43" priority="197" operator="equal">
      <formula>"Low"</formula>
    </cfRule>
  </conditionalFormatting>
  <conditionalFormatting sqref="AE360:AG360">
    <cfRule type="cellIs" dxfId="42" priority="190" operator="equal">
      <formula>"Low"</formula>
    </cfRule>
    <cfRule type="cellIs" dxfId="41" priority="191" operator="equal">
      <formula>"medium"</formula>
    </cfRule>
    <cfRule type="containsText" dxfId="40" priority="192" operator="containsText" text="High">
      <formula>NOT(ISERROR(SEARCH("High",AE360)))</formula>
    </cfRule>
  </conditionalFormatting>
  <conditionalFormatting sqref="AE370:AG370">
    <cfRule type="cellIs" dxfId="39" priority="183" operator="equal">
      <formula>"Low"</formula>
    </cfRule>
    <cfRule type="containsText" dxfId="38" priority="185" operator="containsText" text="High">
      <formula>NOT(ISERROR(SEARCH("High",AE370)))</formula>
    </cfRule>
    <cfRule type="cellIs" dxfId="37" priority="184" operator="equal">
      <formula>"medium"</formula>
    </cfRule>
  </conditionalFormatting>
  <conditionalFormatting sqref="AE383:AG384">
    <cfRule type="cellIs" dxfId="36" priority="169" operator="equal">
      <formula>"Low"</formula>
    </cfRule>
    <cfRule type="cellIs" dxfId="35" priority="170" operator="equal">
      <formula>"medium"</formula>
    </cfRule>
    <cfRule type="containsText" dxfId="34" priority="171" operator="containsText" text="High">
      <formula>NOT(ISERROR(SEARCH("High",AE383)))</formula>
    </cfRule>
  </conditionalFormatting>
  <conditionalFormatting sqref="AE397:AG397">
    <cfRule type="containsText" dxfId="33" priority="164" operator="containsText" text="High">
      <formula>NOT(ISERROR(SEARCH("High",AE397)))</formula>
    </cfRule>
    <cfRule type="cellIs" dxfId="32" priority="162" operator="equal">
      <formula>"Low"</formula>
    </cfRule>
    <cfRule type="cellIs" dxfId="31" priority="163" operator="equal">
      <formula>"medium"</formula>
    </cfRule>
  </conditionalFormatting>
  <conditionalFormatting sqref="AE410:AG410">
    <cfRule type="cellIs" dxfId="30" priority="155" operator="equal">
      <formula>"Low"</formula>
    </cfRule>
    <cfRule type="cellIs" dxfId="29" priority="156" operator="equal">
      <formula>"medium"</formula>
    </cfRule>
    <cfRule type="containsText" dxfId="28" priority="157" operator="containsText" text="High">
      <formula>NOT(ISERROR(SEARCH("High",AE410)))</formula>
    </cfRule>
  </conditionalFormatting>
  <conditionalFormatting sqref="AE423:AG425">
    <cfRule type="cellIs" dxfId="27" priority="134" operator="equal">
      <formula>"Low"</formula>
    </cfRule>
    <cfRule type="containsText" dxfId="26" priority="136" operator="containsText" text="High">
      <formula>NOT(ISERROR(SEARCH("High",AE423)))</formula>
    </cfRule>
    <cfRule type="cellIs" dxfId="25" priority="135" operator="equal">
      <formula>"medium"</formula>
    </cfRule>
  </conditionalFormatting>
  <conditionalFormatting sqref="AE430:AG433">
    <cfRule type="cellIs" dxfId="24" priority="127" operator="equal">
      <formula>"Low"</formula>
    </cfRule>
    <cfRule type="cellIs" dxfId="23" priority="128" operator="equal">
      <formula>"medium"</formula>
    </cfRule>
    <cfRule type="containsText" dxfId="22" priority="129" operator="containsText" text="High">
      <formula>NOT(ISERROR(SEARCH("High",AE430)))</formula>
    </cfRule>
  </conditionalFormatting>
  <conditionalFormatting sqref="AE435:AG435">
    <cfRule type="cellIs" dxfId="21" priority="85" operator="equal">
      <formula>"Low"</formula>
    </cfRule>
    <cfRule type="containsText" dxfId="20" priority="87" operator="containsText" text="High">
      <formula>NOT(ISERROR(SEARCH("High",AE435)))</formula>
    </cfRule>
    <cfRule type="cellIs" dxfId="19" priority="86" operator="equal">
      <formula>"medium"</formula>
    </cfRule>
  </conditionalFormatting>
  <conditionalFormatting sqref="AE508:AG508">
    <cfRule type="cellIs" dxfId="18" priority="120" operator="equal">
      <formula>"Low"</formula>
    </cfRule>
    <cfRule type="cellIs" dxfId="17" priority="121" operator="equal">
      <formula>"medium"</formula>
    </cfRule>
    <cfRule type="containsText" dxfId="16" priority="122" operator="containsText" text="High">
      <formula>NOT(ISERROR(SEARCH("High",AE508)))</formula>
    </cfRule>
  </conditionalFormatting>
  <conditionalFormatting sqref="AE521:AG521">
    <cfRule type="cellIs" dxfId="15" priority="114" operator="equal">
      <formula>"medium"</formula>
    </cfRule>
    <cfRule type="cellIs" dxfId="14" priority="113" operator="equal">
      <formula>"Low"</formula>
    </cfRule>
    <cfRule type="containsText" dxfId="13" priority="115" operator="containsText" text="High">
      <formula>NOT(ISERROR(SEARCH("High",AE521)))</formula>
    </cfRule>
  </conditionalFormatting>
  <conditionalFormatting sqref="AE534:AG534">
    <cfRule type="containsText" dxfId="12" priority="108" operator="containsText" text="High">
      <formula>NOT(ISERROR(SEARCH("High",AE534)))</formula>
    </cfRule>
    <cfRule type="cellIs" dxfId="11" priority="107" operator="equal">
      <formula>"medium"</formula>
    </cfRule>
    <cfRule type="cellIs" dxfId="10" priority="106" operator="equal">
      <formula>"Low"</formula>
    </cfRule>
  </conditionalFormatting>
  <conditionalFormatting sqref="AE547:AG548">
    <cfRule type="containsText" dxfId="9" priority="94" operator="containsText" text="High">
      <formula>NOT(ISERROR(SEARCH("High",AE547)))</formula>
    </cfRule>
    <cfRule type="cellIs" dxfId="8" priority="93" operator="equal">
      <formula>"medium"</formula>
    </cfRule>
    <cfRule type="cellIs" dxfId="7" priority="92" operator="equal">
      <formula>"Low"</formula>
    </cfRule>
  </conditionalFormatting>
  <conditionalFormatting sqref="AE564:AG564">
    <cfRule type="containsText" dxfId="6" priority="73" operator="containsText" text="High">
      <formula>NOT(ISERROR(SEARCH("High",AE564)))</formula>
    </cfRule>
    <cfRule type="cellIs" dxfId="5" priority="71" operator="equal">
      <formula>"Low"</formula>
    </cfRule>
    <cfRule type="cellIs" dxfId="4" priority="72" operator="equal">
      <formula>"medium"</formula>
    </cfRule>
  </conditionalFormatting>
  <conditionalFormatting sqref="AH1:AH343 AH345:AH1048576">
    <cfRule type="cellIs" dxfId="3" priority="2" operator="equal">
      <formula>9</formula>
    </cfRule>
    <cfRule type="cellIs" dxfId="2" priority="3" operator="equal">
      <formula>18</formula>
    </cfRule>
    <cfRule type="cellIs" dxfId="1" priority="4" operator="equal">
      <formula>27</formula>
    </cfRule>
    <cfRule type="cellIs" dxfId="0" priority="1" operator="between">
      <formula>1</formula>
      <formula>9</formula>
    </cfRule>
  </conditionalFormatting>
  <pageMargins left="0.46" right="0.35" top="0.48" bottom="0.43" header="0.3" footer="0.3"/>
  <pageSetup paperSize="8" scale="3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b15a608-91a9-49af-aceb-0835b124b42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51DB674A1F98C428F008405663A0883" ma:contentTypeVersion="9" ma:contentTypeDescription="Create a new document." ma:contentTypeScope="" ma:versionID="7566420760bcade41ae97f9a68a8094b">
  <xsd:schema xmlns:xsd="http://www.w3.org/2001/XMLSchema" xmlns:xs="http://www.w3.org/2001/XMLSchema" xmlns:p="http://schemas.microsoft.com/office/2006/metadata/properties" xmlns:ns2="4b15a608-91a9-49af-aceb-0835b124b42d" targetNamespace="http://schemas.microsoft.com/office/2006/metadata/properties" ma:root="true" ma:fieldsID="f6705e6dc30f5da1de412d5f96f5043b" ns2:_="">
    <xsd:import namespace="4b15a608-91a9-49af-aceb-0835b124b42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15a608-91a9-49af-aceb-0835b124b4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ed3f799-2585-429a-ae92-38aec2d16af3"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21B06F-3E23-48C8-A58B-5811B8B6C55C}"/>
</file>

<file path=customXml/itemProps2.xml><?xml version="1.0" encoding="utf-8"?>
<ds:datastoreItem xmlns:ds="http://schemas.openxmlformats.org/officeDocument/2006/customXml" ds:itemID="{50DD0784-18EC-4F70-8513-58220A6CBA57}"/>
</file>

<file path=customXml/itemProps3.xml><?xml version="1.0" encoding="utf-8"?>
<ds:datastoreItem xmlns:ds="http://schemas.openxmlformats.org/officeDocument/2006/customXml" ds:itemID="{FBA75660-C86B-401E-A190-A02B9B58B41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dc:creator>
  <cp:keywords/>
  <dc:description/>
  <cp:lastModifiedBy>Rachel Daniels</cp:lastModifiedBy>
  <cp:revision/>
  <dcterms:created xsi:type="dcterms:W3CDTF">2021-08-20T14:13:05Z</dcterms:created>
  <dcterms:modified xsi:type="dcterms:W3CDTF">2025-02-07T15:24:49Z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e28611e-2819-430a-bdf7-3581be6cbbdd_Enabled">
    <vt:lpwstr>true</vt:lpwstr>
  </property>
  <property fmtid="{D5CDD505-2E9C-101B-9397-08002B2CF9AE}" pid="3" name="MSIP_Label_8e28611e-2819-430a-bdf7-3581be6cbbdd_SetDate">
    <vt:lpwstr>2022-07-07T17:03:52Z</vt:lpwstr>
  </property>
  <property fmtid="{D5CDD505-2E9C-101B-9397-08002B2CF9AE}" pid="4" name="MSIP_Label_8e28611e-2819-430a-bdf7-3581be6cbbdd_Method">
    <vt:lpwstr>Privileged</vt:lpwstr>
  </property>
  <property fmtid="{D5CDD505-2E9C-101B-9397-08002B2CF9AE}" pid="5" name="MSIP_Label_8e28611e-2819-430a-bdf7-3581be6cbbdd_Name">
    <vt:lpwstr>MOD-1-NWR-‘NON-WORK  RELATED’</vt:lpwstr>
  </property>
  <property fmtid="{D5CDD505-2E9C-101B-9397-08002B2CF9AE}" pid="6" name="MSIP_Label_8e28611e-2819-430a-bdf7-3581be6cbbdd_SiteId">
    <vt:lpwstr>be7760ed-5953-484b-ae95-d0a16dfa09e5</vt:lpwstr>
  </property>
  <property fmtid="{D5CDD505-2E9C-101B-9397-08002B2CF9AE}" pid="7" name="MSIP_Label_8e28611e-2819-430a-bdf7-3581be6cbbdd_ActionId">
    <vt:lpwstr>e5149141-1316-42b6-9eab-bad6d9ff4711</vt:lpwstr>
  </property>
  <property fmtid="{D5CDD505-2E9C-101B-9397-08002B2CF9AE}" pid="8" name="MSIP_Label_8e28611e-2819-430a-bdf7-3581be6cbbdd_ContentBits">
    <vt:lpwstr>0</vt:lpwstr>
  </property>
  <property fmtid="{D5CDD505-2E9C-101B-9397-08002B2CF9AE}" pid="9" name="ContentTypeId">
    <vt:lpwstr>0x010100C51DB674A1F98C428F008405663A0883</vt:lpwstr>
  </property>
</Properties>
</file>