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firstSheet="2" activeTab="4"/>
  </bookViews>
  <sheets>
    <sheet name="Manganse ores" sheetId="1" r:id="rId1"/>
    <sheet name="Sheet1" sheetId="4" r:id="rId2"/>
    <sheet name="Normalised data" sheetId="6" r:id="rId3"/>
    <sheet name="raw data1 " sheetId="7" r:id="rId4"/>
    <sheet name="raw data 2 " sheetId="5" r:id="rId5"/>
    <sheet name="inputs" sheetId="2" r:id="rId6"/>
    <sheet name="outputs" sheetId="3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8" i="7" l="1"/>
  <c r="A19" i="7"/>
  <c r="A20" i="7"/>
  <c r="A21" i="7"/>
  <c r="A22" i="7"/>
  <c r="A23" i="7"/>
  <c r="A24" i="7"/>
  <c r="A25" i="7"/>
  <c r="A26" i="7"/>
  <c r="A27" i="7"/>
  <c r="A28" i="7"/>
  <c r="A29" i="7"/>
  <c r="A30" i="7"/>
  <c r="A17" i="7"/>
  <c r="C46" i="6" l="1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B46" i="6"/>
  <c r="G43" i="6"/>
  <c r="C43" i="6"/>
  <c r="D43" i="6"/>
  <c r="E43" i="6"/>
  <c r="F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B43" i="6"/>
  <c r="AT38" i="6" l="1"/>
  <c r="BE39" i="6"/>
  <c r="C38" i="6"/>
  <c r="D38" i="6"/>
  <c r="E38" i="6"/>
  <c r="F38" i="6"/>
  <c r="G38" i="6"/>
  <c r="H38" i="6"/>
  <c r="I38" i="6"/>
  <c r="J38" i="6"/>
  <c r="K38" i="6"/>
  <c r="L38" i="6"/>
  <c r="M38" i="6"/>
  <c r="N38" i="6"/>
  <c r="O38" i="6"/>
  <c r="P38" i="6"/>
  <c r="Q38" i="6"/>
  <c r="R38" i="6"/>
  <c r="S38" i="6"/>
  <c r="T38" i="6"/>
  <c r="U38" i="6"/>
  <c r="V38" i="6"/>
  <c r="W38" i="6"/>
  <c r="X38" i="6"/>
  <c r="Y38" i="6"/>
  <c r="Z38" i="6"/>
  <c r="AA38" i="6"/>
  <c r="AB38" i="6"/>
  <c r="AC38" i="6"/>
  <c r="AD38" i="6"/>
  <c r="AE38" i="6"/>
  <c r="AF38" i="6"/>
  <c r="AG38" i="6"/>
  <c r="AH38" i="6"/>
  <c r="AI38" i="6"/>
  <c r="AJ38" i="6"/>
  <c r="AK38" i="6"/>
  <c r="AL38" i="6"/>
  <c r="AM38" i="6"/>
  <c r="AN38" i="6"/>
  <c r="AO38" i="6"/>
  <c r="AP38" i="6"/>
  <c r="AQ38" i="6"/>
  <c r="AR38" i="6"/>
  <c r="AS38" i="6"/>
  <c r="AU38" i="6"/>
  <c r="AV38" i="6"/>
  <c r="AW38" i="6"/>
  <c r="AX38" i="6"/>
  <c r="AY38" i="6"/>
  <c r="AZ38" i="6"/>
  <c r="BA38" i="6"/>
  <c r="BB38" i="6"/>
  <c r="BC38" i="6"/>
  <c r="BD38" i="6"/>
  <c r="BE38" i="6"/>
  <c r="BF38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W39" i="6"/>
  <c r="X39" i="6"/>
  <c r="Y39" i="6"/>
  <c r="Z39" i="6"/>
  <c r="AA39" i="6"/>
  <c r="AB39" i="6"/>
  <c r="AC39" i="6"/>
  <c r="AD39" i="6"/>
  <c r="AE39" i="6"/>
  <c r="AF39" i="6"/>
  <c r="AG39" i="6"/>
  <c r="AH39" i="6"/>
  <c r="AI39" i="6"/>
  <c r="AJ39" i="6"/>
  <c r="AK39" i="6"/>
  <c r="AL39" i="6"/>
  <c r="AM39" i="6"/>
  <c r="AN39" i="6"/>
  <c r="AO39" i="6"/>
  <c r="AP39" i="6"/>
  <c r="AQ39" i="6"/>
  <c r="AR39" i="6"/>
  <c r="AS39" i="6"/>
  <c r="AT39" i="6"/>
  <c r="AU39" i="6"/>
  <c r="AV39" i="6"/>
  <c r="AW39" i="6"/>
  <c r="AX39" i="6"/>
  <c r="AY39" i="6"/>
  <c r="AZ39" i="6"/>
  <c r="BA39" i="6"/>
  <c r="BB39" i="6"/>
  <c r="BC39" i="6"/>
  <c r="BD39" i="6"/>
  <c r="BF39" i="6"/>
  <c r="B38" i="6"/>
  <c r="B39" i="6"/>
  <c r="C37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T37" i="6"/>
  <c r="U37" i="6"/>
  <c r="V37" i="6"/>
  <c r="W37" i="6"/>
  <c r="X37" i="6"/>
  <c r="Y37" i="6"/>
  <c r="Z37" i="6"/>
  <c r="AA37" i="6"/>
  <c r="AB37" i="6"/>
  <c r="AC37" i="6"/>
  <c r="AD37" i="6"/>
  <c r="AE37" i="6"/>
  <c r="AF37" i="6"/>
  <c r="AG37" i="6"/>
  <c r="AH37" i="6"/>
  <c r="AI37" i="6"/>
  <c r="AJ37" i="6"/>
  <c r="AK37" i="6"/>
  <c r="AL37" i="6"/>
  <c r="AM37" i="6"/>
  <c r="AN37" i="6"/>
  <c r="AO37" i="6"/>
  <c r="AP37" i="6"/>
  <c r="AQ37" i="6"/>
  <c r="AR37" i="6"/>
  <c r="AS37" i="6"/>
  <c r="AT37" i="6"/>
  <c r="AU37" i="6"/>
  <c r="AV37" i="6"/>
  <c r="AW37" i="6"/>
  <c r="AX37" i="6"/>
  <c r="AY37" i="6"/>
  <c r="AZ37" i="6"/>
  <c r="BA37" i="6"/>
  <c r="BB37" i="6"/>
  <c r="BC37" i="6"/>
  <c r="BD37" i="6"/>
  <c r="BE37" i="6"/>
  <c r="BF37" i="6"/>
  <c r="B37" i="6"/>
  <c r="Q26" i="6"/>
  <c r="C28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C27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Y27" i="6"/>
  <c r="Z27" i="6"/>
  <c r="AA27" i="6"/>
  <c r="AB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O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B27" i="6"/>
  <c r="BC27" i="6"/>
  <c r="BD27" i="6"/>
  <c r="BE27" i="6"/>
  <c r="BF27" i="6"/>
  <c r="C26" i="6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R26" i="6"/>
  <c r="S26" i="6"/>
  <c r="T26" i="6"/>
  <c r="U26" i="6"/>
  <c r="V26" i="6"/>
  <c r="W26" i="6"/>
  <c r="X26" i="6"/>
  <c r="Y26" i="6"/>
  <c r="Z26" i="6"/>
  <c r="AA26" i="6"/>
  <c r="AB26" i="6"/>
  <c r="AC26" i="6"/>
  <c r="AD26" i="6"/>
  <c r="AE26" i="6"/>
  <c r="AF26" i="6"/>
  <c r="AG26" i="6"/>
  <c r="AH26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C25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Y25" i="6"/>
  <c r="Z25" i="6"/>
  <c r="AA25" i="6"/>
  <c r="AB25" i="6"/>
  <c r="AC25" i="6"/>
  <c r="AD25" i="6"/>
  <c r="AE25" i="6"/>
  <c r="AF25" i="6"/>
  <c r="AG25" i="6"/>
  <c r="AH25" i="6"/>
  <c r="AI25" i="6"/>
  <c r="AJ25" i="6"/>
  <c r="AK25" i="6"/>
  <c r="AL25" i="6"/>
  <c r="AM25" i="6"/>
  <c r="AN25" i="6"/>
  <c r="AO25" i="6"/>
  <c r="AP25" i="6"/>
  <c r="AQ25" i="6"/>
  <c r="AR25" i="6"/>
  <c r="AS25" i="6"/>
  <c r="AT25" i="6"/>
  <c r="AU25" i="6"/>
  <c r="AV25" i="6"/>
  <c r="AW25" i="6"/>
  <c r="AX25" i="6"/>
  <c r="AY25" i="6"/>
  <c r="AZ25" i="6"/>
  <c r="BA25" i="6"/>
  <c r="BB25" i="6"/>
  <c r="BC25" i="6"/>
  <c r="BD25" i="6"/>
  <c r="BE25" i="6"/>
  <c r="BF25" i="6"/>
  <c r="C24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C23" i="6"/>
  <c r="D23" i="6"/>
  <c r="E23" i="6"/>
  <c r="F23" i="6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AC23" i="6"/>
  <c r="AD23" i="6"/>
  <c r="AE23" i="6"/>
  <c r="AF23" i="6"/>
  <c r="AG23" i="6"/>
  <c r="AH23" i="6"/>
  <c r="AI23" i="6"/>
  <c r="AJ23" i="6"/>
  <c r="AK23" i="6"/>
  <c r="AL23" i="6"/>
  <c r="AM23" i="6"/>
  <c r="AN23" i="6"/>
  <c r="AO23" i="6"/>
  <c r="AP23" i="6"/>
  <c r="AQ23" i="6"/>
  <c r="AR23" i="6"/>
  <c r="AS23" i="6"/>
  <c r="AT23" i="6"/>
  <c r="AU23" i="6"/>
  <c r="AV23" i="6"/>
  <c r="AW23" i="6"/>
  <c r="AX23" i="6"/>
  <c r="AY23" i="6"/>
  <c r="AZ23" i="6"/>
  <c r="BA23" i="6"/>
  <c r="BB23" i="6"/>
  <c r="BC23" i="6"/>
  <c r="BD23" i="6"/>
  <c r="BE23" i="6"/>
  <c r="BF23" i="6"/>
  <c r="C22" i="6"/>
  <c r="D22" i="6"/>
  <c r="E22" i="6"/>
  <c r="F22" i="6"/>
  <c r="G22" i="6"/>
  <c r="H22" i="6"/>
  <c r="I22" i="6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Y22" i="6"/>
  <c r="Z22" i="6"/>
  <c r="AA22" i="6"/>
  <c r="AB22" i="6"/>
  <c r="AC22" i="6"/>
  <c r="AD22" i="6"/>
  <c r="AE22" i="6"/>
  <c r="AF22" i="6"/>
  <c r="AG22" i="6"/>
  <c r="AH22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C21" i="6"/>
  <c r="D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A21" i="6"/>
  <c r="AB21" i="6"/>
  <c r="AC21" i="6"/>
  <c r="AD21" i="6"/>
  <c r="AE21" i="6"/>
  <c r="AF21" i="6"/>
  <c r="AG21" i="6"/>
  <c r="AH21" i="6"/>
  <c r="AI21" i="6"/>
  <c r="AJ21" i="6"/>
  <c r="AK21" i="6"/>
  <c r="AL21" i="6"/>
  <c r="AM21" i="6"/>
  <c r="AN21" i="6"/>
  <c r="AO21" i="6"/>
  <c r="AP21" i="6"/>
  <c r="AQ21" i="6"/>
  <c r="AR21" i="6"/>
  <c r="AS21" i="6"/>
  <c r="AT21" i="6"/>
  <c r="AU21" i="6"/>
  <c r="AV21" i="6"/>
  <c r="AW21" i="6"/>
  <c r="AX21" i="6"/>
  <c r="AY21" i="6"/>
  <c r="AZ21" i="6"/>
  <c r="BA21" i="6"/>
  <c r="BB21" i="6"/>
  <c r="BC21" i="6"/>
  <c r="BD21" i="6"/>
  <c r="BE21" i="6"/>
  <c r="BF21" i="6"/>
  <c r="BF29" i="6"/>
  <c r="C29" i="6"/>
  <c r="D29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R29" i="6"/>
  <c r="S29" i="6"/>
  <c r="T29" i="6"/>
  <c r="U29" i="6"/>
  <c r="V29" i="6"/>
  <c r="W29" i="6"/>
  <c r="X29" i="6"/>
  <c r="Y29" i="6"/>
  <c r="Z29" i="6"/>
  <c r="AA29" i="6"/>
  <c r="AB29" i="6"/>
  <c r="AC29" i="6"/>
  <c r="AD29" i="6"/>
  <c r="AE29" i="6"/>
  <c r="AF29" i="6"/>
  <c r="AG29" i="6"/>
  <c r="AH29" i="6"/>
  <c r="AI29" i="6"/>
  <c r="AJ29" i="6"/>
  <c r="AK29" i="6"/>
  <c r="AL29" i="6"/>
  <c r="AM29" i="6"/>
  <c r="AN29" i="6"/>
  <c r="AO29" i="6"/>
  <c r="AP29" i="6"/>
  <c r="AQ29" i="6"/>
  <c r="AR29" i="6"/>
  <c r="AS29" i="6"/>
  <c r="AT29" i="6"/>
  <c r="AU29" i="6"/>
  <c r="AV29" i="6"/>
  <c r="AW29" i="6"/>
  <c r="AX29" i="6"/>
  <c r="AY29" i="6"/>
  <c r="AZ29" i="6"/>
  <c r="BA29" i="6"/>
  <c r="BB29" i="6"/>
  <c r="BC29" i="6"/>
  <c r="BD29" i="6"/>
  <c r="BE29" i="6"/>
  <c r="BB30" i="6"/>
  <c r="C30" i="6"/>
  <c r="D30" i="6"/>
  <c r="E30" i="6"/>
  <c r="F30" i="6"/>
  <c r="G30" i="6"/>
  <c r="H30" i="6"/>
  <c r="I30" i="6"/>
  <c r="J30" i="6"/>
  <c r="K30" i="6"/>
  <c r="L30" i="6"/>
  <c r="M30" i="6"/>
  <c r="N30" i="6"/>
  <c r="O30" i="6"/>
  <c r="P30" i="6"/>
  <c r="Q30" i="6"/>
  <c r="R30" i="6"/>
  <c r="S30" i="6"/>
  <c r="T30" i="6"/>
  <c r="U30" i="6"/>
  <c r="V30" i="6"/>
  <c r="W30" i="6"/>
  <c r="X30" i="6"/>
  <c r="Y30" i="6"/>
  <c r="Z30" i="6"/>
  <c r="AA30" i="6"/>
  <c r="AB30" i="6"/>
  <c r="AC30" i="6"/>
  <c r="AD30" i="6"/>
  <c r="AE30" i="6"/>
  <c r="AF30" i="6"/>
  <c r="AG30" i="6"/>
  <c r="AH30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C30" i="6"/>
  <c r="BD30" i="6"/>
  <c r="BE30" i="6"/>
  <c r="BF30" i="6"/>
  <c r="C20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C19" i="6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AI19" i="6"/>
  <c r="AJ19" i="6"/>
  <c r="AK19" i="6"/>
  <c r="AL19" i="6"/>
  <c r="AM19" i="6"/>
  <c r="AN19" i="6"/>
  <c r="AO19" i="6"/>
  <c r="AP19" i="6"/>
  <c r="AQ19" i="6"/>
  <c r="AR19" i="6"/>
  <c r="AS19" i="6"/>
  <c r="AT19" i="6"/>
  <c r="AU19" i="6"/>
  <c r="AV19" i="6"/>
  <c r="AW19" i="6"/>
  <c r="AX19" i="6"/>
  <c r="AY19" i="6"/>
  <c r="AZ19" i="6"/>
  <c r="BA19" i="6"/>
  <c r="BB19" i="6"/>
  <c r="BC19" i="6"/>
  <c r="BD19" i="6"/>
  <c r="BE19" i="6"/>
  <c r="BF19" i="6"/>
  <c r="C18" i="6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AG18" i="6"/>
  <c r="AH18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17" i="6"/>
  <c r="B30" i="6"/>
  <c r="B28" i="6"/>
  <c r="B18" i="6"/>
  <c r="B19" i="6"/>
  <c r="B20" i="6"/>
  <c r="B21" i="6"/>
  <c r="B22" i="6"/>
  <c r="B23" i="6"/>
  <c r="B24" i="6"/>
  <c r="B25" i="6"/>
  <c r="B26" i="6"/>
  <c r="B27" i="6"/>
  <c r="B29" i="6"/>
  <c r="C17" i="6"/>
  <c r="D17" i="6"/>
  <c r="E17" i="6"/>
  <c r="F17" i="6"/>
  <c r="G17" i="6"/>
  <c r="H17" i="6"/>
  <c r="I17" i="6"/>
  <c r="J17" i="6"/>
  <c r="K17" i="6"/>
  <c r="L17" i="6"/>
  <c r="M17" i="6"/>
  <c r="N17" i="6"/>
  <c r="O17" i="6"/>
  <c r="P17" i="6"/>
  <c r="Q17" i="6"/>
  <c r="R17" i="6"/>
  <c r="S17" i="6"/>
  <c r="T17" i="6"/>
  <c r="U17" i="6"/>
  <c r="V17" i="6"/>
  <c r="W17" i="6"/>
  <c r="X17" i="6"/>
  <c r="Y17" i="6"/>
  <c r="Z17" i="6"/>
  <c r="AA17" i="6"/>
  <c r="AB17" i="6"/>
  <c r="AC17" i="6"/>
  <c r="AD17" i="6"/>
  <c r="AE17" i="6"/>
  <c r="AF17" i="6"/>
  <c r="AG17" i="6"/>
  <c r="AH17" i="6"/>
  <c r="AI17" i="6"/>
  <c r="AJ17" i="6"/>
  <c r="AK17" i="6"/>
  <c r="AL17" i="6"/>
  <c r="AM17" i="6"/>
  <c r="AN17" i="6"/>
  <c r="AO17" i="6"/>
  <c r="AP17" i="6"/>
  <c r="AQ17" i="6"/>
  <c r="AR17" i="6"/>
  <c r="AS17" i="6"/>
  <c r="AT17" i="6"/>
  <c r="AU17" i="6"/>
  <c r="AV17" i="6"/>
  <c r="AW17" i="6"/>
  <c r="AX17" i="6"/>
  <c r="AY17" i="6"/>
  <c r="AZ17" i="6"/>
  <c r="BA17" i="6"/>
  <c r="BB17" i="6"/>
  <c r="BC17" i="6"/>
  <c r="BD17" i="6"/>
  <c r="BE17" i="6"/>
  <c r="BF17" i="6"/>
  <c r="K26" i="3" l="1"/>
  <c r="L26" i="3"/>
  <c r="M26" i="3"/>
  <c r="N26" i="3"/>
  <c r="O26" i="3"/>
  <c r="P26" i="3"/>
  <c r="AJ26" i="3"/>
  <c r="AO26" i="3"/>
  <c r="V3" i="5" l="1"/>
  <c r="V4" i="5"/>
  <c r="V2" i="5"/>
  <c r="K18" i="1" l="1"/>
  <c r="K27" i="1"/>
  <c r="L27" i="1"/>
  <c r="M27" i="1"/>
  <c r="N27" i="1"/>
  <c r="O27" i="1"/>
  <c r="P27" i="1"/>
  <c r="Q27" i="1"/>
  <c r="R27" i="1"/>
  <c r="S27" i="1"/>
  <c r="T27" i="1"/>
  <c r="U27" i="1"/>
  <c r="K26" i="1"/>
  <c r="L26" i="1"/>
  <c r="M26" i="1"/>
  <c r="N26" i="1"/>
  <c r="O26" i="1"/>
  <c r="P26" i="1"/>
  <c r="Q26" i="1"/>
  <c r="R26" i="1"/>
  <c r="S26" i="1"/>
  <c r="T26" i="1"/>
  <c r="U26" i="1"/>
  <c r="K25" i="1"/>
  <c r="L25" i="1"/>
  <c r="M25" i="1"/>
  <c r="N25" i="1"/>
  <c r="O25" i="1"/>
  <c r="P25" i="1"/>
  <c r="Q25" i="1"/>
  <c r="R25" i="1"/>
  <c r="S25" i="1"/>
  <c r="T25" i="1"/>
  <c r="U25" i="1"/>
  <c r="K24" i="1"/>
  <c r="L24" i="1"/>
  <c r="M24" i="1"/>
  <c r="N24" i="1"/>
  <c r="O24" i="1"/>
  <c r="P24" i="1"/>
  <c r="Q24" i="1"/>
  <c r="R24" i="1"/>
  <c r="S24" i="1"/>
  <c r="T24" i="1"/>
  <c r="U24" i="1"/>
  <c r="K23" i="1"/>
  <c r="L23" i="1"/>
  <c r="M23" i="1"/>
  <c r="N23" i="1"/>
  <c r="O23" i="1"/>
  <c r="P23" i="1"/>
  <c r="Q23" i="1"/>
  <c r="R23" i="1"/>
  <c r="S23" i="1"/>
  <c r="T23" i="1"/>
  <c r="U23" i="1"/>
  <c r="K22" i="1"/>
  <c r="L22" i="1"/>
  <c r="M22" i="1"/>
  <c r="N22" i="1"/>
  <c r="O22" i="1"/>
  <c r="P22" i="1"/>
  <c r="Q22" i="1"/>
  <c r="R22" i="1"/>
  <c r="S22" i="1"/>
  <c r="T22" i="1"/>
  <c r="U22" i="1"/>
  <c r="K21" i="1"/>
  <c r="L21" i="1"/>
  <c r="M21" i="1"/>
  <c r="N21" i="1"/>
  <c r="O21" i="1"/>
  <c r="P21" i="1"/>
  <c r="Q21" i="1"/>
  <c r="R21" i="1"/>
  <c r="S21" i="1"/>
  <c r="T21" i="1"/>
  <c r="U21" i="1"/>
  <c r="K20" i="1"/>
  <c r="L20" i="1"/>
  <c r="M20" i="1"/>
  <c r="N20" i="1"/>
  <c r="O20" i="1"/>
  <c r="P20" i="1"/>
  <c r="Q20" i="1"/>
  <c r="R20" i="1"/>
  <c r="S20" i="1"/>
  <c r="T20" i="1"/>
  <c r="U20" i="1"/>
  <c r="I21" i="1"/>
  <c r="I22" i="1"/>
  <c r="I23" i="1"/>
  <c r="I24" i="1"/>
  <c r="I25" i="1"/>
  <c r="K19" i="1"/>
  <c r="L19" i="1"/>
  <c r="M19" i="1"/>
  <c r="N19" i="1"/>
  <c r="O19" i="1"/>
  <c r="P19" i="1"/>
  <c r="Q19" i="1"/>
  <c r="R19" i="1"/>
  <c r="S19" i="1"/>
  <c r="T19" i="1"/>
  <c r="U19" i="1"/>
  <c r="L18" i="1"/>
  <c r="M18" i="1"/>
  <c r="N18" i="1"/>
  <c r="O18" i="1"/>
  <c r="P18" i="1"/>
  <c r="Q18" i="1"/>
  <c r="R18" i="1"/>
  <c r="S18" i="1"/>
  <c r="T18" i="1"/>
  <c r="U18" i="1"/>
  <c r="P32" i="1" l="1"/>
  <c r="O32" i="1"/>
  <c r="M32" i="1"/>
  <c r="L31" i="1"/>
  <c r="S31" i="1"/>
  <c r="K31" i="1"/>
  <c r="S32" i="1"/>
  <c r="K32" i="1"/>
  <c r="T32" i="1"/>
  <c r="R32" i="1"/>
  <c r="N32" i="1"/>
  <c r="U32" i="1"/>
  <c r="T31" i="1"/>
  <c r="L32" i="1"/>
  <c r="Q32" i="1"/>
  <c r="R31" i="1"/>
  <c r="P31" i="1"/>
  <c r="O31" i="1"/>
  <c r="Q31" i="1"/>
  <c r="N31" i="1"/>
  <c r="U31" i="1"/>
  <c r="M31" i="1"/>
  <c r="C27" i="1"/>
  <c r="D27" i="1"/>
  <c r="E27" i="1"/>
  <c r="F27" i="1"/>
  <c r="G27" i="1"/>
  <c r="H27" i="1"/>
  <c r="I27" i="1"/>
  <c r="B27" i="1"/>
  <c r="C26" i="1"/>
  <c r="D26" i="1"/>
  <c r="E26" i="1"/>
  <c r="F26" i="1"/>
  <c r="G26" i="1"/>
  <c r="H26" i="1"/>
  <c r="I26" i="1"/>
  <c r="B26" i="1"/>
  <c r="C25" i="1"/>
  <c r="D25" i="1"/>
  <c r="E25" i="1"/>
  <c r="F25" i="1"/>
  <c r="G25" i="1"/>
  <c r="H25" i="1"/>
  <c r="B25" i="1"/>
  <c r="C24" i="1"/>
  <c r="D24" i="1"/>
  <c r="E24" i="1"/>
  <c r="F24" i="1"/>
  <c r="G24" i="1"/>
  <c r="H24" i="1"/>
  <c r="B24" i="1"/>
  <c r="C23" i="1"/>
  <c r="D23" i="1"/>
  <c r="E23" i="1"/>
  <c r="F23" i="1"/>
  <c r="G23" i="1"/>
  <c r="H23" i="1"/>
  <c r="B23" i="1"/>
  <c r="C22" i="1"/>
  <c r="D22" i="1"/>
  <c r="E22" i="1"/>
  <c r="F22" i="1"/>
  <c r="G22" i="1"/>
  <c r="H22" i="1"/>
  <c r="B22" i="1"/>
  <c r="C21" i="1"/>
  <c r="D21" i="1"/>
  <c r="E21" i="1"/>
  <c r="F21" i="1"/>
  <c r="G21" i="1"/>
  <c r="H21" i="1"/>
  <c r="B21" i="1"/>
  <c r="C20" i="1"/>
  <c r="D20" i="1"/>
  <c r="E20" i="1"/>
  <c r="F20" i="1"/>
  <c r="G20" i="1"/>
  <c r="H20" i="1"/>
  <c r="I20" i="1"/>
  <c r="B20" i="1"/>
  <c r="C19" i="1"/>
  <c r="D19" i="1"/>
  <c r="E19" i="1"/>
  <c r="F19" i="1"/>
  <c r="G19" i="1"/>
  <c r="H19" i="1"/>
  <c r="I19" i="1"/>
  <c r="B19" i="1"/>
  <c r="C18" i="1"/>
  <c r="D18" i="1"/>
  <c r="E18" i="1"/>
  <c r="F18" i="1"/>
  <c r="G18" i="1"/>
  <c r="H18" i="1"/>
  <c r="I18" i="1"/>
  <c r="B18" i="1"/>
  <c r="C31" i="1" l="1"/>
  <c r="D31" i="1"/>
  <c r="C32" i="1"/>
  <c r="B32" i="1"/>
  <c r="I32" i="1"/>
  <c r="H31" i="1"/>
  <c r="H32" i="1"/>
  <c r="D32" i="1"/>
  <c r="G32" i="1"/>
  <c r="F31" i="1"/>
  <c r="F32" i="1"/>
  <c r="E31" i="1"/>
  <c r="E32" i="1"/>
  <c r="G31" i="1"/>
  <c r="B31" i="1"/>
  <c r="I31" i="1"/>
</calcChain>
</file>

<file path=xl/comments1.xml><?xml version="1.0" encoding="utf-8"?>
<comments xmlns="http://schemas.openxmlformats.org/spreadsheetml/2006/main">
  <authors>
    <author>Author</author>
  </authors>
  <commentList>
    <comment ref="V3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at 950 we have defluidized bed at reduction phase, we also had it at 1000 but because the temperature increase the gamma also increased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C4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at 950 we have defluidized bed at reduction phase, we also had it at 1000 but because the temperature increase the gamma also increased</t>
        </r>
      </text>
    </comment>
  </commentList>
</comments>
</file>

<file path=xl/sharedStrings.xml><?xml version="1.0" encoding="utf-8"?>
<sst xmlns="http://schemas.openxmlformats.org/spreadsheetml/2006/main" count="425" uniqueCount="72">
  <si>
    <r>
      <t>SiO</t>
    </r>
    <r>
      <rPr>
        <vertAlign val="subscript"/>
        <sz val="11"/>
        <color theme="1"/>
        <rFont val="Calibri"/>
        <family val="2"/>
        <scheme val="minor"/>
      </rPr>
      <t>2</t>
    </r>
  </si>
  <si>
    <t>CaO</t>
  </si>
  <si>
    <t>MgO</t>
  </si>
  <si>
    <t>LOI</t>
  </si>
  <si>
    <t>Fe/Mn</t>
  </si>
  <si>
    <t>Si/Mn</t>
  </si>
  <si>
    <t>EB</t>
  </si>
  <si>
    <t>EC</t>
  </si>
  <si>
    <t>AN</t>
  </si>
  <si>
    <t>AC</t>
  </si>
  <si>
    <t>SB</t>
  </si>
  <si>
    <t>SA</t>
  </si>
  <si>
    <t>GZ</t>
  </si>
  <si>
    <t>SC</t>
  </si>
  <si>
    <r>
      <t>Al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3</t>
    </r>
  </si>
  <si>
    <r>
      <t>Fe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3</t>
    </r>
  </si>
  <si>
    <r>
      <t>K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</si>
  <si>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r>
      <t>Mn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4</t>
    </r>
  </si>
  <si>
    <r>
      <t>Na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</si>
  <si>
    <r>
      <t>P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5</t>
    </r>
  </si>
  <si>
    <r>
      <t>TiO</t>
    </r>
    <r>
      <rPr>
        <vertAlign val="subscript"/>
        <sz val="11"/>
        <color theme="1"/>
        <rFont val="Calibri"/>
        <family val="2"/>
        <scheme val="minor"/>
      </rPr>
      <t>2</t>
    </r>
  </si>
  <si>
    <t>Particle size</t>
  </si>
  <si>
    <t>Single chemical element content (wt.%)</t>
  </si>
  <si>
    <t>Mn</t>
  </si>
  <si>
    <t>Fe</t>
  </si>
  <si>
    <t>Si</t>
  </si>
  <si>
    <t>Al</t>
  </si>
  <si>
    <t>Ti</t>
  </si>
  <si>
    <t>Ca</t>
  </si>
  <si>
    <t>K</t>
  </si>
  <si>
    <t>Mg</t>
  </si>
  <si>
    <t>Na</t>
  </si>
  <si>
    <t>P</t>
  </si>
  <si>
    <t>BR</t>
  </si>
  <si>
    <t>EG</t>
  </si>
  <si>
    <t>GL</t>
  </si>
  <si>
    <t>MT</t>
  </si>
  <si>
    <t>NCH</t>
  </si>
  <si>
    <t>SL</t>
  </si>
  <si>
    <t>SAB</t>
  </si>
  <si>
    <t>SAA</t>
  </si>
  <si>
    <t>UMK</t>
  </si>
  <si>
    <t>TS</t>
  </si>
  <si>
    <t>HM</t>
  </si>
  <si>
    <t>Manganese ores</t>
  </si>
  <si>
    <t>lower limit</t>
  </si>
  <si>
    <t>upper limit</t>
  </si>
  <si>
    <t>Fuel type</t>
  </si>
  <si>
    <r>
      <t>CH</t>
    </r>
    <r>
      <rPr>
        <vertAlign val="subscript"/>
        <sz val="11"/>
        <color theme="1"/>
        <rFont val="Calibri"/>
        <family val="2"/>
        <scheme val="minor"/>
      </rPr>
      <t>4</t>
    </r>
  </si>
  <si>
    <t>CO</t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</si>
  <si>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</si>
  <si>
    <t>Reduction Temperature °C</t>
  </si>
  <si>
    <t>CH4</t>
  </si>
  <si>
    <t>Syngas</t>
  </si>
  <si>
    <t>Material charaterisation</t>
  </si>
  <si>
    <t>Attrition index (wt%/h)</t>
  </si>
  <si>
    <t>Crushing strength (N)</t>
  </si>
  <si>
    <r>
      <t>BET fresh 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/g)</t>
    </r>
  </si>
  <si>
    <t>Temperature</t>
  </si>
  <si>
    <t>BET fresh (m2/g)</t>
  </si>
  <si>
    <t>kf</t>
  </si>
  <si>
    <t>Ea</t>
  </si>
  <si>
    <t xml:space="preserve">Frequency factor </t>
  </si>
  <si>
    <t>Average Yco</t>
  </si>
  <si>
    <t>O2</t>
  </si>
  <si>
    <t>SYN</t>
  </si>
  <si>
    <t>syg</t>
  </si>
  <si>
    <t>Outputs</t>
  </si>
  <si>
    <t>Normalised outputs</t>
  </si>
  <si>
    <t>Normalised inputs</t>
  </si>
  <si>
    <t>Unseen data</t>
  </si>
  <si>
    <t>Normalised unseen data outputs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</si>
</sst>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8" x14ac:knownFonts="1"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2" fontId="0" fillId="0" borderId="0" xfId="0" applyNumberFormat="1"/>
    <xf numFmtId="0" fontId="0" fillId="2" borderId="0" xfId="0" applyFill="1"/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0" fillId="4" borderId="1" xfId="0" applyFill="1" applyBorder="1"/>
    <xf numFmtId="0" fontId="0" fillId="4" borderId="0" xfId="0" applyFill="1"/>
    <xf numFmtId="0" fontId="0" fillId="5" borderId="1" xfId="0" applyFill="1" applyBorder="1"/>
    <xf numFmtId="0" fontId="0" fillId="5" borderId="0" xfId="0" applyFill="1"/>
    <xf numFmtId="164" fontId="0" fillId="0" borderId="1" xfId="0" applyNumberFormat="1" applyBorder="1"/>
    <xf numFmtId="164" fontId="5" fillId="5" borderId="1" xfId="0" applyNumberFormat="1" applyFont="1" applyFill="1" applyBorder="1"/>
    <xf numFmtId="0" fontId="6" fillId="2" borderId="0" xfId="0" applyFont="1" applyFill="1"/>
    <xf numFmtId="164" fontId="0" fillId="0" borderId="1" xfId="0" applyNumberFormat="1" applyBorder="1" applyAlignment="1">
      <alignment horizontal="center"/>
    </xf>
    <xf numFmtId="0" fontId="7" fillId="2" borderId="0" xfId="0" applyFont="1" applyFill="1"/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0" fontId="0" fillId="6" borderId="0" xfId="0" applyFill="1"/>
    <xf numFmtId="164" fontId="0" fillId="6" borderId="1" xfId="0" applyNumberFormat="1" applyFill="1" applyBorder="1" applyAlignment="1">
      <alignment horizontal="center"/>
    </xf>
    <xf numFmtId="164" fontId="0" fillId="6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umk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'raw data 2 '!$T$13:$T$15</c:f>
              <c:numCache>
                <c:formatCode>General</c:formatCode>
                <c:ptCount val="3"/>
                <c:pt idx="0">
                  <c:v>0.31469999999999998</c:v>
                </c:pt>
                <c:pt idx="1">
                  <c:v>0.21390000000000001</c:v>
                </c:pt>
                <c:pt idx="2">
                  <c:v>0.90669999999999995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89-4730-9815-AA63B88AE686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'raw data 2 '!$R$2:$R$4</c:f>
              <c:numCache>
                <c:formatCode>General</c:formatCode>
                <c:ptCount val="3"/>
                <c:pt idx="0">
                  <c:v>0.39</c:v>
                </c:pt>
                <c:pt idx="1">
                  <c:v>0.61</c:v>
                </c:pt>
                <c:pt idx="2">
                  <c:v>0.82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89-4730-9815-AA63B88AE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0487840"/>
        <c:axId val="600481608"/>
      </c:scatterChart>
      <c:valAx>
        <c:axId val="6004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0481608"/>
        <c:crosses val="autoZero"/>
        <c:crossBetween val="midCat"/>
      </c:valAx>
      <c:valAx>
        <c:axId val="60048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0487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'raw data 2 '!$U$13:$U$15</c:f>
              <c:numCache>
                <c:formatCode>General</c:formatCode>
                <c:ptCount val="3"/>
                <c:pt idx="0">
                  <c:v>0.54620000000000002</c:v>
                </c:pt>
                <c:pt idx="1">
                  <c:v>0.28460000000000002</c:v>
                </c:pt>
                <c:pt idx="2">
                  <c:v>0.67020000000000002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48-4C96-8555-694164FE0DF7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'raw data 2 '!$S$2:$S$4</c:f>
              <c:numCache>
                <c:formatCode>General</c:formatCode>
                <c:ptCount val="3"/>
                <c:pt idx="0">
                  <c:v>0.46</c:v>
                </c:pt>
                <c:pt idx="1">
                  <c:v>0.57999999999999996</c:v>
                </c:pt>
                <c:pt idx="2">
                  <c:v>0.83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A48-4C96-8555-694164FE0D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4175720"/>
        <c:axId val="734170144"/>
      </c:scatterChart>
      <c:valAx>
        <c:axId val="734175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4170144"/>
        <c:crosses val="autoZero"/>
        <c:crossBetween val="midCat"/>
      </c:valAx>
      <c:valAx>
        <c:axId val="734170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41757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'raw data 2 '!$V$13:$V$15</c:f>
              <c:numCache>
                <c:formatCode>General</c:formatCode>
                <c:ptCount val="3"/>
                <c:pt idx="0">
                  <c:v>0.30930000000000002</c:v>
                </c:pt>
                <c:pt idx="1">
                  <c:v>0.64649999999999996</c:v>
                </c:pt>
                <c:pt idx="2">
                  <c:v>0.27139999999999997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E5-4FF7-A460-3215E1F888B2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'raw data 2 '!$T$2:$T$4</c:f>
              <c:numCache>
                <c:formatCode>General</c:formatCode>
                <c:ptCount val="3"/>
                <c:pt idx="0">
                  <c:v>0.32</c:v>
                </c:pt>
                <c:pt idx="1">
                  <c:v>0.38</c:v>
                </c:pt>
                <c:pt idx="2">
                  <c:v>0.52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6E5-4FF7-A460-3215E1F888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9246048"/>
        <c:axId val="739243424"/>
      </c:scatterChart>
      <c:valAx>
        <c:axId val="739246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9243424"/>
        <c:crosses val="autoZero"/>
        <c:crossBetween val="midCat"/>
      </c:valAx>
      <c:valAx>
        <c:axId val="73924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92460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904875</xdr:colOff>
      <xdr:row>14</xdr:row>
      <xdr:rowOff>166687</xdr:rowOff>
    </xdr:from>
    <xdr:to>
      <xdr:col>8</xdr:col>
      <xdr:colOff>95250</xdr:colOff>
      <xdr:row>29</xdr:row>
      <xdr:rowOff>52387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14287</xdr:colOff>
      <xdr:row>14</xdr:row>
      <xdr:rowOff>147637</xdr:rowOff>
    </xdr:from>
    <xdr:to>
      <xdr:col>15</xdr:col>
      <xdr:colOff>319087</xdr:colOff>
      <xdr:row>29</xdr:row>
      <xdr:rowOff>33337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538162</xdr:colOff>
      <xdr:row>19</xdr:row>
      <xdr:rowOff>166687</xdr:rowOff>
    </xdr:from>
    <xdr:to>
      <xdr:col>24</xdr:col>
      <xdr:colOff>233362</xdr:colOff>
      <xdr:row>34</xdr:row>
      <xdr:rowOff>52387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3"/>
  <sheetViews>
    <sheetView topLeftCell="A34" zoomScaleNormal="100" workbookViewId="0">
      <selection activeCell="K15" sqref="J15:K15"/>
    </sheetView>
  </sheetViews>
  <sheetFormatPr defaultRowHeight="15" x14ac:dyDescent="0.25"/>
  <cols>
    <col min="1" max="1" width="46.140625" customWidth="1"/>
    <col min="22" max="22" width="30.7109375" customWidth="1"/>
    <col min="23" max="23" width="19.85546875" customWidth="1"/>
  </cols>
  <sheetData>
    <row r="1" spans="1:21" x14ac:dyDescent="0.25">
      <c r="A1" s="2" t="s">
        <v>44</v>
      </c>
      <c r="B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13</v>
      </c>
      <c r="K1" t="s">
        <v>33</v>
      </c>
      <c r="L1" t="s">
        <v>34</v>
      </c>
      <c r="M1" t="s">
        <v>35</v>
      </c>
      <c r="N1" t="s">
        <v>36</v>
      </c>
      <c r="O1" t="s">
        <v>37</v>
      </c>
      <c r="P1" t="s">
        <v>38</v>
      </c>
      <c r="Q1" t="s">
        <v>39</v>
      </c>
      <c r="R1" t="s">
        <v>40</v>
      </c>
      <c r="S1" t="s">
        <v>41</v>
      </c>
      <c r="T1" t="s">
        <v>42</v>
      </c>
      <c r="U1" t="s">
        <v>43</v>
      </c>
    </row>
    <row r="2" spans="1:21" ht="18" x14ac:dyDescent="0.35">
      <c r="A2" t="s">
        <v>0</v>
      </c>
      <c r="B2" s="1">
        <v>10</v>
      </c>
      <c r="C2" s="1">
        <v>9.8000000000000007</v>
      </c>
      <c r="D2" s="1">
        <v>15</v>
      </c>
      <c r="E2" s="1">
        <v>14</v>
      </c>
      <c r="F2" s="1">
        <v>6.8</v>
      </c>
      <c r="G2" s="1">
        <v>8.4</v>
      </c>
      <c r="H2" s="1">
        <v>16</v>
      </c>
      <c r="I2" s="1">
        <v>8</v>
      </c>
      <c r="K2" s="1">
        <v>2</v>
      </c>
      <c r="L2" s="1">
        <v>1.9</v>
      </c>
      <c r="M2" s="1">
        <v>6.1</v>
      </c>
      <c r="N2" s="1">
        <v>13</v>
      </c>
      <c r="O2" s="1">
        <v>3.4</v>
      </c>
      <c r="P2" s="1">
        <v>6.5</v>
      </c>
      <c r="Q2" s="1">
        <v>4.5999999999999996</v>
      </c>
      <c r="R2" s="1">
        <v>3.7</v>
      </c>
      <c r="S2" s="1">
        <v>2</v>
      </c>
      <c r="T2" s="1">
        <v>9.5</v>
      </c>
      <c r="U2" s="1">
        <v>3.7</v>
      </c>
    </row>
    <row r="3" spans="1:21" ht="18" x14ac:dyDescent="0.35">
      <c r="A3" t="s">
        <v>14</v>
      </c>
      <c r="B3" s="1">
        <v>2.2999999999999998</v>
      </c>
      <c r="C3" s="1">
        <v>2.4</v>
      </c>
      <c r="D3" s="1">
        <v>3.1</v>
      </c>
      <c r="E3" s="1">
        <v>3.2</v>
      </c>
      <c r="F3" s="1">
        <v>0.32</v>
      </c>
      <c r="G3" s="1">
        <v>4.7</v>
      </c>
      <c r="H3" s="1">
        <v>14</v>
      </c>
      <c r="I3" s="1">
        <v>6.4</v>
      </c>
      <c r="K3" s="1">
        <v>3.6</v>
      </c>
      <c r="L3" s="1">
        <v>0.6</v>
      </c>
      <c r="M3" s="1">
        <v>0.22</v>
      </c>
      <c r="N3" s="1">
        <v>3.1</v>
      </c>
      <c r="O3" s="1">
        <v>0.41</v>
      </c>
      <c r="P3" s="1">
        <v>0.36</v>
      </c>
      <c r="Q3" s="1">
        <v>0.35</v>
      </c>
      <c r="R3" s="1">
        <v>0.5</v>
      </c>
      <c r="S3" s="1">
        <v>3.9</v>
      </c>
      <c r="T3" s="1">
        <v>0.37</v>
      </c>
      <c r="U3" s="1">
        <v>8.6</v>
      </c>
    </row>
    <row r="4" spans="1:21" x14ac:dyDescent="0.25">
      <c r="A4" t="s">
        <v>1</v>
      </c>
      <c r="B4" s="1">
        <v>2.4</v>
      </c>
      <c r="C4" s="1">
        <v>1.2</v>
      </c>
      <c r="D4" s="1">
        <v>13</v>
      </c>
      <c r="E4" s="1">
        <v>18</v>
      </c>
      <c r="F4" s="1">
        <v>3.4</v>
      </c>
      <c r="G4" s="1">
        <v>1.3</v>
      </c>
      <c r="H4" s="1">
        <v>0.28000000000000003</v>
      </c>
      <c r="I4" s="1">
        <v>2.6</v>
      </c>
      <c r="K4" s="1">
        <v>0.2</v>
      </c>
      <c r="L4" s="1">
        <v>2</v>
      </c>
      <c r="M4" s="1">
        <v>12</v>
      </c>
      <c r="N4" s="1">
        <v>0.83</v>
      </c>
      <c r="O4" s="1">
        <v>8.6999999999999993</v>
      </c>
      <c r="P4" s="1">
        <v>12</v>
      </c>
      <c r="Q4" s="1">
        <v>8.3000000000000007</v>
      </c>
      <c r="R4" s="1">
        <v>5.5</v>
      </c>
      <c r="S4" s="1">
        <v>0.24</v>
      </c>
      <c r="T4" s="1">
        <v>15</v>
      </c>
      <c r="U4" s="1">
        <v>9.4E-2</v>
      </c>
    </row>
    <row r="5" spans="1:21" ht="18" x14ac:dyDescent="0.35">
      <c r="A5" t="s">
        <v>15</v>
      </c>
      <c r="B5" s="1">
        <v>31</v>
      </c>
      <c r="C5" s="1">
        <v>74</v>
      </c>
      <c r="D5" s="1">
        <v>17</v>
      </c>
      <c r="E5" s="1">
        <v>15</v>
      </c>
      <c r="F5" s="1">
        <v>23</v>
      </c>
      <c r="G5" s="1">
        <v>13</v>
      </c>
      <c r="H5" s="1">
        <v>41</v>
      </c>
      <c r="I5" s="1">
        <v>7.4</v>
      </c>
      <c r="K5" s="1">
        <v>5.0999999999999996</v>
      </c>
      <c r="L5" s="1">
        <v>15</v>
      </c>
      <c r="M5" s="1">
        <v>8.4</v>
      </c>
      <c r="N5" s="1">
        <v>51</v>
      </c>
      <c r="O5" s="1">
        <v>17</v>
      </c>
      <c r="P5" s="1">
        <v>5.9</v>
      </c>
      <c r="Q5" s="1">
        <v>17</v>
      </c>
      <c r="R5" s="1">
        <v>23</v>
      </c>
      <c r="S5" s="1">
        <v>5.5</v>
      </c>
      <c r="T5" s="1">
        <v>7.7</v>
      </c>
      <c r="U5" s="1">
        <v>10</v>
      </c>
    </row>
    <row r="6" spans="1:21" ht="18" x14ac:dyDescent="0.35">
      <c r="A6" t="s">
        <v>16</v>
      </c>
      <c r="B6" s="1">
        <v>0.55000000000000004</v>
      </c>
      <c r="C6" s="1">
        <v>0.32</v>
      </c>
      <c r="D6" s="1">
        <v>0.25</v>
      </c>
      <c r="E6" s="1">
        <v>0.38</v>
      </c>
      <c r="F6" s="1">
        <v>0.09</v>
      </c>
      <c r="G6" s="1">
        <v>1.3</v>
      </c>
      <c r="H6" s="1">
        <v>0.28999999999999998</v>
      </c>
      <c r="I6" s="1">
        <v>1.2</v>
      </c>
      <c r="K6" s="1">
        <v>0.73</v>
      </c>
      <c r="L6" s="1">
        <v>0.15</v>
      </c>
      <c r="M6" s="1">
        <v>0.09</v>
      </c>
      <c r="N6" s="1">
        <v>0.41</v>
      </c>
      <c r="O6" s="1">
        <v>0.09</v>
      </c>
      <c r="P6" s="1">
        <v>0.4</v>
      </c>
      <c r="Q6" s="1">
        <v>0.09</v>
      </c>
      <c r="R6" s="1">
        <v>0.09</v>
      </c>
      <c r="S6" s="1">
        <v>0.71</v>
      </c>
      <c r="T6" s="1">
        <v>0.2</v>
      </c>
      <c r="U6" s="1">
        <v>1.3</v>
      </c>
    </row>
    <row r="7" spans="1:21" x14ac:dyDescent="0.25">
      <c r="A7" t="s">
        <v>2</v>
      </c>
      <c r="B7" s="1">
        <v>1.4</v>
      </c>
      <c r="C7" s="1">
        <v>0.65</v>
      </c>
      <c r="D7" s="1">
        <v>6.6</v>
      </c>
      <c r="E7" s="1">
        <v>5.9</v>
      </c>
      <c r="F7" s="1">
        <v>0.62</v>
      </c>
      <c r="G7" s="1">
        <v>0.36</v>
      </c>
      <c r="H7" s="1">
        <v>0.94</v>
      </c>
      <c r="I7" s="1">
        <v>0.42</v>
      </c>
      <c r="K7" s="1">
        <v>0.56000000000000005</v>
      </c>
      <c r="L7" s="1">
        <v>1.6</v>
      </c>
      <c r="M7" s="1">
        <v>3.7</v>
      </c>
      <c r="N7" s="1">
        <v>0.19</v>
      </c>
      <c r="O7" s="1">
        <v>1</v>
      </c>
      <c r="P7" s="1">
        <v>3</v>
      </c>
      <c r="Q7" s="1">
        <v>1.2</v>
      </c>
      <c r="R7" s="1">
        <v>0.69</v>
      </c>
      <c r="S7" s="1">
        <v>0.56000000000000005</v>
      </c>
      <c r="T7" s="1">
        <v>3.9</v>
      </c>
      <c r="U7" s="1">
        <v>0.11</v>
      </c>
    </row>
    <row r="8" spans="1:21" ht="18" x14ac:dyDescent="0.35">
      <c r="A8" t="s">
        <v>17</v>
      </c>
      <c r="B8" s="1">
        <v>45</v>
      </c>
      <c r="C8" s="1">
        <v>16</v>
      </c>
      <c r="D8" s="1">
        <v>49</v>
      </c>
      <c r="E8" s="1">
        <v>48</v>
      </c>
      <c r="F8" s="1">
        <v>76</v>
      </c>
      <c r="G8" s="1">
        <v>73</v>
      </c>
      <c r="H8" s="1">
        <v>25</v>
      </c>
      <c r="I8" s="1">
        <v>64</v>
      </c>
      <c r="K8" s="1">
        <v>81</v>
      </c>
      <c r="L8" s="1">
        <v>70</v>
      </c>
      <c r="M8" s="1">
        <v>48</v>
      </c>
      <c r="N8" s="1">
        <v>22</v>
      </c>
      <c r="O8" s="1">
        <v>59</v>
      </c>
      <c r="P8" s="1">
        <v>51</v>
      </c>
      <c r="Q8" s="1">
        <v>65</v>
      </c>
      <c r="R8" s="1">
        <v>54</v>
      </c>
      <c r="S8" s="1">
        <v>86</v>
      </c>
      <c r="T8" s="1">
        <v>59</v>
      </c>
      <c r="U8" s="1">
        <v>74</v>
      </c>
    </row>
    <row r="9" spans="1:21" ht="18" x14ac:dyDescent="0.35">
      <c r="A9" t="s">
        <v>18</v>
      </c>
      <c r="B9" s="1">
        <v>0.51</v>
      </c>
      <c r="C9" s="1">
        <v>0.41</v>
      </c>
      <c r="D9" s="1">
        <v>0.1</v>
      </c>
      <c r="E9" s="1">
        <v>9.6000000000000002E-2</v>
      </c>
      <c r="F9" s="1">
        <v>0.05</v>
      </c>
      <c r="G9" s="1">
        <v>0.28000000000000003</v>
      </c>
      <c r="H9" s="1">
        <v>5.6000000000000001E-2</v>
      </c>
      <c r="I9" s="1">
        <v>7.1999999999999995E-2</v>
      </c>
      <c r="K9" s="1">
        <v>0.05</v>
      </c>
      <c r="L9" s="1">
        <v>0.51</v>
      </c>
      <c r="M9" s="1">
        <v>0.05</v>
      </c>
      <c r="N9" s="1">
        <v>0.05</v>
      </c>
      <c r="O9" s="1">
        <v>5.7000000000000002E-2</v>
      </c>
      <c r="P9" s="1">
        <v>0.2</v>
      </c>
      <c r="Q9" s="1">
        <v>5.3999999999999999E-2</v>
      </c>
      <c r="R9" s="1">
        <v>0.19</v>
      </c>
      <c r="S9" s="1">
        <v>0.05</v>
      </c>
      <c r="T9" s="1">
        <v>0.11</v>
      </c>
      <c r="U9" s="1">
        <v>0.05</v>
      </c>
    </row>
    <row r="10" spans="1:21" ht="18" x14ac:dyDescent="0.35">
      <c r="A10" t="s">
        <v>19</v>
      </c>
      <c r="B10" s="1">
        <v>0.3</v>
      </c>
      <c r="C10" s="1">
        <v>0.22</v>
      </c>
      <c r="D10" s="1">
        <v>0.14000000000000001</v>
      </c>
      <c r="E10" s="1">
        <v>0.14000000000000001</v>
      </c>
      <c r="F10" s="1">
        <v>6.7000000000000004E-2</v>
      </c>
      <c r="G10" s="1">
        <v>0.22</v>
      </c>
      <c r="H10" s="1">
        <v>0.23</v>
      </c>
      <c r="I10" s="1">
        <v>0.24</v>
      </c>
      <c r="K10" s="1">
        <v>0.13</v>
      </c>
      <c r="L10" s="1">
        <v>0.14000000000000001</v>
      </c>
      <c r="M10" s="1">
        <v>4.8000000000000001E-2</v>
      </c>
      <c r="N10" s="1">
        <v>0.1</v>
      </c>
      <c r="O10" s="1">
        <v>0.1</v>
      </c>
      <c r="P10" s="1">
        <v>5.1999999999999998E-2</v>
      </c>
      <c r="Q10" s="1">
        <v>8.4000000000000005E-2</v>
      </c>
      <c r="R10" s="1">
        <v>8.5999999999999993E-2</v>
      </c>
      <c r="S10" s="1">
        <v>0.13</v>
      </c>
      <c r="T10" s="1">
        <v>4.4999999999999998E-2</v>
      </c>
      <c r="U10" s="1">
        <v>0.3</v>
      </c>
    </row>
    <row r="11" spans="1:21" ht="18" x14ac:dyDescent="0.35">
      <c r="A11" t="s">
        <v>20</v>
      </c>
      <c r="B11" s="1">
        <v>0.14000000000000001</v>
      </c>
      <c r="C11" s="1">
        <v>0.12</v>
      </c>
      <c r="D11" s="1">
        <v>0.13</v>
      </c>
      <c r="E11" s="1">
        <v>0.14000000000000001</v>
      </c>
      <c r="F11" s="1">
        <v>1.7999999999999999E-2</v>
      </c>
      <c r="G11" s="1">
        <v>0.2</v>
      </c>
      <c r="H11" s="1">
        <v>1.2</v>
      </c>
      <c r="I11" s="1">
        <v>0.39</v>
      </c>
      <c r="K11" s="1">
        <v>0.18</v>
      </c>
      <c r="L11" s="1">
        <v>3.4000000000000002E-2</v>
      </c>
      <c r="M11" s="1">
        <v>1.4999999999999999E-2</v>
      </c>
      <c r="N11" s="1">
        <v>0.1</v>
      </c>
      <c r="O11" s="1">
        <v>4.9000000000000002E-2</v>
      </c>
      <c r="P11" s="1">
        <v>2.1000000000000001E-2</v>
      </c>
      <c r="Q11" s="1">
        <v>3.1E-2</v>
      </c>
      <c r="R11" s="1">
        <v>1.7999999999999999E-2</v>
      </c>
      <c r="S11" s="1">
        <v>0.17</v>
      </c>
      <c r="T11" s="1">
        <v>2.5000000000000001E-2</v>
      </c>
      <c r="U11" s="1">
        <v>0.23</v>
      </c>
    </row>
    <row r="12" spans="1:21" x14ac:dyDescent="0.25">
      <c r="A12" t="s">
        <v>3</v>
      </c>
      <c r="B12" s="1">
        <v>11</v>
      </c>
      <c r="C12" s="1">
        <v>0.5</v>
      </c>
      <c r="D12" s="1">
        <v>0.2</v>
      </c>
      <c r="E12" s="1">
        <v>0.4</v>
      </c>
      <c r="F12" s="1">
        <v>1</v>
      </c>
      <c r="G12" s="1">
        <v>0.7</v>
      </c>
      <c r="H12" s="1">
        <v>0.9</v>
      </c>
      <c r="I12" s="1">
        <v>-1.6</v>
      </c>
      <c r="K12" s="1">
        <v>1.4</v>
      </c>
      <c r="L12" s="1">
        <v>0.6</v>
      </c>
      <c r="M12" s="1">
        <v>16</v>
      </c>
      <c r="N12" s="1">
        <v>1.4</v>
      </c>
      <c r="O12" s="1">
        <v>6.4</v>
      </c>
      <c r="P12" s="1">
        <v>17</v>
      </c>
      <c r="Q12" s="1">
        <v>1.2</v>
      </c>
      <c r="R12" s="1">
        <v>7.8</v>
      </c>
      <c r="S12" s="1">
        <v>15</v>
      </c>
      <c r="T12" s="1">
        <v>0.9</v>
      </c>
      <c r="U12" s="1">
        <v>0.9</v>
      </c>
    </row>
    <row r="13" spans="1:21" x14ac:dyDescent="0.25">
      <c r="B13" s="1"/>
      <c r="C13" s="1"/>
      <c r="D13" s="1"/>
      <c r="E13" s="1"/>
      <c r="F13" s="1"/>
      <c r="G13" s="1"/>
      <c r="H13" s="1"/>
      <c r="I13" s="1"/>
    </row>
    <row r="14" spans="1:21" x14ac:dyDescent="0.25">
      <c r="B14" s="1"/>
      <c r="C14" s="1"/>
      <c r="D14" s="1"/>
      <c r="E14" s="1"/>
      <c r="F14" s="1"/>
      <c r="G14" s="1"/>
      <c r="H14" s="1"/>
      <c r="I14" s="1"/>
    </row>
    <row r="15" spans="1:21" x14ac:dyDescent="0.25">
      <c r="B15" s="1"/>
      <c r="C15" s="1"/>
      <c r="D15" s="1"/>
      <c r="E15" s="1"/>
      <c r="F15" s="1"/>
      <c r="G15" s="1"/>
      <c r="H15" s="1"/>
      <c r="I15" s="1"/>
    </row>
    <row r="16" spans="1:21" x14ac:dyDescent="0.25">
      <c r="B16" s="1"/>
      <c r="C16" s="1"/>
      <c r="D16" s="1"/>
      <c r="E16" s="1"/>
      <c r="F16" s="1"/>
      <c r="G16" s="1"/>
      <c r="H16" s="1"/>
      <c r="I16" s="1"/>
    </row>
    <row r="17" spans="1:21" x14ac:dyDescent="0.25">
      <c r="A17" s="2" t="s">
        <v>22</v>
      </c>
      <c r="B17" s="1"/>
      <c r="C17" s="1"/>
      <c r="D17" s="1"/>
      <c r="E17" s="1"/>
      <c r="F17" s="1"/>
      <c r="G17" s="1"/>
      <c r="H17" s="1"/>
      <c r="I17" s="1"/>
    </row>
    <row r="18" spans="1:21" x14ac:dyDescent="0.25">
      <c r="A18" t="s">
        <v>23</v>
      </c>
      <c r="B18" s="1">
        <f>(B8/229)*55*3</f>
        <v>32.4235807860262</v>
      </c>
      <c r="C18" s="1">
        <f t="shared" ref="C18:U18" si="0">(C8/229)*55*3</f>
        <v>11.528384279475981</v>
      </c>
      <c r="D18" s="1">
        <f t="shared" si="0"/>
        <v>35.3056768558952</v>
      </c>
      <c r="E18" s="1">
        <f t="shared" si="0"/>
        <v>34.585152838427945</v>
      </c>
      <c r="F18" s="1">
        <f t="shared" si="0"/>
        <v>54.759825327510924</v>
      </c>
      <c r="G18" s="1">
        <f t="shared" si="0"/>
        <v>52.598253275109172</v>
      </c>
      <c r="H18" s="1">
        <f t="shared" si="0"/>
        <v>18.013100436681221</v>
      </c>
      <c r="I18" s="1">
        <f t="shared" si="0"/>
        <v>46.113537117903924</v>
      </c>
      <c r="J18" s="1"/>
      <c r="K18" s="1">
        <f>(K8/229)*55*3</f>
        <v>58.362445414847159</v>
      </c>
      <c r="L18" s="1">
        <f t="shared" si="0"/>
        <v>50.436681222707421</v>
      </c>
      <c r="M18" s="1">
        <f t="shared" si="0"/>
        <v>34.585152838427945</v>
      </c>
      <c r="N18" s="1">
        <f t="shared" si="0"/>
        <v>15.851528384279478</v>
      </c>
      <c r="O18" s="1">
        <f t="shared" si="0"/>
        <v>42.510917030567683</v>
      </c>
      <c r="P18" s="1">
        <f t="shared" si="0"/>
        <v>36.746724890829697</v>
      </c>
      <c r="Q18" s="1">
        <f t="shared" si="0"/>
        <v>46.834061135371179</v>
      </c>
      <c r="R18" s="1">
        <f t="shared" si="0"/>
        <v>38.908296943231434</v>
      </c>
      <c r="S18" s="1">
        <f t="shared" si="0"/>
        <v>61.965065502183407</v>
      </c>
      <c r="T18" s="1">
        <f t="shared" si="0"/>
        <v>42.510917030567683</v>
      </c>
      <c r="U18" s="1">
        <f t="shared" si="0"/>
        <v>53.318777292576414</v>
      </c>
    </row>
    <row r="19" spans="1:21" x14ac:dyDescent="0.25">
      <c r="A19" t="s">
        <v>24</v>
      </c>
      <c r="B19" s="1">
        <f>(B5/160)*56*2</f>
        <v>21.7</v>
      </c>
      <c r="C19" s="1">
        <f t="shared" ref="C19:U19" si="1">(C5/160)*56*2</f>
        <v>51.800000000000004</v>
      </c>
      <c r="D19" s="1">
        <f t="shared" si="1"/>
        <v>11.9</v>
      </c>
      <c r="E19" s="1">
        <f t="shared" si="1"/>
        <v>10.5</v>
      </c>
      <c r="F19" s="1">
        <f t="shared" si="1"/>
        <v>16.099999999999998</v>
      </c>
      <c r="G19" s="1">
        <f t="shared" si="1"/>
        <v>9.1</v>
      </c>
      <c r="H19" s="1">
        <f t="shared" si="1"/>
        <v>28.699999999999996</v>
      </c>
      <c r="I19" s="1">
        <f t="shared" si="1"/>
        <v>5.18</v>
      </c>
      <c r="J19" s="1"/>
      <c r="K19" s="1">
        <f t="shared" si="1"/>
        <v>3.5700000000000003</v>
      </c>
      <c r="L19" s="1">
        <f t="shared" si="1"/>
        <v>10.5</v>
      </c>
      <c r="M19" s="1">
        <f t="shared" si="1"/>
        <v>5.8800000000000008</v>
      </c>
      <c r="N19" s="1">
        <f t="shared" si="1"/>
        <v>35.699999999999996</v>
      </c>
      <c r="O19" s="1">
        <f t="shared" si="1"/>
        <v>11.9</v>
      </c>
      <c r="P19" s="1">
        <f t="shared" si="1"/>
        <v>4.1300000000000008</v>
      </c>
      <c r="Q19" s="1">
        <f t="shared" si="1"/>
        <v>11.9</v>
      </c>
      <c r="R19" s="1">
        <f t="shared" si="1"/>
        <v>16.099999999999998</v>
      </c>
      <c r="S19" s="1">
        <f t="shared" si="1"/>
        <v>3.8500000000000005</v>
      </c>
      <c r="T19" s="1">
        <f t="shared" si="1"/>
        <v>5.3900000000000006</v>
      </c>
      <c r="U19" s="1">
        <f t="shared" si="1"/>
        <v>7</v>
      </c>
    </row>
    <row r="20" spans="1:21" x14ac:dyDescent="0.25">
      <c r="A20" t="s">
        <v>25</v>
      </c>
      <c r="B20" s="1">
        <f>(B2/60)*28</f>
        <v>4.6666666666666661</v>
      </c>
      <c r="C20" s="1">
        <f t="shared" ref="C20:U20" si="2">(C2/60)*28</f>
        <v>4.5733333333333341</v>
      </c>
      <c r="D20" s="1">
        <f t="shared" si="2"/>
        <v>7</v>
      </c>
      <c r="E20" s="1">
        <f t="shared" si="2"/>
        <v>6.5333333333333332</v>
      </c>
      <c r="F20" s="1">
        <f t="shared" si="2"/>
        <v>3.1733333333333333</v>
      </c>
      <c r="G20" s="1">
        <f t="shared" si="2"/>
        <v>3.9200000000000004</v>
      </c>
      <c r="H20" s="1">
        <f t="shared" si="2"/>
        <v>7.4666666666666668</v>
      </c>
      <c r="I20" s="1">
        <f t="shared" si="2"/>
        <v>3.7333333333333334</v>
      </c>
      <c r="J20" s="1"/>
      <c r="K20" s="1">
        <f t="shared" si="2"/>
        <v>0.93333333333333335</v>
      </c>
      <c r="L20" s="1">
        <f t="shared" si="2"/>
        <v>0.88666666666666649</v>
      </c>
      <c r="M20" s="1">
        <f t="shared" si="2"/>
        <v>2.8466666666666662</v>
      </c>
      <c r="N20" s="1">
        <f t="shared" si="2"/>
        <v>6.0666666666666664</v>
      </c>
      <c r="O20" s="1">
        <f t="shared" si="2"/>
        <v>1.5866666666666667</v>
      </c>
      <c r="P20" s="1">
        <f t="shared" si="2"/>
        <v>3.0333333333333332</v>
      </c>
      <c r="Q20" s="1">
        <f t="shared" si="2"/>
        <v>2.1466666666666665</v>
      </c>
      <c r="R20" s="1">
        <f t="shared" si="2"/>
        <v>1.7266666666666668</v>
      </c>
      <c r="S20" s="1">
        <f t="shared" si="2"/>
        <v>0.93333333333333335</v>
      </c>
      <c r="T20" s="1">
        <f t="shared" si="2"/>
        <v>4.4333333333333336</v>
      </c>
      <c r="U20" s="1">
        <f t="shared" si="2"/>
        <v>1.7266666666666668</v>
      </c>
    </row>
    <row r="21" spans="1:21" x14ac:dyDescent="0.25">
      <c r="A21" t="s">
        <v>26</v>
      </c>
      <c r="B21" s="1">
        <f>(B3/102)*27*2</f>
        <v>1.2176470588235293</v>
      </c>
      <c r="C21" s="1">
        <f t="shared" ref="C21:U21" si="3">(C3/102)*27*2</f>
        <v>1.2705882352941176</v>
      </c>
      <c r="D21" s="1">
        <f t="shared" si="3"/>
        <v>1.6411764705882352</v>
      </c>
      <c r="E21" s="1">
        <f t="shared" si="3"/>
        <v>1.6941176470588235</v>
      </c>
      <c r="F21" s="1">
        <f t="shared" si="3"/>
        <v>0.16941176470588235</v>
      </c>
      <c r="G21" s="1">
        <f t="shared" si="3"/>
        <v>2.4882352941176471</v>
      </c>
      <c r="H21" s="1">
        <f t="shared" si="3"/>
        <v>7.4117647058823533</v>
      </c>
      <c r="I21" s="1">
        <f t="shared" si="3"/>
        <v>3.388235294117647</v>
      </c>
      <c r="J21" s="1"/>
      <c r="K21" s="1">
        <f t="shared" si="3"/>
        <v>1.9058823529411764</v>
      </c>
      <c r="L21" s="1">
        <f t="shared" si="3"/>
        <v>0.31764705882352939</v>
      </c>
      <c r="M21" s="1">
        <f t="shared" si="3"/>
        <v>0.11647058823529412</v>
      </c>
      <c r="N21" s="1">
        <f t="shared" si="3"/>
        <v>1.6411764705882352</v>
      </c>
      <c r="O21" s="1">
        <f t="shared" si="3"/>
        <v>0.21705882352941178</v>
      </c>
      <c r="P21" s="1">
        <f t="shared" si="3"/>
        <v>0.19058823529411764</v>
      </c>
      <c r="Q21" s="1">
        <f t="shared" si="3"/>
        <v>0.18529411764705883</v>
      </c>
      <c r="R21" s="1">
        <f t="shared" si="3"/>
        <v>0.26470588235294118</v>
      </c>
      <c r="S21" s="1">
        <f t="shared" si="3"/>
        <v>2.0647058823529409</v>
      </c>
      <c r="T21" s="1">
        <f t="shared" si="3"/>
        <v>0.19588235294117645</v>
      </c>
      <c r="U21" s="1">
        <f t="shared" si="3"/>
        <v>4.552941176470588</v>
      </c>
    </row>
    <row r="22" spans="1:21" x14ac:dyDescent="0.25">
      <c r="A22" t="s">
        <v>27</v>
      </c>
      <c r="B22" s="1">
        <f>(B11/80)*48</f>
        <v>8.4000000000000019E-2</v>
      </c>
      <c r="C22" s="1">
        <f t="shared" ref="C22:U22" si="4">(C11/80)*48</f>
        <v>7.2000000000000008E-2</v>
      </c>
      <c r="D22" s="1">
        <f t="shared" si="4"/>
        <v>7.8000000000000014E-2</v>
      </c>
      <c r="E22" s="1">
        <f t="shared" si="4"/>
        <v>8.4000000000000019E-2</v>
      </c>
      <c r="F22" s="1">
        <f t="shared" si="4"/>
        <v>1.0800000000000001E-2</v>
      </c>
      <c r="G22" s="1">
        <f t="shared" si="4"/>
        <v>0.12</v>
      </c>
      <c r="H22" s="1">
        <f t="shared" si="4"/>
        <v>0.72</v>
      </c>
      <c r="I22" s="1">
        <f t="shared" si="4"/>
        <v>0.23399999999999999</v>
      </c>
      <c r="J22" s="1"/>
      <c r="K22" s="1">
        <f t="shared" si="4"/>
        <v>0.10799999999999998</v>
      </c>
      <c r="L22" s="1">
        <f t="shared" si="4"/>
        <v>2.0400000000000001E-2</v>
      </c>
      <c r="M22" s="1">
        <f t="shared" si="4"/>
        <v>9.0000000000000011E-3</v>
      </c>
      <c r="N22" s="1">
        <f t="shared" si="4"/>
        <v>0.06</v>
      </c>
      <c r="O22" s="1">
        <f t="shared" si="4"/>
        <v>2.9399999999999999E-2</v>
      </c>
      <c r="P22" s="1">
        <f t="shared" si="4"/>
        <v>1.2600000000000002E-2</v>
      </c>
      <c r="Q22" s="1">
        <f t="shared" si="4"/>
        <v>1.8599999999999998E-2</v>
      </c>
      <c r="R22" s="1">
        <f t="shared" si="4"/>
        <v>1.0800000000000001E-2</v>
      </c>
      <c r="S22" s="1">
        <f t="shared" si="4"/>
        <v>0.10200000000000001</v>
      </c>
      <c r="T22" s="1">
        <f t="shared" si="4"/>
        <v>1.4999999999999999E-2</v>
      </c>
      <c r="U22" s="1">
        <f t="shared" si="4"/>
        <v>0.13800000000000001</v>
      </c>
    </row>
    <row r="23" spans="1:21" x14ac:dyDescent="0.25">
      <c r="A23" t="s">
        <v>28</v>
      </c>
      <c r="B23" s="1">
        <f>(B4/56)*40</f>
        <v>1.7142857142857144</v>
      </c>
      <c r="C23" s="1">
        <f t="shared" ref="C23:U23" si="5">(C4/56)*40</f>
        <v>0.85714285714285721</v>
      </c>
      <c r="D23" s="1">
        <f t="shared" si="5"/>
        <v>9.2857142857142865</v>
      </c>
      <c r="E23" s="1">
        <f t="shared" si="5"/>
        <v>12.857142857142858</v>
      </c>
      <c r="F23" s="1">
        <f t="shared" si="5"/>
        <v>2.4285714285714284</v>
      </c>
      <c r="G23" s="1">
        <f t="shared" si="5"/>
        <v>0.9285714285714286</v>
      </c>
      <c r="H23" s="1">
        <f t="shared" si="5"/>
        <v>0.2</v>
      </c>
      <c r="I23" s="1">
        <f t="shared" si="5"/>
        <v>1.8571428571428572</v>
      </c>
      <c r="J23" s="1"/>
      <c r="K23" s="1">
        <f t="shared" si="5"/>
        <v>0.14285714285714288</v>
      </c>
      <c r="L23" s="1">
        <f t="shared" si="5"/>
        <v>1.4285714285714284</v>
      </c>
      <c r="M23" s="1">
        <f t="shared" si="5"/>
        <v>8.5714285714285712</v>
      </c>
      <c r="N23" s="1">
        <f t="shared" si="5"/>
        <v>0.59285714285714286</v>
      </c>
      <c r="O23" s="1">
        <f t="shared" si="5"/>
        <v>6.2142857142857135</v>
      </c>
      <c r="P23" s="1">
        <f t="shared" si="5"/>
        <v>8.5714285714285712</v>
      </c>
      <c r="Q23" s="1">
        <f t="shared" si="5"/>
        <v>5.9285714285714288</v>
      </c>
      <c r="R23" s="1">
        <f t="shared" si="5"/>
        <v>3.9285714285714284</v>
      </c>
      <c r="S23" s="1">
        <f t="shared" si="5"/>
        <v>0.17142857142857143</v>
      </c>
      <c r="T23" s="1">
        <f t="shared" si="5"/>
        <v>10.714285714285714</v>
      </c>
      <c r="U23" s="1">
        <f t="shared" si="5"/>
        <v>6.7142857142857143E-2</v>
      </c>
    </row>
    <row r="24" spans="1:21" x14ac:dyDescent="0.25">
      <c r="A24" t="s">
        <v>29</v>
      </c>
      <c r="B24" s="1">
        <f>(B6/94)*78</f>
        <v>0.45638297872340433</v>
      </c>
      <c r="C24" s="1">
        <f t="shared" ref="C24:U24" si="6">(C6/94)*78</f>
        <v>0.26553191489361699</v>
      </c>
      <c r="D24" s="1">
        <f t="shared" si="6"/>
        <v>0.20744680851063829</v>
      </c>
      <c r="E24" s="1">
        <f t="shared" si="6"/>
        <v>0.31531914893617019</v>
      </c>
      <c r="F24" s="1">
        <f t="shared" si="6"/>
        <v>7.4680851063829781E-2</v>
      </c>
      <c r="G24" s="1">
        <f t="shared" si="6"/>
        <v>1.0787234042553193</v>
      </c>
      <c r="H24" s="1">
        <f t="shared" si="6"/>
        <v>0.2406382978723404</v>
      </c>
      <c r="I24" s="1">
        <f t="shared" si="6"/>
        <v>0.99574468085106382</v>
      </c>
      <c r="J24" s="1"/>
      <c r="K24" s="1">
        <f t="shared" si="6"/>
        <v>0.60574468085106381</v>
      </c>
      <c r="L24" s="1">
        <f t="shared" si="6"/>
        <v>0.12446808510638298</v>
      </c>
      <c r="M24" s="1">
        <f t="shared" si="6"/>
        <v>7.4680851063829781E-2</v>
      </c>
      <c r="N24" s="1">
        <f t="shared" si="6"/>
        <v>0.34021276595744676</v>
      </c>
      <c r="O24" s="1">
        <f t="shared" si="6"/>
        <v>7.4680851063829781E-2</v>
      </c>
      <c r="P24" s="1">
        <f t="shared" si="6"/>
        <v>0.33191489361702126</v>
      </c>
      <c r="Q24" s="1">
        <f t="shared" si="6"/>
        <v>7.4680851063829781E-2</v>
      </c>
      <c r="R24" s="1">
        <f t="shared" si="6"/>
        <v>7.4680851063829781E-2</v>
      </c>
      <c r="S24" s="1">
        <f t="shared" si="6"/>
        <v>0.5891489361702128</v>
      </c>
      <c r="T24" s="1">
        <f t="shared" si="6"/>
        <v>0.16595744680851063</v>
      </c>
      <c r="U24" s="1">
        <f t="shared" si="6"/>
        <v>1.0787234042553193</v>
      </c>
    </row>
    <row r="25" spans="1:21" x14ac:dyDescent="0.25">
      <c r="A25" t="s">
        <v>30</v>
      </c>
      <c r="B25" s="1">
        <f>(B7/40)*24</f>
        <v>0.83999999999999986</v>
      </c>
      <c r="C25" s="1">
        <f t="shared" ref="C25:U25" si="7">(C7/40)*24</f>
        <v>0.39</v>
      </c>
      <c r="D25" s="1">
        <f t="shared" si="7"/>
        <v>3.9599999999999995</v>
      </c>
      <c r="E25" s="1">
        <f t="shared" si="7"/>
        <v>3.5400000000000005</v>
      </c>
      <c r="F25" s="1">
        <f t="shared" si="7"/>
        <v>0.372</v>
      </c>
      <c r="G25" s="1">
        <f t="shared" si="7"/>
        <v>0.21599999999999997</v>
      </c>
      <c r="H25" s="1">
        <f t="shared" si="7"/>
        <v>0.56400000000000006</v>
      </c>
      <c r="I25" s="1">
        <f t="shared" si="7"/>
        <v>0.252</v>
      </c>
      <c r="J25" s="1"/>
      <c r="K25" s="1">
        <f t="shared" si="7"/>
        <v>0.33600000000000008</v>
      </c>
      <c r="L25" s="1">
        <f t="shared" si="7"/>
        <v>0.96</v>
      </c>
      <c r="M25" s="1">
        <f t="shared" si="7"/>
        <v>2.2199999999999998</v>
      </c>
      <c r="N25" s="1">
        <f t="shared" si="7"/>
        <v>0.11399999999999999</v>
      </c>
      <c r="O25" s="1">
        <f t="shared" si="7"/>
        <v>0.60000000000000009</v>
      </c>
      <c r="P25" s="1">
        <f t="shared" si="7"/>
        <v>1.7999999999999998</v>
      </c>
      <c r="Q25" s="1">
        <f t="shared" si="7"/>
        <v>0.72</v>
      </c>
      <c r="R25" s="1">
        <f t="shared" si="7"/>
        <v>0.41399999999999992</v>
      </c>
      <c r="S25" s="1">
        <f t="shared" si="7"/>
        <v>0.33600000000000008</v>
      </c>
      <c r="T25" s="1">
        <f t="shared" si="7"/>
        <v>2.34</v>
      </c>
      <c r="U25" s="1">
        <f t="shared" si="7"/>
        <v>6.6000000000000003E-2</v>
      </c>
    </row>
    <row r="26" spans="1:21" x14ac:dyDescent="0.25">
      <c r="A26" t="s">
        <v>31</v>
      </c>
      <c r="B26" s="1">
        <f t="shared" ref="B26:I26" si="8">(B9/62)*46</f>
        <v>0.37838709677419358</v>
      </c>
      <c r="C26" s="1">
        <f t="shared" si="8"/>
        <v>0.30419354838709678</v>
      </c>
      <c r="D26" s="1">
        <f t="shared" si="8"/>
        <v>7.4193548387096769E-2</v>
      </c>
      <c r="E26" s="1">
        <f t="shared" si="8"/>
        <v>7.1225806451612902E-2</v>
      </c>
      <c r="F26" s="1">
        <f t="shared" si="8"/>
        <v>3.7096774193548385E-2</v>
      </c>
      <c r="G26" s="1">
        <f t="shared" si="8"/>
        <v>0.20774193548387099</v>
      </c>
      <c r="H26" s="1">
        <f t="shared" si="8"/>
        <v>4.1548387096774199E-2</v>
      </c>
      <c r="I26" s="1">
        <f t="shared" si="8"/>
        <v>5.3419354838709673E-2</v>
      </c>
      <c r="J26" s="1"/>
      <c r="K26" s="1">
        <f t="shared" ref="K26:U26" si="9">(K9/62)*46</f>
        <v>3.7096774193548385E-2</v>
      </c>
      <c r="L26" s="1">
        <f t="shared" si="9"/>
        <v>0.37838709677419358</v>
      </c>
      <c r="M26" s="1">
        <f t="shared" si="9"/>
        <v>3.7096774193548385E-2</v>
      </c>
      <c r="N26" s="1">
        <f t="shared" si="9"/>
        <v>3.7096774193548385E-2</v>
      </c>
      <c r="O26" s="1">
        <f t="shared" si="9"/>
        <v>4.2290322580645162E-2</v>
      </c>
      <c r="P26" s="1">
        <f t="shared" si="9"/>
        <v>0.14838709677419354</v>
      </c>
      <c r="Q26" s="1">
        <f t="shared" si="9"/>
        <v>4.0064516129032259E-2</v>
      </c>
      <c r="R26" s="1">
        <f t="shared" si="9"/>
        <v>0.14096774193548386</v>
      </c>
      <c r="S26" s="1">
        <f t="shared" si="9"/>
        <v>3.7096774193548385E-2</v>
      </c>
      <c r="T26" s="1">
        <f t="shared" si="9"/>
        <v>8.1612903225806457E-2</v>
      </c>
      <c r="U26" s="1">
        <f t="shared" si="9"/>
        <v>3.7096774193548385E-2</v>
      </c>
    </row>
    <row r="27" spans="1:21" x14ac:dyDescent="0.25">
      <c r="A27" t="s">
        <v>32</v>
      </c>
      <c r="B27" s="1">
        <f t="shared" ref="B27:I27" si="10">(B10/142)*62</f>
        <v>0.13098591549295774</v>
      </c>
      <c r="C27" s="1">
        <f t="shared" si="10"/>
        <v>9.6056338028169014E-2</v>
      </c>
      <c r="D27" s="1">
        <f t="shared" si="10"/>
        <v>6.1126760563380289E-2</v>
      </c>
      <c r="E27" s="1">
        <f t="shared" si="10"/>
        <v>6.1126760563380289E-2</v>
      </c>
      <c r="F27" s="1">
        <f t="shared" si="10"/>
        <v>2.9253521126760565E-2</v>
      </c>
      <c r="G27" s="1">
        <f t="shared" si="10"/>
        <v>9.6056338028169014E-2</v>
      </c>
      <c r="H27" s="1">
        <f t="shared" si="10"/>
        <v>0.10042253521126761</v>
      </c>
      <c r="I27" s="1">
        <f t="shared" si="10"/>
        <v>0.10478873239436619</v>
      </c>
      <c r="J27" s="1"/>
      <c r="K27" s="1">
        <f t="shared" ref="K27:U27" si="11">(K10/142)*62</f>
        <v>5.6760563380281688E-2</v>
      </c>
      <c r="L27" s="1">
        <f t="shared" si="11"/>
        <v>6.1126760563380289E-2</v>
      </c>
      <c r="M27" s="1">
        <f t="shared" si="11"/>
        <v>2.0957746478873239E-2</v>
      </c>
      <c r="N27" s="1">
        <f t="shared" si="11"/>
        <v>4.366197183098592E-2</v>
      </c>
      <c r="O27" s="1">
        <f t="shared" si="11"/>
        <v>4.366197183098592E-2</v>
      </c>
      <c r="P27" s="1">
        <f t="shared" si="11"/>
        <v>2.2704225352112674E-2</v>
      </c>
      <c r="Q27" s="1">
        <f t="shared" si="11"/>
        <v>3.6676056338028173E-2</v>
      </c>
      <c r="R27" s="1">
        <f t="shared" si="11"/>
        <v>3.7549295774647884E-2</v>
      </c>
      <c r="S27" s="1">
        <f t="shared" si="11"/>
        <v>5.6760563380281688E-2</v>
      </c>
      <c r="T27" s="1">
        <f t="shared" si="11"/>
        <v>1.9647887323943663E-2</v>
      </c>
      <c r="U27" s="1">
        <f t="shared" si="11"/>
        <v>0.13098591549295774</v>
      </c>
    </row>
    <row r="28" spans="1:21" x14ac:dyDescent="0.25">
      <c r="A28" s="2" t="s">
        <v>21</v>
      </c>
    </row>
    <row r="29" spans="1:21" x14ac:dyDescent="0.25">
      <c r="A29" t="s">
        <v>45</v>
      </c>
      <c r="B29">
        <v>125</v>
      </c>
      <c r="C29">
        <v>125</v>
      </c>
      <c r="D29">
        <v>125</v>
      </c>
      <c r="E29">
        <v>125</v>
      </c>
      <c r="F29">
        <v>125</v>
      </c>
      <c r="G29">
        <v>125</v>
      </c>
      <c r="H29">
        <v>125</v>
      </c>
      <c r="I29">
        <v>125</v>
      </c>
      <c r="K29">
        <v>125</v>
      </c>
      <c r="L29">
        <v>125</v>
      </c>
      <c r="M29">
        <v>125</v>
      </c>
      <c r="N29">
        <v>125</v>
      </c>
      <c r="O29">
        <v>125</v>
      </c>
      <c r="P29">
        <v>125</v>
      </c>
      <c r="Q29">
        <v>125</v>
      </c>
      <c r="R29">
        <v>125</v>
      </c>
      <c r="S29">
        <v>125</v>
      </c>
      <c r="T29">
        <v>125</v>
      </c>
      <c r="U29">
        <v>125</v>
      </c>
    </row>
    <row r="30" spans="1:21" x14ac:dyDescent="0.25">
      <c r="A30" t="s">
        <v>46</v>
      </c>
      <c r="B30">
        <v>180</v>
      </c>
      <c r="C30">
        <v>180</v>
      </c>
      <c r="D30">
        <v>180</v>
      </c>
      <c r="E30">
        <v>180</v>
      </c>
      <c r="F30">
        <v>180</v>
      </c>
      <c r="G30">
        <v>180</v>
      </c>
      <c r="H30">
        <v>180</v>
      </c>
      <c r="I30">
        <v>180</v>
      </c>
      <c r="K30">
        <v>180</v>
      </c>
      <c r="L30">
        <v>180</v>
      </c>
      <c r="M30">
        <v>180</v>
      </c>
      <c r="N30">
        <v>180</v>
      </c>
      <c r="O30">
        <v>180</v>
      </c>
      <c r="P30">
        <v>180</v>
      </c>
      <c r="Q30">
        <v>180</v>
      </c>
      <c r="R30">
        <v>180</v>
      </c>
      <c r="S30">
        <v>180</v>
      </c>
      <c r="T30">
        <v>180</v>
      </c>
      <c r="U30">
        <v>180</v>
      </c>
    </row>
    <row r="31" spans="1:21" x14ac:dyDescent="0.25">
      <c r="A31" t="s">
        <v>4</v>
      </c>
      <c r="B31" s="1">
        <f t="shared" ref="B31:I31" si="12">(B19/56)/(B18/55)</f>
        <v>0.65731481481481491</v>
      </c>
      <c r="C31" s="1">
        <f t="shared" si="12"/>
        <v>4.4130208333333343</v>
      </c>
      <c r="D31" s="1">
        <f t="shared" si="12"/>
        <v>0.33103741496598638</v>
      </c>
      <c r="E31" s="1">
        <f t="shared" si="12"/>
        <v>0.29817708333333337</v>
      </c>
      <c r="F31" s="1">
        <f t="shared" si="12"/>
        <v>0.28876096491228065</v>
      </c>
      <c r="G31" s="1">
        <f t="shared" si="12"/>
        <v>0.16992009132420091</v>
      </c>
      <c r="H31" s="1">
        <f t="shared" si="12"/>
        <v>1.5648333333333333</v>
      </c>
      <c r="I31" s="1">
        <f t="shared" si="12"/>
        <v>0.11032552083333336</v>
      </c>
      <c r="J31" s="1"/>
      <c r="K31" s="1">
        <f t="shared" ref="K31:U31" si="13">(K19/56)/(K18/55)</f>
        <v>6.0077160493827164E-2</v>
      </c>
      <c r="L31" s="1">
        <f t="shared" si="13"/>
        <v>0.20446428571428574</v>
      </c>
      <c r="M31" s="1">
        <f t="shared" si="13"/>
        <v>0.16697916666666671</v>
      </c>
      <c r="N31" s="1">
        <f t="shared" si="13"/>
        <v>2.2119318181818182</v>
      </c>
      <c r="O31" s="1">
        <f t="shared" si="13"/>
        <v>0.27492937853107347</v>
      </c>
      <c r="P31" s="1">
        <f t="shared" si="13"/>
        <v>0.11038398692810458</v>
      </c>
      <c r="Q31" s="1">
        <f t="shared" si="13"/>
        <v>0.24955128205128205</v>
      </c>
      <c r="R31" s="1">
        <f t="shared" si="13"/>
        <v>0.40640432098765439</v>
      </c>
      <c r="S31" s="1">
        <f t="shared" si="13"/>
        <v>6.1022286821705435E-2</v>
      </c>
      <c r="T31" s="1">
        <f t="shared" si="13"/>
        <v>0.12452683615819213</v>
      </c>
      <c r="U31" s="1">
        <f t="shared" si="13"/>
        <v>0.12894144144144146</v>
      </c>
    </row>
    <row r="32" spans="1:21" x14ac:dyDescent="0.25">
      <c r="A32" t="s">
        <v>5</v>
      </c>
      <c r="B32" s="1">
        <f t="shared" ref="B32:I32" si="14">(B20/28)/(B18/55)</f>
        <v>0.28271604938271605</v>
      </c>
      <c r="C32" s="1">
        <f t="shared" si="14"/>
        <v>0.77923611111111135</v>
      </c>
      <c r="D32" s="1">
        <f t="shared" si="14"/>
        <v>0.38945578231292516</v>
      </c>
      <c r="E32" s="1">
        <f t="shared" si="14"/>
        <v>0.37106481481481485</v>
      </c>
      <c r="F32" s="1">
        <f t="shared" si="14"/>
        <v>0.11383040935672513</v>
      </c>
      <c r="G32" s="1">
        <f t="shared" si="14"/>
        <v>0.14639269406392696</v>
      </c>
      <c r="H32" s="1">
        <f t="shared" si="14"/>
        <v>0.81422222222222229</v>
      </c>
      <c r="I32" s="1">
        <f t="shared" si="14"/>
        <v>0.1590277777777778</v>
      </c>
      <c r="J32" s="1"/>
      <c r="K32" s="1">
        <f t="shared" ref="K32:U32" si="15">(K20/28)/(K18/55)</f>
        <v>3.1412894375857342E-2</v>
      </c>
      <c r="L32" s="1">
        <f t="shared" si="15"/>
        <v>3.4531746031746031E-2</v>
      </c>
      <c r="M32" s="1">
        <f t="shared" si="15"/>
        <v>0.16167824074074075</v>
      </c>
      <c r="N32" s="1">
        <f t="shared" si="15"/>
        <v>0.75176767676767664</v>
      </c>
      <c r="O32" s="1">
        <f t="shared" si="15"/>
        <v>7.3314500941619593E-2</v>
      </c>
      <c r="P32" s="1">
        <f t="shared" si="15"/>
        <v>0.16214596949891066</v>
      </c>
      <c r="Q32" s="1">
        <f t="shared" si="15"/>
        <v>9.0034188034188029E-2</v>
      </c>
      <c r="R32" s="1">
        <f t="shared" si="15"/>
        <v>8.7170781893004132E-2</v>
      </c>
      <c r="S32" s="1">
        <f t="shared" si="15"/>
        <v>2.9586563307493541E-2</v>
      </c>
      <c r="T32" s="1">
        <f t="shared" si="15"/>
        <v>0.20484934086629006</v>
      </c>
      <c r="U32" s="1">
        <f t="shared" si="15"/>
        <v>6.3611111111111118E-2</v>
      </c>
    </row>
    <row r="33" spans="1:21" x14ac:dyDescent="0.25">
      <c r="A33" s="2" t="s">
        <v>47</v>
      </c>
    </row>
    <row r="34" spans="1:21" ht="18" x14ac:dyDescent="0.35">
      <c r="A34" t="s">
        <v>48</v>
      </c>
      <c r="B34">
        <v>100</v>
      </c>
      <c r="C34">
        <v>100</v>
      </c>
      <c r="D34">
        <v>100</v>
      </c>
      <c r="E34">
        <v>100</v>
      </c>
      <c r="F34">
        <v>100</v>
      </c>
      <c r="G34">
        <v>100</v>
      </c>
      <c r="H34">
        <v>100</v>
      </c>
      <c r="I34">
        <v>100</v>
      </c>
      <c r="K34">
        <v>100</v>
      </c>
      <c r="L34">
        <v>100</v>
      </c>
      <c r="M34">
        <v>100</v>
      </c>
      <c r="N34">
        <v>100</v>
      </c>
      <c r="O34">
        <v>100</v>
      </c>
      <c r="P34">
        <v>100</v>
      </c>
      <c r="Q34">
        <v>100</v>
      </c>
      <c r="R34">
        <v>100</v>
      </c>
      <c r="S34">
        <v>100</v>
      </c>
      <c r="T34">
        <v>100</v>
      </c>
      <c r="U34">
        <v>100</v>
      </c>
    </row>
    <row r="35" spans="1:21" x14ac:dyDescent="0.25">
      <c r="A35" t="s">
        <v>49</v>
      </c>
      <c r="B35">
        <v>50</v>
      </c>
      <c r="C35">
        <v>50</v>
      </c>
      <c r="D35">
        <v>50</v>
      </c>
      <c r="E35">
        <v>50</v>
      </c>
      <c r="F35">
        <v>50</v>
      </c>
      <c r="G35">
        <v>50</v>
      </c>
      <c r="H35">
        <v>50</v>
      </c>
      <c r="I35">
        <v>50</v>
      </c>
      <c r="K35">
        <v>50</v>
      </c>
      <c r="L35">
        <v>50</v>
      </c>
      <c r="M35">
        <v>50</v>
      </c>
      <c r="N35">
        <v>50</v>
      </c>
      <c r="O35">
        <v>50</v>
      </c>
      <c r="P35">
        <v>50</v>
      </c>
      <c r="Q35">
        <v>50</v>
      </c>
      <c r="R35">
        <v>50</v>
      </c>
      <c r="S35">
        <v>50</v>
      </c>
      <c r="T35">
        <v>50</v>
      </c>
      <c r="U35">
        <v>50</v>
      </c>
    </row>
    <row r="36" spans="1:21" ht="18" x14ac:dyDescent="0.35">
      <c r="A36" t="s">
        <v>50</v>
      </c>
      <c r="B36">
        <v>50</v>
      </c>
      <c r="C36">
        <v>50</v>
      </c>
      <c r="D36">
        <v>50</v>
      </c>
      <c r="E36">
        <v>50</v>
      </c>
      <c r="F36">
        <v>50</v>
      </c>
      <c r="G36">
        <v>50</v>
      </c>
      <c r="H36">
        <v>50</v>
      </c>
      <c r="I36">
        <v>50</v>
      </c>
      <c r="K36">
        <v>50</v>
      </c>
      <c r="L36">
        <v>50</v>
      </c>
      <c r="M36">
        <v>50</v>
      </c>
      <c r="N36">
        <v>50</v>
      </c>
      <c r="O36">
        <v>50</v>
      </c>
      <c r="P36">
        <v>50</v>
      </c>
      <c r="Q36">
        <v>50</v>
      </c>
      <c r="R36">
        <v>50</v>
      </c>
      <c r="S36">
        <v>50</v>
      </c>
      <c r="T36">
        <v>50</v>
      </c>
      <c r="U36">
        <v>50</v>
      </c>
    </row>
    <row r="37" spans="1:21" x14ac:dyDescent="0.25">
      <c r="A37" s="2" t="s">
        <v>51</v>
      </c>
    </row>
    <row r="38" spans="1:21" x14ac:dyDescent="0.25">
      <c r="A38" t="s">
        <v>52</v>
      </c>
    </row>
    <row r="39" spans="1:21" x14ac:dyDescent="0.25">
      <c r="A39" t="s">
        <v>53</v>
      </c>
    </row>
    <row r="40" spans="1:21" x14ac:dyDescent="0.25">
      <c r="A40" s="2" t="s">
        <v>54</v>
      </c>
    </row>
    <row r="41" spans="1:21" x14ac:dyDescent="0.25">
      <c r="A41" t="s">
        <v>55</v>
      </c>
      <c r="B41">
        <v>3.59</v>
      </c>
      <c r="C41">
        <v>4.07</v>
      </c>
      <c r="D41">
        <v>1.99</v>
      </c>
      <c r="E41">
        <v>4.51</v>
      </c>
      <c r="F41">
        <v>1.29</v>
      </c>
      <c r="G41">
        <v>1.21</v>
      </c>
      <c r="H41">
        <v>2.88</v>
      </c>
      <c r="I41">
        <v>1.37</v>
      </c>
    </row>
    <row r="42" spans="1:21" x14ac:dyDescent="0.25">
      <c r="A42" t="s">
        <v>56</v>
      </c>
      <c r="B42">
        <v>1.9</v>
      </c>
      <c r="C42">
        <v>1.7</v>
      </c>
      <c r="D42">
        <v>2.8</v>
      </c>
      <c r="E42">
        <v>2.2000000000000002</v>
      </c>
      <c r="F42">
        <v>3.2</v>
      </c>
      <c r="G42">
        <v>3.4</v>
      </c>
      <c r="H42">
        <v>2.4</v>
      </c>
      <c r="I42">
        <v>3.2</v>
      </c>
    </row>
    <row r="43" spans="1:21" ht="17.25" x14ac:dyDescent="0.25">
      <c r="A43" t="s">
        <v>57</v>
      </c>
      <c r="B43">
        <v>16.399999999999999</v>
      </c>
      <c r="C43">
        <v>0.39</v>
      </c>
      <c r="D43">
        <v>0.14000000000000001</v>
      </c>
      <c r="E43">
        <v>0.61</v>
      </c>
      <c r="F43">
        <v>0.28000000000000003</v>
      </c>
      <c r="G43">
        <v>0.11</v>
      </c>
      <c r="H43">
        <v>1.46</v>
      </c>
      <c r="I43">
        <v>0.1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workbookViewId="0">
      <selection activeCell="B34" sqref="B34"/>
    </sheetView>
  </sheetViews>
  <sheetFormatPr defaultRowHeight="15" x14ac:dyDescent="0.25"/>
  <cols>
    <col min="1" max="1" width="28.28515625" customWidth="1"/>
    <col min="10" max="10" width="9.140625" style="13"/>
    <col min="18" max="20" width="9.140625" style="11"/>
  </cols>
  <sheetData>
    <row r="1" spans="1:20" x14ac:dyDescent="0.25">
      <c r="A1" s="9" t="s">
        <v>44</v>
      </c>
      <c r="B1" s="8" t="s">
        <v>6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8" t="s">
        <v>12</v>
      </c>
      <c r="I1" s="8" t="s">
        <v>13</v>
      </c>
      <c r="J1" s="12" t="s">
        <v>33</v>
      </c>
      <c r="K1" s="8" t="s">
        <v>34</v>
      </c>
      <c r="L1" s="8" t="s">
        <v>35</v>
      </c>
      <c r="M1" s="8" t="s">
        <v>36</v>
      </c>
      <c r="N1" s="8" t="s">
        <v>37</v>
      </c>
      <c r="O1" s="8" t="s">
        <v>38</v>
      </c>
      <c r="P1" s="8" t="s">
        <v>39</v>
      </c>
      <c r="Q1" s="8" t="s">
        <v>40</v>
      </c>
      <c r="R1" s="10" t="s">
        <v>41</v>
      </c>
      <c r="S1" s="10" t="s">
        <v>42</v>
      </c>
      <c r="T1" s="10" t="s">
        <v>43</v>
      </c>
    </row>
    <row r="2" spans="1:20" x14ac:dyDescent="0.25">
      <c r="A2" s="8" t="s">
        <v>23</v>
      </c>
      <c r="B2" s="8">
        <v>32.4235807860262</v>
      </c>
      <c r="C2" s="8">
        <v>11.528384279475981</v>
      </c>
      <c r="D2" s="8">
        <v>35.3056768558952</v>
      </c>
      <c r="E2" s="8">
        <v>34.585152838427945</v>
      </c>
      <c r="F2" s="8">
        <v>54.759825327510924</v>
      </c>
      <c r="G2" s="8">
        <v>52.598253275109172</v>
      </c>
      <c r="H2" s="8">
        <v>18.013100436681221</v>
      </c>
      <c r="I2" s="8">
        <v>46.113537117903924</v>
      </c>
      <c r="J2" s="12">
        <v>58.362445414847159</v>
      </c>
      <c r="K2" s="8">
        <v>50.436681222707421</v>
      </c>
      <c r="L2" s="8">
        <v>34.585152838427945</v>
      </c>
      <c r="M2" s="8">
        <v>15.851528384279478</v>
      </c>
      <c r="N2" s="8">
        <v>42.510917030567683</v>
      </c>
      <c r="O2" s="8">
        <v>36.746724890829697</v>
      </c>
      <c r="P2" s="8">
        <v>46.834061135371179</v>
      </c>
      <c r="Q2" s="8">
        <v>38.908296943231434</v>
      </c>
      <c r="R2" s="10">
        <v>61.965065502183407</v>
      </c>
      <c r="S2" s="10">
        <v>42.510917030567683</v>
      </c>
      <c r="T2" s="10">
        <v>53.318777292576414</v>
      </c>
    </row>
    <row r="3" spans="1:20" x14ac:dyDescent="0.25">
      <c r="A3" s="8" t="s">
        <v>24</v>
      </c>
      <c r="B3" s="8">
        <v>21.7</v>
      </c>
      <c r="C3" s="8">
        <v>51.800000000000004</v>
      </c>
      <c r="D3" s="8">
        <v>11.9</v>
      </c>
      <c r="E3" s="8">
        <v>10.5</v>
      </c>
      <c r="F3" s="8">
        <v>16.099999999999998</v>
      </c>
      <c r="G3" s="8">
        <v>9.1</v>
      </c>
      <c r="H3" s="8">
        <v>28.699999999999996</v>
      </c>
      <c r="I3" s="8">
        <v>5.18</v>
      </c>
      <c r="J3" s="12">
        <v>3.5700000000000003</v>
      </c>
      <c r="K3" s="8">
        <v>10.5</v>
      </c>
      <c r="L3" s="8">
        <v>5.8800000000000008</v>
      </c>
      <c r="M3" s="8">
        <v>35.699999999999996</v>
      </c>
      <c r="N3" s="8">
        <v>11.9</v>
      </c>
      <c r="O3" s="8">
        <v>4.1300000000000008</v>
      </c>
      <c r="P3" s="8">
        <v>11.9</v>
      </c>
      <c r="Q3" s="8">
        <v>16.099999999999998</v>
      </c>
      <c r="R3" s="10">
        <v>3.8500000000000005</v>
      </c>
      <c r="S3" s="10">
        <v>5.3900000000000006</v>
      </c>
      <c r="T3" s="10">
        <v>7</v>
      </c>
    </row>
    <row r="4" spans="1:20" x14ac:dyDescent="0.25">
      <c r="A4" s="8" t="s">
        <v>25</v>
      </c>
      <c r="B4" s="8">
        <v>4.6666666666666661</v>
      </c>
      <c r="C4" s="8">
        <v>4.5733333333333341</v>
      </c>
      <c r="D4" s="8">
        <v>7</v>
      </c>
      <c r="E4" s="8">
        <v>6.5333333333333332</v>
      </c>
      <c r="F4" s="8">
        <v>3.1733333333333333</v>
      </c>
      <c r="G4" s="8">
        <v>3.9200000000000004</v>
      </c>
      <c r="H4" s="8">
        <v>7.4666666666666668</v>
      </c>
      <c r="I4" s="8">
        <v>3.7333333333333334</v>
      </c>
      <c r="J4" s="12">
        <v>0.93333333333333335</v>
      </c>
      <c r="K4" s="8">
        <v>0.88666666666666649</v>
      </c>
      <c r="L4" s="8">
        <v>2.8466666666666662</v>
      </c>
      <c r="M4" s="8">
        <v>6.0666666666666664</v>
      </c>
      <c r="N4" s="8">
        <v>1.5866666666666667</v>
      </c>
      <c r="O4" s="8">
        <v>3.0333333333333332</v>
      </c>
      <c r="P4" s="8">
        <v>2.1466666666666665</v>
      </c>
      <c r="Q4" s="8">
        <v>1.7266666666666668</v>
      </c>
      <c r="R4" s="10">
        <v>0.93333333333333335</v>
      </c>
      <c r="S4" s="10">
        <v>4.4333333333333336</v>
      </c>
      <c r="T4" s="10">
        <v>1.7266666666666668</v>
      </c>
    </row>
    <row r="5" spans="1:20" x14ac:dyDescent="0.25">
      <c r="A5" s="8" t="s">
        <v>26</v>
      </c>
      <c r="B5" s="8">
        <v>1.2176470588235293</v>
      </c>
      <c r="C5" s="8">
        <v>1.2705882352941176</v>
      </c>
      <c r="D5" s="8">
        <v>1.6411764705882352</v>
      </c>
      <c r="E5" s="8">
        <v>1.6941176470588235</v>
      </c>
      <c r="F5" s="8">
        <v>0.16941176470588235</v>
      </c>
      <c r="G5" s="8">
        <v>2.4882352941176471</v>
      </c>
      <c r="H5" s="8">
        <v>7.4117647058823533</v>
      </c>
      <c r="I5" s="8">
        <v>3.388235294117647</v>
      </c>
      <c r="J5" s="12">
        <v>1.9058823529411764</v>
      </c>
      <c r="K5" s="8">
        <v>0.31764705882352939</v>
      </c>
      <c r="L5" s="8">
        <v>0.11647058823529412</v>
      </c>
      <c r="M5" s="8">
        <v>1.6411764705882352</v>
      </c>
      <c r="N5" s="8">
        <v>0.21705882352941178</v>
      </c>
      <c r="O5" s="8">
        <v>0.19058823529411764</v>
      </c>
      <c r="P5" s="8">
        <v>0.18529411764705883</v>
      </c>
      <c r="Q5" s="8">
        <v>0.26470588235294118</v>
      </c>
      <c r="R5" s="10">
        <v>2.0647058823529409</v>
      </c>
      <c r="S5" s="10">
        <v>0.19588235294117645</v>
      </c>
      <c r="T5" s="10">
        <v>4.552941176470588</v>
      </c>
    </row>
    <row r="6" spans="1:20" x14ac:dyDescent="0.25">
      <c r="A6" s="8" t="s">
        <v>27</v>
      </c>
      <c r="B6" s="8">
        <v>8.4000000000000019E-2</v>
      </c>
      <c r="C6" s="8">
        <v>7.2000000000000008E-2</v>
      </c>
      <c r="D6" s="8">
        <v>7.8000000000000014E-2</v>
      </c>
      <c r="E6" s="8">
        <v>8.4000000000000019E-2</v>
      </c>
      <c r="F6" s="8">
        <v>1.0800000000000001E-2</v>
      </c>
      <c r="G6" s="8">
        <v>0.12</v>
      </c>
      <c r="H6" s="8">
        <v>0.72</v>
      </c>
      <c r="I6" s="8">
        <v>0.23399999999999999</v>
      </c>
      <c r="J6" s="12">
        <v>0.10799999999999998</v>
      </c>
      <c r="K6" s="8">
        <v>2.0400000000000001E-2</v>
      </c>
      <c r="L6" s="8">
        <v>9.0000000000000011E-3</v>
      </c>
      <c r="M6" s="8">
        <v>0.06</v>
      </c>
      <c r="N6" s="8">
        <v>2.9399999999999999E-2</v>
      </c>
      <c r="O6" s="8">
        <v>1.2600000000000002E-2</v>
      </c>
      <c r="P6" s="8">
        <v>1.8599999999999998E-2</v>
      </c>
      <c r="Q6" s="8">
        <v>1.0800000000000001E-2</v>
      </c>
      <c r="R6" s="10">
        <v>0.10200000000000001</v>
      </c>
      <c r="S6" s="10">
        <v>1.4999999999999999E-2</v>
      </c>
      <c r="T6" s="10">
        <v>0.13800000000000001</v>
      </c>
    </row>
    <row r="7" spans="1:20" x14ac:dyDescent="0.25">
      <c r="A7" s="8" t="s">
        <v>28</v>
      </c>
      <c r="B7" s="8">
        <v>1.7142857142857144</v>
      </c>
      <c r="C7" s="8">
        <v>0.85714285714285721</v>
      </c>
      <c r="D7" s="8">
        <v>9.2857142857142865</v>
      </c>
      <c r="E7" s="8">
        <v>12.857142857142858</v>
      </c>
      <c r="F7" s="8">
        <v>2.4285714285714284</v>
      </c>
      <c r="G7" s="8">
        <v>0.9285714285714286</v>
      </c>
      <c r="H7" s="8">
        <v>0.2</v>
      </c>
      <c r="I7" s="8">
        <v>1.8571428571428572</v>
      </c>
      <c r="J7" s="12">
        <v>0.14285714285714288</v>
      </c>
      <c r="K7" s="8">
        <v>1.4285714285714284</v>
      </c>
      <c r="L7" s="8">
        <v>8.5714285714285712</v>
      </c>
      <c r="M7" s="8">
        <v>0.59285714285714286</v>
      </c>
      <c r="N7" s="8">
        <v>6.2142857142857135</v>
      </c>
      <c r="O7" s="8">
        <v>8.5714285714285712</v>
      </c>
      <c r="P7" s="8">
        <v>5.9285714285714288</v>
      </c>
      <c r="Q7" s="8">
        <v>3.9285714285714284</v>
      </c>
      <c r="R7" s="10">
        <v>0.17142857142857143</v>
      </c>
      <c r="S7" s="10">
        <v>10.714285714285714</v>
      </c>
      <c r="T7" s="10">
        <v>6.7142857142857143E-2</v>
      </c>
    </row>
    <row r="8" spans="1:20" x14ac:dyDescent="0.25">
      <c r="A8" s="8" t="s">
        <v>29</v>
      </c>
      <c r="B8" s="8">
        <v>0.45638297872340433</v>
      </c>
      <c r="C8" s="8">
        <v>0.26553191489361699</v>
      </c>
      <c r="D8" s="8">
        <v>0.20744680851063829</v>
      </c>
      <c r="E8" s="8">
        <v>0.31531914893617019</v>
      </c>
      <c r="F8" s="8">
        <v>7.4680851063829781E-2</v>
      </c>
      <c r="G8" s="8">
        <v>1.0787234042553193</v>
      </c>
      <c r="H8" s="8">
        <v>0.2406382978723404</v>
      </c>
      <c r="I8" s="8">
        <v>0.99574468085106382</v>
      </c>
      <c r="J8" s="12">
        <v>0.60574468085106381</v>
      </c>
      <c r="K8" s="8">
        <v>0.12446808510638298</v>
      </c>
      <c r="L8" s="8">
        <v>7.4680851063829781E-2</v>
      </c>
      <c r="M8" s="8">
        <v>0.34021276595744676</v>
      </c>
      <c r="N8" s="8">
        <v>7.4680851063829781E-2</v>
      </c>
      <c r="O8" s="8">
        <v>0.33191489361702126</v>
      </c>
      <c r="P8" s="8">
        <v>7.4680851063829781E-2</v>
      </c>
      <c r="Q8" s="8">
        <v>7.4680851063829781E-2</v>
      </c>
      <c r="R8" s="10">
        <v>0.5891489361702128</v>
      </c>
      <c r="S8" s="10">
        <v>0.16595744680851063</v>
      </c>
      <c r="T8" s="10">
        <v>1.0787234042553193</v>
      </c>
    </row>
    <row r="9" spans="1:20" x14ac:dyDescent="0.25">
      <c r="A9" s="8" t="s">
        <v>30</v>
      </c>
      <c r="B9" s="8">
        <v>0.83999999999999986</v>
      </c>
      <c r="C9" s="8">
        <v>0.39</v>
      </c>
      <c r="D9" s="8">
        <v>3.9599999999999995</v>
      </c>
      <c r="E9" s="8">
        <v>3.5400000000000005</v>
      </c>
      <c r="F9" s="8">
        <v>0.372</v>
      </c>
      <c r="G9" s="8">
        <v>0.21599999999999997</v>
      </c>
      <c r="H9" s="8">
        <v>0.56400000000000006</v>
      </c>
      <c r="I9" s="8">
        <v>0.252</v>
      </c>
      <c r="J9" s="12">
        <v>0.33600000000000008</v>
      </c>
      <c r="K9" s="8">
        <v>0.96</v>
      </c>
      <c r="L9" s="8">
        <v>2.2199999999999998</v>
      </c>
      <c r="M9" s="8">
        <v>0.11399999999999999</v>
      </c>
      <c r="N9" s="8">
        <v>0.60000000000000009</v>
      </c>
      <c r="O9" s="8">
        <v>1.7999999999999998</v>
      </c>
      <c r="P9" s="8">
        <v>0.72</v>
      </c>
      <c r="Q9" s="8">
        <v>0.41399999999999992</v>
      </c>
      <c r="R9" s="10">
        <v>0.33600000000000008</v>
      </c>
      <c r="S9" s="10">
        <v>2.34</v>
      </c>
      <c r="T9" s="10">
        <v>6.6000000000000003E-2</v>
      </c>
    </row>
    <row r="10" spans="1:20" x14ac:dyDescent="0.25">
      <c r="A10" s="8" t="s">
        <v>31</v>
      </c>
      <c r="B10" s="8">
        <v>0.37838709677419358</v>
      </c>
      <c r="C10" s="8">
        <v>0.30419354838709678</v>
      </c>
      <c r="D10" s="8">
        <v>7.4193548387096769E-2</v>
      </c>
      <c r="E10" s="8">
        <v>7.1225806451612902E-2</v>
      </c>
      <c r="F10" s="8">
        <v>3.7096774193548385E-2</v>
      </c>
      <c r="G10" s="8">
        <v>0.20774193548387099</v>
      </c>
      <c r="H10" s="8">
        <v>4.1548387096774199E-2</v>
      </c>
      <c r="I10" s="8">
        <v>5.3419354838709673E-2</v>
      </c>
      <c r="J10" s="12">
        <v>3.7096774193548385E-2</v>
      </c>
      <c r="K10" s="8">
        <v>0.37838709677419358</v>
      </c>
      <c r="L10" s="8">
        <v>3.7096774193548385E-2</v>
      </c>
      <c r="M10" s="8">
        <v>3.7096774193548385E-2</v>
      </c>
      <c r="N10" s="8">
        <v>4.2290322580645162E-2</v>
      </c>
      <c r="O10" s="8">
        <v>0.14838709677419354</v>
      </c>
      <c r="P10" s="8">
        <v>4.0064516129032259E-2</v>
      </c>
      <c r="Q10" s="8">
        <v>0.14096774193548386</v>
      </c>
      <c r="R10" s="10">
        <v>3.7096774193548385E-2</v>
      </c>
      <c r="S10" s="10">
        <v>8.1612903225806457E-2</v>
      </c>
      <c r="T10" s="10">
        <v>3.7096774193548385E-2</v>
      </c>
    </row>
    <row r="11" spans="1:20" x14ac:dyDescent="0.25">
      <c r="A11" s="8" t="s">
        <v>32</v>
      </c>
      <c r="B11" s="8">
        <v>0.13098591549295774</v>
      </c>
      <c r="C11" s="8">
        <v>9.6056338028169014E-2</v>
      </c>
      <c r="D11" s="8">
        <v>6.1126760563380289E-2</v>
      </c>
      <c r="E11" s="8">
        <v>6.1126760563380289E-2</v>
      </c>
      <c r="F11" s="8">
        <v>2.9253521126760565E-2</v>
      </c>
      <c r="G11" s="8">
        <v>9.6056338028169014E-2</v>
      </c>
      <c r="H11" s="8">
        <v>0.10042253521126761</v>
      </c>
      <c r="I11" s="8">
        <v>0.10478873239436619</v>
      </c>
      <c r="J11" s="12">
        <v>5.6760563380281688E-2</v>
      </c>
      <c r="K11" s="8">
        <v>6.1126760563380289E-2</v>
      </c>
      <c r="L11" s="8">
        <v>2.0957746478873239E-2</v>
      </c>
      <c r="M11" s="8">
        <v>4.366197183098592E-2</v>
      </c>
      <c r="N11" s="8">
        <v>4.366197183098592E-2</v>
      </c>
      <c r="O11" s="8">
        <v>2.2704225352112674E-2</v>
      </c>
      <c r="P11" s="8">
        <v>3.6676056338028173E-2</v>
      </c>
      <c r="Q11" s="8">
        <v>3.7549295774647884E-2</v>
      </c>
      <c r="R11" s="10">
        <v>5.6760563380281688E-2</v>
      </c>
      <c r="S11" s="10">
        <v>1.9647887323943663E-2</v>
      </c>
      <c r="T11" s="10">
        <v>0.13098591549295774</v>
      </c>
    </row>
    <row r="12" spans="1:20" x14ac:dyDescent="0.25">
      <c r="A12" s="8" t="s">
        <v>55</v>
      </c>
      <c r="B12" s="8">
        <v>3.59</v>
      </c>
      <c r="C12" s="8">
        <v>4.07</v>
      </c>
      <c r="D12" s="8">
        <v>1.99</v>
      </c>
      <c r="E12" s="8">
        <v>4.51</v>
      </c>
      <c r="F12" s="8">
        <v>1.29</v>
      </c>
      <c r="G12" s="8">
        <v>1.21</v>
      </c>
      <c r="H12" s="8">
        <v>2.88</v>
      </c>
      <c r="I12" s="8">
        <v>1.37</v>
      </c>
      <c r="J12" s="12">
        <v>2.8</v>
      </c>
      <c r="K12" s="8">
        <v>4.5999999999999996</v>
      </c>
      <c r="L12" s="8">
        <v>4.3</v>
      </c>
      <c r="M12" s="8">
        <v>6.1</v>
      </c>
      <c r="N12" s="8">
        <v>2.4</v>
      </c>
      <c r="O12" s="8">
        <v>4.3</v>
      </c>
      <c r="P12" s="8">
        <v>2.4</v>
      </c>
      <c r="Q12" s="8">
        <v>2.2000000000000002</v>
      </c>
      <c r="R12" s="10">
        <v>4.9000000000000004</v>
      </c>
      <c r="S12" s="10">
        <v>3.2</v>
      </c>
      <c r="T12" s="10">
        <v>8.4</v>
      </c>
    </row>
    <row r="13" spans="1:20" x14ac:dyDescent="0.25">
      <c r="A13" s="8" t="s">
        <v>56</v>
      </c>
      <c r="B13" s="8">
        <v>1.9</v>
      </c>
      <c r="C13" s="8">
        <v>1.7</v>
      </c>
      <c r="D13" s="8">
        <v>2.8</v>
      </c>
      <c r="E13" s="8">
        <v>2.2000000000000002</v>
      </c>
      <c r="F13" s="8">
        <v>3.2</v>
      </c>
      <c r="G13" s="8">
        <v>3.4</v>
      </c>
      <c r="H13" s="8">
        <v>2.4</v>
      </c>
      <c r="I13" s="8">
        <v>3.2</v>
      </c>
      <c r="J13" s="12">
        <v>1.9</v>
      </c>
      <c r="K13" s="8">
        <v>3.7</v>
      </c>
      <c r="L13" s="8">
        <v>4.5</v>
      </c>
      <c r="M13" s="8">
        <v>1.8</v>
      </c>
      <c r="N13" s="8">
        <v>3.8</v>
      </c>
      <c r="O13" s="8">
        <v>3.7</v>
      </c>
      <c r="P13" s="8">
        <v>4.7</v>
      </c>
      <c r="Q13" s="8">
        <v>4.3</v>
      </c>
      <c r="R13" s="10">
        <v>4.2</v>
      </c>
      <c r="S13" s="10">
        <v>2.6</v>
      </c>
      <c r="T13" s="10">
        <v>2</v>
      </c>
    </row>
    <row r="14" spans="1:20" x14ac:dyDescent="0.25">
      <c r="A14" s="8" t="s">
        <v>59</v>
      </c>
      <c r="B14" s="8">
        <v>16.399999999999999</v>
      </c>
      <c r="C14" s="8">
        <v>0.39</v>
      </c>
      <c r="D14" s="8">
        <v>0.14000000000000001</v>
      </c>
      <c r="E14" s="8">
        <v>0.61</v>
      </c>
      <c r="F14" s="8">
        <v>0.28000000000000003</v>
      </c>
      <c r="G14" s="8">
        <v>0.11</v>
      </c>
      <c r="H14" s="8">
        <v>1.46</v>
      </c>
      <c r="I14" s="8">
        <v>0.1</v>
      </c>
      <c r="J14" s="12">
        <v>1.2</v>
      </c>
      <c r="K14" s="8">
        <v>0.75</v>
      </c>
      <c r="L14" s="8">
        <v>1.1000000000000001</v>
      </c>
      <c r="M14" s="8">
        <v>1.2</v>
      </c>
      <c r="N14" s="8">
        <v>0.86</v>
      </c>
      <c r="O14" s="8">
        <v>6.1</v>
      </c>
      <c r="P14" s="8">
        <v>0.41</v>
      </c>
      <c r="Q14" s="8">
        <v>1.2</v>
      </c>
      <c r="R14" s="10">
        <v>12</v>
      </c>
      <c r="S14" s="10">
        <v>0.7</v>
      </c>
      <c r="T14" s="10">
        <v>1.4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Y46"/>
  <sheetViews>
    <sheetView topLeftCell="A4" zoomScale="85" zoomScaleNormal="85" workbookViewId="0">
      <selection activeCell="A2" sqref="A2:A15"/>
    </sheetView>
  </sheetViews>
  <sheetFormatPr defaultRowHeight="15" x14ac:dyDescent="0.25"/>
  <cols>
    <col min="1" max="1" width="24" customWidth="1"/>
    <col min="2" max="4" width="10.5703125" bestFit="1" customWidth="1"/>
    <col min="5" max="5" width="10.5703125" style="21" bestFit="1" customWidth="1"/>
    <col min="6" max="10" width="10.5703125" bestFit="1" customWidth="1"/>
    <col min="11" max="11" width="10.5703125" style="21" bestFit="1" customWidth="1"/>
    <col min="12" max="18" width="10.5703125" bestFit="1" customWidth="1"/>
    <col min="19" max="19" width="10.5703125" style="21" bestFit="1" customWidth="1"/>
    <col min="20" max="58" width="10.5703125" bestFit="1" customWidth="1"/>
  </cols>
  <sheetData>
    <row r="1" spans="1:77" x14ac:dyDescent="0.25">
      <c r="B1" s="8" t="s">
        <v>6</v>
      </c>
      <c r="C1" s="8" t="s">
        <v>7</v>
      </c>
      <c r="D1" s="8" t="s">
        <v>8</v>
      </c>
      <c r="E1" s="19" t="s">
        <v>9</v>
      </c>
      <c r="F1" s="8" t="s">
        <v>10</v>
      </c>
      <c r="G1" s="8" t="s">
        <v>11</v>
      </c>
      <c r="H1" s="8" t="s">
        <v>12</v>
      </c>
      <c r="I1" s="8" t="s">
        <v>13</v>
      </c>
      <c r="J1" s="8" t="s">
        <v>33</v>
      </c>
      <c r="K1" s="19" t="s">
        <v>34</v>
      </c>
      <c r="L1" s="8" t="s">
        <v>35</v>
      </c>
      <c r="M1" s="8" t="s">
        <v>36</v>
      </c>
      <c r="N1" s="8" t="s">
        <v>37</v>
      </c>
      <c r="O1" s="8" t="s">
        <v>38</v>
      </c>
      <c r="P1" s="8" t="s">
        <v>39</v>
      </c>
      <c r="Q1" s="8" t="s">
        <v>40</v>
      </c>
      <c r="R1" s="8" t="s">
        <v>41</v>
      </c>
      <c r="S1" s="19" t="s">
        <v>42</v>
      </c>
      <c r="T1" s="8" t="s">
        <v>43</v>
      </c>
      <c r="U1" s="8" t="s">
        <v>6</v>
      </c>
      <c r="V1" s="8" t="s">
        <v>7</v>
      </c>
      <c r="W1" s="8" t="s">
        <v>8</v>
      </c>
      <c r="X1" s="8" t="s">
        <v>9</v>
      </c>
      <c r="Y1" s="8" t="s">
        <v>10</v>
      </c>
      <c r="Z1" s="8" t="s">
        <v>11</v>
      </c>
      <c r="AA1" s="8" t="s">
        <v>12</v>
      </c>
      <c r="AB1" s="8" t="s">
        <v>13</v>
      </c>
      <c r="AC1" s="8" t="s">
        <v>33</v>
      </c>
      <c r="AD1" s="8" t="s">
        <v>34</v>
      </c>
      <c r="AE1" s="8" t="s">
        <v>35</v>
      </c>
      <c r="AF1" s="8" t="s">
        <v>36</v>
      </c>
      <c r="AG1" s="8" t="s">
        <v>37</v>
      </c>
      <c r="AH1" s="8" t="s">
        <v>38</v>
      </c>
      <c r="AI1" s="8" t="s">
        <v>39</v>
      </c>
      <c r="AJ1" s="8" t="s">
        <v>40</v>
      </c>
      <c r="AK1" s="8" t="s">
        <v>41</v>
      </c>
      <c r="AL1" s="8" t="s">
        <v>42</v>
      </c>
      <c r="AM1" s="8" t="s">
        <v>43</v>
      </c>
      <c r="AN1" s="8" t="s">
        <v>6</v>
      </c>
      <c r="AO1" s="8" t="s">
        <v>7</v>
      </c>
      <c r="AP1" s="8" t="s">
        <v>8</v>
      </c>
      <c r="AQ1" s="8" t="s">
        <v>9</v>
      </c>
      <c r="AR1" s="8" t="s">
        <v>10</v>
      </c>
      <c r="AS1" s="8" t="s">
        <v>11</v>
      </c>
      <c r="AT1" s="8" t="s">
        <v>12</v>
      </c>
      <c r="AU1" s="8" t="s">
        <v>13</v>
      </c>
      <c r="AV1" s="8" t="s">
        <v>33</v>
      </c>
      <c r="AW1" s="8" t="s">
        <v>34</v>
      </c>
      <c r="AX1" s="8" t="s">
        <v>35</v>
      </c>
      <c r="AY1" s="8" t="s">
        <v>36</v>
      </c>
      <c r="AZ1" s="8" t="s">
        <v>37</v>
      </c>
      <c r="BA1" s="8" t="s">
        <v>38</v>
      </c>
      <c r="BB1" s="8" t="s">
        <v>39</v>
      </c>
      <c r="BC1" s="8" t="s">
        <v>40</v>
      </c>
      <c r="BD1" s="8" t="s">
        <v>41</v>
      </c>
      <c r="BE1" s="8" t="s">
        <v>42</v>
      </c>
      <c r="BF1" s="8" t="s">
        <v>43</v>
      </c>
    </row>
    <row r="2" spans="1:77" x14ac:dyDescent="0.25">
      <c r="A2" s="4" t="s">
        <v>58</v>
      </c>
      <c r="B2" s="3">
        <v>900</v>
      </c>
      <c r="C2" s="3">
        <v>900</v>
      </c>
      <c r="D2" s="3">
        <v>900</v>
      </c>
      <c r="E2" s="20">
        <v>900</v>
      </c>
      <c r="F2" s="3">
        <v>900</v>
      </c>
      <c r="G2" s="3">
        <v>900</v>
      </c>
      <c r="H2" s="3">
        <v>900</v>
      </c>
      <c r="I2" s="3">
        <v>900</v>
      </c>
      <c r="J2" s="3">
        <v>900</v>
      </c>
      <c r="K2" s="20">
        <v>900</v>
      </c>
      <c r="L2" s="3">
        <v>900</v>
      </c>
      <c r="M2" s="3">
        <v>900</v>
      </c>
      <c r="N2" s="3">
        <v>900</v>
      </c>
      <c r="O2" s="3">
        <v>900</v>
      </c>
      <c r="P2" s="3">
        <v>900</v>
      </c>
      <c r="Q2" s="3">
        <v>900</v>
      </c>
      <c r="R2" s="3">
        <v>900</v>
      </c>
      <c r="S2" s="20">
        <v>900</v>
      </c>
      <c r="T2" s="3">
        <v>900</v>
      </c>
      <c r="U2" s="3">
        <v>950</v>
      </c>
      <c r="V2" s="3">
        <v>950</v>
      </c>
      <c r="W2" s="3">
        <v>950</v>
      </c>
      <c r="X2" s="3">
        <v>950</v>
      </c>
      <c r="Y2" s="3">
        <v>950</v>
      </c>
      <c r="Z2" s="3">
        <v>950</v>
      </c>
      <c r="AA2" s="3">
        <v>950</v>
      </c>
      <c r="AB2" s="3">
        <v>950</v>
      </c>
      <c r="AC2" s="3">
        <v>950</v>
      </c>
      <c r="AD2" s="3">
        <v>950</v>
      </c>
      <c r="AE2" s="3">
        <v>950</v>
      </c>
      <c r="AF2" s="3">
        <v>950</v>
      </c>
      <c r="AG2" s="3">
        <v>950</v>
      </c>
      <c r="AH2" s="3">
        <v>950</v>
      </c>
      <c r="AI2" s="3">
        <v>950</v>
      </c>
      <c r="AJ2" s="3">
        <v>950</v>
      </c>
      <c r="AK2" s="3">
        <v>950</v>
      </c>
      <c r="AL2" s="3">
        <v>950</v>
      </c>
      <c r="AM2" s="3">
        <v>950</v>
      </c>
      <c r="AN2" s="3">
        <v>1000</v>
      </c>
      <c r="AO2" s="3">
        <v>1000</v>
      </c>
      <c r="AP2" s="3">
        <v>1000</v>
      </c>
      <c r="AQ2" s="3">
        <v>1000</v>
      </c>
      <c r="AR2" s="3">
        <v>1000</v>
      </c>
      <c r="AS2" s="3">
        <v>1000</v>
      </c>
      <c r="AT2" s="3">
        <v>1000</v>
      </c>
      <c r="AU2" s="3">
        <v>1000</v>
      </c>
      <c r="AV2" s="3">
        <v>1000</v>
      </c>
      <c r="AW2" s="3">
        <v>1000</v>
      </c>
      <c r="AX2" s="3">
        <v>1000</v>
      </c>
      <c r="AY2" s="3">
        <v>1000</v>
      </c>
      <c r="AZ2" s="3">
        <v>1000</v>
      </c>
      <c r="BA2" s="3">
        <v>1000</v>
      </c>
      <c r="BB2" s="3">
        <v>1000</v>
      </c>
      <c r="BC2" s="3">
        <v>1000</v>
      </c>
      <c r="BD2" s="3">
        <v>1000</v>
      </c>
      <c r="BE2" s="3">
        <v>1000</v>
      </c>
      <c r="BF2" s="3">
        <v>1000</v>
      </c>
      <c r="BG2">
        <v>850</v>
      </c>
      <c r="BH2">
        <v>850</v>
      </c>
      <c r="BI2">
        <v>850</v>
      </c>
      <c r="BJ2">
        <v>850</v>
      </c>
      <c r="BK2">
        <v>850</v>
      </c>
      <c r="BL2">
        <v>850</v>
      </c>
      <c r="BM2">
        <v>850</v>
      </c>
      <c r="BN2">
        <v>850</v>
      </c>
      <c r="BO2">
        <v>850</v>
      </c>
      <c r="BP2">
        <v>850</v>
      </c>
      <c r="BQ2">
        <v>850</v>
      </c>
      <c r="BR2">
        <v>850</v>
      </c>
      <c r="BS2">
        <v>850</v>
      </c>
      <c r="BT2">
        <v>850</v>
      </c>
      <c r="BU2">
        <v>850</v>
      </c>
      <c r="BV2">
        <v>850</v>
      </c>
      <c r="BW2">
        <v>850</v>
      </c>
      <c r="BX2">
        <v>850</v>
      </c>
      <c r="BY2">
        <v>850</v>
      </c>
    </row>
    <row r="3" spans="1:77" x14ac:dyDescent="0.25">
      <c r="A3" s="4" t="s">
        <v>23</v>
      </c>
      <c r="B3" s="3">
        <v>32.4235807860262</v>
      </c>
      <c r="C3" s="3">
        <v>11.528384279475981</v>
      </c>
      <c r="D3" s="3">
        <v>35.3056768558952</v>
      </c>
      <c r="E3" s="20">
        <v>34.585152838427945</v>
      </c>
      <c r="F3" s="3">
        <v>54.759825327510924</v>
      </c>
      <c r="G3" s="3">
        <v>52.598253275109172</v>
      </c>
      <c r="H3" s="3">
        <v>18.013100436681221</v>
      </c>
      <c r="I3" s="3">
        <v>46.113537117903924</v>
      </c>
      <c r="J3" s="3">
        <v>58.362445414847159</v>
      </c>
      <c r="K3" s="20">
        <v>50.436681222707421</v>
      </c>
      <c r="L3" s="3">
        <v>34.585152838427945</v>
      </c>
      <c r="M3" s="3">
        <v>15.851528384279478</v>
      </c>
      <c r="N3" s="3">
        <v>42.510917030567683</v>
      </c>
      <c r="O3" s="3">
        <v>36.746724890829697</v>
      </c>
      <c r="P3" s="3">
        <v>46.834061135371179</v>
      </c>
      <c r="Q3" s="3">
        <v>38.908296943231434</v>
      </c>
      <c r="R3" s="3">
        <v>61.965065502183407</v>
      </c>
      <c r="S3" s="20">
        <v>42.510917030567683</v>
      </c>
      <c r="T3" s="3">
        <v>53.318777292576414</v>
      </c>
      <c r="U3" s="3">
        <v>32.4235807860262</v>
      </c>
      <c r="V3" s="3">
        <v>11.528384279475981</v>
      </c>
      <c r="W3" s="3">
        <v>35.3056768558952</v>
      </c>
      <c r="X3" s="3">
        <v>34.585152838427945</v>
      </c>
      <c r="Y3" s="3">
        <v>54.759825327510924</v>
      </c>
      <c r="Z3" s="3">
        <v>52.598253275109172</v>
      </c>
      <c r="AA3" s="3">
        <v>18.013100436681221</v>
      </c>
      <c r="AB3" s="3">
        <v>46.113537117903924</v>
      </c>
      <c r="AC3" s="3">
        <v>58.362445414847159</v>
      </c>
      <c r="AD3" s="3">
        <v>50.436681222707421</v>
      </c>
      <c r="AE3" s="3">
        <v>34.585152838427945</v>
      </c>
      <c r="AF3" s="3">
        <v>15.851528384279478</v>
      </c>
      <c r="AG3" s="3">
        <v>42.510917030567683</v>
      </c>
      <c r="AH3" s="3">
        <v>36.746724890829697</v>
      </c>
      <c r="AI3" s="3">
        <v>46.834061135371179</v>
      </c>
      <c r="AJ3" s="3">
        <v>38.908296943231434</v>
      </c>
      <c r="AK3" s="3">
        <v>61.965065502183407</v>
      </c>
      <c r="AL3" s="3">
        <v>42.510917030567683</v>
      </c>
      <c r="AM3" s="3">
        <v>53.318777292576414</v>
      </c>
      <c r="AN3" s="3">
        <v>32.4235807860262</v>
      </c>
      <c r="AO3" s="3">
        <v>11.528384279475981</v>
      </c>
      <c r="AP3" s="3">
        <v>35.3056768558952</v>
      </c>
      <c r="AQ3" s="3">
        <v>34.585152838427945</v>
      </c>
      <c r="AR3" s="3">
        <v>54.759825327510924</v>
      </c>
      <c r="AS3" s="3">
        <v>52.598253275109172</v>
      </c>
      <c r="AT3" s="3">
        <v>18.013100436681221</v>
      </c>
      <c r="AU3" s="3">
        <v>46.113537117903924</v>
      </c>
      <c r="AV3" s="3">
        <v>58.362445414847159</v>
      </c>
      <c r="AW3" s="3">
        <v>50.436681222707421</v>
      </c>
      <c r="AX3" s="3">
        <v>34.585152838427945</v>
      </c>
      <c r="AY3" s="3">
        <v>15.851528384279478</v>
      </c>
      <c r="AZ3" s="3">
        <v>42.510917030567683</v>
      </c>
      <c r="BA3" s="3">
        <v>36.746724890829697</v>
      </c>
      <c r="BB3" s="3">
        <v>46.834061135371179</v>
      </c>
      <c r="BC3" s="3">
        <v>38.908296943231434</v>
      </c>
      <c r="BD3" s="3">
        <v>61.965065502183407</v>
      </c>
      <c r="BE3" s="3">
        <v>42.510917030567683</v>
      </c>
      <c r="BF3" s="3">
        <v>53.318777292576414</v>
      </c>
    </row>
    <row r="4" spans="1:77" x14ac:dyDescent="0.25">
      <c r="A4" s="4" t="s">
        <v>24</v>
      </c>
      <c r="B4" s="3">
        <v>21.7</v>
      </c>
      <c r="C4" s="3">
        <v>51.800000000000004</v>
      </c>
      <c r="D4" s="3">
        <v>11.9</v>
      </c>
      <c r="E4" s="20">
        <v>10.5</v>
      </c>
      <c r="F4" s="3">
        <v>16.099999999999998</v>
      </c>
      <c r="G4" s="3">
        <v>9.1</v>
      </c>
      <c r="H4" s="3">
        <v>28.699999999999996</v>
      </c>
      <c r="I4" s="3">
        <v>5.18</v>
      </c>
      <c r="J4" s="3">
        <v>3.5700000000000003</v>
      </c>
      <c r="K4" s="20">
        <v>10.5</v>
      </c>
      <c r="L4" s="3">
        <v>5.8800000000000008</v>
      </c>
      <c r="M4" s="3">
        <v>35.699999999999996</v>
      </c>
      <c r="N4" s="3">
        <v>11.9</v>
      </c>
      <c r="O4" s="3">
        <v>4.1300000000000008</v>
      </c>
      <c r="P4" s="3">
        <v>11.9</v>
      </c>
      <c r="Q4" s="3">
        <v>16.099999999999998</v>
      </c>
      <c r="R4" s="3">
        <v>3.8500000000000005</v>
      </c>
      <c r="S4" s="20">
        <v>5.3900000000000006</v>
      </c>
      <c r="T4" s="3">
        <v>7</v>
      </c>
      <c r="U4" s="3">
        <v>21.7</v>
      </c>
      <c r="V4" s="3">
        <v>51.800000000000004</v>
      </c>
      <c r="W4" s="3">
        <v>11.9</v>
      </c>
      <c r="X4" s="3">
        <v>10.5</v>
      </c>
      <c r="Y4" s="3">
        <v>16.099999999999998</v>
      </c>
      <c r="Z4" s="3">
        <v>9.1</v>
      </c>
      <c r="AA4" s="3">
        <v>28.699999999999996</v>
      </c>
      <c r="AB4" s="3">
        <v>5.18</v>
      </c>
      <c r="AC4" s="3">
        <v>3.5700000000000003</v>
      </c>
      <c r="AD4" s="3">
        <v>10.5</v>
      </c>
      <c r="AE4" s="3">
        <v>5.8800000000000008</v>
      </c>
      <c r="AF4" s="3">
        <v>35.699999999999996</v>
      </c>
      <c r="AG4" s="3">
        <v>11.9</v>
      </c>
      <c r="AH4" s="3">
        <v>4.1300000000000008</v>
      </c>
      <c r="AI4" s="3">
        <v>11.9</v>
      </c>
      <c r="AJ4" s="3">
        <v>16.099999999999998</v>
      </c>
      <c r="AK4" s="3">
        <v>3.8500000000000005</v>
      </c>
      <c r="AL4" s="3">
        <v>5.3900000000000006</v>
      </c>
      <c r="AM4" s="3">
        <v>7</v>
      </c>
      <c r="AN4" s="3">
        <v>21.7</v>
      </c>
      <c r="AO4" s="3">
        <v>51.800000000000004</v>
      </c>
      <c r="AP4" s="3">
        <v>11.9</v>
      </c>
      <c r="AQ4" s="3">
        <v>10.5</v>
      </c>
      <c r="AR4" s="3">
        <v>16.099999999999998</v>
      </c>
      <c r="AS4" s="3">
        <v>9.1</v>
      </c>
      <c r="AT4" s="3">
        <v>28.699999999999996</v>
      </c>
      <c r="AU4" s="3">
        <v>5.18</v>
      </c>
      <c r="AV4" s="3">
        <v>3.5700000000000003</v>
      </c>
      <c r="AW4" s="3">
        <v>10.5</v>
      </c>
      <c r="AX4" s="3">
        <v>5.8800000000000008</v>
      </c>
      <c r="AY4" s="3">
        <v>35.699999999999996</v>
      </c>
      <c r="AZ4" s="3">
        <v>11.9</v>
      </c>
      <c r="BA4" s="3">
        <v>4.1300000000000008</v>
      </c>
      <c r="BB4" s="3">
        <v>11.9</v>
      </c>
      <c r="BC4" s="3">
        <v>16.099999999999998</v>
      </c>
      <c r="BD4" s="3">
        <v>3.8500000000000005</v>
      </c>
      <c r="BE4" s="3">
        <v>5.3900000000000006</v>
      </c>
      <c r="BF4" s="3">
        <v>7</v>
      </c>
    </row>
    <row r="5" spans="1:77" x14ac:dyDescent="0.25">
      <c r="A5" s="4" t="s">
        <v>25</v>
      </c>
      <c r="B5" s="3">
        <v>4.6666666666666661</v>
      </c>
      <c r="C5" s="3">
        <v>4.5733333333333341</v>
      </c>
      <c r="D5" s="3">
        <v>7</v>
      </c>
      <c r="E5" s="20">
        <v>6.5333333333333332</v>
      </c>
      <c r="F5" s="3">
        <v>3.1733333333333333</v>
      </c>
      <c r="G5" s="3">
        <v>3.9200000000000004</v>
      </c>
      <c r="H5" s="3">
        <v>7.4666666666666668</v>
      </c>
      <c r="I5" s="3">
        <v>3.7333333333333334</v>
      </c>
      <c r="J5" s="3">
        <v>0.93333333333333335</v>
      </c>
      <c r="K5" s="20">
        <v>0.88666666666666649</v>
      </c>
      <c r="L5" s="3">
        <v>2.8466666666666662</v>
      </c>
      <c r="M5" s="3">
        <v>6.0666666666666664</v>
      </c>
      <c r="N5" s="3">
        <v>1.5866666666666667</v>
      </c>
      <c r="O5" s="3">
        <v>3.0333333333333332</v>
      </c>
      <c r="P5" s="3">
        <v>2.1466666666666665</v>
      </c>
      <c r="Q5" s="3">
        <v>1.7266666666666668</v>
      </c>
      <c r="R5" s="3">
        <v>0.93333333333333335</v>
      </c>
      <c r="S5" s="20">
        <v>4.4333333333333336</v>
      </c>
      <c r="T5" s="3">
        <v>1.7266666666666668</v>
      </c>
      <c r="U5" s="3">
        <v>4.6666666666666661</v>
      </c>
      <c r="V5" s="3">
        <v>4.5733333333333341</v>
      </c>
      <c r="W5" s="3">
        <v>7</v>
      </c>
      <c r="X5" s="3">
        <v>6.5333333333333332</v>
      </c>
      <c r="Y5" s="3">
        <v>3.1733333333333333</v>
      </c>
      <c r="Z5" s="3">
        <v>3.9200000000000004</v>
      </c>
      <c r="AA5" s="3">
        <v>7.4666666666666668</v>
      </c>
      <c r="AB5" s="3">
        <v>3.7333333333333334</v>
      </c>
      <c r="AC5" s="3">
        <v>0.93333333333333335</v>
      </c>
      <c r="AD5" s="3">
        <v>0.88666666666666649</v>
      </c>
      <c r="AE5" s="3">
        <v>2.8466666666666662</v>
      </c>
      <c r="AF5" s="3">
        <v>6.0666666666666664</v>
      </c>
      <c r="AG5" s="3">
        <v>1.5866666666666667</v>
      </c>
      <c r="AH5" s="3">
        <v>3.0333333333333332</v>
      </c>
      <c r="AI5" s="3">
        <v>2.1466666666666665</v>
      </c>
      <c r="AJ5" s="3">
        <v>1.7266666666666668</v>
      </c>
      <c r="AK5" s="3">
        <v>0.93333333333333335</v>
      </c>
      <c r="AL5" s="3">
        <v>4.4333333333333336</v>
      </c>
      <c r="AM5" s="3">
        <v>1.7266666666666668</v>
      </c>
      <c r="AN5" s="3">
        <v>4.6666666666666661</v>
      </c>
      <c r="AO5" s="3">
        <v>4.5733333333333341</v>
      </c>
      <c r="AP5" s="3">
        <v>7</v>
      </c>
      <c r="AQ5" s="3">
        <v>6.5333333333333332</v>
      </c>
      <c r="AR5" s="3">
        <v>3.1733333333333333</v>
      </c>
      <c r="AS5" s="3">
        <v>3.9200000000000004</v>
      </c>
      <c r="AT5" s="3">
        <v>7.4666666666666668</v>
      </c>
      <c r="AU5" s="3">
        <v>3.7333333333333334</v>
      </c>
      <c r="AV5" s="3">
        <v>0.93333333333333335</v>
      </c>
      <c r="AW5" s="3">
        <v>0.88666666666666649</v>
      </c>
      <c r="AX5" s="3">
        <v>2.8466666666666662</v>
      </c>
      <c r="AY5" s="3">
        <v>6.0666666666666664</v>
      </c>
      <c r="AZ5" s="3">
        <v>1.5866666666666667</v>
      </c>
      <c r="BA5" s="3">
        <v>3.0333333333333332</v>
      </c>
      <c r="BB5" s="3">
        <v>2.1466666666666665</v>
      </c>
      <c r="BC5" s="3">
        <v>1.7266666666666668</v>
      </c>
      <c r="BD5" s="3">
        <v>0.93333333333333335</v>
      </c>
      <c r="BE5" s="3">
        <v>4.4333333333333336</v>
      </c>
      <c r="BF5" s="3">
        <v>1.7266666666666668</v>
      </c>
    </row>
    <row r="6" spans="1:77" x14ac:dyDescent="0.25">
      <c r="A6" s="4" t="s">
        <v>26</v>
      </c>
      <c r="B6" s="3">
        <v>1.2176470588235293</v>
      </c>
      <c r="C6" s="3">
        <v>1.2705882352941176</v>
      </c>
      <c r="D6" s="3">
        <v>1.6411764705882352</v>
      </c>
      <c r="E6" s="20">
        <v>1.6941176470588235</v>
      </c>
      <c r="F6" s="3">
        <v>0.16941176470588235</v>
      </c>
      <c r="G6" s="3">
        <v>2.4882352941176471</v>
      </c>
      <c r="H6" s="3">
        <v>7.4117647058823533</v>
      </c>
      <c r="I6" s="3">
        <v>3.388235294117647</v>
      </c>
      <c r="J6" s="3">
        <v>1.9058823529411764</v>
      </c>
      <c r="K6" s="20">
        <v>0.31764705882352939</v>
      </c>
      <c r="L6" s="3">
        <v>0.11647058823529412</v>
      </c>
      <c r="M6" s="3">
        <v>1.6411764705882352</v>
      </c>
      <c r="N6" s="3">
        <v>0.21705882352941178</v>
      </c>
      <c r="O6" s="3">
        <v>0.19058823529411764</v>
      </c>
      <c r="P6" s="3">
        <v>0.18529411764705883</v>
      </c>
      <c r="Q6" s="3">
        <v>0.26470588235294118</v>
      </c>
      <c r="R6" s="3">
        <v>2.0647058823529409</v>
      </c>
      <c r="S6" s="20">
        <v>0.19588235294117645</v>
      </c>
      <c r="T6" s="3">
        <v>4.552941176470588</v>
      </c>
      <c r="U6" s="3">
        <v>1.2176470588235293</v>
      </c>
      <c r="V6" s="3">
        <v>1.2705882352941176</v>
      </c>
      <c r="W6" s="3">
        <v>1.6411764705882352</v>
      </c>
      <c r="X6" s="3">
        <v>1.6941176470588235</v>
      </c>
      <c r="Y6" s="3">
        <v>0.16941176470588235</v>
      </c>
      <c r="Z6" s="3">
        <v>2.4882352941176471</v>
      </c>
      <c r="AA6" s="3">
        <v>7.4117647058823533</v>
      </c>
      <c r="AB6" s="3">
        <v>3.388235294117647</v>
      </c>
      <c r="AC6" s="3">
        <v>1.9058823529411764</v>
      </c>
      <c r="AD6" s="3">
        <v>0.31764705882352939</v>
      </c>
      <c r="AE6" s="3">
        <v>0.11647058823529412</v>
      </c>
      <c r="AF6" s="3">
        <v>1.6411764705882352</v>
      </c>
      <c r="AG6" s="3">
        <v>0.21705882352941178</v>
      </c>
      <c r="AH6" s="3">
        <v>0.19058823529411764</v>
      </c>
      <c r="AI6" s="3">
        <v>0.18529411764705883</v>
      </c>
      <c r="AJ6" s="3">
        <v>0.26470588235294118</v>
      </c>
      <c r="AK6" s="3">
        <v>2.0647058823529409</v>
      </c>
      <c r="AL6" s="3">
        <v>0.19588235294117645</v>
      </c>
      <c r="AM6" s="3">
        <v>4.552941176470588</v>
      </c>
      <c r="AN6" s="3">
        <v>1.2176470588235293</v>
      </c>
      <c r="AO6" s="3">
        <v>1.2705882352941176</v>
      </c>
      <c r="AP6" s="3">
        <v>1.6411764705882352</v>
      </c>
      <c r="AQ6" s="3">
        <v>1.6941176470588235</v>
      </c>
      <c r="AR6" s="3">
        <v>0.16941176470588235</v>
      </c>
      <c r="AS6" s="3">
        <v>2.4882352941176471</v>
      </c>
      <c r="AT6" s="3">
        <v>7.4117647058823533</v>
      </c>
      <c r="AU6" s="3">
        <v>3.388235294117647</v>
      </c>
      <c r="AV6" s="3">
        <v>1.9058823529411764</v>
      </c>
      <c r="AW6" s="3">
        <v>0.31764705882352939</v>
      </c>
      <c r="AX6" s="3">
        <v>0.11647058823529412</v>
      </c>
      <c r="AY6" s="3">
        <v>1.6411764705882352</v>
      </c>
      <c r="AZ6" s="3">
        <v>0.21705882352941178</v>
      </c>
      <c r="BA6" s="3">
        <v>0.19058823529411764</v>
      </c>
      <c r="BB6" s="3">
        <v>0.18529411764705883</v>
      </c>
      <c r="BC6" s="3">
        <v>0.26470588235294118</v>
      </c>
      <c r="BD6" s="3">
        <v>2.0647058823529409</v>
      </c>
      <c r="BE6" s="3">
        <v>0.19588235294117645</v>
      </c>
      <c r="BF6" s="3">
        <v>4.552941176470588</v>
      </c>
    </row>
    <row r="7" spans="1:77" x14ac:dyDescent="0.25">
      <c r="A7" s="4" t="s">
        <v>27</v>
      </c>
      <c r="B7" s="3">
        <v>8.4000000000000019E-2</v>
      </c>
      <c r="C7" s="3">
        <v>7.2000000000000008E-2</v>
      </c>
      <c r="D7" s="3">
        <v>7.8000000000000014E-2</v>
      </c>
      <c r="E7" s="20">
        <v>8.4000000000000019E-2</v>
      </c>
      <c r="F7" s="3">
        <v>1.0800000000000001E-2</v>
      </c>
      <c r="G7" s="3">
        <v>0.12</v>
      </c>
      <c r="H7" s="3">
        <v>0.72</v>
      </c>
      <c r="I7" s="3">
        <v>0.23399999999999999</v>
      </c>
      <c r="J7" s="3">
        <v>0.10799999999999998</v>
      </c>
      <c r="K7" s="20">
        <v>2.0400000000000001E-2</v>
      </c>
      <c r="L7" s="3">
        <v>9.0000000000000011E-3</v>
      </c>
      <c r="M7" s="3">
        <v>0.06</v>
      </c>
      <c r="N7" s="3">
        <v>2.9399999999999999E-2</v>
      </c>
      <c r="O7" s="3">
        <v>1.2600000000000002E-2</v>
      </c>
      <c r="P7" s="3">
        <v>1.8599999999999998E-2</v>
      </c>
      <c r="Q7" s="3">
        <v>1.0800000000000001E-2</v>
      </c>
      <c r="R7" s="3">
        <v>0.10200000000000001</v>
      </c>
      <c r="S7" s="20">
        <v>1.4999999999999999E-2</v>
      </c>
      <c r="T7" s="3">
        <v>0.13800000000000001</v>
      </c>
      <c r="U7" s="3">
        <v>8.4000000000000019E-2</v>
      </c>
      <c r="V7" s="3">
        <v>7.2000000000000008E-2</v>
      </c>
      <c r="W7" s="3">
        <v>7.8000000000000014E-2</v>
      </c>
      <c r="X7" s="3">
        <v>8.4000000000000019E-2</v>
      </c>
      <c r="Y7" s="3">
        <v>1.0800000000000001E-2</v>
      </c>
      <c r="Z7" s="3">
        <v>0.12</v>
      </c>
      <c r="AA7" s="3">
        <v>0.72</v>
      </c>
      <c r="AB7" s="3">
        <v>0.23399999999999999</v>
      </c>
      <c r="AC7" s="3">
        <v>0.10799999999999998</v>
      </c>
      <c r="AD7" s="3">
        <v>2.0400000000000001E-2</v>
      </c>
      <c r="AE7" s="3">
        <v>9.0000000000000011E-3</v>
      </c>
      <c r="AF7" s="3">
        <v>0.06</v>
      </c>
      <c r="AG7" s="3">
        <v>2.9399999999999999E-2</v>
      </c>
      <c r="AH7" s="3">
        <v>1.2600000000000002E-2</v>
      </c>
      <c r="AI7" s="3">
        <v>1.8599999999999998E-2</v>
      </c>
      <c r="AJ7" s="3">
        <v>1.0800000000000001E-2</v>
      </c>
      <c r="AK7" s="3">
        <v>0.10200000000000001</v>
      </c>
      <c r="AL7" s="3">
        <v>1.4999999999999999E-2</v>
      </c>
      <c r="AM7" s="3">
        <v>0.13800000000000001</v>
      </c>
      <c r="AN7" s="3">
        <v>8.4000000000000019E-2</v>
      </c>
      <c r="AO7" s="3">
        <v>7.2000000000000008E-2</v>
      </c>
      <c r="AP7" s="3">
        <v>7.8000000000000014E-2</v>
      </c>
      <c r="AQ7" s="3">
        <v>8.4000000000000019E-2</v>
      </c>
      <c r="AR7" s="3">
        <v>1.0800000000000001E-2</v>
      </c>
      <c r="AS7" s="3">
        <v>0.12</v>
      </c>
      <c r="AT7" s="3">
        <v>0.72</v>
      </c>
      <c r="AU7" s="3">
        <v>0.23399999999999999</v>
      </c>
      <c r="AV7" s="3">
        <v>0.10799999999999998</v>
      </c>
      <c r="AW7" s="3">
        <v>2.0400000000000001E-2</v>
      </c>
      <c r="AX7" s="3">
        <v>9.0000000000000011E-3</v>
      </c>
      <c r="AY7" s="3">
        <v>0.06</v>
      </c>
      <c r="AZ7" s="3">
        <v>2.9399999999999999E-2</v>
      </c>
      <c r="BA7" s="3">
        <v>1.2600000000000002E-2</v>
      </c>
      <c r="BB7" s="3">
        <v>1.8599999999999998E-2</v>
      </c>
      <c r="BC7" s="3">
        <v>1.0800000000000001E-2</v>
      </c>
      <c r="BD7" s="3">
        <v>0.10200000000000001</v>
      </c>
      <c r="BE7" s="3">
        <v>1.4999999999999999E-2</v>
      </c>
      <c r="BF7" s="3">
        <v>0.13800000000000001</v>
      </c>
    </row>
    <row r="8" spans="1:77" x14ac:dyDescent="0.25">
      <c r="A8" s="4" t="s">
        <v>28</v>
      </c>
      <c r="B8" s="3">
        <v>1.7142857142857144</v>
      </c>
      <c r="C8" s="3">
        <v>0.85714285714285721</v>
      </c>
      <c r="D8" s="3">
        <v>9.2857142857142865</v>
      </c>
      <c r="E8" s="20">
        <v>12.857142857142858</v>
      </c>
      <c r="F8" s="3">
        <v>2.4285714285714284</v>
      </c>
      <c r="G8" s="3">
        <v>0.9285714285714286</v>
      </c>
      <c r="H8" s="3">
        <v>0.2</v>
      </c>
      <c r="I8" s="3">
        <v>1.8571428571428572</v>
      </c>
      <c r="J8" s="3">
        <v>0.14285714285714288</v>
      </c>
      <c r="K8" s="20">
        <v>1.4285714285714284</v>
      </c>
      <c r="L8" s="3">
        <v>8.5714285714285712</v>
      </c>
      <c r="M8" s="3">
        <v>0.59285714285714286</v>
      </c>
      <c r="N8" s="3">
        <v>6.2142857142857135</v>
      </c>
      <c r="O8" s="3">
        <v>8.5714285714285712</v>
      </c>
      <c r="P8" s="3">
        <v>5.9285714285714288</v>
      </c>
      <c r="Q8" s="3">
        <v>3.9285714285714284</v>
      </c>
      <c r="R8" s="3">
        <v>0.17142857142857143</v>
      </c>
      <c r="S8" s="20">
        <v>10.714285714285714</v>
      </c>
      <c r="T8" s="3">
        <v>6.7142857142857143E-2</v>
      </c>
      <c r="U8" s="3">
        <v>1.7142857142857144</v>
      </c>
      <c r="V8" s="3">
        <v>0.85714285714285721</v>
      </c>
      <c r="W8" s="3">
        <v>9.2857142857142865</v>
      </c>
      <c r="X8" s="3">
        <v>12.857142857142858</v>
      </c>
      <c r="Y8" s="3">
        <v>2.4285714285714284</v>
      </c>
      <c r="Z8" s="3">
        <v>0.9285714285714286</v>
      </c>
      <c r="AA8" s="3">
        <v>0.2</v>
      </c>
      <c r="AB8" s="3">
        <v>1.8571428571428572</v>
      </c>
      <c r="AC8" s="3">
        <v>0.14285714285714288</v>
      </c>
      <c r="AD8" s="3">
        <v>1.4285714285714284</v>
      </c>
      <c r="AE8" s="3">
        <v>8.5714285714285712</v>
      </c>
      <c r="AF8" s="3">
        <v>0.59285714285714286</v>
      </c>
      <c r="AG8" s="3">
        <v>6.2142857142857135</v>
      </c>
      <c r="AH8" s="3">
        <v>8.5714285714285712</v>
      </c>
      <c r="AI8" s="3">
        <v>5.9285714285714288</v>
      </c>
      <c r="AJ8" s="3">
        <v>3.9285714285714284</v>
      </c>
      <c r="AK8" s="3">
        <v>0.17142857142857143</v>
      </c>
      <c r="AL8" s="3">
        <v>10.714285714285714</v>
      </c>
      <c r="AM8" s="3">
        <v>6.7142857142857143E-2</v>
      </c>
      <c r="AN8" s="3">
        <v>1.7142857142857144</v>
      </c>
      <c r="AO8" s="3">
        <v>0.85714285714285721</v>
      </c>
      <c r="AP8" s="3">
        <v>9.2857142857142865</v>
      </c>
      <c r="AQ8" s="3">
        <v>12.857142857142858</v>
      </c>
      <c r="AR8" s="3">
        <v>2.4285714285714284</v>
      </c>
      <c r="AS8" s="3">
        <v>0.9285714285714286</v>
      </c>
      <c r="AT8" s="3">
        <v>0.2</v>
      </c>
      <c r="AU8" s="3">
        <v>1.8571428571428572</v>
      </c>
      <c r="AV8" s="3">
        <v>0.14285714285714288</v>
      </c>
      <c r="AW8" s="3">
        <v>1.4285714285714284</v>
      </c>
      <c r="AX8" s="3">
        <v>8.5714285714285712</v>
      </c>
      <c r="AY8" s="3">
        <v>0.59285714285714286</v>
      </c>
      <c r="AZ8" s="3">
        <v>6.2142857142857135</v>
      </c>
      <c r="BA8" s="3">
        <v>8.5714285714285712</v>
      </c>
      <c r="BB8" s="3">
        <v>5.9285714285714288</v>
      </c>
      <c r="BC8" s="3">
        <v>3.9285714285714284</v>
      </c>
      <c r="BD8" s="3">
        <v>0.17142857142857143</v>
      </c>
      <c r="BE8" s="3">
        <v>10.714285714285714</v>
      </c>
      <c r="BF8" s="3">
        <v>6.7142857142857143E-2</v>
      </c>
    </row>
    <row r="9" spans="1:77" x14ac:dyDescent="0.25">
      <c r="A9" s="4" t="s">
        <v>29</v>
      </c>
      <c r="B9" s="3">
        <v>0.45638297872340433</v>
      </c>
      <c r="C9" s="3">
        <v>0.26553191489361699</v>
      </c>
      <c r="D9" s="3">
        <v>0.20744680851063829</v>
      </c>
      <c r="E9" s="20">
        <v>0.31531914893617019</v>
      </c>
      <c r="F9" s="3">
        <v>7.4680851063829781E-2</v>
      </c>
      <c r="G9" s="3">
        <v>1.0787234042553193</v>
      </c>
      <c r="H9" s="3">
        <v>0.2406382978723404</v>
      </c>
      <c r="I9" s="3">
        <v>0.99574468085106382</v>
      </c>
      <c r="J9" s="3">
        <v>0.60574468085106381</v>
      </c>
      <c r="K9" s="20">
        <v>0.12446808510638298</v>
      </c>
      <c r="L9" s="3">
        <v>7.4680851063829781E-2</v>
      </c>
      <c r="M9" s="3">
        <v>0.34021276595744676</v>
      </c>
      <c r="N9" s="3">
        <v>7.4680851063829781E-2</v>
      </c>
      <c r="O9" s="3">
        <v>0.33191489361702126</v>
      </c>
      <c r="P9" s="3">
        <v>7.4680851063829781E-2</v>
      </c>
      <c r="Q9" s="3">
        <v>7.4680851063829781E-2</v>
      </c>
      <c r="R9" s="3">
        <v>0.5891489361702128</v>
      </c>
      <c r="S9" s="20">
        <v>0.16595744680851063</v>
      </c>
      <c r="T9" s="3">
        <v>1.0787234042553193</v>
      </c>
      <c r="U9" s="3">
        <v>0.45638297872340433</v>
      </c>
      <c r="V9" s="3">
        <v>0.26553191489361699</v>
      </c>
      <c r="W9" s="3">
        <v>0.20744680851063829</v>
      </c>
      <c r="X9" s="3">
        <v>0.31531914893617019</v>
      </c>
      <c r="Y9" s="3">
        <v>7.4680851063829781E-2</v>
      </c>
      <c r="Z9" s="3">
        <v>1.0787234042553193</v>
      </c>
      <c r="AA9" s="3">
        <v>0.2406382978723404</v>
      </c>
      <c r="AB9" s="3">
        <v>0.99574468085106382</v>
      </c>
      <c r="AC9" s="3">
        <v>0.60574468085106381</v>
      </c>
      <c r="AD9" s="3">
        <v>0.12446808510638298</v>
      </c>
      <c r="AE9" s="3">
        <v>7.4680851063829781E-2</v>
      </c>
      <c r="AF9" s="3">
        <v>0.34021276595744676</v>
      </c>
      <c r="AG9" s="3">
        <v>7.4680851063829781E-2</v>
      </c>
      <c r="AH9" s="3">
        <v>0.33191489361702126</v>
      </c>
      <c r="AI9" s="3">
        <v>7.4680851063829781E-2</v>
      </c>
      <c r="AJ9" s="3">
        <v>7.4680851063829781E-2</v>
      </c>
      <c r="AK9" s="3">
        <v>0.5891489361702128</v>
      </c>
      <c r="AL9" s="3">
        <v>0.16595744680851063</v>
      </c>
      <c r="AM9" s="3">
        <v>1.0787234042553193</v>
      </c>
      <c r="AN9" s="3">
        <v>0.45638297872340433</v>
      </c>
      <c r="AO9" s="3">
        <v>0.26553191489361699</v>
      </c>
      <c r="AP9" s="3">
        <v>0.20744680851063829</v>
      </c>
      <c r="AQ9" s="3">
        <v>0.31531914893617019</v>
      </c>
      <c r="AR9" s="3">
        <v>7.4680851063829781E-2</v>
      </c>
      <c r="AS9" s="3">
        <v>1.0787234042553193</v>
      </c>
      <c r="AT9" s="3">
        <v>0.2406382978723404</v>
      </c>
      <c r="AU9" s="3">
        <v>0.99574468085106382</v>
      </c>
      <c r="AV9" s="3">
        <v>0.60574468085106381</v>
      </c>
      <c r="AW9" s="3">
        <v>0.12446808510638298</v>
      </c>
      <c r="AX9" s="3">
        <v>7.4680851063829781E-2</v>
      </c>
      <c r="AY9" s="3">
        <v>0.34021276595744676</v>
      </c>
      <c r="AZ9" s="3">
        <v>7.4680851063829781E-2</v>
      </c>
      <c r="BA9" s="3">
        <v>0.33191489361702126</v>
      </c>
      <c r="BB9" s="3">
        <v>7.4680851063829781E-2</v>
      </c>
      <c r="BC9" s="3">
        <v>7.4680851063829781E-2</v>
      </c>
      <c r="BD9" s="3">
        <v>0.5891489361702128</v>
      </c>
      <c r="BE9" s="3">
        <v>0.16595744680851063</v>
      </c>
      <c r="BF9" s="3">
        <v>1.0787234042553193</v>
      </c>
    </row>
    <row r="10" spans="1:77" x14ac:dyDescent="0.25">
      <c r="A10" s="4" t="s">
        <v>30</v>
      </c>
      <c r="B10" s="3">
        <v>0.83999999999999986</v>
      </c>
      <c r="C10" s="3">
        <v>0.39</v>
      </c>
      <c r="D10" s="3">
        <v>3.9599999999999995</v>
      </c>
      <c r="E10" s="20">
        <v>3.5400000000000005</v>
      </c>
      <c r="F10" s="3">
        <v>0.372</v>
      </c>
      <c r="G10" s="3">
        <v>0.21599999999999997</v>
      </c>
      <c r="H10" s="3">
        <v>0.56400000000000006</v>
      </c>
      <c r="I10" s="3">
        <v>0.252</v>
      </c>
      <c r="J10" s="3">
        <v>0.33600000000000008</v>
      </c>
      <c r="K10" s="20">
        <v>0.96</v>
      </c>
      <c r="L10" s="3">
        <v>2.2199999999999998</v>
      </c>
      <c r="M10" s="3">
        <v>0.11399999999999999</v>
      </c>
      <c r="N10" s="3">
        <v>0.60000000000000009</v>
      </c>
      <c r="O10" s="3">
        <v>1.7999999999999998</v>
      </c>
      <c r="P10" s="3">
        <v>0.72</v>
      </c>
      <c r="Q10" s="3">
        <v>0.41399999999999992</v>
      </c>
      <c r="R10" s="3">
        <v>0.33600000000000008</v>
      </c>
      <c r="S10" s="20">
        <v>2.34</v>
      </c>
      <c r="T10" s="3">
        <v>6.6000000000000003E-2</v>
      </c>
      <c r="U10" s="3">
        <v>0.83999999999999986</v>
      </c>
      <c r="V10" s="3">
        <v>0.39</v>
      </c>
      <c r="W10" s="3">
        <v>3.9599999999999995</v>
      </c>
      <c r="X10" s="3">
        <v>3.5400000000000005</v>
      </c>
      <c r="Y10" s="3">
        <v>0.372</v>
      </c>
      <c r="Z10" s="3">
        <v>0.21599999999999997</v>
      </c>
      <c r="AA10" s="3">
        <v>0.56400000000000006</v>
      </c>
      <c r="AB10" s="3">
        <v>0.252</v>
      </c>
      <c r="AC10" s="3">
        <v>0.33600000000000008</v>
      </c>
      <c r="AD10" s="3">
        <v>0.96</v>
      </c>
      <c r="AE10" s="3">
        <v>2.2199999999999998</v>
      </c>
      <c r="AF10" s="3">
        <v>0.11399999999999999</v>
      </c>
      <c r="AG10" s="3">
        <v>0.60000000000000009</v>
      </c>
      <c r="AH10" s="3">
        <v>1.7999999999999998</v>
      </c>
      <c r="AI10" s="3">
        <v>0.72</v>
      </c>
      <c r="AJ10" s="3">
        <v>0.41399999999999992</v>
      </c>
      <c r="AK10" s="3">
        <v>0.33600000000000008</v>
      </c>
      <c r="AL10" s="3">
        <v>2.34</v>
      </c>
      <c r="AM10" s="3">
        <v>6.6000000000000003E-2</v>
      </c>
      <c r="AN10" s="3">
        <v>0.83999999999999986</v>
      </c>
      <c r="AO10" s="3">
        <v>0.39</v>
      </c>
      <c r="AP10" s="3">
        <v>3.9599999999999995</v>
      </c>
      <c r="AQ10" s="3">
        <v>3.5400000000000005</v>
      </c>
      <c r="AR10" s="3">
        <v>0.372</v>
      </c>
      <c r="AS10" s="3">
        <v>0.21599999999999997</v>
      </c>
      <c r="AT10" s="3">
        <v>0.56400000000000006</v>
      </c>
      <c r="AU10" s="3">
        <v>0.252</v>
      </c>
      <c r="AV10" s="3">
        <v>0.33600000000000008</v>
      </c>
      <c r="AW10" s="3">
        <v>0.96</v>
      </c>
      <c r="AX10" s="3">
        <v>2.2199999999999998</v>
      </c>
      <c r="AY10" s="3">
        <v>0.11399999999999999</v>
      </c>
      <c r="AZ10" s="3">
        <v>0.60000000000000009</v>
      </c>
      <c r="BA10" s="3">
        <v>1.7999999999999998</v>
      </c>
      <c r="BB10" s="3">
        <v>0.72</v>
      </c>
      <c r="BC10" s="3">
        <v>0.41399999999999992</v>
      </c>
      <c r="BD10" s="3">
        <v>0.33600000000000008</v>
      </c>
      <c r="BE10" s="3">
        <v>2.34</v>
      </c>
      <c r="BF10" s="3">
        <v>6.6000000000000003E-2</v>
      </c>
    </row>
    <row r="11" spans="1:77" x14ac:dyDescent="0.25">
      <c r="A11" s="4" t="s">
        <v>31</v>
      </c>
      <c r="B11" s="3">
        <v>0.37838709677419358</v>
      </c>
      <c r="C11" s="3">
        <v>0.30419354838709678</v>
      </c>
      <c r="D11" s="3">
        <v>7.4193548387096769E-2</v>
      </c>
      <c r="E11" s="20">
        <v>7.1225806451612902E-2</v>
      </c>
      <c r="F11" s="3">
        <v>3.7096774193548385E-2</v>
      </c>
      <c r="G11" s="3">
        <v>0.20774193548387099</v>
      </c>
      <c r="H11" s="3">
        <v>4.1548387096774199E-2</v>
      </c>
      <c r="I11" s="3">
        <v>5.3419354838709673E-2</v>
      </c>
      <c r="J11" s="3">
        <v>3.7096774193548385E-2</v>
      </c>
      <c r="K11" s="20">
        <v>0.37838709677419358</v>
      </c>
      <c r="L11" s="3">
        <v>3.7096774193548385E-2</v>
      </c>
      <c r="M11" s="3">
        <v>3.7096774193548385E-2</v>
      </c>
      <c r="N11" s="3">
        <v>4.2290322580645162E-2</v>
      </c>
      <c r="O11" s="3">
        <v>0.14838709677419354</v>
      </c>
      <c r="P11" s="3">
        <v>4.0064516129032259E-2</v>
      </c>
      <c r="Q11" s="3">
        <v>0.14096774193548386</v>
      </c>
      <c r="R11" s="3">
        <v>3.7096774193548385E-2</v>
      </c>
      <c r="S11" s="20">
        <v>8.1612903225806457E-2</v>
      </c>
      <c r="T11" s="3">
        <v>3.7096774193548385E-2</v>
      </c>
      <c r="U11" s="3">
        <v>0.37838709677419358</v>
      </c>
      <c r="V11" s="3">
        <v>0.30419354838709678</v>
      </c>
      <c r="W11" s="3">
        <v>7.4193548387096769E-2</v>
      </c>
      <c r="X11" s="3">
        <v>7.1225806451612902E-2</v>
      </c>
      <c r="Y11" s="3">
        <v>3.7096774193548385E-2</v>
      </c>
      <c r="Z11" s="3">
        <v>0.20774193548387099</v>
      </c>
      <c r="AA11" s="3">
        <v>4.1548387096774199E-2</v>
      </c>
      <c r="AB11" s="3">
        <v>5.3419354838709673E-2</v>
      </c>
      <c r="AC11" s="3">
        <v>3.7096774193548385E-2</v>
      </c>
      <c r="AD11" s="3">
        <v>0.37838709677419358</v>
      </c>
      <c r="AE11" s="3">
        <v>3.7096774193548385E-2</v>
      </c>
      <c r="AF11" s="3">
        <v>3.7096774193548385E-2</v>
      </c>
      <c r="AG11" s="3">
        <v>4.2290322580645162E-2</v>
      </c>
      <c r="AH11" s="3">
        <v>0.14838709677419354</v>
      </c>
      <c r="AI11" s="3">
        <v>4.0064516129032259E-2</v>
      </c>
      <c r="AJ11" s="3">
        <v>0.14096774193548386</v>
      </c>
      <c r="AK11" s="3">
        <v>3.7096774193548385E-2</v>
      </c>
      <c r="AL11" s="3">
        <v>8.1612903225806457E-2</v>
      </c>
      <c r="AM11" s="3">
        <v>3.7096774193548385E-2</v>
      </c>
      <c r="AN11" s="3">
        <v>0.37838709677419358</v>
      </c>
      <c r="AO11" s="3">
        <v>0.30419354838709678</v>
      </c>
      <c r="AP11" s="3">
        <v>7.4193548387096769E-2</v>
      </c>
      <c r="AQ11" s="3">
        <v>7.1225806451612902E-2</v>
      </c>
      <c r="AR11" s="3">
        <v>3.7096774193548385E-2</v>
      </c>
      <c r="AS11" s="3">
        <v>0.20774193548387099</v>
      </c>
      <c r="AT11" s="3">
        <v>4.1548387096774199E-2</v>
      </c>
      <c r="AU11" s="3">
        <v>5.3419354838709673E-2</v>
      </c>
      <c r="AV11" s="3">
        <v>3.7096774193548385E-2</v>
      </c>
      <c r="AW11" s="3">
        <v>0.37838709677419358</v>
      </c>
      <c r="AX11" s="3">
        <v>3.7096774193548385E-2</v>
      </c>
      <c r="AY11" s="3">
        <v>3.7096774193548385E-2</v>
      </c>
      <c r="AZ11" s="3">
        <v>4.2290322580645162E-2</v>
      </c>
      <c r="BA11" s="3">
        <v>0.14838709677419354</v>
      </c>
      <c r="BB11" s="3">
        <v>4.0064516129032259E-2</v>
      </c>
      <c r="BC11" s="3">
        <v>0.14096774193548386</v>
      </c>
      <c r="BD11" s="3">
        <v>3.7096774193548385E-2</v>
      </c>
      <c r="BE11" s="3">
        <v>8.1612903225806457E-2</v>
      </c>
      <c r="BF11" s="3">
        <v>3.7096774193548385E-2</v>
      </c>
    </row>
    <row r="12" spans="1:77" x14ac:dyDescent="0.25">
      <c r="A12" s="4" t="s">
        <v>32</v>
      </c>
      <c r="B12" s="3">
        <v>0.13098591549295774</v>
      </c>
      <c r="C12" s="3">
        <v>9.6056338028169014E-2</v>
      </c>
      <c r="D12" s="3">
        <v>6.1126760563380289E-2</v>
      </c>
      <c r="E12" s="20">
        <v>6.1126760563380289E-2</v>
      </c>
      <c r="F12" s="3">
        <v>2.9253521126760565E-2</v>
      </c>
      <c r="G12" s="3">
        <v>9.6056338028169014E-2</v>
      </c>
      <c r="H12" s="3">
        <v>0.10042253521126761</v>
      </c>
      <c r="I12" s="3">
        <v>0.10478873239436619</v>
      </c>
      <c r="J12" s="3">
        <v>5.6760563380281688E-2</v>
      </c>
      <c r="K12" s="20">
        <v>6.1126760563380289E-2</v>
      </c>
      <c r="L12" s="3">
        <v>2.0957746478873239E-2</v>
      </c>
      <c r="M12" s="3">
        <v>4.366197183098592E-2</v>
      </c>
      <c r="N12" s="3">
        <v>4.366197183098592E-2</v>
      </c>
      <c r="O12" s="3">
        <v>2.2704225352112674E-2</v>
      </c>
      <c r="P12" s="3">
        <v>3.6676056338028173E-2</v>
      </c>
      <c r="Q12" s="3">
        <v>3.7549295774647884E-2</v>
      </c>
      <c r="R12" s="3">
        <v>5.6760563380281688E-2</v>
      </c>
      <c r="S12" s="20">
        <v>1.9647887323943663E-2</v>
      </c>
      <c r="T12" s="3">
        <v>0.13098591549295774</v>
      </c>
      <c r="U12" s="3">
        <v>0.13098591549295774</v>
      </c>
      <c r="V12" s="3">
        <v>9.6056338028169014E-2</v>
      </c>
      <c r="W12" s="3">
        <v>6.1126760563380289E-2</v>
      </c>
      <c r="X12" s="3">
        <v>6.1126760563380289E-2</v>
      </c>
      <c r="Y12" s="3">
        <v>2.9253521126760565E-2</v>
      </c>
      <c r="Z12" s="3">
        <v>9.6056338028169014E-2</v>
      </c>
      <c r="AA12" s="3">
        <v>0.10042253521126761</v>
      </c>
      <c r="AB12" s="3">
        <v>0.10478873239436619</v>
      </c>
      <c r="AC12" s="3">
        <v>5.6760563380281688E-2</v>
      </c>
      <c r="AD12" s="3">
        <v>6.1126760563380289E-2</v>
      </c>
      <c r="AE12" s="3">
        <v>2.0957746478873239E-2</v>
      </c>
      <c r="AF12" s="3">
        <v>4.366197183098592E-2</v>
      </c>
      <c r="AG12" s="3">
        <v>4.366197183098592E-2</v>
      </c>
      <c r="AH12" s="3">
        <v>2.2704225352112674E-2</v>
      </c>
      <c r="AI12" s="3">
        <v>3.6676056338028173E-2</v>
      </c>
      <c r="AJ12" s="3">
        <v>3.7549295774647884E-2</v>
      </c>
      <c r="AK12" s="3">
        <v>5.6760563380281688E-2</v>
      </c>
      <c r="AL12" s="3">
        <v>1.9647887323943663E-2</v>
      </c>
      <c r="AM12" s="3">
        <v>0.13098591549295774</v>
      </c>
      <c r="AN12" s="3">
        <v>0.13098591549295774</v>
      </c>
      <c r="AO12" s="3">
        <v>9.6056338028169014E-2</v>
      </c>
      <c r="AP12" s="3">
        <v>6.1126760563380289E-2</v>
      </c>
      <c r="AQ12" s="3">
        <v>6.1126760563380289E-2</v>
      </c>
      <c r="AR12" s="3">
        <v>2.9253521126760565E-2</v>
      </c>
      <c r="AS12" s="3">
        <v>9.6056338028169014E-2</v>
      </c>
      <c r="AT12" s="3">
        <v>0.10042253521126761</v>
      </c>
      <c r="AU12" s="3">
        <v>0.10478873239436619</v>
      </c>
      <c r="AV12" s="3">
        <v>5.6760563380281688E-2</v>
      </c>
      <c r="AW12" s="3">
        <v>6.1126760563380289E-2</v>
      </c>
      <c r="AX12" s="3">
        <v>2.0957746478873239E-2</v>
      </c>
      <c r="AY12" s="3">
        <v>4.366197183098592E-2</v>
      </c>
      <c r="AZ12" s="3">
        <v>4.366197183098592E-2</v>
      </c>
      <c r="BA12" s="3">
        <v>2.2704225352112674E-2</v>
      </c>
      <c r="BB12" s="3">
        <v>3.6676056338028173E-2</v>
      </c>
      <c r="BC12" s="3">
        <v>3.7549295774647884E-2</v>
      </c>
      <c r="BD12" s="3">
        <v>5.6760563380281688E-2</v>
      </c>
      <c r="BE12" s="3">
        <v>1.9647887323943663E-2</v>
      </c>
      <c r="BF12" s="3">
        <v>0.13098591549295774</v>
      </c>
    </row>
    <row r="13" spans="1:77" x14ac:dyDescent="0.25">
      <c r="A13" s="4" t="s">
        <v>55</v>
      </c>
      <c r="B13" s="3">
        <v>3.59</v>
      </c>
      <c r="C13" s="3">
        <v>4.07</v>
      </c>
      <c r="D13" s="3">
        <v>1.99</v>
      </c>
      <c r="E13" s="20">
        <v>4.51</v>
      </c>
      <c r="F13" s="3">
        <v>1.29</v>
      </c>
      <c r="G13" s="3">
        <v>1.21</v>
      </c>
      <c r="H13" s="3">
        <v>2.88</v>
      </c>
      <c r="I13" s="3">
        <v>1.37</v>
      </c>
      <c r="J13" s="3">
        <v>2.8</v>
      </c>
      <c r="K13" s="20">
        <v>4.5999999999999996</v>
      </c>
      <c r="L13" s="3">
        <v>4.3</v>
      </c>
      <c r="M13" s="3">
        <v>6.1</v>
      </c>
      <c r="N13" s="3">
        <v>2.4</v>
      </c>
      <c r="O13" s="3">
        <v>4.3</v>
      </c>
      <c r="P13" s="3">
        <v>2.4</v>
      </c>
      <c r="Q13" s="3">
        <v>2.2000000000000002</v>
      </c>
      <c r="R13" s="3">
        <v>4.9000000000000004</v>
      </c>
      <c r="S13" s="20">
        <v>3.2</v>
      </c>
      <c r="T13" s="3">
        <v>8.4</v>
      </c>
      <c r="U13" s="3">
        <v>3.59</v>
      </c>
      <c r="V13" s="3">
        <v>4.07</v>
      </c>
      <c r="W13" s="3">
        <v>1.99</v>
      </c>
      <c r="X13" s="3">
        <v>4.51</v>
      </c>
      <c r="Y13" s="3">
        <v>1.29</v>
      </c>
      <c r="Z13" s="3">
        <v>1.21</v>
      </c>
      <c r="AA13" s="3">
        <v>2.88</v>
      </c>
      <c r="AB13" s="3">
        <v>1.37</v>
      </c>
      <c r="AC13" s="3">
        <v>2.8</v>
      </c>
      <c r="AD13" s="3">
        <v>4.5999999999999996</v>
      </c>
      <c r="AE13" s="3">
        <v>4.3</v>
      </c>
      <c r="AF13" s="3">
        <v>6.1</v>
      </c>
      <c r="AG13" s="3">
        <v>2.4</v>
      </c>
      <c r="AH13" s="3">
        <v>4.3</v>
      </c>
      <c r="AI13" s="3">
        <v>2.4</v>
      </c>
      <c r="AJ13" s="3">
        <v>2.2000000000000002</v>
      </c>
      <c r="AK13" s="3">
        <v>4.9000000000000004</v>
      </c>
      <c r="AL13" s="3">
        <v>3.2</v>
      </c>
      <c r="AM13" s="3">
        <v>8.4</v>
      </c>
      <c r="AN13" s="3">
        <v>3.59</v>
      </c>
      <c r="AO13" s="3">
        <v>4.07</v>
      </c>
      <c r="AP13" s="3">
        <v>1.99</v>
      </c>
      <c r="AQ13" s="3">
        <v>4.51</v>
      </c>
      <c r="AR13" s="3">
        <v>1.29</v>
      </c>
      <c r="AS13" s="3">
        <v>1.21</v>
      </c>
      <c r="AT13" s="3">
        <v>2.88</v>
      </c>
      <c r="AU13" s="3">
        <v>1.37</v>
      </c>
      <c r="AV13" s="3">
        <v>2.8</v>
      </c>
      <c r="AW13" s="3">
        <v>4.5999999999999996</v>
      </c>
      <c r="AX13" s="3">
        <v>4.3</v>
      </c>
      <c r="AY13" s="3">
        <v>6.1</v>
      </c>
      <c r="AZ13" s="3">
        <v>2.4</v>
      </c>
      <c r="BA13" s="3">
        <v>4.3</v>
      </c>
      <c r="BB13" s="3">
        <v>2.4</v>
      </c>
      <c r="BC13" s="3">
        <v>2.2000000000000002</v>
      </c>
      <c r="BD13" s="3">
        <v>4.9000000000000004</v>
      </c>
      <c r="BE13" s="3">
        <v>3.2</v>
      </c>
      <c r="BF13" s="3">
        <v>8.4</v>
      </c>
    </row>
    <row r="14" spans="1:77" x14ac:dyDescent="0.25">
      <c r="A14" s="4" t="s">
        <v>56</v>
      </c>
      <c r="B14" s="3">
        <v>1.9</v>
      </c>
      <c r="C14" s="3">
        <v>1.7</v>
      </c>
      <c r="D14" s="3">
        <v>2.8</v>
      </c>
      <c r="E14" s="20">
        <v>2.2000000000000002</v>
      </c>
      <c r="F14" s="3">
        <v>3.2</v>
      </c>
      <c r="G14" s="3">
        <v>3.4</v>
      </c>
      <c r="H14" s="3">
        <v>2.4</v>
      </c>
      <c r="I14" s="3">
        <v>3.2</v>
      </c>
      <c r="J14" s="3">
        <v>1.9</v>
      </c>
      <c r="K14" s="20">
        <v>3.7</v>
      </c>
      <c r="L14" s="3">
        <v>4.5</v>
      </c>
      <c r="M14" s="3">
        <v>1.8</v>
      </c>
      <c r="N14" s="3">
        <v>3.8</v>
      </c>
      <c r="O14" s="3">
        <v>3.7</v>
      </c>
      <c r="P14" s="3">
        <v>4.7</v>
      </c>
      <c r="Q14" s="3">
        <v>4.3</v>
      </c>
      <c r="R14" s="3">
        <v>4.2</v>
      </c>
      <c r="S14" s="20">
        <v>2.6</v>
      </c>
      <c r="T14" s="3">
        <v>2</v>
      </c>
      <c r="U14" s="3">
        <v>1.9</v>
      </c>
      <c r="V14" s="3">
        <v>1.7</v>
      </c>
      <c r="W14" s="3">
        <v>2.8</v>
      </c>
      <c r="X14" s="3">
        <v>2.2000000000000002</v>
      </c>
      <c r="Y14" s="3">
        <v>3.2</v>
      </c>
      <c r="Z14" s="3">
        <v>3.4</v>
      </c>
      <c r="AA14" s="3">
        <v>2.4</v>
      </c>
      <c r="AB14" s="3">
        <v>3.2</v>
      </c>
      <c r="AC14" s="3">
        <v>1.9</v>
      </c>
      <c r="AD14" s="3">
        <v>3.7</v>
      </c>
      <c r="AE14" s="3">
        <v>4.5</v>
      </c>
      <c r="AF14" s="3">
        <v>1.8</v>
      </c>
      <c r="AG14" s="3">
        <v>3.8</v>
      </c>
      <c r="AH14" s="3">
        <v>3.7</v>
      </c>
      <c r="AI14" s="3">
        <v>4.7</v>
      </c>
      <c r="AJ14" s="3">
        <v>4.3</v>
      </c>
      <c r="AK14" s="3">
        <v>4.2</v>
      </c>
      <c r="AL14" s="3">
        <v>2.6</v>
      </c>
      <c r="AM14" s="3">
        <v>2</v>
      </c>
      <c r="AN14" s="3">
        <v>1.9</v>
      </c>
      <c r="AO14" s="3">
        <v>1.7</v>
      </c>
      <c r="AP14" s="3">
        <v>2.8</v>
      </c>
      <c r="AQ14" s="3">
        <v>2.2000000000000002</v>
      </c>
      <c r="AR14" s="3">
        <v>3.2</v>
      </c>
      <c r="AS14" s="3">
        <v>3.4</v>
      </c>
      <c r="AT14" s="3">
        <v>2.4</v>
      </c>
      <c r="AU14" s="3">
        <v>3.2</v>
      </c>
      <c r="AV14" s="3">
        <v>1.9</v>
      </c>
      <c r="AW14" s="3">
        <v>3.7</v>
      </c>
      <c r="AX14" s="3">
        <v>4.5</v>
      </c>
      <c r="AY14" s="3">
        <v>1.8</v>
      </c>
      <c r="AZ14" s="3">
        <v>3.8</v>
      </c>
      <c r="BA14" s="3">
        <v>3.7</v>
      </c>
      <c r="BB14" s="3">
        <v>4.7</v>
      </c>
      <c r="BC14" s="3">
        <v>4.3</v>
      </c>
      <c r="BD14" s="3">
        <v>4.2</v>
      </c>
      <c r="BE14" s="3">
        <v>2.6</v>
      </c>
      <c r="BF14" s="3">
        <v>2</v>
      </c>
    </row>
    <row r="15" spans="1:77" x14ac:dyDescent="0.25">
      <c r="A15" s="4" t="s">
        <v>59</v>
      </c>
      <c r="B15" s="3">
        <v>16.399999999999999</v>
      </c>
      <c r="C15" s="3">
        <v>0.39</v>
      </c>
      <c r="D15" s="3">
        <v>0.14000000000000001</v>
      </c>
      <c r="E15" s="20">
        <v>0.61</v>
      </c>
      <c r="F15" s="3">
        <v>0.28000000000000003</v>
      </c>
      <c r="G15" s="3">
        <v>0.11</v>
      </c>
      <c r="H15" s="3">
        <v>1.46</v>
      </c>
      <c r="I15" s="3">
        <v>0.1</v>
      </c>
      <c r="J15" s="3">
        <v>1.2</v>
      </c>
      <c r="K15" s="20">
        <v>0.75</v>
      </c>
      <c r="L15" s="3">
        <v>1.1000000000000001</v>
      </c>
      <c r="M15" s="3">
        <v>1.2</v>
      </c>
      <c r="N15" s="3">
        <v>0.86</v>
      </c>
      <c r="O15" s="3">
        <v>6.1</v>
      </c>
      <c r="P15" s="3">
        <v>0.41</v>
      </c>
      <c r="Q15" s="3">
        <v>1.2</v>
      </c>
      <c r="R15" s="3">
        <v>12</v>
      </c>
      <c r="S15" s="20">
        <v>0.7</v>
      </c>
      <c r="T15" s="3">
        <v>1.4</v>
      </c>
      <c r="U15" s="3">
        <v>16.399999999999999</v>
      </c>
      <c r="V15" s="3">
        <v>0.39</v>
      </c>
      <c r="W15" s="3">
        <v>0.14000000000000001</v>
      </c>
      <c r="X15" s="3">
        <v>0.61</v>
      </c>
      <c r="Y15" s="3">
        <v>0.28000000000000003</v>
      </c>
      <c r="Z15" s="3">
        <v>0.11</v>
      </c>
      <c r="AA15" s="3">
        <v>1.46</v>
      </c>
      <c r="AB15" s="3">
        <v>0.1</v>
      </c>
      <c r="AC15" s="3">
        <v>1.2</v>
      </c>
      <c r="AD15" s="3">
        <v>0.75</v>
      </c>
      <c r="AE15" s="3">
        <v>1.1000000000000001</v>
      </c>
      <c r="AF15" s="3">
        <v>1.2</v>
      </c>
      <c r="AG15" s="3">
        <v>0.86</v>
      </c>
      <c r="AH15" s="3">
        <v>6.1</v>
      </c>
      <c r="AI15" s="3">
        <v>0.41</v>
      </c>
      <c r="AJ15" s="3">
        <v>1.2</v>
      </c>
      <c r="AK15" s="3">
        <v>12</v>
      </c>
      <c r="AL15" s="3">
        <v>0.7</v>
      </c>
      <c r="AM15" s="3">
        <v>1.4</v>
      </c>
      <c r="AN15" s="3">
        <v>16.399999999999999</v>
      </c>
      <c r="AO15" s="3">
        <v>0.39</v>
      </c>
      <c r="AP15" s="3">
        <v>0.14000000000000001</v>
      </c>
      <c r="AQ15" s="3">
        <v>0.61</v>
      </c>
      <c r="AR15" s="3">
        <v>0.28000000000000003</v>
      </c>
      <c r="AS15" s="3">
        <v>0.11</v>
      </c>
      <c r="AT15" s="3">
        <v>1.46</v>
      </c>
      <c r="AU15" s="3">
        <v>0.1</v>
      </c>
      <c r="AV15" s="3">
        <v>1.2</v>
      </c>
      <c r="AW15" s="3">
        <v>0.75</v>
      </c>
      <c r="AX15" s="3">
        <v>1.1000000000000001</v>
      </c>
      <c r="AY15" s="3">
        <v>1.2</v>
      </c>
      <c r="AZ15" s="3">
        <v>0.86</v>
      </c>
      <c r="BA15" s="3">
        <v>6.1</v>
      </c>
      <c r="BB15" s="3">
        <v>0.41</v>
      </c>
      <c r="BC15" s="3">
        <v>1.2</v>
      </c>
      <c r="BD15" s="3">
        <v>12</v>
      </c>
      <c r="BE15" s="3">
        <v>0.7</v>
      </c>
      <c r="BF15" s="3">
        <v>1.4</v>
      </c>
    </row>
    <row r="16" spans="1:77" x14ac:dyDescent="0.25">
      <c r="A16" s="18" t="s">
        <v>69</v>
      </c>
      <c r="B16" s="18"/>
    </row>
    <row r="17" spans="1:58" x14ac:dyDescent="0.25">
      <c r="B17" s="17">
        <f>(B2-MIN(2:2))/(MAX(2:2)-MIN(2:2))</f>
        <v>0.33333333333333331</v>
      </c>
      <c r="C17" s="17">
        <f t="shared" ref="C17:BF22" si="0">(C2-MIN(2:2))/(MAX(2:2)-MIN(2:2))</f>
        <v>0.33333333333333331</v>
      </c>
      <c r="D17" s="17">
        <f t="shared" si="0"/>
        <v>0.33333333333333331</v>
      </c>
      <c r="E17" s="22">
        <f t="shared" si="0"/>
        <v>0.33333333333333331</v>
      </c>
      <c r="F17" s="17">
        <f t="shared" si="0"/>
        <v>0.33333333333333331</v>
      </c>
      <c r="G17" s="17">
        <f t="shared" si="0"/>
        <v>0.33333333333333331</v>
      </c>
      <c r="H17" s="17">
        <f t="shared" si="0"/>
        <v>0.33333333333333331</v>
      </c>
      <c r="I17" s="17">
        <f t="shared" si="0"/>
        <v>0.33333333333333331</v>
      </c>
      <c r="J17" s="17">
        <f t="shared" si="0"/>
        <v>0.33333333333333331</v>
      </c>
      <c r="K17" s="22">
        <f t="shared" si="0"/>
        <v>0.33333333333333331</v>
      </c>
      <c r="L17" s="17">
        <f t="shared" si="0"/>
        <v>0.33333333333333331</v>
      </c>
      <c r="M17" s="17">
        <f t="shared" si="0"/>
        <v>0.33333333333333331</v>
      </c>
      <c r="N17" s="17">
        <f t="shared" si="0"/>
        <v>0.33333333333333331</v>
      </c>
      <c r="O17" s="17">
        <f t="shared" si="0"/>
        <v>0.33333333333333331</v>
      </c>
      <c r="P17" s="17">
        <f t="shared" si="0"/>
        <v>0.33333333333333331</v>
      </c>
      <c r="Q17" s="17">
        <f t="shared" si="0"/>
        <v>0.33333333333333331</v>
      </c>
      <c r="R17" s="17">
        <f t="shared" si="0"/>
        <v>0.33333333333333331</v>
      </c>
      <c r="S17" s="22">
        <f t="shared" si="0"/>
        <v>0.33333333333333331</v>
      </c>
      <c r="T17" s="17">
        <f t="shared" si="0"/>
        <v>0.33333333333333331</v>
      </c>
      <c r="U17" s="17">
        <f t="shared" si="0"/>
        <v>0.66666666666666663</v>
      </c>
      <c r="V17" s="17">
        <f t="shared" si="0"/>
        <v>0.66666666666666663</v>
      </c>
      <c r="W17" s="17">
        <f t="shared" si="0"/>
        <v>0.66666666666666663</v>
      </c>
      <c r="X17" s="17">
        <f t="shared" si="0"/>
        <v>0.66666666666666663</v>
      </c>
      <c r="Y17" s="17">
        <f t="shared" si="0"/>
        <v>0.66666666666666663</v>
      </c>
      <c r="Z17" s="17">
        <f t="shared" si="0"/>
        <v>0.66666666666666663</v>
      </c>
      <c r="AA17" s="17">
        <f t="shared" si="0"/>
        <v>0.66666666666666663</v>
      </c>
      <c r="AB17" s="17">
        <f t="shared" si="0"/>
        <v>0.66666666666666663</v>
      </c>
      <c r="AC17" s="17">
        <f t="shared" si="0"/>
        <v>0.66666666666666663</v>
      </c>
      <c r="AD17" s="17">
        <f t="shared" si="0"/>
        <v>0.66666666666666663</v>
      </c>
      <c r="AE17" s="17">
        <f t="shared" si="0"/>
        <v>0.66666666666666663</v>
      </c>
      <c r="AF17" s="17">
        <f t="shared" si="0"/>
        <v>0.66666666666666663</v>
      </c>
      <c r="AG17" s="17">
        <f t="shared" si="0"/>
        <v>0.66666666666666663</v>
      </c>
      <c r="AH17" s="17">
        <f t="shared" si="0"/>
        <v>0.66666666666666663</v>
      </c>
      <c r="AI17" s="17">
        <f t="shared" si="0"/>
        <v>0.66666666666666663</v>
      </c>
      <c r="AJ17" s="17">
        <f t="shared" si="0"/>
        <v>0.66666666666666663</v>
      </c>
      <c r="AK17" s="17">
        <f t="shared" si="0"/>
        <v>0.66666666666666663</v>
      </c>
      <c r="AL17" s="17">
        <f t="shared" si="0"/>
        <v>0.66666666666666663</v>
      </c>
      <c r="AM17" s="17">
        <f t="shared" si="0"/>
        <v>0.66666666666666663</v>
      </c>
      <c r="AN17" s="17">
        <f t="shared" si="0"/>
        <v>1</v>
      </c>
      <c r="AO17" s="17">
        <f t="shared" si="0"/>
        <v>1</v>
      </c>
      <c r="AP17" s="17">
        <f t="shared" si="0"/>
        <v>1</v>
      </c>
      <c r="AQ17" s="17">
        <f t="shared" si="0"/>
        <v>1</v>
      </c>
      <c r="AR17" s="17">
        <f t="shared" si="0"/>
        <v>1</v>
      </c>
      <c r="AS17" s="17">
        <f t="shared" si="0"/>
        <v>1</v>
      </c>
      <c r="AT17" s="17">
        <f t="shared" si="0"/>
        <v>1</v>
      </c>
      <c r="AU17" s="17">
        <f t="shared" si="0"/>
        <v>1</v>
      </c>
      <c r="AV17" s="17">
        <f t="shared" si="0"/>
        <v>1</v>
      </c>
      <c r="AW17" s="17">
        <f t="shared" si="0"/>
        <v>1</v>
      </c>
      <c r="AX17" s="17">
        <f t="shared" si="0"/>
        <v>1</v>
      </c>
      <c r="AY17" s="17">
        <f t="shared" si="0"/>
        <v>1</v>
      </c>
      <c r="AZ17" s="17">
        <f t="shared" si="0"/>
        <v>1</v>
      </c>
      <c r="BA17" s="17">
        <f t="shared" si="0"/>
        <v>1</v>
      </c>
      <c r="BB17" s="17">
        <f t="shared" si="0"/>
        <v>1</v>
      </c>
      <c r="BC17" s="17">
        <f t="shared" si="0"/>
        <v>1</v>
      </c>
      <c r="BD17" s="17">
        <f t="shared" si="0"/>
        <v>1</v>
      </c>
      <c r="BE17" s="17">
        <f t="shared" si="0"/>
        <v>1</v>
      </c>
      <c r="BF17" s="17">
        <f t="shared" si="0"/>
        <v>1</v>
      </c>
    </row>
    <row r="18" spans="1:58" x14ac:dyDescent="0.25">
      <c r="B18" s="17">
        <f t="shared" ref="B18:Q29" si="1">(B3-MIN(3:3))/(MAX(3:3)-MIN(3:3))</f>
        <v>0.41428571428571431</v>
      </c>
      <c r="C18" s="17">
        <f t="shared" si="1"/>
        <v>0</v>
      </c>
      <c r="D18" s="17">
        <f t="shared" si="1"/>
        <v>0.47142857142857153</v>
      </c>
      <c r="E18" s="22">
        <f t="shared" si="1"/>
        <v>0.45714285714285713</v>
      </c>
      <c r="F18" s="17">
        <f t="shared" si="1"/>
        <v>0.85714285714285732</v>
      </c>
      <c r="G18" s="17">
        <f t="shared" si="1"/>
        <v>0.81428571428571428</v>
      </c>
      <c r="H18" s="17">
        <f t="shared" si="1"/>
        <v>0.12857142857142856</v>
      </c>
      <c r="I18" s="17">
        <f t="shared" si="1"/>
        <v>0.68571428571428561</v>
      </c>
      <c r="J18" s="17">
        <f t="shared" si="1"/>
        <v>0.92857142857142849</v>
      </c>
      <c r="K18" s="22">
        <f t="shared" si="1"/>
        <v>0.77142857142857135</v>
      </c>
      <c r="L18" s="17">
        <f t="shared" si="1"/>
        <v>0.45714285714285713</v>
      </c>
      <c r="M18" s="17">
        <f t="shared" si="1"/>
        <v>8.5714285714285771E-2</v>
      </c>
      <c r="N18" s="17">
        <f t="shared" si="1"/>
        <v>0.61428571428571421</v>
      </c>
      <c r="O18" s="17">
        <f t="shared" si="1"/>
        <v>0.50000000000000011</v>
      </c>
      <c r="P18" s="17">
        <f t="shared" si="1"/>
        <v>0.70000000000000007</v>
      </c>
      <c r="Q18" s="17">
        <f t="shared" si="1"/>
        <v>0.5428571428571427</v>
      </c>
      <c r="R18" s="17">
        <f t="shared" si="0"/>
        <v>1</v>
      </c>
      <c r="S18" s="22">
        <f t="shared" si="0"/>
        <v>0.61428571428571421</v>
      </c>
      <c r="T18" s="17">
        <f t="shared" si="0"/>
        <v>0.8285714285714284</v>
      </c>
      <c r="U18" s="17">
        <f t="shared" si="0"/>
        <v>0.41428571428571431</v>
      </c>
      <c r="V18" s="17">
        <f t="shared" si="0"/>
        <v>0</v>
      </c>
      <c r="W18" s="17">
        <f t="shared" si="0"/>
        <v>0.47142857142857153</v>
      </c>
      <c r="X18" s="17">
        <f t="shared" si="0"/>
        <v>0.45714285714285713</v>
      </c>
      <c r="Y18" s="17">
        <f t="shared" si="0"/>
        <v>0.85714285714285732</v>
      </c>
      <c r="Z18" s="17">
        <f t="shared" si="0"/>
        <v>0.81428571428571428</v>
      </c>
      <c r="AA18" s="17">
        <f t="shared" si="0"/>
        <v>0.12857142857142856</v>
      </c>
      <c r="AB18" s="17">
        <f t="shared" si="0"/>
        <v>0.68571428571428561</v>
      </c>
      <c r="AC18" s="17">
        <f t="shared" si="0"/>
        <v>0.92857142857142849</v>
      </c>
      <c r="AD18" s="17">
        <f t="shared" si="0"/>
        <v>0.77142857142857135</v>
      </c>
      <c r="AE18" s="17">
        <f t="shared" si="0"/>
        <v>0.45714285714285713</v>
      </c>
      <c r="AF18" s="17">
        <f t="shared" si="0"/>
        <v>8.5714285714285771E-2</v>
      </c>
      <c r="AG18" s="17">
        <f t="shared" si="0"/>
        <v>0.61428571428571421</v>
      </c>
      <c r="AH18" s="17">
        <f t="shared" si="0"/>
        <v>0.50000000000000011</v>
      </c>
      <c r="AI18" s="17">
        <f t="shared" si="0"/>
        <v>0.70000000000000007</v>
      </c>
      <c r="AJ18" s="17">
        <f t="shared" si="0"/>
        <v>0.5428571428571427</v>
      </c>
      <c r="AK18" s="17">
        <f t="shared" si="0"/>
        <v>1</v>
      </c>
      <c r="AL18" s="17">
        <f t="shared" si="0"/>
        <v>0.61428571428571421</v>
      </c>
      <c r="AM18" s="17">
        <f t="shared" si="0"/>
        <v>0.8285714285714284</v>
      </c>
      <c r="AN18" s="17">
        <f t="shared" si="0"/>
        <v>0.41428571428571431</v>
      </c>
      <c r="AO18" s="17">
        <f t="shared" si="0"/>
        <v>0</v>
      </c>
      <c r="AP18" s="17">
        <f t="shared" si="0"/>
        <v>0.47142857142857153</v>
      </c>
      <c r="AQ18" s="17">
        <f t="shared" si="0"/>
        <v>0.45714285714285713</v>
      </c>
      <c r="AR18" s="17">
        <f t="shared" si="0"/>
        <v>0.85714285714285732</v>
      </c>
      <c r="AS18" s="17">
        <f t="shared" si="0"/>
        <v>0.81428571428571428</v>
      </c>
      <c r="AT18" s="17">
        <f t="shared" si="0"/>
        <v>0.12857142857142856</v>
      </c>
      <c r="AU18" s="17">
        <f t="shared" si="0"/>
        <v>0.68571428571428561</v>
      </c>
      <c r="AV18" s="17">
        <f t="shared" si="0"/>
        <v>0.92857142857142849</v>
      </c>
      <c r="AW18" s="17">
        <f t="shared" si="0"/>
        <v>0.77142857142857135</v>
      </c>
      <c r="AX18" s="17">
        <f t="shared" si="0"/>
        <v>0.45714285714285713</v>
      </c>
      <c r="AY18" s="17">
        <f t="shared" si="0"/>
        <v>8.5714285714285771E-2</v>
      </c>
      <c r="AZ18" s="17">
        <f t="shared" si="0"/>
        <v>0.61428571428571421</v>
      </c>
      <c r="BA18" s="17">
        <f t="shared" si="0"/>
        <v>0.50000000000000011</v>
      </c>
      <c r="BB18" s="17">
        <f t="shared" si="0"/>
        <v>0.70000000000000007</v>
      </c>
      <c r="BC18" s="17">
        <f t="shared" si="0"/>
        <v>0.5428571428571427</v>
      </c>
      <c r="BD18" s="17">
        <f t="shared" si="0"/>
        <v>1</v>
      </c>
      <c r="BE18" s="17">
        <f t="shared" si="0"/>
        <v>0.61428571428571421</v>
      </c>
      <c r="BF18" s="17">
        <f t="shared" si="0"/>
        <v>0.8285714285714284</v>
      </c>
    </row>
    <row r="19" spans="1:58" x14ac:dyDescent="0.25">
      <c r="B19" s="17">
        <f t="shared" si="1"/>
        <v>0.37590711175616831</v>
      </c>
      <c r="C19" s="17">
        <f t="shared" si="1"/>
        <v>1</v>
      </c>
      <c r="D19" s="17">
        <f t="shared" si="1"/>
        <v>0.17271407837445571</v>
      </c>
      <c r="E19" s="22">
        <f t="shared" si="1"/>
        <v>0.14368650217706819</v>
      </c>
      <c r="F19" s="17">
        <f t="shared" si="1"/>
        <v>0.25979680696661822</v>
      </c>
      <c r="G19" s="17">
        <f t="shared" si="1"/>
        <v>0.11465892597968068</v>
      </c>
      <c r="H19" s="17">
        <f t="shared" si="1"/>
        <v>0.52104499274310578</v>
      </c>
      <c r="I19" s="17">
        <f t="shared" si="1"/>
        <v>3.338171262699563E-2</v>
      </c>
      <c r="J19" s="17">
        <f t="shared" si="1"/>
        <v>0</v>
      </c>
      <c r="K19" s="22">
        <f t="shared" si="1"/>
        <v>0.14368650217706819</v>
      </c>
      <c r="L19" s="17">
        <f t="shared" si="1"/>
        <v>4.7895500725689412E-2</v>
      </c>
      <c r="M19" s="17">
        <f t="shared" si="1"/>
        <v>0.66618287373004337</v>
      </c>
      <c r="N19" s="17">
        <f t="shared" si="1"/>
        <v>0.17271407837445571</v>
      </c>
      <c r="O19" s="17">
        <f t="shared" si="1"/>
        <v>1.1611030478955016E-2</v>
      </c>
      <c r="P19" s="17">
        <f t="shared" si="1"/>
        <v>0.17271407837445571</v>
      </c>
      <c r="Q19" s="17">
        <f t="shared" si="1"/>
        <v>0.25979680696661822</v>
      </c>
      <c r="R19" s="17">
        <f t="shared" si="0"/>
        <v>5.8055152394775079E-3</v>
      </c>
      <c r="S19" s="22">
        <f t="shared" si="0"/>
        <v>3.7735849056603779E-2</v>
      </c>
      <c r="T19" s="17">
        <f t="shared" si="0"/>
        <v>7.1117561683599409E-2</v>
      </c>
      <c r="U19" s="17">
        <f t="shared" si="0"/>
        <v>0.37590711175616831</v>
      </c>
      <c r="V19" s="17">
        <f t="shared" si="0"/>
        <v>1</v>
      </c>
      <c r="W19" s="17">
        <f t="shared" si="0"/>
        <v>0.17271407837445571</v>
      </c>
      <c r="X19" s="17">
        <f t="shared" si="0"/>
        <v>0.14368650217706819</v>
      </c>
      <c r="Y19" s="17">
        <f t="shared" si="0"/>
        <v>0.25979680696661822</v>
      </c>
      <c r="Z19" s="17">
        <f t="shared" si="0"/>
        <v>0.11465892597968068</v>
      </c>
      <c r="AA19" s="17">
        <f t="shared" si="0"/>
        <v>0.52104499274310578</v>
      </c>
      <c r="AB19" s="17">
        <f t="shared" si="0"/>
        <v>3.338171262699563E-2</v>
      </c>
      <c r="AC19" s="17">
        <f t="shared" si="0"/>
        <v>0</v>
      </c>
      <c r="AD19" s="17">
        <f t="shared" si="0"/>
        <v>0.14368650217706819</v>
      </c>
      <c r="AE19" s="17">
        <f t="shared" si="0"/>
        <v>4.7895500725689412E-2</v>
      </c>
      <c r="AF19" s="17">
        <f t="shared" si="0"/>
        <v>0.66618287373004337</v>
      </c>
      <c r="AG19" s="17">
        <f t="shared" si="0"/>
        <v>0.17271407837445571</v>
      </c>
      <c r="AH19" s="17">
        <f t="shared" si="0"/>
        <v>1.1611030478955016E-2</v>
      </c>
      <c r="AI19" s="17">
        <f t="shared" si="0"/>
        <v>0.17271407837445571</v>
      </c>
      <c r="AJ19" s="17">
        <f t="shared" si="0"/>
        <v>0.25979680696661822</v>
      </c>
      <c r="AK19" s="17">
        <f t="shared" si="0"/>
        <v>5.8055152394775079E-3</v>
      </c>
      <c r="AL19" s="17">
        <f t="shared" si="0"/>
        <v>3.7735849056603779E-2</v>
      </c>
      <c r="AM19" s="17">
        <f t="shared" si="0"/>
        <v>7.1117561683599409E-2</v>
      </c>
      <c r="AN19" s="17">
        <f t="shared" si="0"/>
        <v>0.37590711175616831</v>
      </c>
      <c r="AO19" s="17">
        <f t="shared" si="0"/>
        <v>1</v>
      </c>
      <c r="AP19" s="17">
        <f t="shared" si="0"/>
        <v>0.17271407837445571</v>
      </c>
      <c r="AQ19" s="17">
        <f t="shared" si="0"/>
        <v>0.14368650217706819</v>
      </c>
      <c r="AR19" s="17">
        <f t="shared" si="0"/>
        <v>0.25979680696661822</v>
      </c>
      <c r="AS19" s="17">
        <f t="shared" si="0"/>
        <v>0.11465892597968068</v>
      </c>
      <c r="AT19" s="17">
        <f t="shared" si="0"/>
        <v>0.52104499274310578</v>
      </c>
      <c r="AU19" s="17">
        <f t="shared" si="0"/>
        <v>3.338171262699563E-2</v>
      </c>
      <c r="AV19" s="17">
        <f t="shared" si="0"/>
        <v>0</v>
      </c>
      <c r="AW19" s="17">
        <f t="shared" si="0"/>
        <v>0.14368650217706819</v>
      </c>
      <c r="AX19" s="17">
        <f t="shared" si="0"/>
        <v>4.7895500725689412E-2</v>
      </c>
      <c r="AY19" s="17">
        <f t="shared" si="0"/>
        <v>0.66618287373004337</v>
      </c>
      <c r="AZ19" s="17">
        <f t="shared" si="0"/>
        <v>0.17271407837445571</v>
      </c>
      <c r="BA19" s="17">
        <f t="shared" si="0"/>
        <v>1.1611030478955016E-2</v>
      </c>
      <c r="BB19" s="17">
        <f t="shared" si="0"/>
        <v>0.17271407837445571</v>
      </c>
      <c r="BC19" s="17">
        <f t="shared" si="0"/>
        <v>0.25979680696661822</v>
      </c>
      <c r="BD19" s="17">
        <f t="shared" si="0"/>
        <v>5.8055152394775079E-3</v>
      </c>
      <c r="BE19" s="17">
        <f t="shared" si="0"/>
        <v>3.7735849056603779E-2</v>
      </c>
      <c r="BF19" s="17">
        <f t="shared" si="0"/>
        <v>7.1117561683599409E-2</v>
      </c>
    </row>
    <row r="20" spans="1:58" x14ac:dyDescent="0.25">
      <c r="B20" s="17">
        <f t="shared" si="1"/>
        <v>0.57446808510638292</v>
      </c>
      <c r="C20" s="17">
        <f t="shared" si="1"/>
        <v>0.56028368794326255</v>
      </c>
      <c r="D20" s="17">
        <f t="shared" si="1"/>
        <v>0.92907801418439717</v>
      </c>
      <c r="E20" s="22">
        <f t="shared" si="1"/>
        <v>0.85815602836879434</v>
      </c>
      <c r="F20" s="17">
        <f t="shared" si="1"/>
        <v>0.34751773049645396</v>
      </c>
      <c r="G20" s="17">
        <f t="shared" si="1"/>
        <v>0.46099290780141855</v>
      </c>
      <c r="H20" s="17">
        <f t="shared" si="1"/>
        <v>1</v>
      </c>
      <c r="I20" s="17">
        <f t="shared" si="1"/>
        <v>0.43262411347517732</v>
      </c>
      <c r="J20" s="17">
        <f t="shared" si="1"/>
        <v>7.0921985815603121E-3</v>
      </c>
      <c r="K20" s="22">
        <f t="shared" si="1"/>
        <v>0</v>
      </c>
      <c r="L20" s="17">
        <f t="shared" si="1"/>
        <v>0.29787234042553185</v>
      </c>
      <c r="M20" s="17">
        <f t="shared" si="1"/>
        <v>0.7872340425531914</v>
      </c>
      <c r="N20" s="17">
        <f t="shared" si="1"/>
        <v>0.10638297872340428</v>
      </c>
      <c r="O20" s="17">
        <f t="shared" si="1"/>
        <v>0.32624113475177302</v>
      </c>
      <c r="P20" s="17">
        <f t="shared" si="1"/>
        <v>0.19148936170212766</v>
      </c>
      <c r="Q20" s="17">
        <f t="shared" si="1"/>
        <v>0.12765957446808515</v>
      </c>
      <c r="R20" s="17">
        <f t="shared" si="0"/>
        <v>7.0921985815603121E-3</v>
      </c>
      <c r="S20" s="22">
        <f t="shared" si="0"/>
        <v>0.53900709219858156</v>
      </c>
      <c r="T20" s="17">
        <f t="shared" si="0"/>
        <v>0.12765957446808515</v>
      </c>
      <c r="U20" s="17">
        <f t="shared" si="0"/>
        <v>0.57446808510638292</v>
      </c>
      <c r="V20" s="17">
        <f t="shared" si="0"/>
        <v>0.56028368794326255</v>
      </c>
      <c r="W20" s="17">
        <f t="shared" si="0"/>
        <v>0.92907801418439717</v>
      </c>
      <c r="X20" s="17">
        <f t="shared" si="0"/>
        <v>0.85815602836879434</v>
      </c>
      <c r="Y20" s="17">
        <f t="shared" si="0"/>
        <v>0.34751773049645396</v>
      </c>
      <c r="Z20" s="17">
        <f t="shared" si="0"/>
        <v>0.46099290780141855</v>
      </c>
      <c r="AA20" s="17">
        <f t="shared" si="0"/>
        <v>1</v>
      </c>
      <c r="AB20" s="17">
        <f t="shared" si="0"/>
        <v>0.43262411347517732</v>
      </c>
      <c r="AC20" s="17">
        <f t="shared" si="0"/>
        <v>7.0921985815603121E-3</v>
      </c>
      <c r="AD20" s="17">
        <f t="shared" si="0"/>
        <v>0</v>
      </c>
      <c r="AE20" s="17">
        <f t="shared" si="0"/>
        <v>0.29787234042553185</v>
      </c>
      <c r="AF20" s="17">
        <f t="shared" si="0"/>
        <v>0.7872340425531914</v>
      </c>
      <c r="AG20" s="17">
        <f t="shared" si="0"/>
        <v>0.10638297872340428</v>
      </c>
      <c r="AH20" s="17">
        <f t="shared" si="0"/>
        <v>0.32624113475177302</v>
      </c>
      <c r="AI20" s="17">
        <f t="shared" si="0"/>
        <v>0.19148936170212766</v>
      </c>
      <c r="AJ20" s="17">
        <f t="shared" si="0"/>
        <v>0.12765957446808515</v>
      </c>
      <c r="AK20" s="17">
        <f t="shared" si="0"/>
        <v>7.0921985815603121E-3</v>
      </c>
      <c r="AL20" s="17">
        <f t="shared" si="0"/>
        <v>0.53900709219858156</v>
      </c>
      <c r="AM20" s="17">
        <f t="shared" si="0"/>
        <v>0.12765957446808515</v>
      </c>
      <c r="AN20" s="17">
        <f t="shared" si="0"/>
        <v>0.57446808510638292</v>
      </c>
      <c r="AO20" s="17">
        <f t="shared" si="0"/>
        <v>0.56028368794326255</v>
      </c>
      <c r="AP20" s="17">
        <f t="shared" si="0"/>
        <v>0.92907801418439717</v>
      </c>
      <c r="AQ20" s="17">
        <f t="shared" si="0"/>
        <v>0.85815602836879434</v>
      </c>
      <c r="AR20" s="17">
        <f t="shared" si="0"/>
        <v>0.34751773049645396</v>
      </c>
      <c r="AS20" s="17">
        <f t="shared" si="0"/>
        <v>0.46099290780141855</v>
      </c>
      <c r="AT20" s="17">
        <f t="shared" si="0"/>
        <v>1</v>
      </c>
      <c r="AU20" s="17">
        <f t="shared" si="0"/>
        <v>0.43262411347517732</v>
      </c>
      <c r="AV20" s="17">
        <f t="shared" si="0"/>
        <v>7.0921985815603121E-3</v>
      </c>
      <c r="AW20" s="17">
        <f t="shared" si="0"/>
        <v>0</v>
      </c>
      <c r="AX20" s="17">
        <f t="shared" si="0"/>
        <v>0.29787234042553185</v>
      </c>
      <c r="AY20" s="17">
        <f t="shared" si="0"/>
        <v>0.7872340425531914</v>
      </c>
      <c r="AZ20" s="17">
        <f t="shared" si="0"/>
        <v>0.10638297872340428</v>
      </c>
      <c r="BA20" s="17">
        <f t="shared" si="0"/>
        <v>0.32624113475177302</v>
      </c>
      <c r="BB20" s="17">
        <f t="shared" si="0"/>
        <v>0.19148936170212766</v>
      </c>
      <c r="BC20" s="17">
        <f t="shared" si="0"/>
        <v>0.12765957446808515</v>
      </c>
      <c r="BD20" s="17">
        <f t="shared" si="0"/>
        <v>7.0921985815603121E-3</v>
      </c>
      <c r="BE20" s="17">
        <f t="shared" si="0"/>
        <v>0.53900709219858156</v>
      </c>
      <c r="BF20" s="17">
        <f t="shared" si="0"/>
        <v>0.12765957446808515</v>
      </c>
    </row>
    <row r="21" spans="1:58" x14ac:dyDescent="0.25">
      <c r="B21" s="17">
        <f t="shared" si="1"/>
        <v>0.15094339622641506</v>
      </c>
      <c r="C21" s="17">
        <f t="shared" si="1"/>
        <v>0.15820029027576196</v>
      </c>
      <c r="D21" s="17">
        <f t="shared" si="1"/>
        <v>0.20899854862119011</v>
      </c>
      <c r="E21" s="22">
        <f t="shared" si="1"/>
        <v>0.21625544267053698</v>
      </c>
      <c r="F21" s="17">
        <f t="shared" si="1"/>
        <v>7.256894049346878E-3</v>
      </c>
      <c r="G21" s="17">
        <f t="shared" si="1"/>
        <v>0.32510885341074014</v>
      </c>
      <c r="H21" s="17">
        <f t="shared" si="1"/>
        <v>1</v>
      </c>
      <c r="I21" s="17">
        <f t="shared" si="1"/>
        <v>0.4484760522496371</v>
      </c>
      <c r="J21" s="17">
        <f t="shared" si="1"/>
        <v>0.2452830188679245</v>
      </c>
      <c r="K21" s="22">
        <f t="shared" si="1"/>
        <v>2.7576197387518139E-2</v>
      </c>
      <c r="L21" s="17">
        <f t="shared" si="1"/>
        <v>0</v>
      </c>
      <c r="M21" s="17">
        <f t="shared" si="1"/>
        <v>0.20899854862119011</v>
      </c>
      <c r="N21" s="17">
        <f t="shared" si="1"/>
        <v>1.3788098693759071E-2</v>
      </c>
      <c r="O21" s="17">
        <f t="shared" si="1"/>
        <v>1.0159651669085629E-2</v>
      </c>
      <c r="P21" s="17">
        <f t="shared" si="1"/>
        <v>9.433962264150943E-3</v>
      </c>
      <c r="Q21" s="17">
        <f t="shared" si="1"/>
        <v>2.0319303338171262E-2</v>
      </c>
      <c r="R21" s="17">
        <f t="shared" si="0"/>
        <v>0.26705370101596509</v>
      </c>
      <c r="S21" s="22">
        <f t="shared" si="0"/>
        <v>1.0885341074020316E-2</v>
      </c>
      <c r="T21" s="17">
        <f t="shared" si="0"/>
        <v>0.60812772133526849</v>
      </c>
      <c r="U21" s="17">
        <f t="shared" si="0"/>
        <v>0.15094339622641506</v>
      </c>
      <c r="V21" s="17">
        <f t="shared" si="0"/>
        <v>0.15820029027576196</v>
      </c>
      <c r="W21" s="17">
        <f t="shared" si="0"/>
        <v>0.20899854862119011</v>
      </c>
      <c r="X21" s="17">
        <f t="shared" si="0"/>
        <v>0.21625544267053698</v>
      </c>
      <c r="Y21" s="17">
        <f t="shared" si="0"/>
        <v>7.256894049346878E-3</v>
      </c>
      <c r="Z21" s="17">
        <f t="shared" si="0"/>
        <v>0.32510885341074014</v>
      </c>
      <c r="AA21" s="17">
        <f t="shared" si="0"/>
        <v>1</v>
      </c>
      <c r="AB21" s="17">
        <f t="shared" si="0"/>
        <v>0.4484760522496371</v>
      </c>
      <c r="AC21" s="17">
        <f t="shared" si="0"/>
        <v>0.2452830188679245</v>
      </c>
      <c r="AD21" s="17">
        <f t="shared" si="0"/>
        <v>2.7576197387518139E-2</v>
      </c>
      <c r="AE21" s="17">
        <f t="shared" si="0"/>
        <v>0</v>
      </c>
      <c r="AF21" s="17">
        <f t="shared" si="0"/>
        <v>0.20899854862119011</v>
      </c>
      <c r="AG21" s="17">
        <f t="shared" si="0"/>
        <v>1.3788098693759071E-2</v>
      </c>
      <c r="AH21" s="17">
        <f t="shared" si="0"/>
        <v>1.0159651669085629E-2</v>
      </c>
      <c r="AI21" s="17">
        <f t="shared" si="0"/>
        <v>9.433962264150943E-3</v>
      </c>
      <c r="AJ21" s="17">
        <f t="shared" si="0"/>
        <v>2.0319303338171262E-2</v>
      </c>
      <c r="AK21" s="17">
        <f t="shared" si="0"/>
        <v>0.26705370101596509</v>
      </c>
      <c r="AL21" s="17">
        <f t="shared" si="0"/>
        <v>1.0885341074020316E-2</v>
      </c>
      <c r="AM21" s="17">
        <f t="shared" si="0"/>
        <v>0.60812772133526849</v>
      </c>
      <c r="AN21" s="17">
        <f t="shared" si="0"/>
        <v>0.15094339622641506</v>
      </c>
      <c r="AO21" s="17">
        <f t="shared" si="0"/>
        <v>0.15820029027576196</v>
      </c>
      <c r="AP21" s="17">
        <f t="shared" si="0"/>
        <v>0.20899854862119011</v>
      </c>
      <c r="AQ21" s="17">
        <f t="shared" si="0"/>
        <v>0.21625544267053698</v>
      </c>
      <c r="AR21" s="17">
        <f t="shared" si="0"/>
        <v>7.256894049346878E-3</v>
      </c>
      <c r="AS21" s="17">
        <f t="shared" si="0"/>
        <v>0.32510885341074014</v>
      </c>
      <c r="AT21" s="17">
        <f t="shared" si="0"/>
        <v>1</v>
      </c>
      <c r="AU21" s="17">
        <f t="shared" si="0"/>
        <v>0.4484760522496371</v>
      </c>
      <c r="AV21" s="17">
        <f t="shared" si="0"/>
        <v>0.2452830188679245</v>
      </c>
      <c r="AW21" s="17">
        <f t="shared" si="0"/>
        <v>2.7576197387518139E-2</v>
      </c>
      <c r="AX21" s="17">
        <f t="shared" si="0"/>
        <v>0</v>
      </c>
      <c r="AY21" s="17">
        <f t="shared" si="0"/>
        <v>0.20899854862119011</v>
      </c>
      <c r="AZ21" s="17">
        <f t="shared" si="0"/>
        <v>1.3788098693759071E-2</v>
      </c>
      <c r="BA21" s="17">
        <f t="shared" si="0"/>
        <v>1.0159651669085629E-2</v>
      </c>
      <c r="BB21" s="17">
        <f t="shared" si="0"/>
        <v>9.433962264150943E-3</v>
      </c>
      <c r="BC21" s="17">
        <f t="shared" si="0"/>
        <v>2.0319303338171262E-2</v>
      </c>
      <c r="BD21" s="17">
        <f t="shared" si="0"/>
        <v>0.26705370101596509</v>
      </c>
      <c r="BE21" s="17">
        <f t="shared" si="0"/>
        <v>1.0885341074020316E-2</v>
      </c>
      <c r="BF21" s="17">
        <f t="shared" si="0"/>
        <v>0.60812772133526849</v>
      </c>
    </row>
    <row r="22" spans="1:58" x14ac:dyDescent="0.25">
      <c r="B22" s="17">
        <f t="shared" si="1"/>
        <v>0.10548523206751056</v>
      </c>
      <c r="C22" s="17">
        <f t="shared" si="1"/>
        <v>8.8607594936708861E-2</v>
      </c>
      <c r="D22" s="17">
        <f t="shared" si="1"/>
        <v>9.7046413502109713E-2</v>
      </c>
      <c r="E22" s="22">
        <f t="shared" si="1"/>
        <v>0.10548523206751056</v>
      </c>
      <c r="F22" s="17">
        <f t="shared" si="1"/>
        <v>2.5316455696202528E-3</v>
      </c>
      <c r="G22" s="17">
        <f t="shared" si="1"/>
        <v>0.15611814345991559</v>
      </c>
      <c r="H22" s="17">
        <f t="shared" si="1"/>
        <v>1</v>
      </c>
      <c r="I22" s="17">
        <f t="shared" si="1"/>
        <v>0.31645569620253161</v>
      </c>
      <c r="J22" s="17">
        <f t="shared" si="1"/>
        <v>0.13924050632911389</v>
      </c>
      <c r="K22" s="22">
        <f t="shared" si="1"/>
        <v>1.6033755274261603E-2</v>
      </c>
      <c r="L22" s="17">
        <f t="shared" si="1"/>
        <v>0</v>
      </c>
      <c r="M22" s="17">
        <f t="shared" si="1"/>
        <v>7.1729957805907171E-2</v>
      </c>
      <c r="N22" s="17">
        <f t="shared" si="1"/>
        <v>2.8691983122362867E-2</v>
      </c>
      <c r="O22" s="17">
        <f t="shared" si="1"/>
        <v>5.0632911392405073E-3</v>
      </c>
      <c r="P22" s="17">
        <f t="shared" si="1"/>
        <v>1.3502109704641347E-2</v>
      </c>
      <c r="Q22" s="17">
        <f t="shared" si="1"/>
        <v>2.5316455696202528E-3</v>
      </c>
      <c r="R22" s="17">
        <f t="shared" si="0"/>
        <v>0.13080168776371309</v>
      </c>
      <c r="S22" s="22">
        <f t="shared" si="0"/>
        <v>8.4388185654008414E-3</v>
      </c>
      <c r="T22" s="17">
        <f t="shared" si="0"/>
        <v>0.18143459915611815</v>
      </c>
      <c r="U22" s="17">
        <f t="shared" si="0"/>
        <v>0.10548523206751056</v>
      </c>
      <c r="V22" s="17">
        <f t="shared" si="0"/>
        <v>8.8607594936708861E-2</v>
      </c>
      <c r="W22" s="17">
        <f t="shared" si="0"/>
        <v>9.7046413502109713E-2</v>
      </c>
      <c r="X22" s="17">
        <f t="shared" si="0"/>
        <v>0.10548523206751056</v>
      </c>
      <c r="Y22" s="17">
        <f t="shared" si="0"/>
        <v>2.5316455696202528E-3</v>
      </c>
      <c r="Z22" s="17">
        <f t="shared" si="0"/>
        <v>0.15611814345991559</v>
      </c>
      <c r="AA22" s="17">
        <f t="shared" si="0"/>
        <v>1</v>
      </c>
      <c r="AB22" s="17">
        <f t="shared" si="0"/>
        <v>0.31645569620253161</v>
      </c>
      <c r="AC22" s="17">
        <f t="shared" si="0"/>
        <v>0.13924050632911389</v>
      </c>
      <c r="AD22" s="17">
        <f t="shared" si="0"/>
        <v>1.6033755274261603E-2</v>
      </c>
      <c r="AE22" s="17">
        <f t="shared" si="0"/>
        <v>0</v>
      </c>
      <c r="AF22" s="17">
        <f t="shared" si="0"/>
        <v>7.1729957805907171E-2</v>
      </c>
      <c r="AG22" s="17">
        <f t="shared" si="0"/>
        <v>2.8691983122362867E-2</v>
      </c>
      <c r="AH22" s="17">
        <f t="shared" si="0"/>
        <v>5.0632911392405073E-3</v>
      </c>
      <c r="AI22" s="17">
        <f t="shared" si="0"/>
        <v>1.3502109704641347E-2</v>
      </c>
      <c r="AJ22" s="17">
        <f t="shared" si="0"/>
        <v>2.5316455696202528E-3</v>
      </c>
      <c r="AK22" s="17">
        <f t="shared" si="0"/>
        <v>0.13080168776371309</v>
      </c>
      <c r="AL22" s="17">
        <f t="shared" si="0"/>
        <v>8.4388185654008414E-3</v>
      </c>
      <c r="AM22" s="17">
        <f t="shared" si="0"/>
        <v>0.18143459915611815</v>
      </c>
      <c r="AN22" s="17">
        <f t="shared" si="0"/>
        <v>0.10548523206751056</v>
      </c>
      <c r="AO22" s="17">
        <f t="shared" si="0"/>
        <v>8.8607594936708861E-2</v>
      </c>
      <c r="AP22" s="17">
        <f t="shared" si="0"/>
        <v>9.7046413502109713E-2</v>
      </c>
      <c r="AQ22" s="17">
        <f t="shared" si="0"/>
        <v>0.10548523206751056</v>
      </c>
      <c r="AR22" s="17">
        <f t="shared" si="0"/>
        <v>2.5316455696202528E-3</v>
      </c>
      <c r="AS22" s="17">
        <f t="shared" si="0"/>
        <v>0.15611814345991559</v>
      </c>
      <c r="AT22" s="17">
        <f t="shared" si="0"/>
        <v>1</v>
      </c>
      <c r="AU22" s="17">
        <f t="shared" si="0"/>
        <v>0.31645569620253161</v>
      </c>
      <c r="AV22" s="17">
        <f t="shared" si="0"/>
        <v>0.13924050632911389</v>
      </c>
      <c r="AW22" s="17">
        <f t="shared" si="0"/>
        <v>1.6033755274261603E-2</v>
      </c>
      <c r="AX22" s="17">
        <f t="shared" si="0"/>
        <v>0</v>
      </c>
      <c r="AY22" s="17">
        <f t="shared" si="0"/>
        <v>7.1729957805907171E-2</v>
      </c>
      <c r="AZ22" s="17">
        <f t="shared" si="0"/>
        <v>2.8691983122362867E-2</v>
      </c>
      <c r="BA22" s="17">
        <f t="shared" ref="BA22:BF22" si="2">(BA7-MIN(7:7))/(MAX(7:7)-MIN(7:7))</f>
        <v>5.0632911392405073E-3</v>
      </c>
      <c r="BB22" s="17">
        <f t="shared" si="2"/>
        <v>1.3502109704641347E-2</v>
      </c>
      <c r="BC22" s="17">
        <f t="shared" si="2"/>
        <v>2.5316455696202528E-3</v>
      </c>
      <c r="BD22" s="17">
        <f t="shared" si="2"/>
        <v>0.13080168776371309</v>
      </c>
      <c r="BE22" s="17">
        <f t="shared" si="2"/>
        <v>8.4388185654008414E-3</v>
      </c>
      <c r="BF22" s="17">
        <f t="shared" si="2"/>
        <v>0.18143459915611815</v>
      </c>
    </row>
    <row r="23" spans="1:58" x14ac:dyDescent="0.25">
      <c r="B23" s="17">
        <f t="shared" si="1"/>
        <v>0.12878364793923824</v>
      </c>
      <c r="C23" s="17">
        <f t="shared" si="1"/>
        <v>6.1767005473025799E-2</v>
      </c>
      <c r="D23" s="17">
        <f t="shared" si="1"/>
        <v>0.72076398972411482</v>
      </c>
      <c r="E23" s="22">
        <f t="shared" si="1"/>
        <v>1</v>
      </c>
      <c r="F23" s="17">
        <f t="shared" si="1"/>
        <v>0.18463084999441526</v>
      </c>
      <c r="G23" s="17">
        <f t="shared" si="1"/>
        <v>6.73517256785435E-2</v>
      </c>
      <c r="H23" s="17">
        <f t="shared" si="1"/>
        <v>1.0387579582262928E-2</v>
      </c>
      <c r="I23" s="17">
        <f t="shared" si="1"/>
        <v>0.13995308835027365</v>
      </c>
      <c r="J23" s="17">
        <f t="shared" si="1"/>
        <v>5.9198034178487673E-3</v>
      </c>
      <c r="K23" s="22">
        <f t="shared" si="1"/>
        <v>0.10644476711716741</v>
      </c>
      <c r="L23" s="17">
        <f t="shared" si="1"/>
        <v>0.6649167876689378</v>
      </c>
      <c r="M23" s="17">
        <f t="shared" si="1"/>
        <v>4.1103540712610291E-2</v>
      </c>
      <c r="N23" s="17">
        <f t="shared" si="1"/>
        <v>0.48062102088685349</v>
      </c>
      <c r="O23" s="17">
        <f t="shared" si="1"/>
        <v>0.6649167876689378</v>
      </c>
      <c r="P23" s="17">
        <f t="shared" si="1"/>
        <v>0.45828214006478279</v>
      </c>
      <c r="Q23" s="17">
        <f t="shared" si="1"/>
        <v>0.30190997431028699</v>
      </c>
      <c r="R23" s="17">
        <f t="shared" ref="R23:BF27" si="3">(R8-MIN(8:8))/(MAX(8:8)-MIN(8:8))</f>
        <v>8.1536915000558468E-3</v>
      </c>
      <c r="S23" s="22">
        <f t="shared" si="3"/>
        <v>0.83245839383446885</v>
      </c>
      <c r="T23" s="17">
        <f t="shared" si="3"/>
        <v>0</v>
      </c>
      <c r="U23" s="17">
        <f t="shared" si="3"/>
        <v>0.12878364793923824</v>
      </c>
      <c r="V23" s="17">
        <f t="shared" si="3"/>
        <v>6.1767005473025799E-2</v>
      </c>
      <c r="W23" s="17">
        <f t="shared" si="3"/>
        <v>0.72076398972411482</v>
      </c>
      <c r="X23" s="17">
        <f t="shared" si="3"/>
        <v>1</v>
      </c>
      <c r="Y23" s="17">
        <f t="shared" si="3"/>
        <v>0.18463084999441526</v>
      </c>
      <c r="Z23" s="17">
        <f t="shared" si="3"/>
        <v>6.73517256785435E-2</v>
      </c>
      <c r="AA23" s="17">
        <f t="shared" si="3"/>
        <v>1.0387579582262928E-2</v>
      </c>
      <c r="AB23" s="17">
        <f t="shared" si="3"/>
        <v>0.13995308835027365</v>
      </c>
      <c r="AC23" s="17">
        <f t="shared" si="3"/>
        <v>5.9198034178487673E-3</v>
      </c>
      <c r="AD23" s="17">
        <f t="shared" si="3"/>
        <v>0.10644476711716741</v>
      </c>
      <c r="AE23" s="17">
        <f t="shared" si="3"/>
        <v>0.6649167876689378</v>
      </c>
      <c r="AF23" s="17">
        <f t="shared" si="3"/>
        <v>4.1103540712610291E-2</v>
      </c>
      <c r="AG23" s="17">
        <f t="shared" si="3"/>
        <v>0.48062102088685349</v>
      </c>
      <c r="AH23" s="17">
        <f t="shared" si="3"/>
        <v>0.6649167876689378</v>
      </c>
      <c r="AI23" s="17">
        <f t="shared" si="3"/>
        <v>0.45828214006478279</v>
      </c>
      <c r="AJ23" s="17">
        <f t="shared" si="3"/>
        <v>0.30190997431028699</v>
      </c>
      <c r="AK23" s="17">
        <f t="shared" si="3"/>
        <v>8.1536915000558468E-3</v>
      </c>
      <c r="AL23" s="17">
        <f t="shared" si="3"/>
        <v>0.83245839383446885</v>
      </c>
      <c r="AM23" s="17">
        <f t="shared" si="3"/>
        <v>0</v>
      </c>
      <c r="AN23" s="17">
        <f t="shared" si="3"/>
        <v>0.12878364793923824</v>
      </c>
      <c r="AO23" s="17">
        <f t="shared" si="3"/>
        <v>6.1767005473025799E-2</v>
      </c>
      <c r="AP23" s="17">
        <f t="shared" si="3"/>
        <v>0.72076398972411482</v>
      </c>
      <c r="AQ23" s="17">
        <f t="shared" si="3"/>
        <v>1</v>
      </c>
      <c r="AR23" s="17">
        <f t="shared" si="3"/>
        <v>0.18463084999441526</v>
      </c>
      <c r="AS23" s="17">
        <f t="shared" si="3"/>
        <v>6.73517256785435E-2</v>
      </c>
      <c r="AT23" s="17">
        <f t="shared" si="3"/>
        <v>1.0387579582262928E-2</v>
      </c>
      <c r="AU23" s="17">
        <f t="shared" si="3"/>
        <v>0.13995308835027365</v>
      </c>
      <c r="AV23" s="17">
        <f t="shared" si="3"/>
        <v>5.9198034178487673E-3</v>
      </c>
      <c r="AW23" s="17">
        <f t="shared" si="3"/>
        <v>0.10644476711716741</v>
      </c>
      <c r="AX23" s="17">
        <f t="shared" si="3"/>
        <v>0.6649167876689378</v>
      </c>
      <c r="AY23" s="17">
        <f t="shared" si="3"/>
        <v>4.1103540712610291E-2</v>
      </c>
      <c r="AZ23" s="17">
        <f t="shared" si="3"/>
        <v>0.48062102088685349</v>
      </c>
      <c r="BA23" s="17">
        <f t="shared" si="3"/>
        <v>0.6649167876689378</v>
      </c>
      <c r="BB23" s="17">
        <f t="shared" si="3"/>
        <v>0.45828214006478279</v>
      </c>
      <c r="BC23" s="17">
        <f t="shared" si="3"/>
        <v>0.30190997431028699</v>
      </c>
      <c r="BD23" s="17">
        <f t="shared" si="3"/>
        <v>8.1536915000558468E-3</v>
      </c>
      <c r="BE23" s="17">
        <f t="shared" si="3"/>
        <v>0.83245839383446885</v>
      </c>
      <c r="BF23" s="17">
        <f t="shared" si="3"/>
        <v>0</v>
      </c>
    </row>
    <row r="24" spans="1:58" x14ac:dyDescent="0.25">
      <c r="B24" s="17">
        <f t="shared" si="1"/>
        <v>0.38016528925619836</v>
      </c>
      <c r="C24" s="17">
        <f t="shared" si="1"/>
        <v>0.19008264462809912</v>
      </c>
      <c r="D24" s="17">
        <f t="shared" si="1"/>
        <v>0.13223140495867766</v>
      </c>
      <c r="E24" s="22">
        <f t="shared" si="1"/>
        <v>0.23966942148760326</v>
      </c>
      <c r="F24" s="17">
        <f t="shared" si="1"/>
        <v>0</v>
      </c>
      <c r="G24" s="17">
        <f t="shared" si="1"/>
        <v>1</v>
      </c>
      <c r="H24" s="17">
        <f t="shared" si="1"/>
        <v>0.16528925619834703</v>
      </c>
      <c r="I24" s="17">
        <f t="shared" si="1"/>
        <v>0.91735537190082617</v>
      </c>
      <c r="J24" s="17">
        <f t="shared" si="1"/>
        <v>0.52892561983471054</v>
      </c>
      <c r="K24" s="22">
        <f t="shared" si="1"/>
        <v>4.9586776859504127E-2</v>
      </c>
      <c r="L24" s="17">
        <f t="shared" si="1"/>
        <v>0</v>
      </c>
      <c r="M24" s="17">
        <f t="shared" si="1"/>
        <v>0.26446280991735527</v>
      </c>
      <c r="N24" s="17">
        <f t="shared" si="1"/>
        <v>0</v>
      </c>
      <c r="O24" s="17">
        <f t="shared" si="1"/>
        <v>0.25619834710743794</v>
      </c>
      <c r="P24" s="17">
        <f t="shared" si="1"/>
        <v>0</v>
      </c>
      <c r="Q24" s="17">
        <f t="shared" si="1"/>
        <v>0</v>
      </c>
      <c r="R24" s="17">
        <f t="shared" si="3"/>
        <v>0.51239669421487588</v>
      </c>
      <c r="S24" s="22">
        <f t="shared" si="3"/>
        <v>9.0909090909090884E-2</v>
      </c>
      <c r="T24" s="17">
        <f t="shared" si="3"/>
        <v>1</v>
      </c>
      <c r="U24" s="17">
        <f t="shared" si="3"/>
        <v>0.38016528925619836</v>
      </c>
      <c r="V24" s="17">
        <f t="shared" si="3"/>
        <v>0.19008264462809912</v>
      </c>
      <c r="W24" s="17">
        <f t="shared" si="3"/>
        <v>0.13223140495867766</v>
      </c>
      <c r="X24" s="17">
        <f t="shared" si="3"/>
        <v>0.23966942148760326</v>
      </c>
      <c r="Y24" s="17">
        <f t="shared" si="3"/>
        <v>0</v>
      </c>
      <c r="Z24" s="17">
        <f t="shared" si="3"/>
        <v>1</v>
      </c>
      <c r="AA24" s="17">
        <f t="shared" si="3"/>
        <v>0.16528925619834703</v>
      </c>
      <c r="AB24" s="17">
        <f t="shared" si="3"/>
        <v>0.91735537190082617</v>
      </c>
      <c r="AC24" s="17">
        <f t="shared" si="3"/>
        <v>0.52892561983471054</v>
      </c>
      <c r="AD24" s="17">
        <f t="shared" si="3"/>
        <v>4.9586776859504127E-2</v>
      </c>
      <c r="AE24" s="17">
        <f t="shared" si="3"/>
        <v>0</v>
      </c>
      <c r="AF24" s="17">
        <f t="shared" si="3"/>
        <v>0.26446280991735527</v>
      </c>
      <c r="AG24" s="17">
        <f t="shared" si="3"/>
        <v>0</v>
      </c>
      <c r="AH24" s="17">
        <f t="shared" si="3"/>
        <v>0.25619834710743794</v>
      </c>
      <c r="AI24" s="17">
        <f t="shared" si="3"/>
        <v>0</v>
      </c>
      <c r="AJ24" s="17">
        <f t="shared" si="3"/>
        <v>0</v>
      </c>
      <c r="AK24" s="17">
        <f t="shared" si="3"/>
        <v>0.51239669421487588</v>
      </c>
      <c r="AL24" s="17">
        <f t="shared" si="3"/>
        <v>9.0909090909090884E-2</v>
      </c>
      <c r="AM24" s="17">
        <f t="shared" si="3"/>
        <v>1</v>
      </c>
      <c r="AN24" s="17">
        <f t="shared" si="3"/>
        <v>0.38016528925619836</v>
      </c>
      <c r="AO24" s="17">
        <f t="shared" si="3"/>
        <v>0.19008264462809912</v>
      </c>
      <c r="AP24" s="17">
        <f t="shared" si="3"/>
        <v>0.13223140495867766</v>
      </c>
      <c r="AQ24" s="17">
        <f t="shared" si="3"/>
        <v>0.23966942148760326</v>
      </c>
      <c r="AR24" s="17">
        <f t="shared" si="3"/>
        <v>0</v>
      </c>
      <c r="AS24" s="17">
        <f t="shared" si="3"/>
        <v>1</v>
      </c>
      <c r="AT24" s="17">
        <f t="shared" si="3"/>
        <v>0.16528925619834703</v>
      </c>
      <c r="AU24" s="17">
        <f t="shared" si="3"/>
        <v>0.91735537190082617</v>
      </c>
      <c r="AV24" s="17">
        <f t="shared" si="3"/>
        <v>0.52892561983471054</v>
      </c>
      <c r="AW24" s="17">
        <f t="shared" si="3"/>
        <v>4.9586776859504127E-2</v>
      </c>
      <c r="AX24" s="17">
        <f t="shared" si="3"/>
        <v>0</v>
      </c>
      <c r="AY24" s="17">
        <f t="shared" si="3"/>
        <v>0.26446280991735527</v>
      </c>
      <c r="AZ24" s="17">
        <f t="shared" si="3"/>
        <v>0</v>
      </c>
      <c r="BA24" s="17">
        <f t="shared" si="3"/>
        <v>0.25619834710743794</v>
      </c>
      <c r="BB24" s="17">
        <f t="shared" si="3"/>
        <v>0</v>
      </c>
      <c r="BC24" s="17">
        <f t="shared" si="3"/>
        <v>0</v>
      </c>
      <c r="BD24" s="17">
        <f t="shared" si="3"/>
        <v>0.51239669421487588</v>
      </c>
      <c r="BE24" s="17">
        <f t="shared" si="3"/>
        <v>9.0909090909090884E-2</v>
      </c>
      <c r="BF24" s="17">
        <f t="shared" si="3"/>
        <v>1</v>
      </c>
    </row>
    <row r="25" spans="1:58" x14ac:dyDescent="0.25">
      <c r="B25" s="17">
        <f t="shared" si="1"/>
        <v>0.19876733436055466</v>
      </c>
      <c r="C25" s="17">
        <f t="shared" si="1"/>
        <v>8.3204930662557797E-2</v>
      </c>
      <c r="D25" s="17">
        <f t="shared" si="1"/>
        <v>1</v>
      </c>
      <c r="E25" s="22">
        <f t="shared" si="1"/>
        <v>0.89214175654853645</v>
      </c>
      <c r="F25" s="17">
        <f t="shared" si="1"/>
        <v>7.8582434514637908E-2</v>
      </c>
      <c r="G25" s="17">
        <f t="shared" si="1"/>
        <v>3.8520801232665637E-2</v>
      </c>
      <c r="H25" s="17">
        <f t="shared" si="1"/>
        <v>0.12788906009244994</v>
      </c>
      <c r="I25" s="17">
        <f t="shared" si="1"/>
        <v>4.7765793528505393E-2</v>
      </c>
      <c r="J25" s="17">
        <f t="shared" si="1"/>
        <v>6.9337442218798173E-2</v>
      </c>
      <c r="K25" s="22">
        <f t="shared" si="1"/>
        <v>0.2295839753466872</v>
      </c>
      <c r="L25" s="17">
        <f t="shared" si="1"/>
        <v>0.55315870570107861</v>
      </c>
      <c r="M25" s="17">
        <f t="shared" si="1"/>
        <v>1.2326656394453002E-2</v>
      </c>
      <c r="N25" s="17">
        <f t="shared" si="1"/>
        <v>0.13713405238828968</v>
      </c>
      <c r="O25" s="17">
        <f t="shared" si="1"/>
        <v>0.44530046224961478</v>
      </c>
      <c r="P25" s="17">
        <f t="shared" si="1"/>
        <v>0.16795069337442217</v>
      </c>
      <c r="Q25" s="17">
        <f t="shared" si="1"/>
        <v>8.9368258859784264E-2</v>
      </c>
      <c r="R25" s="17">
        <f t="shared" si="3"/>
        <v>6.9337442218798173E-2</v>
      </c>
      <c r="S25" s="22">
        <f t="shared" si="3"/>
        <v>0.58397534668721118</v>
      </c>
      <c r="T25" s="17">
        <f t="shared" si="3"/>
        <v>0</v>
      </c>
      <c r="U25" s="17">
        <f t="shared" si="3"/>
        <v>0.19876733436055466</v>
      </c>
      <c r="V25" s="17">
        <f t="shared" si="3"/>
        <v>8.3204930662557797E-2</v>
      </c>
      <c r="W25" s="17">
        <f t="shared" si="3"/>
        <v>1</v>
      </c>
      <c r="X25" s="17">
        <f t="shared" si="3"/>
        <v>0.89214175654853645</v>
      </c>
      <c r="Y25" s="17">
        <f t="shared" si="3"/>
        <v>7.8582434514637908E-2</v>
      </c>
      <c r="Z25" s="17">
        <f t="shared" si="3"/>
        <v>3.8520801232665637E-2</v>
      </c>
      <c r="AA25" s="17">
        <f t="shared" si="3"/>
        <v>0.12788906009244994</v>
      </c>
      <c r="AB25" s="17">
        <f t="shared" si="3"/>
        <v>4.7765793528505393E-2</v>
      </c>
      <c r="AC25" s="17">
        <f t="shared" si="3"/>
        <v>6.9337442218798173E-2</v>
      </c>
      <c r="AD25" s="17">
        <f t="shared" si="3"/>
        <v>0.2295839753466872</v>
      </c>
      <c r="AE25" s="17">
        <f t="shared" si="3"/>
        <v>0.55315870570107861</v>
      </c>
      <c r="AF25" s="17">
        <f t="shared" si="3"/>
        <v>1.2326656394453002E-2</v>
      </c>
      <c r="AG25" s="17">
        <f t="shared" si="3"/>
        <v>0.13713405238828968</v>
      </c>
      <c r="AH25" s="17">
        <f t="shared" si="3"/>
        <v>0.44530046224961478</v>
      </c>
      <c r="AI25" s="17">
        <f t="shared" si="3"/>
        <v>0.16795069337442217</v>
      </c>
      <c r="AJ25" s="17">
        <f t="shared" si="3"/>
        <v>8.9368258859784264E-2</v>
      </c>
      <c r="AK25" s="17">
        <f t="shared" si="3"/>
        <v>6.9337442218798173E-2</v>
      </c>
      <c r="AL25" s="17">
        <f t="shared" si="3"/>
        <v>0.58397534668721118</v>
      </c>
      <c r="AM25" s="17">
        <f t="shared" si="3"/>
        <v>0</v>
      </c>
      <c r="AN25" s="17">
        <f t="shared" si="3"/>
        <v>0.19876733436055466</v>
      </c>
      <c r="AO25" s="17">
        <f t="shared" si="3"/>
        <v>8.3204930662557797E-2</v>
      </c>
      <c r="AP25" s="17">
        <f t="shared" si="3"/>
        <v>1</v>
      </c>
      <c r="AQ25" s="17">
        <f t="shared" si="3"/>
        <v>0.89214175654853645</v>
      </c>
      <c r="AR25" s="17">
        <f t="shared" si="3"/>
        <v>7.8582434514637908E-2</v>
      </c>
      <c r="AS25" s="17">
        <f t="shared" si="3"/>
        <v>3.8520801232665637E-2</v>
      </c>
      <c r="AT25" s="17">
        <f t="shared" si="3"/>
        <v>0.12788906009244994</v>
      </c>
      <c r="AU25" s="17">
        <f t="shared" si="3"/>
        <v>4.7765793528505393E-2</v>
      </c>
      <c r="AV25" s="17">
        <f t="shared" si="3"/>
        <v>6.9337442218798173E-2</v>
      </c>
      <c r="AW25" s="17">
        <f t="shared" si="3"/>
        <v>0.2295839753466872</v>
      </c>
      <c r="AX25" s="17">
        <f t="shared" si="3"/>
        <v>0.55315870570107861</v>
      </c>
      <c r="AY25" s="17">
        <f t="shared" si="3"/>
        <v>1.2326656394453002E-2</v>
      </c>
      <c r="AZ25" s="17">
        <f t="shared" si="3"/>
        <v>0.13713405238828968</v>
      </c>
      <c r="BA25" s="17">
        <f t="shared" si="3"/>
        <v>0.44530046224961478</v>
      </c>
      <c r="BB25" s="17">
        <f t="shared" si="3"/>
        <v>0.16795069337442217</v>
      </c>
      <c r="BC25" s="17">
        <f t="shared" si="3"/>
        <v>8.9368258859784264E-2</v>
      </c>
      <c r="BD25" s="17">
        <f t="shared" si="3"/>
        <v>6.9337442218798173E-2</v>
      </c>
      <c r="BE25" s="17">
        <f t="shared" si="3"/>
        <v>0.58397534668721118</v>
      </c>
      <c r="BF25" s="17">
        <f t="shared" si="3"/>
        <v>0</v>
      </c>
    </row>
    <row r="26" spans="1:58" x14ac:dyDescent="0.25">
      <c r="B26" s="17">
        <f t="shared" si="1"/>
        <v>1</v>
      </c>
      <c r="C26" s="17">
        <f t="shared" si="1"/>
        <v>0.78260869565217384</v>
      </c>
      <c r="D26" s="17">
        <f t="shared" si="1"/>
        <v>0.10869565217391303</v>
      </c>
      <c r="E26" s="22">
        <f t="shared" si="1"/>
        <v>0.1</v>
      </c>
      <c r="F26" s="17">
        <f t="shared" si="1"/>
        <v>0</v>
      </c>
      <c r="G26" s="17">
        <f t="shared" si="1"/>
        <v>0.5</v>
      </c>
      <c r="H26" s="17">
        <f t="shared" si="1"/>
        <v>1.3043478260869587E-2</v>
      </c>
      <c r="I26" s="17">
        <f t="shared" si="1"/>
        <v>4.7826086956521734E-2</v>
      </c>
      <c r="J26" s="17">
        <f t="shared" si="1"/>
        <v>0</v>
      </c>
      <c r="K26" s="22">
        <f t="shared" si="1"/>
        <v>1</v>
      </c>
      <c r="L26" s="17">
        <f t="shared" si="1"/>
        <v>0</v>
      </c>
      <c r="M26" s="17">
        <f t="shared" si="1"/>
        <v>0</v>
      </c>
      <c r="N26" s="17">
        <f t="shared" si="1"/>
        <v>1.5217391304347835E-2</v>
      </c>
      <c r="O26" s="17">
        <f t="shared" si="1"/>
        <v>0.32608695652173908</v>
      </c>
      <c r="P26" s="17">
        <f t="shared" si="1"/>
        <v>8.6956521739130523E-3</v>
      </c>
      <c r="Q26" s="17">
        <f>(Q11-MIN(11:11))/(MAX(11:11)-MIN(11:11))</f>
        <v>0.30434782608695649</v>
      </c>
      <c r="R26" s="17">
        <f t="shared" si="3"/>
        <v>0</v>
      </c>
      <c r="S26" s="22">
        <f t="shared" si="3"/>
        <v>0.13043478260869568</v>
      </c>
      <c r="T26" s="17">
        <f t="shared" si="3"/>
        <v>0</v>
      </c>
      <c r="U26" s="17">
        <f t="shared" si="3"/>
        <v>1</v>
      </c>
      <c r="V26" s="17">
        <f t="shared" si="3"/>
        <v>0.78260869565217384</v>
      </c>
      <c r="W26" s="17">
        <f t="shared" si="3"/>
        <v>0.10869565217391303</v>
      </c>
      <c r="X26" s="17">
        <f t="shared" si="3"/>
        <v>0.1</v>
      </c>
      <c r="Y26" s="17">
        <f t="shared" si="3"/>
        <v>0</v>
      </c>
      <c r="Z26" s="17">
        <f t="shared" si="3"/>
        <v>0.5</v>
      </c>
      <c r="AA26" s="17">
        <f t="shared" si="3"/>
        <v>1.3043478260869587E-2</v>
      </c>
      <c r="AB26" s="17">
        <f t="shared" si="3"/>
        <v>4.7826086956521734E-2</v>
      </c>
      <c r="AC26" s="17">
        <f t="shared" si="3"/>
        <v>0</v>
      </c>
      <c r="AD26" s="17">
        <f t="shared" si="3"/>
        <v>1</v>
      </c>
      <c r="AE26" s="17">
        <f t="shared" si="3"/>
        <v>0</v>
      </c>
      <c r="AF26" s="17">
        <f t="shared" si="3"/>
        <v>0</v>
      </c>
      <c r="AG26" s="17">
        <f t="shared" si="3"/>
        <v>1.5217391304347835E-2</v>
      </c>
      <c r="AH26" s="17">
        <f t="shared" si="3"/>
        <v>0.32608695652173908</v>
      </c>
      <c r="AI26" s="17">
        <f t="shared" si="3"/>
        <v>8.6956521739130523E-3</v>
      </c>
      <c r="AJ26" s="17">
        <f t="shared" si="3"/>
        <v>0.30434782608695649</v>
      </c>
      <c r="AK26" s="17">
        <f t="shared" si="3"/>
        <v>0</v>
      </c>
      <c r="AL26" s="17">
        <f t="shared" si="3"/>
        <v>0.13043478260869568</v>
      </c>
      <c r="AM26" s="17">
        <f t="shared" si="3"/>
        <v>0</v>
      </c>
      <c r="AN26" s="17">
        <f t="shared" si="3"/>
        <v>1</v>
      </c>
      <c r="AO26" s="17">
        <f t="shared" si="3"/>
        <v>0.78260869565217384</v>
      </c>
      <c r="AP26" s="17">
        <f t="shared" si="3"/>
        <v>0.10869565217391303</v>
      </c>
      <c r="AQ26" s="17">
        <f t="shared" si="3"/>
        <v>0.1</v>
      </c>
      <c r="AR26" s="17">
        <f t="shared" si="3"/>
        <v>0</v>
      </c>
      <c r="AS26" s="17">
        <f t="shared" si="3"/>
        <v>0.5</v>
      </c>
      <c r="AT26" s="17">
        <f t="shared" si="3"/>
        <v>1.3043478260869587E-2</v>
      </c>
      <c r="AU26" s="17">
        <f t="shared" si="3"/>
        <v>4.7826086956521734E-2</v>
      </c>
      <c r="AV26" s="17">
        <f t="shared" si="3"/>
        <v>0</v>
      </c>
      <c r="AW26" s="17">
        <f t="shared" si="3"/>
        <v>1</v>
      </c>
      <c r="AX26" s="17">
        <f t="shared" si="3"/>
        <v>0</v>
      </c>
      <c r="AY26" s="17">
        <f t="shared" si="3"/>
        <v>0</v>
      </c>
      <c r="AZ26" s="17">
        <f t="shared" si="3"/>
        <v>1.5217391304347835E-2</v>
      </c>
      <c r="BA26" s="17">
        <f t="shared" si="3"/>
        <v>0.32608695652173908</v>
      </c>
      <c r="BB26" s="17">
        <f t="shared" si="3"/>
        <v>8.6956521739130523E-3</v>
      </c>
      <c r="BC26" s="17">
        <f t="shared" si="3"/>
        <v>0.30434782608695649</v>
      </c>
      <c r="BD26" s="17">
        <f t="shared" si="3"/>
        <v>0</v>
      </c>
      <c r="BE26" s="17">
        <f t="shared" si="3"/>
        <v>0.13043478260869568</v>
      </c>
      <c r="BF26" s="17">
        <f t="shared" si="3"/>
        <v>0</v>
      </c>
    </row>
    <row r="27" spans="1:58" x14ac:dyDescent="0.25">
      <c r="B27" s="17">
        <f t="shared" si="1"/>
        <v>1</v>
      </c>
      <c r="C27" s="17">
        <f t="shared" si="1"/>
        <v>0.68627450980392157</v>
      </c>
      <c r="D27" s="17">
        <f t="shared" si="1"/>
        <v>0.3725490196078432</v>
      </c>
      <c r="E27" s="22">
        <f t="shared" si="1"/>
        <v>0.3725490196078432</v>
      </c>
      <c r="F27" s="17">
        <f t="shared" si="1"/>
        <v>8.6274509803921581E-2</v>
      </c>
      <c r="G27" s="17">
        <f t="shared" si="1"/>
        <v>0.68627450980392157</v>
      </c>
      <c r="H27" s="17">
        <f t="shared" si="1"/>
        <v>0.72549019607843146</v>
      </c>
      <c r="I27" s="17">
        <f t="shared" si="1"/>
        <v>0.76470588235294112</v>
      </c>
      <c r="J27" s="17">
        <f t="shared" si="1"/>
        <v>0.33333333333333337</v>
      </c>
      <c r="K27" s="22">
        <f t="shared" si="1"/>
        <v>0.3725490196078432</v>
      </c>
      <c r="L27" s="17">
        <f t="shared" si="1"/>
        <v>1.1764705882352931E-2</v>
      </c>
      <c r="M27" s="17">
        <f t="shared" si="1"/>
        <v>0.21568627450980399</v>
      </c>
      <c r="N27" s="17">
        <f t="shared" si="1"/>
        <v>0.21568627450980399</v>
      </c>
      <c r="O27" s="17">
        <f t="shared" si="1"/>
        <v>2.7450980392156838E-2</v>
      </c>
      <c r="P27" s="17">
        <f t="shared" si="1"/>
        <v>0.15294117647058827</v>
      </c>
      <c r="Q27" s="17">
        <f t="shared" si="1"/>
        <v>0.16078431372549018</v>
      </c>
      <c r="R27" s="17">
        <f t="shared" si="3"/>
        <v>0.33333333333333337</v>
      </c>
      <c r="S27" s="22">
        <f t="shared" si="3"/>
        <v>0</v>
      </c>
      <c r="T27" s="17">
        <f t="shared" si="3"/>
        <v>1</v>
      </c>
      <c r="U27" s="17">
        <f t="shared" si="3"/>
        <v>1</v>
      </c>
      <c r="V27" s="17">
        <f t="shared" si="3"/>
        <v>0.68627450980392157</v>
      </c>
      <c r="W27" s="17">
        <f t="shared" si="3"/>
        <v>0.3725490196078432</v>
      </c>
      <c r="X27" s="17">
        <f t="shared" si="3"/>
        <v>0.3725490196078432</v>
      </c>
      <c r="Y27" s="17">
        <f t="shared" si="3"/>
        <v>8.6274509803921581E-2</v>
      </c>
      <c r="Z27" s="17">
        <f t="shared" si="3"/>
        <v>0.68627450980392157</v>
      </c>
      <c r="AA27" s="17">
        <f t="shared" si="3"/>
        <v>0.72549019607843146</v>
      </c>
      <c r="AB27" s="17">
        <f t="shared" si="3"/>
        <v>0.76470588235294112</v>
      </c>
      <c r="AC27" s="17">
        <f t="shared" si="3"/>
        <v>0.33333333333333337</v>
      </c>
      <c r="AD27" s="17">
        <f t="shared" si="3"/>
        <v>0.3725490196078432</v>
      </c>
      <c r="AE27" s="17">
        <f t="shared" si="3"/>
        <v>1.1764705882352931E-2</v>
      </c>
      <c r="AF27" s="17">
        <f t="shared" si="3"/>
        <v>0.21568627450980399</v>
      </c>
      <c r="AG27" s="17">
        <f t="shared" si="3"/>
        <v>0.21568627450980399</v>
      </c>
      <c r="AH27" s="17">
        <f t="shared" si="3"/>
        <v>2.7450980392156838E-2</v>
      </c>
      <c r="AI27" s="17">
        <f t="shared" si="3"/>
        <v>0.15294117647058827</v>
      </c>
      <c r="AJ27" s="17">
        <f t="shared" si="3"/>
        <v>0.16078431372549018</v>
      </c>
      <c r="AK27" s="17">
        <f t="shared" si="3"/>
        <v>0.33333333333333337</v>
      </c>
      <c r="AL27" s="17">
        <f t="shared" si="3"/>
        <v>0</v>
      </c>
      <c r="AM27" s="17">
        <f t="shared" si="3"/>
        <v>1</v>
      </c>
      <c r="AN27" s="17">
        <f t="shared" si="3"/>
        <v>1</v>
      </c>
      <c r="AO27" s="17">
        <f t="shared" si="3"/>
        <v>0.68627450980392157</v>
      </c>
      <c r="AP27" s="17">
        <f t="shared" si="3"/>
        <v>0.3725490196078432</v>
      </c>
      <c r="AQ27" s="17">
        <f t="shared" si="3"/>
        <v>0.3725490196078432</v>
      </c>
      <c r="AR27" s="17">
        <f t="shared" si="3"/>
        <v>8.6274509803921581E-2</v>
      </c>
      <c r="AS27" s="17">
        <f t="shared" si="3"/>
        <v>0.68627450980392157</v>
      </c>
      <c r="AT27" s="17">
        <f t="shared" si="3"/>
        <v>0.72549019607843146</v>
      </c>
      <c r="AU27" s="17">
        <f t="shared" si="3"/>
        <v>0.76470588235294112</v>
      </c>
      <c r="AV27" s="17">
        <f t="shared" si="3"/>
        <v>0.33333333333333337</v>
      </c>
      <c r="AW27" s="17">
        <f t="shared" si="3"/>
        <v>0.3725490196078432</v>
      </c>
      <c r="AX27" s="17">
        <f t="shared" si="3"/>
        <v>1.1764705882352931E-2</v>
      </c>
      <c r="AY27" s="17">
        <f t="shared" si="3"/>
        <v>0.21568627450980399</v>
      </c>
      <c r="AZ27" s="17">
        <f t="shared" si="3"/>
        <v>0.21568627450980399</v>
      </c>
      <c r="BA27" s="17">
        <f t="shared" si="3"/>
        <v>2.7450980392156838E-2</v>
      </c>
      <c r="BB27" s="17">
        <f t="shared" si="3"/>
        <v>0.15294117647058827</v>
      </c>
      <c r="BC27" s="17">
        <f t="shared" si="3"/>
        <v>0.16078431372549018</v>
      </c>
      <c r="BD27" s="17">
        <f t="shared" si="3"/>
        <v>0.33333333333333337</v>
      </c>
      <c r="BE27" s="17">
        <f t="shared" si="3"/>
        <v>0</v>
      </c>
      <c r="BF27" s="17">
        <f t="shared" si="3"/>
        <v>1</v>
      </c>
    </row>
    <row r="28" spans="1:58" x14ac:dyDescent="0.25">
      <c r="B28" s="17">
        <f>(B13-MIN(13:13))/(MAX(13:13)-MIN(13:13))</f>
        <v>0.33101529902642557</v>
      </c>
      <c r="C28" s="17">
        <f t="shared" ref="C28:BF28" si="4">(C13-MIN(13:13))/(MAX(13:13)-MIN(13:13))</f>
        <v>0.39777468706536862</v>
      </c>
      <c r="D28" s="17">
        <f t="shared" si="4"/>
        <v>0.10848400556328233</v>
      </c>
      <c r="E28" s="22">
        <f t="shared" si="4"/>
        <v>0.45897079276773289</v>
      </c>
      <c r="F28" s="17">
        <f t="shared" si="4"/>
        <v>1.1126564673157173E-2</v>
      </c>
      <c r="G28" s="17">
        <f t="shared" si="4"/>
        <v>0</v>
      </c>
      <c r="H28" s="17">
        <f t="shared" si="4"/>
        <v>0.23226703755215575</v>
      </c>
      <c r="I28" s="17">
        <f t="shared" si="4"/>
        <v>2.2253129346314345E-2</v>
      </c>
      <c r="J28" s="17">
        <f t="shared" si="4"/>
        <v>0.22114047287899857</v>
      </c>
      <c r="K28" s="22">
        <f t="shared" si="4"/>
        <v>0.47148817802503468</v>
      </c>
      <c r="L28" s="17">
        <f t="shared" si="4"/>
        <v>0.42976356050069536</v>
      </c>
      <c r="M28" s="17">
        <f t="shared" si="4"/>
        <v>0.68011126564673152</v>
      </c>
      <c r="N28" s="17">
        <f t="shared" si="4"/>
        <v>0.16550764951321278</v>
      </c>
      <c r="O28" s="17">
        <f t="shared" si="4"/>
        <v>0.42976356050069536</v>
      </c>
      <c r="P28" s="17">
        <f t="shared" si="4"/>
        <v>0.16550764951321278</v>
      </c>
      <c r="Q28" s="17">
        <f t="shared" si="4"/>
        <v>0.13769123783031992</v>
      </c>
      <c r="R28" s="17">
        <f t="shared" si="4"/>
        <v>0.51321279554937416</v>
      </c>
      <c r="S28" s="22">
        <f t="shared" si="4"/>
        <v>0.27677329624478442</v>
      </c>
      <c r="T28" s="17">
        <f t="shared" si="4"/>
        <v>1</v>
      </c>
      <c r="U28" s="17">
        <f t="shared" si="4"/>
        <v>0.33101529902642557</v>
      </c>
      <c r="V28" s="17">
        <f t="shared" si="4"/>
        <v>0.39777468706536862</v>
      </c>
      <c r="W28" s="17">
        <f t="shared" si="4"/>
        <v>0.10848400556328233</v>
      </c>
      <c r="X28" s="17">
        <f t="shared" si="4"/>
        <v>0.45897079276773289</v>
      </c>
      <c r="Y28" s="17">
        <f t="shared" si="4"/>
        <v>1.1126564673157173E-2</v>
      </c>
      <c r="Z28" s="17">
        <f t="shared" si="4"/>
        <v>0</v>
      </c>
      <c r="AA28" s="17">
        <f t="shared" si="4"/>
        <v>0.23226703755215575</v>
      </c>
      <c r="AB28" s="17">
        <f t="shared" si="4"/>
        <v>2.2253129346314345E-2</v>
      </c>
      <c r="AC28" s="17">
        <f t="shared" si="4"/>
        <v>0.22114047287899857</v>
      </c>
      <c r="AD28" s="17">
        <f t="shared" si="4"/>
        <v>0.47148817802503468</v>
      </c>
      <c r="AE28" s="17">
        <f t="shared" si="4"/>
        <v>0.42976356050069536</v>
      </c>
      <c r="AF28" s="17">
        <f t="shared" si="4"/>
        <v>0.68011126564673152</v>
      </c>
      <c r="AG28" s="17">
        <f t="shared" si="4"/>
        <v>0.16550764951321278</v>
      </c>
      <c r="AH28" s="17">
        <f t="shared" si="4"/>
        <v>0.42976356050069536</v>
      </c>
      <c r="AI28" s="17">
        <f t="shared" si="4"/>
        <v>0.16550764951321278</v>
      </c>
      <c r="AJ28" s="17">
        <f t="shared" si="4"/>
        <v>0.13769123783031992</v>
      </c>
      <c r="AK28" s="17">
        <f t="shared" si="4"/>
        <v>0.51321279554937416</v>
      </c>
      <c r="AL28" s="17">
        <f t="shared" si="4"/>
        <v>0.27677329624478442</v>
      </c>
      <c r="AM28" s="17">
        <f t="shared" si="4"/>
        <v>1</v>
      </c>
      <c r="AN28" s="17">
        <f t="shared" si="4"/>
        <v>0.33101529902642557</v>
      </c>
      <c r="AO28" s="17">
        <f t="shared" si="4"/>
        <v>0.39777468706536862</v>
      </c>
      <c r="AP28" s="17">
        <f t="shared" si="4"/>
        <v>0.10848400556328233</v>
      </c>
      <c r="AQ28" s="17">
        <f t="shared" si="4"/>
        <v>0.45897079276773289</v>
      </c>
      <c r="AR28" s="17">
        <f t="shared" si="4"/>
        <v>1.1126564673157173E-2</v>
      </c>
      <c r="AS28" s="17">
        <f t="shared" si="4"/>
        <v>0</v>
      </c>
      <c r="AT28" s="17">
        <f t="shared" si="4"/>
        <v>0.23226703755215575</v>
      </c>
      <c r="AU28" s="17">
        <f t="shared" si="4"/>
        <v>2.2253129346314345E-2</v>
      </c>
      <c r="AV28" s="17">
        <f t="shared" si="4"/>
        <v>0.22114047287899857</v>
      </c>
      <c r="AW28" s="17">
        <f t="shared" si="4"/>
        <v>0.47148817802503468</v>
      </c>
      <c r="AX28" s="17">
        <f t="shared" si="4"/>
        <v>0.42976356050069536</v>
      </c>
      <c r="AY28" s="17">
        <f t="shared" si="4"/>
        <v>0.68011126564673152</v>
      </c>
      <c r="AZ28" s="17">
        <f t="shared" si="4"/>
        <v>0.16550764951321278</v>
      </c>
      <c r="BA28" s="17">
        <f t="shared" si="4"/>
        <v>0.42976356050069536</v>
      </c>
      <c r="BB28" s="17">
        <f t="shared" si="4"/>
        <v>0.16550764951321278</v>
      </c>
      <c r="BC28" s="17">
        <f t="shared" si="4"/>
        <v>0.13769123783031992</v>
      </c>
      <c r="BD28" s="17">
        <f t="shared" si="4"/>
        <v>0.51321279554937416</v>
      </c>
      <c r="BE28" s="17">
        <f t="shared" si="4"/>
        <v>0.27677329624478442</v>
      </c>
      <c r="BF28" s="17">
        <f t="shared" si="4"/>
        <v>1</v>
      </c>
    </row>
    <row r="29" spans="1:58" x14ac:dyDescent="0.25">
      <c r="B29" s="17">
        <f t="shared" si="1"/>
        <v>6.6666666666666652E-2</v>
      </c>
      <c r="C29" s="17">
        <f t="shared" si="1"/>
        <v>0</v>
      </c>
      <c r="D29" s="17">
        <f t="shared" si="1"/>
        <v>0.36666666666666664</v>
      </c>
      <c r="E29" s="22">
        <f t="shared" si="1"/>
        <v>0.16666666666666674</v>
      </c>
      <c r="F29" s="17">
        <f t="shared" si="1"/>
        <v>0.50000000000000011</v>
      </c>
      <c r="G29" s="17">
        <f t="shared" si="1"/>
        <v>0.56666666666666665</v>
      </c>
      <c r="H29" s="17">
        <f t="shared" si="1"/>
        <v>0.23333333333333331</v>
      </c>
      <c r="I29" s="17">
        <f t="shared" si="1"/>
        <v>0.50000000000000011</v>
      </c>
      <c r="J29" s="17">
        <f t="shared" si="1"/>
        <v>6.6666666666666652E-2</v>
      </c>
      <c r="K29" s="22">
        <f t="shared" si="1"/>
        <v>0.66666666666666663</v>
      </c>
      <c r="L29" s="17">
        <f t="shared" si="1"/>
        <v>0.93333333333333324</v>
      </c>
      <c r="M29" s="17">
        <f t="shared" si="1"/>
        <v>3.3333333333333361E-2</v>
      </c>
      <c r="N29" s="17">
        <f t="shared" si="1"/>
        <v>0.69999999999999984</v>
      </c>
      <c r="O29" s="17">
        <f t="shared" si="1"/>
        <v>0.66666666666666663</v>
      </c>
      <c r="P29" s="17">
        <f t="shared" si="1"/>
        <v>1</v>
      </c>
      <c r="Q29" s="17">
        <f t="shared" si="1"/>
        <v>0.86666666666666659</v>
      </c>
      <c r="R29" s="17">
        <f t="shared" ref="R29:BF29" si="5">(R14-MIN(14:14))/(MAX(14:14)-MIN(14:14))</f>
        <v>0.83333333333333337</v>
      </c>
      <c r="S29" s="22">
        <f t="shared" si="5"/>
        <v>0.30000000000000004</v>
      </c>
      <c r="T29" s="17">
        <f t="shared" si="5"/>
        <v>0.10000000000000002</v>
      </c>
      <c r="U29" s="17">
        <f t="shared" si="5"/>
        <v>6.6666666666666652E-2</v>
      </c>
      <c r="V29" s="17">
        <f t="shared" si="5"/>
        <v>0</v>
      </c>
      <c r="W29" s="17">
        <f t="shared" si="5"/>
        <v>0.36666666666666664</v>
      </c>
      <c r="X29" s="17">
        <f t="shared" si="5"/>
        <v>0.16666666666666674</v>
      </c>
      <c r="Y29" s="17">
        <f t="shared" si="5"/>
        <v>0.50000000000000011</v>
      </c>
      <c r="Z29" s="17">
        <f t="shared" si="5"/>
        <v>0.56666666666666665</v>
      </c>
      <c r="AA29" s="17">
        <f t="shared" si="5"/>
        <v>0.23333333333333331</v>
      </c>
      <c r="AB29" s="17">
        <f t="shared" si="5"/>
        <v>0.50000000000000011</v>
      </c>
      <c r="AC29" s="17">
        <f t="shared" si="5"/>
        <v>6.6666666666666652E-2</v>
      </c>
      <c r="AD29" s="17">
        <f t="shared" si="5"/>
        <v>0.66666666666666663</v>
      </c>
      <c r="AE29" s="17">
        <f t="shared" si="5"/>
        <v>0.93333333333333324</v>
      </c>
      <c r="AF29" s="17">
        <f t="shared" si="5"/>
        <v>3.3333333333333361E-2</v>
      </c>
      <c r="AG29" s="17">
        <f t="shared" si="5"/>
        <v>0.69999999999999984</v>
      </c>
      <c r="AH29" s="17">
        <f t="shared" si="5"/>
        <v>0.66666666666666663</v>
      </c>
      <c r="AI29" s="17">
        <f t="shared" si="5"/>
        <v>1</v>
      </c>
      <c r="AJ29" s="17">
        <f t="shared" si="5"/>
        <v>0.86666666666666659</v>
      </c>
      <c r="AK29" s="17">
        <f t="shared" si="5"/>
        <v>0.83333333333333337</v>
      </c>
      <c r="AL29" s="17">
        <f t="shared" si="5"/>
        <v>0.30000000000000004</v>
      </c>
      <c r="AM29" s="17">
        <f t="shared" si="5"/>
        <v>0.10000000000000002</v>
      </c>
      <c r="AN29" s="17">
        <f t="shared" si="5"/>
        <v>6.6666666666666652E-2</v>
      </c>
      <c r="AO29" s="17">
        <f t="shared" si="5"/>
        <v>0</v>
      </c>
      <c r="AP29" s="17">
        <f t="shared" si="5"/>
        <v>0.36666666666666664</v>
      </c>
      <c r="AQ29" s="17">
        <f t="shared" si="5"/>
        <v>0.16666666666666674</v>
      </c>
      <c r="AR29" s="17">
        <f t="shared" si="5"/>
        <v>0.50000000000000011</v>
      </c>
      <c r="AS29" s="17">
        <f t="shared" si="5"/>
        <v>0.56666666666666665</v>
      </c>
      <c r="AT29" s="17">
        <f t="shared" si="5"/>
        <v>0.23333333333333331</v>
      </c>
      <c r="AU29" s="17">
        <f t="shared" si="5"/>
        <v>0.50000000000000011</v>
      </c>
      <c r="AV29" s="17">
        <f t="shared" si="5"/>
        <v>6.6666666666666652E-2</v>
      </c>
      <c r="AW29" s="17">
        <f t="shared" si="5"/>
        <v>0.66666666666666663</v>
      </c>
      <c r="AX29" s="17">
        <f t="shared" si="5"/>
        <v>0.93333333333333324</v>
      </c>
      <c r="AY29" s="17">
        <f t="shared" si="5"/>
        <v>3.3333333333333361E-2</v>
      </c>
      <c r="AZ29" s="17">
        <f t="shared" si="5"/>
        <v>0.69999999999999984</v>
      </c>
      <c r="BA29" s="17">
        <f t="shared" si="5"/>
        <v>0.66666666666666663</v>
      </c>
      <c r="BB29" s="17">
        <f t="shared" si="5"/>
        <v>1</v>
      </c>
      <c r="BC29" s="17">
        <f t="shared" si="5"/>
        <v>0.86666666666666659</v>
      </c>
      <c r="BD29" s="17">
        <f t="shared" si="5"/>
        <v>0.83333333333333337</v>
      </c>
      <c r="BE29" s="17">
        <f t="shared" si="5"/>
        <v>0.30000000000000004</v>
      </c>
      <c r="BF29" s="17">
        <f t="shared" si="5"/>
        <v>0.10000000000000002</v>
      </c>
    </row>
    <row r="30" spans="1:58" x14ac:dyDescent="0.25">
      <c r="B30" s="17">
        <f>(B15-MIN(15:15))/(MAX(15:15)-MIN(15:15))</f>
        <v>1</v>
      </c>
      <c r="C30" s="17">
        <f t="shared" ref="C30:BF30" si="6">(C15-MIN(15:15))/(MAX(15:15)-MIN(15:15))</f>
        <v>1.779141104294479E-2</v>
      </c>
      <c r="D30" s="17">
        <f t="shared" si="6"/>
        <v>2.4539877300613507E-3</v>
      </c>
      <c r="E30" s="22">
        <f t="shared" si="6"/>
        <v>3.1288343558282215E-2</v>
      </c>
      <c r="F30" s="17">
        <f t="shared" si="6"/>
        <v>1.1042944785276078E-2</v>
      </c>
      <c r="G30" s="17">
        <f t="shared" si="6"/>
        <v>6.1349693251533724E-4</v>
      </c>
      <c r="H30" s="17">
        <f t="shared" si="6"/>
        <v>8.3435582822085894E-2</v>
      </c>
      <c r="I30" s="17">
        <f t="shared" si="6"/>
        <v>0</v>
      </c>
      <c r="J30" s="17">
        <f t="shared" si="6"/>
        <v>6.7484662576687116E-2</v>
      </c>
      <c r="K30" s="22">
        <f t="shared" si="6"/>
        <v>3.9877300613496938E-2</v>
      </c>
      <c r="L30" s="17">
        <f t="shared" si="6"/>
        <v>6.1349693251533756E-2</v>
      </c>
      <c r="M30" s="17">
        <f t="shared" si="6"/>
        <v>6.7484662576687116E-2</v>
      </c>
      <c r="N30" s="17">
        <f t="shared" si="6"/>
        <v>4.6625766871165653E-2</v>
      </c>
      <c r="O30" s="17">
        <f t="shared" si="6"/>
        <v>0.36809815950920249</v>
      </c>
      <c r="P30" s="17">
        <f t="shared" si="6"/>
        <v>1.9018404907975461E-2</v>
      </c>
      <c r="Q30" s="17">
        <f t="shared" si="6"/>
        <v>6.7484662576687116E-2</v>
      </c>
      <c r="R30" s="17">
        <f t="shared" si="6"/>
        <v>0.73006134969325165</v>
      </c>
      <c r="S30" s="22">
        <f t="shared" si="6"/>
        <v>3.6809815950920248E-2</v>
      </c>
      <c r="T30" s="17">
        <f t="shared" si="6"/>
        <v>7.9754601226993863E-2</v>
      </c>
      <c r="U30" s="17">
        <f t="shared" si="6"/>
        <v>1</v>
      </c>
      <c r="V30" s="17">
        <f t="shared" si="6"/>
        <v>1.779141104294479E-2</v>
      </c>
      <c r="W30" s="17">
        <f t="shared" si="6"/>
        <v>2.4539877300613507E-3</v>
      </c>
      <c r="X30" s="17">
        <f t="shared" si="6"/>
        <v>3.1288343558282215E-2</v>
      </c>
      <c r="Y30" s="17">
        <f t="shared" si="6"/>
        <v>1.1042944785276078E-2</v>
      </c>
      <c r="Z30" s="17">
        <f t="shared" si="6"/>
        <v>6.1349693251533724E-4</v>
      </c>
      <c r="AA30" s="17">
        <f t="shared" si="6"/>
        <v>8.3435582822085894E-2</v>
      </c>
      <c r="AB30" s="17">
        <f t="shared" si="6"/>
        <v>0</v>
      </c>
      <c r="AC30" s="17">
        <f t="shared" si="6"/>
        <v>6.7484662576687116E-2</v>
      </c>
      <c r="AD30" s="17">
        <f t="shared" si="6"/>
        <v>3.9877300613496938E-2</v>
      </c>
      <c r="AE30" s="17">
        <f t="shared" si="6"/>
        <v>6.1349693251533756E-2</v>
      </c>
      <c r="AF30" s="17">
        <f t="shared" si="6"/>
        <v>6.7484662576687116E-2</v>
      </c>
      <c r="AG30" s="17">
        <f t="shared" si="6"/>
        <v>4.6625766871165653E-2</v>
      </c>
      <c r="AH30" s="17">
        <f t="shared" si="6"/>
        <v>0.36809815950920249</v>
      </c>
      <c r="AI30" s="17">
        <f t="shared" si="6"/>
        <v>1.9018404907975461E-2</v>
      </c>
      <c r="AJ30" s="17">
        <f t="shared" si="6"/>
        <v>6.7484662576687116E-2</v>
      </c>
      <c r="AK30" s="17">
        <f t="shared" si="6"/>
        <v>0.73006134969325165</v>
      </c>
      <c r="AL30" s="17">
        <f t="shared" si="6"/>
        <v>3.6809815950920248E-2</v>
      </c>
      <c r="AM30" s="17">
        <f t="shared" si="6"/>
        <v>7.9754601226993863E-2</v>
      </c>
      <c r="AN30" s="17">
        <f t="shared" si="6"/>
        <v>1</v>
      </c>
      <c r="AO30" s="17">
        <f t="shared" si="6"/>
        <v>1.779141104294479E-2</v>
      </c>
      <c r="AP30" s="17">
        <f t="shared" si="6"/>
        <v>2.4539877300613507E-3</v>
      </c>
      <c r="AQ30" s="17">
        <f t="shared" si="6"/>
        <v>3.1288343558282215E-2</v>
      </c>
      <c r="AR30" s="17">
        <f t="shared" si="6"/>
        <v>1.1042944785276078E-2</v>
      </c>
      <c r="AS30" s="17">
        <f t="shared" si="6"/>
        <v>6.1349693251533724E-4</v>
      </c>
      <c r="AT30" s="17">
        <f t="shared" si="6"/>
        <v>8.3435582822085894E-2</v>
      </c>
      <c r="AU30" s="17">
        <f t="shared" si="6"/>
        <v>0</v>
      </c>
      <c r="AV30" s="17">
        <f t="shared" si="6"/>
        <v>6.7484662576687116E-2</v>
      </c>
      <c r="AW30" s="17">
        <f t="shared" si="6"/>
        <v>3.9877300613496938E-2</v>
      </c>
      <c r="AX30" s="17">
        <f t="shared" si="6"/>
        <v>6.1349693251533756E-2</v>
      </c>
      <c r="AY30" s="17">
        <f t="shared" si="6"/>
        <v>6.7484662576687116E-2</v>
      </c>
      <c r="AZ30" s="17">
        <f t="shared" si="6"/>
        <v>4.6625766871165653E-2</v>
      </c>
      <c r="BA30" s="17">
        <f t="shared" si="6"/>
        <v>0.36809815950920249</v>
      </c>
      <c r="BB30" s="17">
        <f>(BB15-MIN(15:15))/(MAX(15:15)-MIN(15:15))</f>
        <v>1.9018404907975461E-2</v>
      </c>
      <c r="BC30" s="17">
        <f t="shared" si="6"/>
        <v>6.7484662576687116E-2</v>
      </c>
      <c r="BD30" s="17">
        <f t="shared" si="6"/>
        <v>0.73006134969325165</v>
      </c>
      <c r="BE30" s="17">
        <f t="shared" si="6"/>
        <v>3.6809815950920248E-2</v>
      </c>
      <c r="BF30" s="17">
        <f t="shared" si="6"/>
        <v>7.9754601226993863E-2</v>
      </c>
    </row>
    <row r="31" spans="1:58" x14ac:dyDescent="0.25">
      <c r="A31" s="16" t="s">
        <v>67</v>
      </c>
    </row>
    <row r="33" spans="1:77" x14ac:dyDescent="0.25">
      <c r="B33" s="14">
        <v>0.53422068677511902</v>
      </c>
      <c r="C33" s="14">
        <v>0.64234164119891501</v>
      </c>
      <c r="D33" s="14">
        <v>0.27942446043165498</v>
      </c>
      <c r="E33" s="23">
        <v>0.39673354719918003</v>
      </c>
      <c r="F33" s="14">
        <v>0.58894857728592898</v>
      </c>
      <c r="G33" s="14">
        <v>0.36069322905791501</v>
      </c>
      <c r="H33" s="14">
        <v>0.69573470511190005</v>
      </c>
      <c r="I33" s="14">
        <v>0.45413109090564002</v>
      </c>
      <c r="J33" s="14">
        <v>0.22013986013986001</v>
      </c>
      <c r="K33" s="23">
        <v>0.37605496258127802</v>
      </c>
      <c r="L33" s="14">
        <v>0.40929947245736698</v>
      </c>
      <c r="M33" s="14">
        <v>0.48232541300661202</v>
      </c>
      <c r="N33" s="14">
        <v>0.27534764962557901</v>
      </c>
      <c r="O33" s="14">
        <v>0.45171488160961798</v>
      </c>
      <c r="P33" s="14">
        <v>0.31529775487670197</v>
      </c>
      <c r="Q33" s="14">
        <v>0.40012857318120498</v>
      </c>
      <c r="R33" s="14">
        <v>0.31071230523862098</v>
      </c>
      <c r="S33" s="23">
        <v>0.42357043501457697</v>
      </c>
      <c r="T33" s="14">
        <v>0.30268776837197903</v>
      </c>
      <c r="U33" s="14">
        <v>0.59295305707940305</v>
      </c>
      <c r="V33" s="14">
        <v>0.72910537005751597</v>
      </c>
      <c r="W33" s="14">
        <v>0.28172661870503601</v>
      </c>
      <c r="X33" s="14">
        <v>0.37938080142746</v>
      </c>
      <c r="Y33" s="14">
        <v>0.64501129439456395</v>
      </c>
      <c r="Z33" s="14">
        <v>0.45680074410128901</v>
      </c>
      <c r="AA33" s="14">
        <v>0.85057459045955897</v>
      </c>
      <c r="AB33" s="14">
        <v>0.48616692925343102</v>
      </c>
      <c r="AC33" s="14">
        <v>0.232447552447552</v>
      </c>
      <c r="AD33" s="14">
        <v>0.33822500306710801</v>
      </c>
      <c r="AE33" s="14">
        <v>0.37834768740031899</v>
      </c>
      <c r="AF33" s="14">
        <v>0.66126102780053697</v>
      </c>
      <c r="AG33" s="14">
        <v>0.319413883119605</v>
      </c>
      <c r="AH33" s="14">
        <v>0.52737480063795805</v>
      </c>
      <c r="AI33" s="14">
        <v>0.35083498957183201</v>
      </c>
      <c r="AJ33" s="14">
        <v>0.43681217028585501</v>
      </c>
      <c r="AK33" s="14">
        <v>0.38866494908600202</v>
      </c>
      <c r="AL33" s="14">
        <v>0.462295306872964</v>
      </c>
      <c r="AM33" s="14">
        <v>0.322175929333824</v>
      </c>
      <c r="AN33" s="14">
        <v>0.65168542738368695</v>
      </c>
      <c r="AO33" s="14">
        <v>0.87727112241605198</v>
      </c>
      <c r="AP33" s="14">
        <v>0.33122302158273398</v>
      </c>
      <c r="AQ33" s="14">
        <v>0.459470397296939</v>
      </c>
      <c r="AR33" s="14">
        <v>0.90663730756819405</v>
      </c>
      <c r="AS33" s="14">
        <v>0.63299785501414196</v>
      </c>
      <c r="AT33" s="14">
        <v>0.96003037148117998</v>
      </c>
      <c r="AU33" s="14">
        <v>0.46347487709041202</v>
      </c>
      <c r="AV33" s="14">
        <v>0.28615384615384598</v>
      </c>
      <c r="AW33" s="14">
        <v>0.37605496258127802</v>
      </c>
      <c r="AX33" s="14">
        <v>0.38178677462888</v>
      </c>
      <c r="AY33" s="14">
        <v>0.87358015281721002</v>
      </c>
      <c r="AZ33" s="14">
        <v>0.38217488233836999</v>
      </c>
      <c r="BA33" s="14">
        <v>0.59844927002821702</v>
      </c>
      <c r="BB33" s="14">
        <v>0.398982210771684</v>
      </c>
      <c r="BC33" s="14">
        <v>0.43566580787633402</v>
      </c>
      <c r="BD33" s="14">
        <v>0.47693485461906499</v>
      </c>
      <c r="BE33" s="14">
        <v>0.54108039099864702</v>
      </c>
      <c r="BF33" s="14">
        <v>0.41044583486688802</v>
      </c>
    </row>
    <row r="34" spans="1:77" x14ac:dyDescent="0.25">
      <c r="B34" s="14">
        <v>0.416908286963249</v>
      </c>
      <c r="C34" s="14">
        <v>0.21181201857847673</v>
      </c>
      <c r="D34" s="14">
        <v>2.3051077771259268E-2</v>
      </c>
      <c r="E34" s="23">
        <v>0.17711957283170776</v>
      </c>
      <c r="F34" s="14">
        <v>0.24112293517600306</v>
      </c>
      <c r="G34" s="14">
        <v>6.0229890903375383E-2</v>
      </c>
      <c r="H34" s="14">
        <v>0.22740926991653954</v>
      </c>
      <c r="I34" s="14">
        <v>0.128863218452273</v>
      </c>
      <c r="J34" s="14">
        <v>4.1860465116279097E-2</v>
      </c>
      <c r="K34" s="23">
        <v>7.9069767441860506E-2</v>
      </c>
      <c r="L34" s="14">
        <v>0.45476190476190498</v>
      </c>
      <c r="M34" s="14">
        <v>0.20031743238487201</v>
      </c>
      <c r="N34" s="14">
        <v>0.22771543438828301</v>
      </c>
      <c r="O34" s="14">
        <v>0.48366083069472898</v>
      </c>
      <c r="P34" s="14">
        <v>0.13476319699220801</v>
      </c>
      <c r="Q34" s="14">
        <v>0.24100546346309101</v>
      </c>
      <c r="R34" s="14">
        <v>0.44047619047619102</v>
      </c>
      <c r="S34" s="23">
        <v>0.40119047619047599</v>
      </c>
      <c r="T34" s="14">
        <v>0.22890665186669201</v>
      </c>
      <c r="U34" s="14">
        <v>0.51206042904227911</v>
      </c>
      <c r="V34" s="14">
        <v>0.37886991555408439</v>
      </c>
      <c r="W34" s="14">
        <v>5.0583703199388742E-2</v>
      </c>
      <c r="X34" s="14">
        <v>0.31344802390102827</v>
      </c>
      <c r="Y34" s="14">
        <v>0.39492112632519977</v>
      </c>
      <c r="Z34" s="14">
        <v>0.13448450615738</v>
      </c>
      <c r="AA34" s="14">
        <v>0.32833600727634438</v>
      </c>
      <c r="AB34" s="14">
        <v>0.21215298302827068</v>
      </c>
      <c r="AC34" s="14">
        <v>0.103488372093023</v>
      </c>
      <c r="AD34" s="14">
        <v>0.21511627906976799</v>
      </c>
      <c r="AE34" s="14">
        <v>0.63809523809523805</v>
      </c>
      <c r="AF34" s="14">
        <v>0.38019127162465799</v>
      </c>
      <c r="AG34" s="14">
        <v>0.37900005414624899</v>
      </c>
      <c r="AH34" s="14">
        <v>0.62098776929285404</v>
      </c>
      <c r="AI34" s="14">
        <v>0.26683924077499199</v>
      </c>
      <c r="AJ34" s="14">
        <v>0.40233128453467498</v>
      </c>
      <c r="AK34" s="14">
        <v>0.60714285714285698</v>
      </c>
      <c r="AL34" s="14">
        <v>0.58333333333333304</v>
      </c>
      <c r="AM34" s="14">
        <v>0.37780883666783999</v>
      </c>
      <c r="AN34" s="14">
        <v>0.58366080129135745</v>
      </c>
      <c r="AO34" s="14">
        <v>0.57438513758784704</v>
      </c>
      <c r="AP34" s="14">
        <v>0.21787621863410633</v>
      </c>
      <c r="AQ34" s="14">
        <v>0.50274467483061747</v>
      </c>
      <c r="AR34" s="14">
        <v>0.53367225951599495</v>
      </c>
      <c r="AS34" s="14">
        <v>0.25142695952595578</v>
      </c>
      <c r="AT34" s="14">
        <v>0.45659817385627099</v>
      </c>
      <c r="AU34" s="14">
        <v>0.128863218452273</v>
      </c>
      <c r="AV34" s="14">
        <v>0.26976744186046497</v>
      </c>
      <c r="AW34" s="14">
        <v>0.38720930232558098</v>
      </c>
      <c r="AX34" s="14">
        <v>0.8</v>
      </c>
      <c r="AY34" s="14">
        <v>0.48978327963830298</v>
      </c>
      <c r="AZ34" s="14">
        <v>0.563638763299672</v>
      </c>
      <c r="BA34" s="14">
        <v>0.69831750170733198</v>
      </c>
      <c r="BB34" s="14">
        <v>0.42159500924774901</v>
      </c>
      <c r="BC34" s="14">
        <v>0.58365617433414096</v>
      </c>
      <c r="BD34" s="14">
        <v>0.72380952380952401</v>
      </c>
      <c r="BE34" s="14">
        <v>0.73452380952381002</v>
      </c>
      <c r="BF34" s="14">
        <v>0.55530024095080799</v>
      </c>
    </row>
    <row r="35" spans="1:77" x14ac:dyDescent="0.25">
      <c r="B35" s="14">
        <v>0.77618491895919428</v>
      </c>
      <c r="C35" s="14">
        <v>0.64506546287295718</v>
      </c>
      <c r="D35" s="14">
        <v>0.52750465605043573</v>
      </c>
      <c r="E35" s="23">
        <v>0.55245408409780505</v>
      </c>
      <c r="F35" s="14">
        <v>0.60253831702090643</v>
      </c>
      <c r="G35" s="14">
        <v>0.26302479915303539</v>
      </c>
      <c r="H35" s="14">
        <v>0.29728205012815118</v>
      </c>
      <c r="I35" s="14">
        <v>0.37868813592815898</v>
      </c>
      <c r="J35" s="14">
        <v>0.62173314993122397</v>
      </c>
      <c r="K35" s="23">
        <v>0.90508940852819797</v>
      </c>
      <c r="L35" s="14">
        <v>0.91746905089408504</v>
      </c>
      <c r="M35" s="14">
        <v>0.53388184631736901</v>
      </c>
      <c r="N35" s="14">
        <v>0.82255845942228301</v>
      </c>
      <c r="O35" s="14">
        <v>0.88583218707015099</v>
      </c>
      <c r="P35" s="14">
        <v>0.81292984869326002</v>
      </c>
      <c r="Q35" s="14">
        <v>0.82393397524071499</v>
      </c>
      <c r="R35" s="14">
        <v>0.86382393397524104</v>
      </c>
      <c r="S35" s="23">
        <v>0.86932599724896797</v>
      </c>
      <c r="T35" s="14">
        <v>0.473177441540578</v>
      </c>
      <c r="U35" s="14">
        <v>0.80238845434975048</v>
      </c>
      <c r="V35" s="15">
        <v>0.59861999547188105</v>
      </c>
      <c r="W35" s="14">
        <v>0.6749932527882585</v>
      </c>
      <c r="X35" s="14">
        <v>0.69544803872899674</v>
      </c>
      <c r="Y35" s="14">
        <v>0.68130771236578713</v>
      </c>
      <c r="Z35" s="14">
        <v>0.34662690542736119</v>
      </c>
      <c r="AA35" s="14">
        <v>0.31434910147021511</v>
      </c>
      <c r="AB35" s="14">
        <v>0.49853178461458197</v>
      </c>
      <c r="AC35" s="14">
        <v>0.72627235213204899</v>
      </c>
      <c r="AD35" s="14">
        <v>0.93672627235213202</v>
      </c>
      <c r="AE35" s="14">
        <v>0.96148555708390604</v>
      </c>
      <c r="AF35" s="14">
        <v>0.43257432474677998</v>
      </c>
      <c r="AG35" s="14">
        <v>0.89133425034387903</v>
      </c>
      <c r="AH35" s="14">
        <v>0.89683631361760696</v>
      </c>
      <c r="AI35" s="14">
        <v>0.90646492434662995</v>
      </c>
      <c r="AJ35" s="14">
        <v>0.88308115543328802</v>
      </c>
      <c r="AK35" s="14">
        <v>0.88995873452544705</v>
      </c>
      <c r="AL35" s="14">
        <v>0.92159559834938098</v>
      </c>
      <c r="AM35" s="14">
        <v>0.53920220082531001</v>
      </c>
      <c r="AN35" s="14">
        <v>0.7492099482106731</v>
      </c>
      <c r="AO35" s="14">
        <v>0.64532057612118499</v>
      </c>
      <c r="AP35" s="14">
        <v>0.74414043724549306</v>
      </c>
      <c r="AQ35" s="14">
        <v>0.66951530678952997</v>
      </c>
      <c r="AR35" s="14">
        <v>0.71142939489635937</v>
      </c>
      <c r="AS35" s="14">
        <v>0.45577138975751663</v>
      </c>
      <c r="AT35" s="14">
        <v>0.35222176522736137</v>
      </c>
      <c r="AU35" s="14">
        <v>0.57812401403402824</v>
      </c>
      <c r="AV35" s="14">
        <v>0.71389270976616204</v>
      </c>
      <c r="AW35" s="14">
        <v>0.95735900962861098</v>
      </c>
      <c r="AX35" s="14">
        <v>0.96836313617606595</v>
      </c>
      <c r="AY35" s="14">
        <v>0.43589588283106201</v>
      </c>
      <c r="AZ35" s="14">
        <v>0.93122420907840397</v>
      </c>
      <c r="BA35" s="14">
        <v>0.92847317744154101</v>
      </c>
      <c r="BB35" s="14">
        <v>0.93947730398899598</v>
      </c>
      <c r="BC35" s="14">
        <v>0.94497936726272402</v>
      </c>
      <c r="BD35" s="14">
        <v>0.90784044016506205</v>
      </c>
      <c r="BE35" s="14">
        <v>0.93672627235213202</v>
      </c>
      <c r="BF35" s="14">
        <v>0.66024759284731804</v>
      </c>
      <c r="BG35">
        <v>0.75838168026052022</v>
      </c>
      <c r="BH35">
        <v>0.62015005112322941</v>
      </c>
      <c r="BI35">
        <v>0.31383334052857959</v>
      </c>
      <c r="BJ35">
        <v>0.33416696859718531</v>
      </c>
      <c r="BK35">
        <v>0.49990072083800224</v>
      </c>
      <c r="BL35">
        <v>0.18634652702160451</v>
      </c>
      <c r="BM35">
        <v>0.2715984160779395</v>
      </c>
      <c r="BN35">
        <v>0.24032579753939967</v>
      </c>
      <c r="BO35">
        <v>0.44979367262723502</v>
      </c>
      <c r="BP35">
        <v>0.76753782668500703</v>
      </c>
      <c r="BQ35">
        <v>0.90371389270976599</v>
      </c>
      <c r="BR35">
        <v>0.54882885769663703</v>
      </c>
      <c r="BS35">
        <v>0.74552957359009597</v>
      </c>
      <c r="BT35">
        <v>0.89270976616231101</v>
      </c>
      <c r="BU35">
        <v>0.69738651994497902</v>
      </c>
      <c r="BV35">
        <v>0.770288858321871</v>
      </c>
      <c r="BW35">
        <v>0.876203576341128</v>
      </c>
      <c r="BX35">
        <v>0.82118294360385202</v>
      </c>
      <c r="BY35">
        <v>0.46079779917469099</v>
      </c>
    </row>
    <row r="36" spans="1:77" x14ac:dyDescent="0.25">
      <c r="A36" s="18" t="s">
        <v>68</v>
      </c>
      <c r="B36" s="18"/>
    </row>
    <row r="37" spans="1:77" x14ac:dyDescent="0.25">
      <c r="B37" s="17">
        <f>(B33-MIN(33:33))/(MAX(33:33)-MIN(33:33))</f>
        <v>0.42449635698918964</v>
      </c>
      <c r="C37" s="17">
        <f t="shared" ref="C37:BF39" si="7">(C33-MIN(33:33))/(MAX(33:33)-MIN(33:33))</f>
        <v>0.57062737606090008</v>
      </c>
      <c r="D37" s="17">
        <f t="shared" si="7"/>
        <v>8.0126179999686881E-2</v>
      </c>
      <c r="E37" s="22">
        <f t="shared" si="7"/>
        <v>0.23867543150293938</v>
      </c>
      <c r="F37" s="17">
        <f t="shared" si="7"/>
        <v>0.49846390985264749</v>
      </c>
      <c r="G37" s="17">
        <f t="shared" si="7"/>
        <v>0.18996509181236967</v>
      </c>
      <c r="H37" s="17">
        <f t="shared" si="7"/>
        <v>0.64279084226915129</v>
      </c>
      <c r="I37" s="17">
        <f t="shared" si="7"/>
        <v>0.31625115767681089</v>
      </c>
      <c r="J37" s="17">
        <f t="shared" si="7"/>
        <v>0</v>
      </c>
      <c r="K37" s="22">
        <f t="shared" si="7"/>
        <v>0.21072726309027173</v>
      </c>
      <c r="L37" s="17">
        <f t="shared" si="7"/>
        <v>0.25565892441921784</v>
      </c>
      <c r="M37" s="17">
        <f t="shared" si="7"/>
        <v>0.35435723103333977</v>
      </c>
      <c r="N37" s="17">
        <f t="shared" si="7"/>
        <v>7.4616160958240765E-2</v>
      </c>
      <c r="O37" s="17">
        <f t="shared" si="7"/>
        <v>0.31298552680442437</v>
      </c>
      <c r="P37" s="17">
        <f t="shared" si="7"/>
        <v>0.12861077859254305</v>
      </c>
      <c r="Q37" s="17">
        <f t="shared" si="7"/>
        <v>0.24326398336295749</v>
      </c>
      <c r="R37" s="17">
        <f t="shared" si="7"/>
        <v>0.12241330806441288</v>
      </c>
      <c r="S37" s="22">
        <f t="shared" si="7"/>
        <v>0.27494686275395697</v>
      </c>
      <c r="T37" s="17">
        <f t="shared" si="7"/>
        <v>0.11156773464018478</v>
      </c>
      <c r="U37" s="17">
        <f t="shared" si="7"/>
        <v>0.50387616981826655</v>
      </c>
      <c r="V37" s="17">
        <f t="shared" si="7"/>
        <v>0.68789300864930858</v>
      </c>
      <c r="W37" s="17">
        <f t="shared" si="7"/>
        <v>8.3237665061453026E-2</v>
      </c>
      <c r="X37" s="17">
        <f t="shared" si="7"/>
        <v>0.21522230498525791</v>
      </c>
      <c r="Y37" s="17">
        <f t="shared" si="7"/>
        <v>0.57423554937131216</v>
      </c>
      <c r="Z37" s="17">
        <f t="shared" si="7"/>
        <v>0.31985933098722308</v>
      </c>
      <c r="AA37" s="17">
        <f t="shared" si="7"/>
        <v>0.85206489427308274</v>
      </c>
      <c r="AB37" s="17">
        <f t="shared" si="7"/>
        <v>0.35954923740176153</v>
      </c>
      <c r="AC37" s="17">
        <f t="shared" si="7"/>
        <v>1.6634477830212789E-2</v>
      </c>
      <c r="AD37" s="17">
        <f t="shared" si="7"/>
        <v>0.15959813123319536</v>
      </c>
      <c r="AE37" s="17">
        <f t="shared" si="7"/>
        <v>0.21382599835433744</v>
      </c>
      <c r="AF37" s="17">
        <f t="shared" si="7"/>
        <v>0.59619789806600554</v>
      </c>
      <c r="AG37" s="17">
        <f t="shared" si="7"/>
        <v>0.13417393716777745</v>
      </c>
      <c r="AH37" s="17">
        <f t="shared" si="7"/>
        <v>0.41524379051857724</v>
      </c>
      <c r="AI37" s="17">
        <f t="shared" si="7"/>
        <v>0.17664117518555505</v>
      </c>
      <c r="AJ37" s="17">
        <f t="shared" si="7"/>
        <v>0.29284374758800169</v>
      </c>
      <c r="AK37" s="17">
        <f t="shared" si="7"/>
        <v>0.2277703070426314</v>
      </c>
      <c r="AL37" s="17">
        <f t="shared" si="7"/>
        <v>0.32728551457445965</v>
      </c>
      <c r="AM37" s="17">
        <f t="shared" si="7"/>
        <v>0.13790698438473903</v>
      </c>
      <c r="AN37" s="17">
        <f t="shared" si="7"/>
        <v>0.58325598264734335</v>
      </c>
      <c r="AO37" s="17">
        <f t="shared" si="7"/>
        <v>0.88814662737720906</v>
      </c>
      <c r="AP37" s="17">
        <f t="shared" si="7"/>
        <v>0.15013459388943295</v>
      </c>
      <c r="AQ37" s="17">
        <f t="shared" si="7"/>
        <v>0.32346750429763665</v>
      </c>
      <c r="AR37" s="17">
        <f t="shared" si="7"/>
        <v>0.92783653379174758</v>
      </c>
      <c r="AS37" s="17">
        <f t="shared" si="7"/>
        <v>0.55799876947445515</v>
      </c>
      <c r="AT37" s="17">
        <f t="shared" si="7"/>
        <v>1</v>
      </c>
      <c r="AU37" s="17">
        <f t="shared" si="7"/>
        <v>0.32887976426325433</v>
      </c>
      <c r="AV37" s="17">
        <f t="shared" si="7"/>
        <v>8.9221290180234475E-2</v>
      </c>
      <c r="AW37" s="17">
        <f t="shared" si="7"/>
        <v>0.21072726309027173</v>
      </c>
      <c r="AX37" s="17">
        <f t="shared" si="7"/>
        <v>0.21847410125043543</v>
      </c>
      <c r="AY37" s="17">
        <f t="shared" si="7"/>
        <v>0.88315809253013999</v>
      </c>
      <c r="AZ37" s="17">
        <f t="shared" si="7"/>
        <v>0.21899864873893668</v>
      </c>
      <c r="BA37" s="17">
        <f t="shared" si="7"/>
        <v>0.51130458370459975</v>
      </c>
      <c r="BB37" s="17">
        <f t="shared" si="7"/>
        <v>0.24171461573092395</v>
      </c>
      <c r="BC37" s="17">
        <f t="shared" si="7"/>
        <v>0.29129437995596813</v>
      </c>
      <c r="BD37" s="17">
        <f t="shared" si="7"/>
        <v>0.34707161470914238</v>
      </c>
      <c r="BE37" s="17">
        <f t="shared" si="7"/>
        <v>0.43376759931272246</v>
      </c>
      <c r="BF37" s="17">
        <f t="shared" si="7"/>
        <v>0.25720829205125145</v>
      </c>
    </row>
    <row r="38" spans="1:77" x14ac:dyDescent="0.25">
      <c r="B38" s="17">
        <f t="shared" ref="B38:Q39" si="8">(B34-MIN(34:34))/(MAX(34:34)-MIN(34:34))</f>
        <v>0.50692805913441319</v>
      </c>
      <c r="C38" s="17">
        <f t="shared" si="8"/>
        <v>0.24295154469838434</v>
      </c>
      <c r="D38" s="17">
        <f t="shared" si="8"/>
        <v>0</v>
      </c>
      <c r="E38" s="22">
        <f t="shared" si="8"/>
        <v>0.19829938706715824</v>
      </c>
      <c r="F38" s="17">
        <f t="shared" si="8"/>
        <v>0.28067721206071955</v>
      </c>
      <c r="G38" s="17">
        <f t="shared" si="8"/>
        <v>4.7852326026099221E-2</v>
      </c>
      <c r="H38" s="17">
        <f t="shared" si="8"/>
        <v>0.26302654691773342</v>
      </c>
      <c r="I38" s="17">
        <f t="shared" si="8"/>
        <v>0.13618931393518516</v>
      </c>
      <c r="J38" s="17">
        <f t="shared" si="8"/>
        <v>2.4209297171123658E-2</v>
      </c>
      <c r="K38" s="22">
        <f t="shared" si="8"/>
        <v>7.2100865408123743E-2</v>
      </c>
      <c r="L38" s="17">
        <f t="shared" si="8"/>
        <v>0.55564891672962013</v>
      </c>
      <c r="M38" s="17">
        <f t="shared" si="8"/>
        <v>0.22815702492399353</v>
      </c>
      <c r="N38" s="17">
        <f t="shared" si="8"/>
        <v>0.26342060689128383</v>
      </c>
      <c r="O38" s="17">
        <f t="shared" si="8"/>
        <v>0.59284431671798121</v>
      </c>
      <c r="P38" s="17">
        <f t="shared" si="8"/>
        <v>0.14378309310281751</v>
      </c>
      <c r="Q38" s="17">
        <f t="shared" si="8"/>
        <v>0.28052601587580811</v>
      </c>
      <c r="R38" s="17">
        <f t="shared" si="7"/>
        <v>0.5372619753529152</v>
      </c>
      <c r="S38" s="22">
        <f t="shared" si="7"/>
        <v>0.48669788656697444</v>
      </c>
      <c r="T38" s="17">
        <f t="shared" si="7"/>
        <v>0.26495380610725272</v>
      </c>
      <c r="U38" s="17">
        <f t="shared" si="7"/>
        <v>0.62939703921366796</v>
      </c>
      <c r="V38" s="17">
        <f t="shared" si="7"/>
        <v>0.45796940777281736</v>
      </c>
      <c r="W38" s="17">
        <f t="shared" si="7"/>
        <v>3.5436853878566321E-2</v>
      </c>
      <c r="X38" s="17">
        <f t="shared" si="7"/>
        <v>0.37376581371236334</v>
      </c>
      <c r="Y38" s="17">
        <f t="shared" si="7"/>
        <v>0.47862869477597214</v>
      </c>
      <c r="Z38" s="17">
        <f t="shared" si="7"/>
        <v>0.14342439405986296</v>
      </c>
      <c r="AA38" s="17">
        <f t="shared" si="7"/>
        <v>0.39292792714011449</v>
      </c>
      <c r="AB38" s="17">
        <f t="shared" si="7"/>
        <v>0.2433903952328775</v>
      </c>
      <c r="AC38" s="17">
        <f t="shared" si="7"/>
        <v>0.10352970706365465</v>
      </c>
      <c r="AD38" s="17">
        <f t="shared" si="7"/>
        <v>0.24720441177465591</v>
      </c>
      <c r="AE38" s="17">
        <f t="shared" si="7"/>
        <v>0.79161466439733885</v>
      </c>
      <c r="AF38" s="17">
        <f t="shared" si="7"/>
        <v>0.45967010653533469</v>
      </c>
      <c r="AG38" s="17">
        <f t="shared" si="7"/>
        <v>0.45813690731936574</v>
      </c>
      <c r="AH38" s="17">
        <f t="shared" si="7"/>
        <v>0.7695958825792113</v>
      </c>
      <c r="AI38" s="17">
        <f t="shared" si="7"/>
        <v>0.31377630630390307</v>
      </c>
      <c r="AJ38" s="17">
        <f t="shared" si="7"/>
        <v>0.48816620489725349</v>
      </c>
      <c r="AK38" s="17">
        <f t="shared" si="7"/>
        <v>0.7517762914144771</v>
      </c>
      <c r="AL38" s="17">
        <f t="shared" si="7"/>
        <v>0.72113138911996799</v>
      </c>
      <c r="AM38" s="17">
        <f t="shared" si="7"/>
        <v>0.45660370810339684</v>
      </c>
      <c r="AN38" s="17">
        <f t="shared" si="7"/>
        <v>0.72155286851025402</v>
      </c>
      <c r="AO38" s="17">
        <f t="shared" si="7"/>
        <v>0.70961429257800046</v>
      </c>
      <c r="AP38" s="17">
        <f t="shared" si="7"/>
        <v>0.25075669106274762</v>
      </c>
      <c r="AQ38" s="17">
        <f t="shared" si="7"/>
        <v>0.61740686335379469</v>
      </c>
      <c r="AR38" s="17">
        <f t="shared" si="7"/>
        <v>0.65721332141111355</v>
      </c>
      <c r="AS38" s="17">
        <f t="shared" si="7"/>
        <v>0.29393937647739038</v>
      </c>
      <c r="AT38" s="17">
        <f>(AT34-MIN(34:34))/(MAX(34:34)-MIN(34:34))</f>
        <v>0.55801235278291761</v>
      </c>
      <c r="AU38" s="17">
        <f t="shared" si="7"/>
        <v>0.13618931393518516</v>
      </c>
      <c r="AV38" s="17">
        <f t="shared" si="7"/>
        <v>0.31754515262274885</v>
      </c>
      <c r="AW38" s="17">
        <f t="shared" si="7"/>
        <v>0.46870291487077997</v>
      </c>
      <c r="AX38" s="17">
        <f t="shared" si="7"/>
        <v>1</v>
      </c>
      <c r="AY38" s="17">
        <f t="shared" si="7"/>
        <v>0.60072443440449685</v>
      </c>
      <c r="AZ38" s="17">
        <f t="shared" si="7"/>
        <v>0.69578278579458386</v>
      </c>
      <c r="BA38" s="17">
        <f t="shared" si="7"/>
        <v>0.86912589053990374</v>
      </c>
      <c r="BB38" s="17">
        <f t="shared" si="7"/>
        <v>0.51296027328699323</v>
      </c>
      <c r="BC38" s="17">
        <f t="shared" si="7"/>
        <v>0.72154691321887765</v>
      </c>
      <c r="BD38" s="17">
        <f t="shared" si="7"/>
        <v>0.90193631265757146</v>
      </c>
      <c r="BE38" s="17">
        <f t="shared" si="7"/>
        <v>0.91572651869010091</v>
      </c>
      <c r="BF38" s="17">
        <f t="shared" si="7"/>
        <v>0.6850503912828001</v>
      </c>
    </row>
    <row r="39" spans="1:77" ht="14.25" customHeight="1" x14ac:dyDescent="0.25">
      <c r="B39" s="17">
        <f t="shared" si="8"/>
        <v>0.75425302357112312</v>
      </c>
      <c r="C39" s="17">
        <f t="shared" si="7"/>
        <v>0.58658464600557858</v>
      </c>
      <c r="D39" s="17">
        <f t="shared" si="7"/>
        <v>0.43625432635977013</v>
      </c>
      <c r="E39" s="22">
        <f t="shared" si="7"/>
        <v>0.46815828818782562</v>
      </c>
      <c r="F39" s="17">
        <f t="shared" si="7"/>
        <v>0.53220326157688691</v>
      </c>
      <c r="G39" s="17">
        <f t="shared" si="7"/>
        <v>9.8051973876024975E-2</v>
      </c>
      <c r="H39" s="17">
        <f t="shared" si="7"/>
        <v>0.14185826977062968</v>
      </c>
      <c r="I39" s="17">
        <f t="shared" si="7"/>
        <v>0.24595591277085491</v>
      </c>
      <c r="J39" s="17">
        <f t="shared" si="7"/>
        <v>0.55674856238714909</v>
      </c>
      <c r="K39" s="22">
        <f t="shared" si="7"/>
        <v>0.91908902329289233</v>
      </c>
      <c r="L39" s="17">
        <f t="shared" si="7"/>
        <v>0.93491943177906534</v>
      </c>
      <c r="M39" s="17">
        <f t="shared" si="7"/>
        <v>0.44440912792316467</v>
      </c>
      <c r="N39" s="17">
        <f t="shared" si="7"/>
        <v>0.81355296671840371</v>
      </c>
      <c r="O39" s="17">
        <f t="shared" si="7"/>
        <v>0.89446394342551139</v>
      </c>
      <c r="P39" s="17">
        <f t="shared" si="7"/>
        <v>0.80124042678471397</v>
      </c>
      <c r="Q39" s="17">
        <f t="shared" si="7"/>
        <v>0.81531190099464523</v>
      </c>
      <c r="R39" s="17">
        <f t="shared" si="7"/>
        <v>0.86632099500564874</v>
      </c>
      <c r="S39" s="22">
        <f t="shared" si="7"/>
        <v>0.87335673211061371</v>
      </c>
      <c r="T39" s="17">
        <f t="shared" si="7"/>
        <v>0.36678366055307082</v>
      </c>
      <c r="U39" s="17">
        <f t="shared" si="7"/>
        <v>0.78776066916817533</v>
      </c>
      <c r="V39" s="17">
        <f t="shared" si="7"/>
        <v>0.52719272663024164</v>
      </c>
      <c r="W39" s="17">
        <f t="shared" si="7"/>
        <v>0.62485466426984548</v>
      </c>
      <c r="X39" s="17">
        <f t="shared" si="7"/>
        <v>0.65101112399370553</v>
      </c>
      <c r="Y39" s="17">
        <f t="shared" si="7"/>
        <v>0.63292924926409011</v>
      </c>
      <c r="Z39" s="17">
        <f t="shared" si="7"/>
        <v>0.20495776755823175</v>
      </c>
      <c r="AA39" s="17">
        <f t="shared" si="7"/>
        <v>0.16368268007377826</v>
      </c>
      <c r="AB39" s="17">
        <f t="shared" si="7"/>
        <v>0.3992054055354668</v>
      </c>
      <c r="AC39" s="17">
        <f t="shared" si="7"/>
        <v>0.69042756738150057</v>
      </c>
      <c r="AD39" s="17">
        <f t="shared" si="7"/>
        <v>0.95954451164644616</v>
      </c>
      <c r="AE39" s="17">
        <f t="shared" si="7"/>
        <v>0.99120532861879218</v>
      </c>
      <c r="AF39" s="17">
        <f t="shared" si="7"/>
        <v>0.3148626190835051</v>
      </c>
      <c r="AG39" s="17">
        <f t="shared" si="7"/>
        <v>0.9014996805304778</v>
      </c>
      <c r="AH39" s="17">
        <f t="shared" si="7"/>
        <v>0.9085354176354441</v>
      </c>
      <c r="AI39" s="17">
        <f t="shared" si="7"/>
        <v>0.92084795756913385</v>
      </c>
      <c r="AJ39" s="17">
        <f t="shared" si="7"/>
        <v>0.89094607487302957</v>
      </c>
      <c r="AK39" s="17">
        <f t="shared" si="7"/>
        <v>0.89974074625423628</v>
      </c>
      <c r="AL39" s="17">
        <f t="shared" si="7"/>
        <v>0.94019623460779</v>
      </c>
      <c r="AM39" s="17">
        <f t="shared" si="7"/>
        <v>0.45121250581266181</v>
      </c>
      <c r="AN39" s="17">
        <f t="shared" si="7"/>
        <v>0.71975890869843862</v>
      </c>
      <c r="AO39" s="17">
        <f t="shared" si="7"/>
        <v>0.58691087085200944</v>
      </c>
      <c r="AP39" s="17">
        <f t="shared" si="7"/>
        <v>0.7132762957899208</v>
      </c>
      <c r="AQ39" s="17">
        <f t="shared" si="7"/>
        <v>0.61784976701497596</v>
      </c>
      <c r="AR39" s="17">
        <f t="shared" si="7"/>
        <v>0.67144720678310066</v>
      </c>
      <c r="AS39" s="17">
        <f t="shared" si="7"/>
        <v>0.34452575505681643</v>
      </c>
      <c r="AT39" s="17">
        <f t="shared" si="7"/>
        <v>0.21211216777749245</v>
      </c>
      <c r="AU39" s="17">
        <f t="shared" si="7"/>
        <v>0.50098358836140922</v>
      </c>
      <c r="AV39" s="17">
        <f t="shared" si="7"/>
        <v>0.67459715889532756</v>
      </c>
      <c r="AW39" s="17">
        <f t="shared" si="7"/>
        <v>0.98592852579006862</v>
      </c>
      <c r="AX39" s="17">
        <f t="shared" si="7"/>
        <v>1</v>
      </c>
      <c r="AY39" s="17">
        <f t="shared" si="7"/>
        <v>0.31911004560283873</v>
      </c>
      <c r="AZ39" s="17">
        <f t="shared" si="7"/>
        <v>0.95250877454147986</v>
      </c>
      <c r="BA39" s="17">
        <f t="shared" si="7"/>
        <v>0.94899090598899793</v>
      </c>
      <c r="BB39" s="17">
        <f t="shared" si="7"/>
        <v>0.96306238019892931</v>
      </c>
      <c r="BC39" s="17">
        <f t="shared" si="7"/>
        <v>0.97009811730389572</v>
      </c>
      <c r="BD39" s="17">
        <f t="shared" si="7"/>
        <v>0.92260689184537559</v>
      </c>
      <c r="BE39" s="17">
        <f>(BE35-MIN(35:35))/(MAX(35:35)-MIN(35:35))</f>
        <v>0.95954451164644616</v>
      </c>
      <c r="BF39" s="17">
        <f t="shared" si="7"/>
        <v>0.60599872212191097</v>
      </c>
    </row>
    <row r="40" spans="1:77" x14ac:dyDescent="0.25">
      <c r="A40" s="18" t="s">
        <v>70</v>
      </c>
      <c r="B40" s="16"/>
    </row>
    <row r="41" spans="1:77" x14ac:dyDescent="0.25">
      <c r="B41" s="14">
        <v>0.75838168026052022</v>
      </c>
      <c r="C41" s="14">
        <v>0.62015005112322941</v>
      </c>
      <c r="D41" s="14">
        <v>0.31383334052857959</v>
      </c>
      <c r="E41" s="23">
        <v>0.33416696859718531</v>
      </c>
      <c r="F41" s="14">
        <v>0.49990072083800224</v>
      </c>
      <c r="G41" s="14">
        <v>0.18634652702160451</v>
      </c>
      <c r="H41" s="14">
        <v>0.2715984160779395</v>
      </c>
      <c r="I41" s="14">
        <v>0.24032579753939967</v>
      </c>
      <c r="J41" s="14">
        <v>0.44979367262723502</v>
      </c>
      <c r="K41" s="23">
        <v>0.76753782668500703</v>
      </c>
      <c r="L41" s="14">
        <v>0.90371389270976599</v>
      </c>
      <c r="M41" s="14">
        <v>0.54882885769663703</v>
      </c>
      <c r="N41" s="14">
        <v>0.74552957359009597</v>
      </c>
      <c r="O41" s="14">
        <v>0.89270976616231101</v>
      </c>
      <c r="P41" s="14">
        <v>0.69738651994497902</v>
      </c>
      <c r="Q41" s="14">
        <v>0.770288858321871</v>
      </c>
      <c r="R41" s="14">
        <v>0.876203576341128</v>
      </c>
      <c r="S41" s="23">
        <v>0.82118294360385202</v>
      </c>
      <c r="T41" s="14">
        <v>0.46079779917469099</v>
      </c>
    </row>
    <row r="42" spans="1:77" x14ac:dyDescent="0.25">
      <c r="A42" s="18" t="s">
        <v>71</v>
      </c>
      <c r="B42" s="18"/>
      <c r="C42" s="2"/>
      <c r="D42" s="2"/>
    </row>
    <row r="43" spans="1:77" x14ac:dyDescent="0.25">
      <c r="B43">
        <f xml:space="preserve"> (B41-MIN(35:35))/(MAX(35:35)-MIN(35:35))</f>
        <v>0.7314872172055481</v>
      </c>
      <c r="C43">
        <f t="shared" ref="C43:T43" si="9" xml:space="preserve"> (C41-MIN(35:35))/(MAX(35:35)-MIN(35:35))</f>
        <v>0.55472418235549448</v>
      </c>
      <c r="D43">
        <f t="shared" si="9"/>
        <v>0.16302315323560382</v>
      </c>
      <c r="E43" s="21">
        <f t="shared" si="9"/>
        <v>0.18902468290975105</v>
      </c>
      <c r="F43">
        <f t="shared" si="9"/>
        <v>0.40095592618604531</v>
      </c>
      <c r="G43">
        <f xml:space="preserve"> (G41-MIN(35:35))/(MAX(35:35)-MIN(35:35))</f>
        <v>0</v>
      </c>
      <c r="H43">
        <f t="shared" si="9"/>
        <v>0.10901544552680505</v>
      </c>
      <c r="I43">
        <f t="shared" si="9"/>
        <v>6.9025734090429461E-2</v>
      </c>
      <c r="J43">
        <f t="shared" si="9"/>
        <v>0.33688177785696527</v>
      </c>
      <c r="K43" s="21">
        <f t="shared" si="9"/>
        <v>0.74319559566874549</v>
      </c>
      <c r="L43">
        <f t="shared" si="9"/>
        <v>0.9173300890166507</v>
      </c>
      <c r="M43">
        <f t="shared" si="9"/>
        <v>0.46352254726016462</v>
      </c>
      <c r="N43">
        <f t="shared" si="9"/>
        <v>0.7150526472488814</v>
      </c>
      <c r="O43">
        <f t="shared" si="9"/>
        <v>0.90325861480671943</v>
      </c>
      <c r="P43">
        <f t="shared" si="9"/>
        <v>0.65348994758042989</v>
      </c>
      <c r="Q43">
        <f t="shared" si="9"/>
        <v>0.74671346422122864</v>
      </c>
      <c r="R43">
        <f t="shared" si="9"/>
        <v>0.88215140349182164</v>
      </c>
      <c r="S43" s="21">
        <f t="shared" si="9"/>
        <v>0.81179403244216342</v>
      </c>
      <c r="T43">
        <f t="shared" si="9"/>
        <v>0.35095325206689792</v>
      </c>
    </row>
    <row r="45" spans="1:77" x14ac:dyDescent="0.25">
      <c r="B45">
        <v>850</v>
      </c>
      <c r="C45">
        <v>850</v>
      </c>
      <c r="D45">
        <v>850</v>
      </c>
      <c r="E45" s="21">
        <v>850</v>
      </c>
      <c r="F45">
        <v>850</v>
      </c>
      <c r="G45">
        <v>850</v>
      </c>
      <c r="H45">
        <v>850</v>
      </c>
      <c r="I45">
        <v>850</v>
      </c>
      <c r="J45">
        <v>850</v>
      </c>
      <c r="K45" s="21">
        <v>850</v>
      </c>
      <c r="L45">
        <v>850</v>
      </c>
      <c r="M45">
        <v>850</v>
      </c>
      <c r="N45">
        <v>850</v>
      </c>
      <c r="O45">
        <v>850</v>
      </c>
      <c r="P45">
        <v>850</v>
      </c>
      <c r="Q45">
        <v>850</v>
      </c>
      <c r="R45">
        <v>850</v>
      </c>
      <c r="S45" s="21">
        <v>850</v>
      </c>
      <c r="T45">
        <v>850</v>
      </c>
    </row>
    <row r="46" spans="1:77" x14ac:dyDescent="0.25">
      <c r="B46">
        <f>(B45-MIN(2:2))/(MAX(2:2)-MIN(2:2))</f>
        <v>0</v>
      </c>
      <c r="C46">
        <f t="shared" ref="C46:T46" si="10">(C45-MIN(2:2))/(MAX(2:2)-MIN(2:2))</f>
        <v>0</v>
      </c>
      <c r="D46">
        <f t="shared" si="10"/>
        <v>0</v>
      </c>
      <c r="E46" s="21">
        <f t="shared" si="10"/>
        <v>0</v>
      </c>
      <c r="F46">
        <f t="shared" si="10"/>
        <v>0</v>
      </c>
      <c r="G46">
        <f t="shared" si="10"/>
        <v>0</v>
      </c>
      <c r="H46">
        <f t="shared" si="10"/>
        <v>0</v>
      </c>
      <c r="I46">
        <f t="shared" si="10"/>
        <v>0</v>
      </c>
      <c r="J46">
        <f t="shared" si="10"/>
        <v>0</v>
      </c>
      <c r="K46" s="21">
        <f t="shared" si="10"/>
        <v>0</v>
      </c>
      <c r="L46">
        <f t="shared" si="10"/>
        <v>0</v>
      </c>
      <c r="M46">
        <f t="shared" si="10"/>
        <v>0</v>
      </c>
      <c r="N46">
        <f t="shared" si="10"/>
        <v>0</v>
      </c>
      <c r="O46">
        <f t="shared" si="10"/>
        <v>0</v>
      </c>
      <c r="P46">
        <f t="shared" si="10"/>
        <v>0</v>
      </c>
      <c r="Q46">
        <f t="shared" si="10"/>
        <v>0</v>
      </c>
      <c r="R46">
        <f t="shared" si="10"/>
        <v>0</v>
      </c>
      <c r="S46" s="21">
        <f t="shared" si="10"/>
        <v>0</v>
      </c>
      <c r="T46">
        <f t="shared" si="10"/>
        <v>0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F30"/>
  <sheetViews>
    <sheetView workbookViewId="0">
      <selection activeCell="D10" sqref="D10"/>
    </sheetView>
  </sheetViews>
  <sheetFormatPr defaultRowHeight="15" x14ac:dyDescent="0.25"/>
  <cols>
    <col min="2" max="2" width="22" customWidth="1"/>
  </cols>
  <sheetData>
    <row r="2" spans="2:58" x14ac:dyDescent="0.25">
      <c r="B2">
        <v>0.33333333333333331</v>
      </c>
      <c r="C2">
        <v>0.33333333333333331</v>
      </c>
      <c r="D2">
        <v>0.33333333333333331</v>
      </c>
      <c r="E2">
        <v>0.33333333333333331</v>
      </c>
      <c r="F2">
        <v>0.33333333333333331</v>
      </c>
      <c r="G2">
        <v>0.33333333333333331</v>
      </c>
      <c r="H2">
        <v>0.33333333333333331</v>
      </c>
      <c r="I2">
        <v>0.33333333333333331</v>
      </c>
      <c r="J2">
        <v>0.33333333333333331</v>
      </c>
      <c r="K2">
        <v>0.33333333333333331</v>
      </c>
      <c r="L2">
        <v>0.33333333333333331</v>
      </c>
      <c r="M2">
        <v>0.33333333333333331</v>
      </c>
      <c r="N2">
        <v>0.33333333333333331</v>
      </c>
      <c r="O2">
        <v>0.33333333333333331</v>
      </c>
      <c r="P2">
        <v>0.33333333333333331</v>
      </c>
      <c r="Q2">
        <v>0.33333333333333331</v>
      </c>
      <c r="R2">
        <v>0.33333333333333331</v>
      </c>
      <c r="S2">
        <v>0.33333333333333331</v>
      </c>
      <c r="T2">
        <v>0.33333333333333331</v>
      </c>
      <c r="U2">
        <v>0.66666666666666663</v>
      </c>
      <c r="V2">
        <v>0.66666666666666663</v>
      </c>
      <c r="W2">
        <v>0.66666666666666663</v>
      </c>
      <c r="X2">
        <v>0.66666666666666663</v>
      </c>
      <c r="Y2">
        <v>0.66666666666666663</v>
      </c>
      <c r="Z2">
        <v>0.66666666666666663</v>
      </c>
      <c r="AA2">
        <v>0.66666666666666663</v>
      </c>
      <c r="AB2">
        <v>0.66666666666666663</v>
      </c>
      <c r="AC2">
        <v>0.66666666666666663</v>
      </c>
      <c r="AD2">
        <v>0.66666666666666663</v>
      </c>
      <c r="AE2">
        <v>0.66666666666666663</v>
      </c>
      <c r="AF2">
        <v>0.66666666666666663</v>
      </c>
      <c r="AG2">
        <v>0.66666666666666663</v>
      </c>
      <c r="AH2">
        <v>0.66666666666666663</v>
      </c>
      <c r="AI2">
        <v>0.66666666666666663</v>
      </c>
      <c r="AJ2">
        <v>0.66666666666666663</v>
      </c>
      <c r="AK2">
        <v>0.66666666666666663</v>
      </c>
      <c r="AL2">
        <v>0.66666666666666663</v>
      </c>
      <c r="AM2">
        <v>0.66666666666666663</v>
      </c>
      <c r="AN2">
        <v>1</v>
      </c>
      <c r="AO2">
        <v>1</v>
      </c>
      <c r="AP2">
        <v>1</v>
      </c>
      <c r="AQ2">
        <v>1</v>
      </c>
      <c r="AR2">
        <v>1</v>
      </c>
      <c r="AS2">
        <v>1</v>
      </c>
      <c r="AT2">
        <v>1</v>
      </c>
      <c r="AU2">
        <v>1</v>
      </c>
      <c r="AV2">
        <v>1</v>
      </c>
      <c r="AW2">
        <v>1</v>
      </c>
      <c r="AX2">
        <v>1</v>
      </c>
      <c r="AY2">
        <v>1</v>
      </c>
      <c r="AZ2">
        <v>1</v>
      </c>
      <c r="BA2">
        <v>1</v>
      </c>
      <c r="BB2">
        <v>1</v>
      </c>
      <c r="BC2">
        <v>1</v>
      </c>
      <c r="BD2">
        <v>1</v>
      </c>
      <c r="BE2">
        <v>1</v>
      </c>
      <c r="BF2">
        <v>1</v>
      </c>
    </row>
    <row r="3" spans="2:58" x14ac:dyDescent="0.25">
      <c r="B3">
        <v>0.41428571428571431</v>
      </c>
      <c r="C3">
        <v>0</v>
      </c>
      <c r="D3">
        <v>0.47142857142857153</v>
      </c>
      <c r="E3">
        <v>0.45714285714285713</v>
      </c>
      <c r="F3">
        <v>0.85714285714285732</v>
      </c>
      <c r="G3">
        <v>0.81428571428571428</v>
      </c>
      <c r="H3">
        <v>0.12857142857142856</v>
      </c>
      <c r="I3">
        <v>0.68571428571428561</v>
      </c>
      <c r="J3">
        <v>0.92857142857142849</v>
      </c>
      <c r="K3">
        <v>0.77142857142857135</v>
      </c>
      <c r="L3">
        <v>0.45714285714285713</v>
      </c>
      <c r="M3">
        <v>8.5714285714285771E-2</v>
      </c>
      <c r="N3">
        <v>0.61428571428571421</v>
      </c>
      <c r="O3">
        <v>0.50000000000000011</v>
      </c>
      <c r="P3">
        <v>0.70000000000000007</v>
      </c>
      <c r="Q3">
        <v>0.5428571428571427</v>
      </c>
      <c r="R3">
        <v>1</v>
      </c>
      <c r="S3">
        <v>0.61428571428571421</v>
      </c>
      <c r="T3">
        <v>0.8285714285714284</v>
      </c>
      <c r="U3">
        <v>0.41428571428571431</v>
      </c>
      <c r="V3">
        <v>0</v>
      </c>
      <c r="W3">
        <v>0.47142857142857153</v>
      </c>
      <c r="X3">
        <v>0.45714285714285713</v>
      </c>
      <c r="Y3">
        <v>0.85714285714285732</v>
      </c>
      <c r="Z3">
        <v>0.81428571428571428</v>
      </c>
      <c r="AA3">
        <v>0.12857142857142856</v>
      </c>
      <c r="AB3">
        <v>0.68571428571428561</v>
      </c>
      <c r="AC3">
        <v>0.92857142857142849</v>
      </c>
      <c r="AD3">
        <v>0.77142857142857135</v>
      </c>
      <c r="AE3">
        <v>0.45714285714285713</v>
      </c>
      <c r="AF3">
        <v>8.5714285714285771E-2</v>
      </c>
      <c r="AG3">
        <v>0.61428571428571421</v>
      </c>
      <c r="AH3">
        <v>0.50000000000000011</v>
      </c>
      <c r="AI3">
        <v>0.70000000000000007</v>
      </c>
      <c r="AJ3">
        <v>0.5428571428571427</v>
      </c>
      <c r="AK3">
        <v>1</v>
      </c>
      <c r="AL3">
        <v>0.61428571428571421</v>
      </c>
      <c r="AM3">
        <v>0.8285714285714284</v>
      </c>
      <c r="AN3">
        <v>0.41428571428571431</v>
      </c>
      <c r="AO3">
        <v>0</v>
      </c>
      <c r="AP3">
        <v>0.47142857142857153</v>
      </c>
      <c r="AQ3">
        <v>0.45714285714285713</v>
      </c>
      <c r="AR3">
        <v>0.85714285714285732</v>
      </c>
      <c r="AS3">
        <v>0.81428571428571428</v>
      </c>
      <c r="AT3">
        <v>0.12857142857142856</v>
      </c>
      <c r="AU3">
        <v>0.68571428571428561</v>
      </c>
      <c r="AV3">
        <v>0.92857142857142849</v>
      </c>
      <c r="AW3">
        <v>0.77142857142857135</v>
      </c>
      <c r="AX3">
        <v>0.45714285714285713</v>
      </c>
      <c r="AY3">
        <v>8.5714285714285771E-2</v>
      </c>
      <c r="AZ3">
        <v>0.61428571428571421</v>
      </c>
      <c r="BA3">
        <v>0.50000000000000011</v>
      </c>
      <c r="BB3">
        <v>0.70000000000000007</v>
      </c>
      <c r="BC3">
        <v>0.5428571428571427</v>
      </c>
      <c r="BD3">
        <v>1</v>
      </c>
      <c r="BE3">
        <v>0.61428571428571421</v>
      </c>
      <c r="BF3">
        <v>0.8285714285714284</v>
      </c>
    </row>
    <row r="4" spans="2:58" x14ac:dyDescent="0.25">
      <c r="B4">
        <v>0.37590711175616831</v>
      </c>
      <c r="C4">
        <v>1</v>
      </c>
      <c r="D4">
        <v>0.17271407837445571</v>
      </c>
      <c r="E4">
        <v>0.14368650217706819</v>
      </c>
      <c r="F4">
        <v>0.25979680696661822</v>
      </c>
      <c r="G4">
        <v>0.11465892597968068</v>
      </c>
      <c r="H4">
        <v>0.52104499274310578</v>
      </c>
      <c r="I4">
        <v>3.338171262699563E-2</v>
      </c>
      <c r="J4">
        <v>0</v>
      </c>
      <c r="K4">
        <v>0.14368650217706819</v>
      </c>
      <c r="L4">
        <v>4.7895500725689412E-2</v>
      </c>
      <c r="M4">
        <v>0.66618287373004337</v>
      </c>
      <c r="N4">
        <v>0.17271407837445571</v>
      </c>
      <c r="O4">
        <v>1.1611030478955016E-2</v>
      </c>
      <c r="P4">
        <v>0.17271407837445571</v>
      </c>
      <c r="Q4">
        <v>0.25979680696661822</v>
      </c>
      <c r="R4">
        <v>5.8055152394775079E-3</v>
      </c>
      <c r="S4">
        <v>3.7735849056603779E-2</v>
      </c>
      <c r="T4">
        <v>7.1117561683599409E-2</v>
      </c>
      <c r="U4">
        <v>0.37590711175616831</v>
      </c>
      <c r="V4">
        <v>1</v>
      </c>
      <c r="W4">
        <v>0.17271407837445571</v>
      </c>
      <c r="X4">
        <v>0.14368650217706819</v>
      </c>
      <c r="Y4">
        <v>0.25979680696661822</v>
      </c>
      <c r="Z4">
        <v>0.11465892597968068</v>
      </c>
      <c r="AA4">
        <v>0.52104499274310578</v>
      </c>
      <c r="AB4">
        <v>3.338171262699563E-2</v>
      </c>
      <c r="AC4">
        <v>0</v>
      </c>
      <c r="AD4">
        <v>0.14368650217706819</v>
      </c>
      <c r="AE4">
        <v>4.7895500725689412E-2</v>
      </c>
      <c r="AF4">
        <v>0.66618287373004337</v>
      </c>
      <c r="AG4">
        <v>0.17271407837445571</v>
      </c>
      <c r="AH4">
        <v>1.1611030478955016E-2</v>
      </c>
      <c r="AI4">
        <v>0.17271407837445571</v>
      </c>
      <c r="AJ4">
        <v>0.25979680696661822</v>
      </c>
      <c r="AK4">
        <v>5.8055152394775079E-3</v>
      </c>
      <c r="AL4">
        <v>3.7735849056603779E-2</v>
      </c>
      <c r="AM4">
        <v>7.1117561683599409E-2</v>
      </c>
      <c r="AN4">
        <v>0.37590711175616831</v>
      </c>
      <c r="AO4">
        <v>1</v>
      </c>
      <c r="AP4">
        <v>0.17271407837445571</v>
      </c>
      <c r="AQ4">
        <v>0.14368650217706819</v>
      </c>
      <c r="AR4">
        <v>0.25979680696661822</v>
      </c>
      <c r="AS4">
        <v>0.11465892597968068</v>
      </c>
      <c r="AT4">
        <v>0.52104499274310578</v>
      </c>
      <c r="AU4">
        <v>3.338171262699563E-2</v>
      </c>
      <c r="AV4">
        <v>0</v>
      </c>
      <c r="AW4">
        <v>0.14368650217706819</v>
      </c>
      <c r="AX4">
        <v>4.7895500725689412E-2</v>
      </c>
      <c r="AY4">
        <v>0.66618287373004337</v>
      </c>
      <c r="AZ4">
        <v>0.17271407837445571</v>
      </c>
      <c r="BA4">
        <v>1.1611030478955016E-2</v>
      </c>
      <c r="BB4">
        <v>0.17271407837445571</v>
      </c>
      <c r="BC4">
        <v>0.25979680696661822</v>
      </c>
      <c r="BD4">
        <v>5.8055152394775079E-3</v>
      </c>
      <c r="BE4">
        <v>3.7735849056603779E-2</v>
      </c>
      <c r="BF4">
        <v>7.1117561683599409E-2</v>
      </c>
    </row>
    <row r="5" spans="2:58" x14ac:dyDescent="0.25">
      <c r="B5">
        <v>0.57446808510638292</v>
      </c>
      <c r="C5">
        <v>0.56028368794326255</v>
      </c>
      <c r="D5">
        <v>0.92907801418439717</v>
      </c>
      <c r="E5">
        <v>0.85815602836879434</v>
      </c>
      <c r="F5">
        <v>0.34751773049645396</v>
      </c>
      <c r="G5">
        <v>0.46099290780141855</v>
      </c>
      <c r="H5">
        <v>1</v>
      </c>
      <c r="I5">
        <v>0.43262411347517732</v>
      </c>
      <c r="J5">
        <v>7.0921985815603121E-3</v>
      </c>
      <c r="K5">
        <v>0</v>
      </c>
      <c r="L5">
        <v>0.29787234042553185</v>
      </c>
      <c r="M5">
        <v>0.7872340425531914</v>
      </c>
      <c r="N5">
        <v>0.10638297872340428</v>
      </c>
      <c r="O5">
        <v>0.32624113475177302</v>
      </c>
      <c r="P5">
        <v>0.19148936170212766</v>
      </c>
      <c r="Q5">
        <v>0.12765957446808515</v>
      </c>
      <c r="R5">
        <v>7.0921985815603121E-3</v>
      </c>
      <c r="S5">
        <v>0.53900709219858156</v>
      </c>
      <c r="T5">
        <v>0.12765957446808515</v>
      </c>
      <c r="U5">
        <v>0.57446808510638292</v>
      </c>
      <c r="V5">
        <v>0.56028368794326255</v>
      </c>
      <c r="W5">
        <v>0.92907801418439717</v>
      </c>
      <c r="X5">
        <v>0.85815602836879434</v>
      </c>
      <c r="Y5">
        <v>0.34751773049645396</v>
      </c>
      <c r="Z5">
        <v>0.46099290780141855</v>
      </c>
      <c r="AA5">
        <v>1</v>
      </c>
      <c r="AB5">
        <v>0.43262411347517732</v>
      </c>
      <c r="AC5">
        <v>7.0921985815603121E-3</v>
      </c>
      <c r="AD5">
        <v>0</v>
      </c>
      <c r="AE5">
        <v>0.29787234042553185</v>
      </c>
      <c r="AF5">
        <v>0.7872340425531914</v>
      </c>
      <c r="AG5">
        <v>0.10638297872340428</v>
      </c>
      <c r="AH5">
        <v>0.32624113475177302</v>
      </c>
      <c r="AI5">
        <v>0.19148936170212766</v>
      </c>
      <c r="AJ5">
        <v>0.12765957446808515</v>
      </c>
      <c r="AK5">
        <v>7.0921985815603121E-3</v>
      </c>
      <c r="AL5">
        <v>0.53900709219858156</v>
      </c>
      <c r="AM5">
        <v>0.12765957446808515</v>
      </c>
      <c r="AN5">
        <v>0.57446808510638292</v>
      </c>
      <c r="AO5">
        <v>0.56028368794326255</v>
      </c>
      <c r="AP5">
        <v>0.92907801418439717</v>
      </c>
      <c r="AQ5">
        <v>0.85815602836879434</v>
      </c>
      <c r="AR5">
        <v>0.34751773049645396</v>
      </c>
      <c r="AS5">
        <v>0.46099290780141855</v>
      </c>
      <c r="AT5">
        <v>1</v>
      </c>
      <c r="AU5">
        <v>0.43262411347517732</v>
      </c>
      <c r="AV5">
        <v>7.0921985815603121E-3</v>
      </c>
      <c r="AW5">
        <v>0</v>
      </c>
      <c r="AX5">
        <v>0.29787234042553185</v>
      </c>
      <c r="AY5">
        <v>0.7872340425531914</v>
      </c>
      <c r="AZ5">
        <v>0.10638297872340428</v>
      </c>
      <c r="BA5">
        <v>0.32624113475177302</v>
      </c>
      <c r="BB5">
        <v>0.19148936170212766</v>
      </c>
      <c r="BC5">
        <v>0.12765957446808515</v>
      </c>
      <c r="BD5">
        <v>7.0921985815603121E-3</v>
      </c>
      <c r="BE5">
        <v>0.53900709219858156</v>
      </c>
      <c r="BF5">
        <v>0.12765957446808515</v>
      </c>
    </row>
    <row r="6" spans="2:58" x14ac:dyDescent="0.25">
      <c r="B6">
        <v>0.15094339622641506</v>
      </c>
      <c r="C6">
        <v>0.15820029027576196</v>
      </c>
      <c r="D6">
        <v>0.20899854862119011</v>
      </c>
      <c r="E6">
        <v>0.21625544267053698</v>
      </c>
      <c r="F6">
        <v>7.256894049346878E-3</v>
      </c>
      <c r="G6">
        <v>0.32510885341074014</v>
      </c>
      <c r="H6">
        <v>1</v>
      </c>
      <c r="I6">
        <v>0.4484760522496371</v>
      </c>
      <c r="J6">
        <v>0.2452830188679245</v>
      </c>
      <c r="K6">
        <v>2.7576197387518139E-2</v>
      </c>
      <c r="L6">
        <v>0</v>
      </c>
      <c r="M6">
        <v>0.20899854862119011</v>
      </c>
      <c r="N6">
        <v>1.3788098693759071E-2</v>
      </c>
      <c r="O6">
        <v>1.0159651669085629E-2</v>
      </c>
      <c r="P6">
        <v>9.433962264150943E-3</v>
      </c>
      <c r="Q6">
        <v>2.0319303338171262E-2</v>
      </c>
      <c r="R6">
        <v>0.26705370101596509</v>
      </c>
      <c r="S6">
        <v>1.0885341074020316E-2</v>
      </c>
      <c r="T6">
        <v>0.60812772133526849</v>
      </c>
      <c r="U6">
        <v>0.15094339622641506</v>
      </c>
      <c r="V6">
        <v>0.15820029027576196</v>
      </c>
      <c r="W6">
        <v>0.20899854862119011</v>
      </c>
      <c r="X6">
        <v>0.21625544267053698</v>
      </c>
      <c r="Y6">
        <v>7.256894049346878E-3</v>
      </c>
      <c r="Z6">
        <v>0.32510885341074014</v>
      </c>
      <c r="AA6">
        <v>1</v>
      </c>
      <c r="AB6">
        <v>0.4484760522496371</v>
      </c>
      <c r="AC6">
        <v>0.2452830188679245</v>
      </c>
      <c r="AD6">
        <v>2.7576197387518139E-2</v>
      </c>
      <c r="AE6">
        <v>0</v>
      </c>
      <c r="AF6">
        <v>0.20899854862119011</v>
      </c>
      <c r="AG6">
        <v>1.3788098693759071E-2</v>
      </c>
      <c r="AH6">
        <v>1.0159651669085629E-2</v>
      </c>
      <c r="AI6">
        <v>9.433962264150943E-3</v>
      </c>
      <c r="AJ6">
        <v>2.0319303338171262E-2</v>
      </c>
      <c r="AK6">
        <v>0.26705370101596509</v>
      </c>
      <c r="AL6">
        <v>1.0885341074020316E-2</v>
      </c>
      <c r="AM6">
        <v>0.60812772133526849</v>
      </c>
      <c r="AN6">
        <v>0.15094339622641506</v>
      </c>
      <c r="AO6">
        <v>0.15820029027576196</v>
      </c>
      <c r="AP6">
        <v>0.20899854862119011</v>
      </c>
      <c r="AQ6">
        <v>0.21625544267053698</v>
      </c>
      <c r="AR6">
        <v>7.256894049346878E-3</v>
      </c>
      <c r="AS6">
        <v>0.32510885341074014</v>
      </c>
      <c r="AT6">
        <v>1</v>
      </c>
      <c r="AU6">
        <v>0.4484760522496371</v>
      </c>
      <c r="AV6">
        <v>0.2452830188679245</v>
      </c>
      <c r="AW6">
        <v>2.7576197387518139E-2</v>
      </c>
      <c r="AX6">
        <v>0</v>
      </c>
      <c r="AY6">
        <v>0.20899854862119011</v>
      </c>
      <c r="AZ6">
        <v>1.3788098693759071E-2</v>
      </c>
      <c r="BA6">
        <v>1.0159651669085629E-2</v>
      </c>
      <c r="BB6">
        <v>9.433962264150943E-3</v>
      </c>
      <c r="BC6">
        <v>2.0319303338171262E-2</v>
      </c>
      <c r="BD6">
        <v>0.26705370101596509</v>
      </c>
      <c r="BE6">
        <v>1.0885341074020316E-2</v>
      </c>
      <c r="BF6">
        <v>0.60812772133526849</v>
      </c>
    </row>
    <row r="7" spans="2:58" x14ac:dyDescent="0.25">
      <c r="B7">
        <v>0.10548523206751056</v>
      </c>
      <c r="C7">
        <v>8.8607594936708861E-2</v>
      </c>
      <c r="D7">
        <v>9.7046413502109713E-2</v>
      </c>
      <c r="E7">
        <v>0.10548523206751056</v>
      </c>
      <c r="F7">
        <v>2.5316455696202528E-3</v>
      </c>
      <c r="G7">
        <v>0.15611814345991559</v>
      </c>
      <c r="H7">
        <v>1</v>
      </c>
      <c r="I7">
        <v>0.31645569620253161</v>
      </c>
      <c r="J7">
        <v>0.13924050632911389</v>
      </c>
      <c r="K7">
        <v>1.6033755274261603E-2</v>
      </c>
      <c r="L7">
        <v>0</v>
      </c>
      <c r="M7">
        <v>7.1729957805907171E-2</v>
      </c>
      <c r="N7">
        <v>2.8691983122362867E-2</v>
      </c>
      <c r="O7">
        <v>5.0632911392405073E-3</v>
      </c>
      <c r="P7">
        <v>1.3502109704641347E-2</v>
      </c>
      <c r="Q7">
        <v>2.5316455696202528E-3</v>
      </c>
      <c r="R7">
        <v>0.13080168776371309</v>
      </c>
      <c r="S7">
        <v>8.4388185654008414E-3</v>
      </c>
      <c r="T7">
        <v>0.18143459915611815</v>
      </c>
      <c r="U7">
        <v>0.10548523206751056</v>
      </c>
      <c r="V7">
        <v>8.8607594936708861E-2</v>
      </c>
      <c r="W7">
        <v>9.7046413502109713E-2</v>
      </c>
      <c r="X7">
        <v>0.10548523206751056</v>
      </c>
      <c r="Y7">
        <v>2.5316455696202528E-3</v>
      </c>
      <c r="Z7">
        <v>0.15611814345991559</v>
      </c>
      <c r="AA7">
        <v>1</v>
      </c>
      <c r="AB7">
        <v>0.31645569620253161</v>
      </c>
      <c r="AC7">
        <v>0.13924050632911389</v>
      </c>
      <c r="AD7">
        <v>1.6033755274261603E-2</v>
      </c>
      <c r="AE7">
        <v>0</v>
      </c>
      <c r="AF7">
        <v>7.1729957805907171E-2</v>
      </c>
      <c r="AG7">
        <v>2.8691983122362867E-2</v>
      </c>
      <c r="AH7">
        <v>5.0632911392405073E-3</v>
      </c>
      <c r="AI7">
        <v>1.3502109704641347E-2</v>
      </c>
      <c r="AJ7">
        <v>2.5316455696202528E-3</v>
      </c>
      <c r="AK7">
        <v>0.13080168776371309</v>
      </c>
      <c r="AL7">
        <v>8.4388185654008414E-3</v>
      </c>
      <c r="AM7">
        <v>0.18143459915611815</v>
      </c>
      <c r="AN7">
        <v>0.10548523206751056</v>
      </c>
      <c r="AO7">
        <v>8.8607594936708861E-2</v>
      </c>
      <c r="AP7">
        <v>9.7046413502109713E-2</v>
      </c>
      <c r="AQ7">
        <v>0.10548523206751056</v>
      </c>
      <c r="AR7">
        <v>2.5316455696202528E-3</v>
      </c>
      <c r="AS7">
        <v>0.15611814345991559</v>
      </c>
      <c r="AT7">
        <v>1</v>
      </c>
      <c r="AU7">
        <v>0.31645569620253161</v>
      </c>
      <c r="AV7">
        <v>0.13924050632911389</v>
      </c>
      <c r="AW7">
        <v>1.6033755274261603E-2</v>
      </c>
      <c r="AX7">
        <v>0</v>
      </c>
      <c r="AY7">
        <v>7.1729957805907171E-2</v>
      </c>
      <c r="AZ7">
        <v>2.8691983122362867E-2</v>
      </c>
      <c r="BA7">
        <v>5.0632911392405073E-3</v>
      </c>
      <c r="BB7">
        <v>1.3502109704641347E-2</v>
      </c>
      <c r="BC7">
        <v>2.5316455696202528E-3</v>
      </c>
      <c r="BD7">
        <v>0.13080168776371309</v>
      </c>
      <c r="BE7">
        <v>8.4388185654008414E-3</v>
      </c>
      <c r="BF7">
        <v>0.18143459915611815</v>
      </c>
    </row>
    <row r="8" spans="2:58" x14ac:dyDescent="0.25">
      <c r="B8">
        <v>0.12878364793923824</v>
      </c>
      <c r="C8">
        <v>6.1767005473025799E-2</v>
      </c>
      <c r="D8">
        <v>0.72076398972411482</v>
      </c>
      <c r="E8">
        <v>1</v>
      </c>
      <c r="F8">
        <v>0.18463084999441526</v>
      </c>
      <c r="G8">
        <v>6.73517256785435E-2</v>
      </c>
      <c r="H8">
        <v>1.0387579582262928E-2</v>
      </c>
      <c r="I8">
        <v>0.13995308835027365</v>
      </c>
      <c r="J8">
        <v>5.9198034178487673E-3</v>
      </c>
      <c r="K8">
        <v>0.10644476711716741</v>
      </c>
      <c r="L8">
        <v>0.6649167876689378</v>
      </c>
      <c r="M8">
        <v>4.1103540712610291E-2</v>
      </c>
      <c r="N8">
        <v>0.48062102088685349</v>
      </c>
      <c r="O8">
        <v>0.6649167876689378</v>
      </c>
      <c r="P8">
        <v>0.45828214006478279</v>
      </c>
      <c r="Q8">
        <v>0.30190997431028699</v>
      </c>
      <c r="R8">
        <v>8.1536915000558468E-3</v>
      </c>
      <c r="S8">
        <v>0.83245839383446885</v>
      </c>
      <c r="T8">
        <v>0</v>
      </c>
      <c r="U8">
        <v>0.12878364793923824</v>
      </c>
      <c r="V8">
        <v>6.1767005473025799E-2</v>
      </c>
      <c r="W8">
        <v>0.72076398972411482</v>
      </c>
      <c r="X8">
        <v>1</v>
      </c>
      <c r="Y8">
        <v>0.18463084999441526</v>
      </c>
      <c r="Z8">
        <v>6.73517256785435E-2</v>
      </c>
      <c r="AA8">
        <v>1.0387579582262928E-2</v>
      </c>
      <c r="AB8">
        <v>0.13995308835027365</v>
      </c>
      <c r="AC8">
        <v>5.9198034178487673E-3</v>
      </c>
      <c r="AD8">
        <v>0.10644476711716741</v>
      </c>
      <c r="AE8">
        <v>0.6649167876689378</v>
      </c>
      <c r="AF8">
        <v>4.1103540712610291E-2</v>
      </c>
      <c r="AG8">
        <v>0.48062102088685349</v>
      </c>
      <c r="AH8">
        <v>0.6649167876689378</v>
      </c>
      <c r="AI8">
        <v>0.45828214006478279</v>
      </c>
      <c r="AJ8">
        <v>0.30190997431028699</v>
      </c>
      <c r="AK8">
        <v>8.1536915000558468E-3</v>
      </c>
      <c r="AL8">
        <v>0.83245839383446885</v>
      </c>
      <c r="AM8">
        <v>0</v>
      </c>
      <c r="AN8">
        <v>0.12878364793923824</v>
      </c>
      <c r="AO8">
        <v>6.1767005473025799E-2</v>
      </c>
      <c r="AP8">
        <v>0.72076398972411482</v>
      </c>
      <c r="AQ8">
        <v>1</v>
      </c>
      <c r="AR8">
        <v>0.18463084999441526</v>
      </c>
      <c r="AS8">
        <v>6.73517256785435E-2</v>
      </c>
      <c r="AT8">
        <v>1.0387579582262928E-2</v>
      </c>
      <c r="AU8">
        <v>0.13995308835027365</v>
      </c>
      <c r="AV8">
        <v>5.9198034178487673E-3</v>
      </c>
      <c r="AW8">
        <v>0.10644476711716741</v>
      </c>
      <c r="AX8">
        <v>0.6649167876689378</v>
      </c>
      <c r="AY8">
        <v>4.1103540712610291E-2</v>
      </c>
      <c r="AZ8">
        <v>0.48062102088685349</v>
      </c>
      <c r="BA8">
        <v>0.6649167876689378</v>
      </c>
      <c r="BB8">
        <v>0.45828214006478279</v>
      </c>
      <c r="BC8">
        <v>0.30190997431028699</v>
      </c>
      <c r="BD8">
        <v>8.1536915000558468E-3</v>
      </c>
      <c r="BE8">
        <v>0.83245839383446885</v>
      </c>
      <c r="BF8">
        <v>0</v>
      </c>
    </row>
    <row r="9" spans="2:58" x14ac:dyDescent="0.25">
      <c r="B9">
        <v>0.38016528925619836</v>
      </c>
      <c r="C9">
        <v>0.19008264462809912</v>
      </c>
      <c r="D9">
        <v>0.13223140495867766</v>
      </c>
      <c r="E9">
        <v>0.23966942148760326</v>
      </c>
      <c r="F9">
        <v>0</v>
      </c>
      <c r="G9">
        <v>1</v>
      </c>
      <c r="H9">
        <v>0.16528925619834703</v>
      </c>
      <c r="I9">
        <v>0.91735537190082617</v>
      </c>
      <c r="J9">
        <v>0.52892561983471054</v>
      </c>
      <c r="K9">
        <v>4.9586776859504127E-2</v>
      </c>
      <c r="L9">
        <v>0</v>
      </c>
      <c r="M9">
        <v>0.26446280991735527</v>
      </c>
      <c r="N9">
        <v>0</v>
      </c>
      <c r="O9">
        <v>0.25619834710743794</v>
      </c>
      <c r="P9">
        <v>0</v>
      </c>
      <c r="Q9">
        <v>0</v>
      </c>
      <c r="R9">
        <v>0.51239669421487588</v>
      </c>
      <c r="S9">
        <v>9.0909090909090884E-2</v>
      </c>
      <c r="T9">
        <v>1</v>
      </c>
      <c r="U9">
        <v>0.38016528925619836</v>
      </c>
      <c r="V9">
        <v>0.19008264462809912</v>
      </c>
      <c r="W9">
        <v>0.13223140495867766</v>
      </c>
      <c r="X9">
        <v>0.23966942148760326</v>
      </c>
      <c r="Y9">
        <v>0</v>
      </c>
      <c r="Z9">
        <v>1</v>
      </c>
      <c r="AA9">
        <v>0.16528925619834703</v>
      </c>
      <c r="AB9">
        <v>0.91735537190082617</v>
      </c>
      <c r="AC9">
        <v>0.52892561983471054</v>
      </c>
      <c r="AD9">
        <v>4.9586776859504127E-2</v>
      </c>
      <c r="AE9">
        <v>0</v>
      </c>
      <c r="AF9">
        <v>0.26446280991735527</v>
      </c>
      <c r="AG9">
        <v>0</v>
      </c>
      <c r="AH9">
        <v>0.25619834710743794</v>
      </c>
      <c r="AI9">
        <v>0</v>
      </c>
      <c r="AJ9">
        <v>0</v>
      </c>
      <c r="AK9">
        <v>0.51239669421487588</v>
      </c>
      <c r="AL9">
        <v>9.0909090909090884E-2</v>
      </c>
      <c r="AM9">
        <v>1</v>
      </c>
      <c r="AN9">
        <v>0.38016528925619836</v>
      </c>
      <c r="AO9">
        <v>0.19008264462809912</v>
      </c>
      <c r="AP9">
        <v>0.13223140495867766</v>
      </c>
      <c r="AQ9">
        <v>0.23966942148760326</v>
      </c>
      <c r="AR9">
        <v>0</v>
      </c>
      <c r="AS9">
        <v>1</v>
      </c>
      <c r="AT9">
        <v>0.16528925619834703</v>
      </c>
      <c r="AU9">
        <v>0.91735537190082617</v>
      </c>
      <c r="AV9">
        <v>0.52892561983471054</v>
      </c>
      <c r="AW9">
        <v>4.9586776859504127E-2</v>
      </c>
      <c r="AX9">
        <v>0</v>
      </c>
      <c r="AY9">
        <v>0.26446280991735527</v>
      </c>
      <c r="AZ9">
        <v>0</v>
      </c>
      <c r="BA9">
        <v>0.25619834710743794</v>
      </c>
      <c r="BB9">
        <v>0</v>
      </c>
      <c r="BC9">
        <v>0</v>
      </c>
      <c r="BD9">
        <v>0.51239669421487588</v>
      </c>
      <c r="BE9">
        <v>9.0909090909090884E-2</v>
      </c>
      <c r="BF9">
        <v>1</v>
      </c>
    </row>
    <row r="10" spans="2:58" x14ac:dyDescent="0.25">
      <c r="B10">
        <v>0.19876733436055466</v>
      </c>
      <c r="C10">
        <v>8.3204930662557797E-2</v>
      </c>
      <c r="D10">
        <v>1</v>
      </c>
      <c r="E10">
        <v>0.89214175654853645</v>
      </c>
      <c r="F10">
        <v>7.8582434514637908E-2</v>
      </c>
      <c r="G10">
        <v>3.8520801232665637E-2</v>
      </c>
      <c r="H10">
        <v>0.12788906009244994</v>
      </c>
      <c r="I10">
        <v>4.7765793528505393E-2</v>
      </c>
      <c r="J10">
        <v>6.9337442218798173E-2</v>
      </c>
      <c r="K10">
        <v>0.2295839753466872</v>
      </c>
      <c r="L10">
        <v>0.55315870570107861</v>
      </c>
      <c r="M10">
        <v>1.2326656394453002E-2</v>
      </c>
      <c r="N10">
        <v>0.13713405238828968</v>
      </c>
      <c r="O10">
        <v>0.44530046224961478</v>
      </c>
      <c r="P10">
        <v>0.16795069337442217</v>
      </c>
      <c r="Q10">
        <v>8.9368258859784264E-2</v>
      </c>
      <c r="R10">
        <v>6.9337442218798173E-2</v>
      </c>
      <c r="S10">
        <v>0.58397534668721118</v>
      </c>
      <c r="T10">
        <v>0</v>
      </c>
      <c r="U10">
        <v>0.19876733436055466</v>
      </c>
      <c r="V10">
        <v>8.3204930662557797E-2</v>
      </c>
      <c r="W10">
        <v>1</v>
      </c>
      <c r="X10">
        <v>0.89214175654853645</v>
      </c>
      <c r="Y10">
        <v>7.8582434514637908E-2</v>
      </c>
      <c r="Z10">
        <v>3.8520801232665637E-2</v>
      </c>
      <c r="AA10">
        <v>0.12788906009244994</v>
      </c>
      <c r="AB10">
        <v>4.7765793528505393E-2</v>
      </c>
      <c r="AC10">
        <v>6.9337442218798173E-2</v>
      </c>
      <c r="AD10">
        <v>0.2295839753466872</v>
      </c>
      <c r="AE10">
        <v>0.55315870570107861</v>
      </c>
      <c r="AF10">
        <v>1.2326656394453002E-2</v>
      </c>
      <c r="AG10">
        <v>0.13713405238828968</v>
      </c>
      <c r="AH10">
        <v>0.44530046224961478</v>
      </c>
      <c r="AI10">
        <v>0.16795069337442217</v>
      </c>
      <c r="AJ10">
        <v>8.9368258859784264E-2</v>
      </c>
      <c r="AK10">
        <v>6.9337442218798173E-2</v>
      </c>
      <c r="AL10">
        <v>0.58397534668721118</v>
      </c>
      <c r="AM10">
        <v>0</v>
      </c>
      <c r="AN10">
        <v>0.19876733436055466</v>
      </c>
      <c r="AO10">
        <v>8.3204930662557797E-2</v>
      </c>
      <c r="AP10">
        <v>1</v>
      </c>
      <c r="AQ10">
        <v>0.89214175654853645</v>
      </c>
      <c r="AR10">
        <v>7.8582434514637908E-2</v>
      </c>
      <c r="AS10">
        <v>3.8520801232665637E-2</v>
      </c>
      <c r="AT10">
        <v>0.12788906009244994</v>
      </c>
      <c r="AU10">
        <v>4.7765793528505393E-2</v>
      </c>
      <c r="AV10">
        <v>6.9337442218798173E-2</v>
      </c>
      <c r="AW10">
        <v>0.2295839753466872</v>
      </c>
      <c r="AX10">
        <v>0.55315870570107861</v>
      </c>
      <c r="AY10">
        <v>1.2326656394453002E-2</v>
      </c>
      <c r="AZ10">
        <v>0.13713405238828968</v>
      </c>
      <c r="BA10">
        <v>0.44530046224961478</v>
      </c>
      <c r="BB10">
        <v>0.16795069337442217</v>
      </c>
      <c r="BC10">
        <v>8.9368258859784264E-2</v>
      </c>
      <c r="BD10">
        <v>6.9337442218798173E-2</v>
      </c>
      <c r="BE10">
        <v>0.58397534668721118</v>
      </c>
      <c r="BF10">
        <v>0</v>
      </c>
    </row>
    <row r="11" spans="2:58" x14ac:dyDescent="0.25">
      <c r="B11">
        <v>1</v>
      </c>
      <c r="C11">
        <v>0.78260869565217384</v>
      </c>
      <c r="D11">
        <v>0.10869565217391303</v>
      </c>
      <c r="E11">
        <v>0.1</v>
      </c>
      <c r="F11">
        <v>0</v>
      </c>
      <c r="G11">
        <v>0.5</v>
      </c>
      <c r="H11">
        <v>1.3043478260869587E-2</v>
      </c>
      <c r="I11">
        <v>4.7826086956521734E-2</v>
      </c>
      <c r="J11">
        <v>0</v>
      </c>
      <c r="K11">
        <v>1</v>
      </c>
      <c r="L11">
        <v>0</v>
      </c>
      <c r="M11">
        <v>0</v>
      </c>
      <c r="N11">
        <v>1.5217391304347835E-2</v>
      </c>
      <c r="O11">
        <v>0.32608695652173908</v>
      </c>
      <c r="P11">
        <v>8.6956521739130523E-3</v>
      </c>
      <c r="Q11">
        <v>0.30434782608695649</v>
      </c>
      <c r="R11">
        <v>0</v>
      </c>
      <c r="S11">
        <v>0.13043478260869568</v>
      </c>
      <c r="T11">
        <v>0</v>
      </c>
      <c r="U11">
        <v>1</v>
      </c>
      <c r="V11">
        <v>0.78260869565217384</v>
      </c>
      <c r="W11">
        <v>0.10869565217391303</v>
      </c>
      <c r="X11">
        <v>0.1</v>
      </c>
      <c r="Y11">
        <v>0</v>
      </c>
      <c r="Z11">
        <v>0.5</v>
      </c>
      <c r="AA11">
        <v>1.3043478260869587E-2</v>
      </c>
      <c r="AB11">
        <v>4.7826086956521734E-2</v>
      </c>
      <c r="AC11">
        <v>0</v>
      </c>
      <c r="AD11">
        <v>1</v>
      </c>
      <c r="AE11">
        <v>0</v>
      </c>
      <c r="AF11">
        <v>0</v>
      </c>
      <c r="AG11">
        <v>1.5217391304347835E-2</v>
      </c>
      <c r="AH11">
        <v>0.32608695652173908</v>
      </c>
      <c r="AI11">
        <v>8.6956521739130523E-3</v>
      </c>
      <c r="AJ11">
        <v>0.30434782608695649</v>
      </c>
      <c r="AK11">
        <v>0</v>
      </c>
      <c r="AL11">
        <v>0.13043478260869568</v>
      </c>
      <c r="AM11">
        <v>0</v>
      </c>
      <c r="AN11">
        <v>1</v>
      </c>
      <c r="AO11">
        <v>0.78260869565217384</v>
      </c>
      <c r="AP11">
        <v>0.10869565217391303</v>
      </c>
      <c r="AQ11">
        <v>0.1</v>
      </c>
      <c r="AR11">
        <v>0</v>
      </c>
      <c r="AS11">
        <v>0.5</v>
      </c>
      <c r="AT11">
        <v>1.3043478260869587E-2</v>
      </c>
      <c r="AU11">
        <v>4.7826086956521734E-2</v>
      </c>
      <c r="AV11">
        <v>0</v>
      </c>
      <c r="AW11">
        <v>1</v>
      </c>
      <c r="AX11">
        <v>0</v>
      </c>
      <c r="AY11">
        <v>0</v>
      </c>
      <c r="AZ11">
        <v>1.5217391304347835E-2</v>
      </c>
      <c r="BA11">
        <v>0.32608695652173908</v>
      </c>
      <c r="BB11">
        <v>8.6956521739130523E-3</v>
      </c>
      <c r="BC11">
        <v>0.30434782608695649</v>
      </c>
      <c r="BD11">
        <v>0</v>
      </c>
      <c r="BE11">
        <v>0.13043478260869568</v>
      </c>
      <c r="BF11">
        <v>0</v>
      </c>
    </row>
    <row r="12" spans="2:58" x14ac:dyDescent="0.25">
      <c r="B12">
        <v>1</v>
      </c>
      <c r="C12">
        <v>0.68627450980392157</v>
      </c>
      <c r="D12">
        <v>0.3725490196078432</v>
      </c>
      <c r="E12">
        <v>0.3725490196078432</v>
      </c>
      <c r="F12">
        <v>8.6274509803921581E-2</v>
      </c>
      <c r="G12">
        <v>0.68627450980392157</v>
      </c>
      <c r="H12">
        <v>0.72549019607843146</v>
      </c>
      <c r="I12">
        <v>0.76470588235294112</v>
      </c>
      <c r="J12">
        <v>0.33333333333333337</v>
      </c>
      <c r="K12">
        <v>0.3725490196078432</v>
      </c>
      <c r="L12">
        <v>1.1764705882352931E-2</v>
      </c>
      <c r="M12">
        <v>0.21568627450980399</v>
      </c>
      <c r="N12">
        <v>0.21568627450980399</v>
      </c>
      <c r="O12">
        <v>2.7450980392156838E-2</v>
      </c>
      <c r="P12">
        <v>0.15294117647058827</v>
      </c>
      <c r="Q12">
        <v>0.16078431372549018</v>
      </c>
      <c r="R12">
        <v>0.33333333333333337</v>
      </c>
      <c r="S12">
        <v>0</v>
      </c>
      <c r="T12">
        <v>1</v>
      </c>
      <c r="U12">
        <v>1</v>
      </c>
      <c r="V12">
        <v>0.68627450980392157</v>
      </c>
      <c r="W12">
        <v>0.3725490196078432</v>
      </c>
      <c r="X12">
        <v>0.3725490196078432</v>
      </c>
      <c r="Y12">
        <v>8.6274509803921581E-2</v>
      </c>
      <c r="Z12">
        <v>0.68627450980392157</v>
      </c>
      <c r="AA12">
        <v>0.72549019607843146</v>
      </c>
      <c r="AB12">
        <v>0.76470588235294112</v>
      </c>
      <c r="AC12">
        <v>0.33333333333333337</v>
      </c>
      <c r="AD12">
        <v>0.3725490196078432</v>
      </c>
      <c r="AE12">
        <v>1.1764705882352931E-2</v>
      </c>
      <c r="AF12">
        <v>0.21568627450980399</v>
      </c>
      <c r="AG12">
        <v>0.21568627450980399</v>
      </c>
      <c r="AH12">
        <v>2.7450980392156838E-2</v>
      </c>
      <c r="AI12">
        <v>0.15294117647058827</v>
      </c>
      <c r="AJ12">
        <v>0.16078431372549018</v>
      </c>
      <c r="AK12">
        <v>0.33333333333333337</v>
      </c>
      <c r="AL12">
        <v>0</v>
      </c>
      <c r="AM12">
        <v>1</v>
      </c>
      <c r="AN12">
        <v>1</v>
      </c>
      <c r="AO12">
        <v>0.68627450980392157</v>
      </c>
      <c r="AP12">
        <v>0.3725490196078432</v>
      </c>
      <c r="AQ12">
        <v>0.3725490196078432</v>
      </c>
      <c r="AR12">
        <v>8.6274509803921581E-2</v>
      </c>
      <c r="AS12">
        <v>0.68627450980392157</v>
      </c>
      <c r="AT12">
        <v>0.72549019607843146</v>
      </c>
      <c r="AU12">
        <v>0.76470588235294112</v>
      </c>
      <c r="AV12">
        <v>0.33333333333333337</v>
      </c>
      <c r="AW12">
        <v>0.3725490196078432</v>
      </c>
      <c r="AX12">
        <v>1.1764705882352931E-2</v>
      </c>
      <c r="AY12">
        <v>0.21568627450980399</v>
      </c>
      <c r="AZ12">
        <v>0.21568627450980399</v>
      </c>
      <c r="BA12">
        <v>2.7450980392156838E-2</v>
      </c>
      <c r="BB12">
        <v>0.15294117647058827</v>
      </c>
      <c r="BC12">
        <v>0.16078431372549018</v>
      </c>
      <c r="BD12">
        <v>0.33333333333333337</v>
      </c>
      <c r="BE12">
        <v>0</v>
      </c>
      <c r="BF12">
        <v>1</v>
      </c>
    </row>
    <row r="13" spans="2:58" x14ac:dyDescent="0.25">
      <c r="B13">
        <v>0.33101529902642557</v>
      </c>
      <c r="C13">
        <v>0.39777468706536862</v>
      </c>
      <c r="D13">
        <v>0.10848400556328233</v>
      </c>
      <c r="E13">
        <v>0.45897079276773289</v>
      </c>
      <c r="F13">
        <v>1.1126564673157173E-2</v>
      </c>
      <c r="G13">
        <v>0</v>
      </c>
      <c r="H13">
        <v>0.23226703755215575</v>
      </c>
      <c r="I13">
        <v>2.2253129346314345E-2</v>
      </c>
      <c r="J13">
        <v>0.22114047287899857</v>
      </c>
      <c r="K13">
        <v>0.47148817802503468</v>
      </c>
      <c r="L13">
        <v>0.42976356050069536</v>
      </c>
      <c r="M13">
        <v>0.68011126564673152</v>
      </c>
      <c r="N13">
        <v>0.16550764951321278</v>
      </c>
      <c r="O13">
        <v>0.42976356050069536</v>
      </c>
      <c r="P13">
        <v>0.16550764951321278</v>
      </c>
      <c r="Q13">
        <v>0.13769123783031992</v>
      </c>
      <c r="R13">
        <v>0.51321279554937416</v>
      </c>
      <c r="S13">
        <v>0.27677329624478442</v>
      </c>
      <c r="T13">
        <v>1</v>
      </c>
      <c r="U13">
        <v>0.33101529902642557</v>
      </c>
      <c r="V13">
        <v>0.39777468706536862</v>
      </c>
      <c r="W13">
        <v>0.10848400556328233</v>
      </c>
      <c r="X13">
        <v>0.45897079276773289</v>
      </c>
      <c r="Y13">
        <v>1.1126564673157173E-2</v>
      </c>
      <c r="Z13">
        <v>0</v>
      </c>
      <c r="AA13">
        <v>0.23226703755215575</v>
      </c>
      <c r="AB13">
        <v>2.2253129346314345E-2</v>
      </c>
      <c r="AC13">
        <v>0.22114047287899857</v>
      </c>
      <c r="AD13">
        <v>0.47148817802503468</v>
      </c>
      <c r="AE13">
        <v>0.42976356050069536</v>
      </c>
      <c r="AF13">
        <v>0.68011126564673152</v>
      </c>
      <c r="AG13">
        <v>0.16550764951321278</v>
      </c>
      <c r="AH13">
        <v>0.42976356050069536</v>
      </c>
      <c r="AI13">
        <v>0.16550764951321278</v>
      </c>
      <c r="AJ13">
        <v>0.13769123783031992</v>
      </c>
      <c r="AK13">
        <v>0.51321279554937416</v>
      </c>
      <c r="AL13">
        <v>0.27677329624478442</v>
      </c>
      <c r="AM13">
        <v>1</v>
      </c>
      <c r="AN13">
        <v>0.33101529902642557</v>
      </c>
      <c r="AO13">
        <v>0.39777468706536862</v>
      </c>
      <c r="AP13">
        <v>0.10848400556328233</v>
      </c>
      <c r="AQ13">
        <v>0.45897079276773289</v>
      </c>
      <c r="AR13">
        <v>1.1126564673157173E-2</v>
      </c>
      <c r="AS13">
        <v>0</v>
      </c>
      <c r="AT13">
        <v>0.23226703755215575</v>
      </c>
      <c r="AU13">
        <v>2.2253129346314345E-2</v>
      </c>
      <c r="AV13">
        <v>0.22114047287899857</v>
      </c>
      <c r="AW13">
        <v>0.47148817802503468</v>
      </c>
      <c r="AX13">
        <v>0.42976356050069536</v>
      </c>
      <c r="AY13">
        <v>0.68011126564673152</v>
      </c>
      <c r="AZ13">
        <v>0.16550764951321278</v>
      </c>
      <c r="BA13">
        <v>0.42976356050069536</v>
      </c>
      <c r="BB13">
        <v>0.16550764951321278</v>
      </c>
      <c r="BC13">
        <v>0.13769123783031992</v>
      </c>
      <c r="BD13">
        <v>0.51321279554937416</v>
      </c>
      <c r="BE13">
        <v>0.27677329624478442</v>
      </c>
      <c r="BF13">
        <v>1</v>
      </c>
    </row>
    <row r="14" spans="2:58" x14ac:dyDescent="0.25">
      <c r="B14">
        <v>6.6666666666666652E-2</v>
      </c>
      <c r="C14">
        <v>0</v>
      </c>
      <c r="D14">
        <v>0.36666666666666664</v>
      </c>
      <c r="E14">
        <v>0.16666666666666674</v>
      </c>
      <c r="F14">
        <v>0.50000000000000011</v>
      </c>
      <c r="G14">
        <v>0.56666666666666665</v>
      </c>
      <c r="H14">
        <v>0.23333333333333331</v>
      </c>
      <c r="I14">
        <v>0.50000000000000011</v>
      </c>
      <c r="J14">
        <v>6.6666666666666652E-2</v>
      </c>
      <c r="K14">
        <v>0.66666666666666663</v>
      </c>
      <c r="L14">
        <v>0.93333333333333324</v>
      </c>
      <c r="M14">
        <v>3.3333333333333361E-2</v>
      </c>
      <c r="N14">
        <v>0.69999999999999984</v>
      </c>
      <c r="O14">
        <v>0.66666666666666663</v>
      </c>
      <c r="P14">
        <v>1</v>
      </c>
      <c r="Q14">
        <v>0.86666666666666659</v>
      </c>
      <c r="R14">
        <v>0.83333333333333337</v>
      </c>
      <c r="S14">
        <v>0.30000000000000004</v>
      </c>
      <c r="T14">
        <v>0.10000000000000002</v>
      </c>
      <c r="U14">
        <v>6.6666666666666652E-2</v>
      </c>
      <c r="V14">
        <v>0</v>
      </c>
      <c r="W14">
        <v>0.36666666666666664</v>
      </c>
      <c r="X14">
        <v>0.16666666666666674</v>
      </c>
      <c r="Y14">
        <v>0.50000000000000011</v>
      </c>
      <c r="Z14">
        <v>0.56666666666666665</v>
      </c>
      <c r="AA14">
        <v>0.23333333333333331</v>
      </c>
      <c r="AB14">
        <v>0.50000000000000011</v>
      </c>
      <c r="AC14">
        <v>6.6666666666666652E-2</v>
      </c>
      <c r="AD14">
        <v>0.66666666666666663</v>
      </c>
      <c r="AE14">
        <v>0.93333333333333324</v>
      </c>
      <c r="AF14">
        <v>3.3333333333333361E-2</v>
      </c>
      <c r="AG14">
        <v>0.69999999999999984</v>
      </c>
      <c r="AH14">
        <v>0.66666666666666663</v>
      </c>
      <c r="AI14">
        <v>1</v>
      </c>
      <c r="AJ14">
        <v>0.86666666666666659</v>
      </c>
      <c r="AK14">
        <v>0.83333333333333337</v>
      </c>
      <c r="AL14">
        <v>0.30000000000000004</v>
      </c>
      <c r="AM14">
        <v>0.10000000000000002</v>
      </c>
      <c r="AN14">
        <v>6.6666666666666652E-2</v>
      </c>
      <c r="AO14">
        <v>0</v>
      </c>
      <c r="AP14">
        <v>0.36666666666666664</v>
      </c>
      <c r="AQ14">
        <v>0.16666666666666674</v>
      </c>
      <c r="AR14">
        <v>0.50000000000000011</v>
      </c>
      <c r="AS14">
        <v>0.56666666666666665</v>
      </c>
      <c r="AT14">
        <v>0.23333333333333331</v>
      </c>
      <c r="AU14">
        <v>0.50000000000000011</v>
      </c>
      <c r="AV14">
        <v>6.6666666666666652E-2</v>
      </c>
      <c r="AW14">
        <v>0.66666666666666663</v>
      </c>
      <c r="AX14">
        <v>0.93333333333333324</v>
      </c>
      <c r="AY14">
        <v>3.3333333333333361E-2</v>
      </c>
      <c r="AZ14">
        <v>0.69999999999999984</v>
      </c>
      <c r="BA14">
        <v>0.66666666666666663</v>
      </c>
      <c r="BB14">
        <v>1</v>
      </c>
      <c r="BC14">
        <v>0.86666666666666659</v>
      </c>
      <c r="BD14">
        <v>0.83333333333333337</v>
      </c>
      <c r="BE14">
        <v>0.30000000000000004</v>
      </c>
      <c r="BF14">
        <v>0.10000000000000002</v>
      </c>
    </row>
    <row r="15" spans="2:58" x14ac:dyDescent="0.25">
      <c r="B15">
        <v>1</v>
      </c>
      <c r="C15">
        <v>1.779141104294479E-2</v>
      </c>
      <c r="D15">
        <v>2.4539877300613507E-3</v>
      </c>
      <c r="E15">
        <v>3.1288343558282215E-2</v>
      </c>
      <c r="F15">
        <v>1.1042944785276078E-2</v>
      </c>
      <c r="G15">
        <v>6.1349693251533724E-4</v>
      </c>
      <c r="H15">
        <v>8.3435582822085894E-2</v>
      </c>
      <c r="I15">
        <v>0</v>
      </c>
      <c r="J15">
        <v>6.7484662576687116E-2</v>
      </c>
      <c r="K15">
        <v>3.9877300613496938E-2</v>
      </c>
      <c r="L15">
        <v>6.1349693251533756E-2</v>
      </c>
      <c r="M15">
        <v>6.7484662576687116E-2</v>
      </c>
      <c r="N15">
        <v>4.6625766871165653E-2</v>
      </c>
      <c r="O15">
        <v>0.36809815950920249</v>
      </c>
      <c r="P15">
        <v>1.9018404907975461E-2</v>
      </c>
      <c r="Q15">
        <v>6.7484662576687116E-2</v>
      </c>
      <c r="R15">
        <v>0.73006134969325165</v>
      </c>
      <c r="S15">
        <v>3.6809815950920248E-2</v>
      </c>
      <c r="T15">
        <v>7.9754601226993863E-2</v>
      </c>
      <c r="U15">
        <v>1</v>
      </c>
      <c r="V15">
        <v>1.779141104294479E-2</v>
      </c>
      <c r="W15">
        <v>2.4539877300613507E-3</v>
      </c>
      <c r="X15">
        <v>3.1288343558282215E-2</v>
      </c>
      <c r="Y15">
        <v>1.1042944785276078E-2</v>
      </c>
      <c r="Z15">
        <v>6.1349693251533724E-4</v>
      </c>
      <c r="AA15">
        <v>8.3435582822085894E-2</v>
      </c>
      <c r="AB15">
        <v>0</v>
      </c>
      <c r="AC15">
        <v>6.7484662576687116E-2</v>
      </c>
      <c r="AD15">
        <v>3.9877300613496938E-2</v>
      </c>
      <c r="AE15">
        <v>6.1349693251533756E-2</v>
      </c>
      <c r="AF15">
        <v>6.7484662576687116E-2</v>
      </c>
      <c r="AG15">
        <v>4.6625766871165653E-2</v>
      </c>
      <c r="AH15">
        <v>0.36809815950920249</v>
      </c>
      <c r="AI15">
        <v>1.9018404907975461E-2</v>
      </c>
      <c r="AJ15">
        <v>6.7484662576687116E-2</v>
      </c>
      <c r="AK15">
        <v>0.73006134969325165</v>
      </c>
      <c r="AL15">
        <v>3.6809815950920248E-2</v>
      </c>
      <c r="AM15">
        <v>7.9754601226993863E-2</v>
      </c>
      <c r="AN15">
        <v>1</v>
      </c>
      <c r="AO15">
        <v>1.779141104294479E-2</v>
      </c>
      <c r="AP15">
        <v>2.4539877300613507E-3</v>
      </c>
      <c r="AQ15">
        <v>3.1288343558282215E-2</v>
      </c>
      <c r="AR15">
        <v>1.1042944785276078E-2</v>
      </c>
      <c r="AS15">
        <v>6.1349693251533724E-4</v>
      </c>
      <c r="AT15">
        <v>8.3435582822085894E-2</v>
      </c>
      <c r="AU15">
        <v>0</v>
      </c>
      <c r="AV15">
        <v>6.7484662576687116E-2</v>
      </c>
      <c r="AW15">
        <v>3.9877300613496938E-2</v>
      </c>
      <c r="AX15">
        <v>6.1349693251533756E-2</v>
      </c>
      <c r="AY15">
        <v>6.7484662576687116E-2</v>
      </c>
      <c r="AZ15">
        <v>4.6625766871165653E-2</v>
      </c>
      <c r="BA15">
        <v>0.36809815950920249</v>
      </c>
      <c r="BB15">
        <v>1.9018404907975461E-2</v>
      </c>
      <c r="BC15">
        <v>6.7484662576687116E-2</v>
      </c>
      <c r="BD15">
        <v>0.73006134969325165</v>
      </c>
      <c r="BE15">
        <v>3.6809815950920248E-2</v>
      </c>
      <c r="BF15">
        <v>7.9754601226993863E-2</v>
      </c>
    </row>
    <row r="17" spans="1:2" x14ac:dyDescent="0.25">
      <c r="A17" s="9">
        <f>AVERAGE(B2:BF2)</f>
        <v>0.66666666666666663</v>
      </c>
      <c r="B17" s="4" t="s">
        <v>58</v>
      </c>
    </row>
    <row r="18" spans="1:2" x14ac:dyDescent="0.25">
      <c r="A18" s="9">
        <f t="shared" ref="A18:A30" si="0">AVERAGE(B3:BF3)</f>
        <v>0.57218045112781946</v>
      </c>
      <c r="B18" s="4" t="s">
        <v>23</v>
      </c>
    </row>
    <row r="19" spans="1:2" x14ac:dyDescent="0.25">
      <c r="A19" s="9">
        <f t="shared" si="0"/>
        <v>0.22160262775952952</v>
      </c>
      <c r="B19" s="4" t="s">
        <v>24</v>
      </c>
    </row>
    <row r="20" spans="1:2" x14ac:dyDescent="0.25">
      <c r="A20" s="9">
        <f t="shared" si="0"/>
        <v>0.40425531914893614</v>
      </c>
      <c r="B20" s="4" t="s">
        <v>25</v>
      </c>
    </row>
    <row r="21" spans="1:2" x14ac:dyDescent="0.25">
      <c r="A21" s="9">
        <f t="shared" si="0"/>
        <v>0.20720342219845692</v>
      </c>
      <c r="B21" s="4" t="s">
        <v>26</v>
      </c>
    </row>
    <row r="22" spans="1:2" x14ac:dyDescent="0.25">
      <c r="A22" s="9">
        <f t="shared" si="0"/>
        <v>0.12995780590717299</v>
      </c>
      <c r="B22" s="4" t="s">
        <v>27</v>
      </c>
    </row>
    <row r="23" spans="1:2" x14ac:dyDescent="0.25">
      <c r="A23" s="9">
        <f t="shared" si="0"/>
        <v>0.30938762073283282</v>
      </c>
      <c r="B23" s="4" t="s">
        <v>28</v>
      </c>
    </row>
    <row r="24" spans="1:2" x14ac:dyDescent="0.25">
      <c r="A24" s="9">
        <f t="shared" si="0"/>
        <v>0.30143540669856445</v>
      </c>
      <c r="B24" s="4" t="s">
        <v>29</v>
      </c>
    </row>
    <row r="25" spans="1:2" x14ac:dyDescent="0.25">
      <c r="A25" s="9">
        <f t="shared" si="0"/>
        <v>0.25391290244100223</v>
      </c>
      <c r="B25" s="4" t="s">
        <v>30</v>
      </c>
    </row>
    <row r="26" spans="1:2" x14ac:dyDescent="0.25">
      <c r="A26" s="9">
        <f t="shared" si="0"/>
        <v>0.22826086956521732</v>
      </c>
      <c r="B26" s="4" t="s">
        <v>31</v>
      </c>
    </row>
    <row r="27" spans="1:2" x14ac:dyDescent="0.25">
      <c r="A27" s="9">
        <f t="shared" si="0"/>
        <v>0.39566563467492255</v>
      </c>
      <c r="B27" s="4" t="s">
        <v>32</v>
      </c>
    </row>
    <row r="28" spans="1:2" x14ac:dyDescent="0.25">
      <c r="A28" s="9">
        <f t="shared" si="0"/>
        <v>0.31857111485249984</v>
      </c>
      <c r="B28" s="4" t="s">
        <v>55</v>
      </c>
    </row>
    <row r="29" spans="1:2" x14ac:dyDescent="0.25">
      <c r="A29" s="9">
        <f t="shared" si="0"/>
        <v>0.45087719298245627</v>
      </c>
      <c r="B29" s="4" t="s">
        <v>56</v>
      </c>
    </row>
    <row r="30" spans="1:2" x14ac:dyDescent="0.25">
      <c r="A30" s="9">
        <f t="shared" si="0"/>
        <v>0.14371972876977723</v>
      </c>
      <c r="B30" s="4" t="s">
        <v>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60"/>
  <sheetViews>
    <sheetView tabSelected="1" topLeftCell="A25" zoomScale="85" zoomScaleNormal="85" workbookViewId="0">
      <selection activeCell="G68" sqref="G68"/>
    </sheetView>
  </sheetViews>
  <sheetFormatPr defaultRowHeight="15" x14ac:dyDescent="0.25"/>
  <cols>
    <col min="1" max="1" width="16.7109375" customWidth="1"/>
    <col min="2" max="20" width="9.7109375" bestFit="1" customWidth="1"/>
  </cols>
  <sheetData>
    <row r="1" spans="1:22" x14ac:dyDescent="0.25">
      <c r="A1" s="9" t="s">
        <v>44</v>
      </c>
      <c r="B1" s="8" t="s">
        <v>6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8" t="s">
        <v>12</v>
      </c>
      <c r="I1" s="8" t="s">
        <v>13</v>
      </c>
      <c r="J1" s="8" t="s">
        <v>33</v>
      </c>
      <c r="K1" s="8" t="s">
        <v>34</v>
      </c>
      <c r="L1" s="8" t="s">
        <v>35</v>
      </c>
      <c r="M1" s="8" t="s">
        <v>36</v>
      </c>
      <c r="N1" s="8" t="s">
        <v>37</v>
      </c>
      <c r="O1" s="8" t="s">
        <v>38</v>
      </c>
      <c r="P1" s="8" t="s">
        <v>39</v>
      </c>
      <c r="Q1" s="8" t="s">
        <v>40</v>
      </c>
      <c r="R1" s="8" t="s">
        <v>41</v>
      </c>
      <c r="S1" s="8" t="s">
        <v>42</v>
      </c>
      <c r="T1" s="8" t="s">
        <v>43</v>
      </c>
    </row>
    <row r="2" spans="1:22" x14ac:dyDescent="0.25">
      <c r="A2" s="8" t="s">
        <v>64</v>
      </c>
      <c r="B2" s="8">
        <v>0.59</v>
      </c>
      <c r="C2" s="8">
        <v>0.73</v>
      </c>
      <c r="D2" s="8">
        <v>0.28000000000000003</v>
      </c>
      <c r="E2" s="8">
        <v>0.38</v>
      </c>
      <c r="F2" s="8">
        <v>0.65</v>
      </c>
      <c r="G2" s="8">
        <v>0.46</v>
      </c>
      <c r="H2" s="8">
        <v>0.85</v>
      </c>
      <c r="I2" s="8">
        <v>0.49</v>
      </c>
      <c r="J2" s="8">
        <v>0.23</v>
      </c>
      <c r="K2" s="8">
        <v>0.34</v>
      </c>
      <c r="L2" s="8">
        <v>0.38</v>
      </c>
      <c r="M2" s="8">
        <v>0.66</v>
      </c>
      <c r="N2" s="8">
        <v>0.32</v>
      </c>
      <c r="O2" s="8">
        <v>0.53</v>
      </c>
      <c r="P2" s="8">
        <v>0.35</v>
      </c>
      <c r="Q2" s="8">
        <v>0.44</v>
      </c>
      <c r="R2" s="8">
        <v>0.39</v>
      </c>
      <c r="S2" s="8">
        <v>0.46</v>
      </c>
      <c r="T2" s="8">
        <v>0.32</v>
      </c>
      <c r="U2">
        <v>0.30930000000000002</v>
      </c>
      <c r="V2">
        <f>((T2-U2)/T2)*100</f>
        <v>3.343749999999996</v>
      </c>
    </row>
    <row r="3" spans="1:22" x14ac:dyDescent="0.25">
      <c r="A3" s="8" t="s">
        <v>52</v>
      </c>
      <c r="B3" s="8">
        <v>0.51</v>
      </c>
      <c r="C3" s="8">
        <v>0.38</v>
      </c>
      <c r="D3" s="8">
        <v>0.05</v>
      </c>
      <c r="E3" s="8">
        <v>0.31</v>
      </c>
      <c r="F3" s="8">
        <v>0.39</v>
      </c>
      <c r="G3" s="8">
        <v>0.13</v>
      </c>
      <c r="H3" s="8">
        <v>0.33</v>
      </c>
      <c r="I3" s="8">
        <v>0.21</v>
      </c>
      <c r="J3" s="8">
        <v>0.1</v>
      </c>
      <c r="K3" s="8">
        <v>0.21</v>
      </c>
      <c r="L3" s="8">
        <v>0.64</v>
      </c>
      <c r="M3" s="8">
        <v>0.38</v>
      </c>
      <c r="N3" s="8">
        <v>0.38</v>
      </c>
      <c r="O3" s="8">
        <v>0.62</v>
      </c>
      <c r="P3" s="8">
        <v>0.27</v>
      </c>
      <c r="Q3" s="8">
        <v>0.4</v>
      </c>
      <c r="R3" s="8">
        <v>0.61</v>
      </c>
      <c r="S3" s="8">
        <v>0.57999999999999996</v>
      </c>
      <c r="T3" s="8">
        <v>0.38</v>
      </c>
      <c r="U3">
        <v>0.64649999999999996</v>
      </c>
      <c r="V3">
        <f>((T3-U3)/T3)*100</f>
        <v>-70.131578947368411</v>
      </c>
    </row>
    <row r="4" spans="1:22" x14ac:dyDescent="0.25">
      <c r="A4" s="8" t="s">
        <v>65</v>
      </c>
      <c r="B4" s="8">
        <v>0.8</v>
      </c>
      <c r="C4" s="8">
        <v>0.6</v>
      </c>
      <c r="D4" s="8">
        <v>0.67</v>
      </c>
      <c r="E4" s="8">
        <v>0.7</v>
      </c>
      <c r="F4" s="8">
        <v>0.68</v>
      </c>
      <c r="G4" s="8">
        <v>0.35</v>
      </c>
      <c r="H4" s="8">
        <v>0.31</v>
      </c>
      <c r="I4" s="8">
        <v>0.5</v>
      </c>
      <c r="J4" s="8">
        <v>0.71</v>
      </c>
      <c r="K4" s="8">
        <v>0.9</v>
      </c>
      <c r="L4" s="8">
        <v>0.9</v>
      </c>
      <c r="M4" s="8">
        <v>0.43</v>
      </c>
      <c r="N4" s="8">
        <v>0.85</v>
      </c>
      <c r="O4" s="8">
        <v>0.83</v>
      </c>
      <c r="P4" s="8">
        <v>0.88</v>
      </c>
      <c r="Q4" s="8">
        <v>0.85</v>
      </c>
      <c r="R4" s="8">
        <v>0.82</v>
      </c>
      <c r="S4" s="8">
        <v>0.83</v>
      </c>
      <c r="T4" s="8">
        <v>0.52</v>
      </c>
      <c r="U4">
        <v>0.27139999999999997</v>
      </c>
      <c r="V4">
        <f>((T4-U4)/T4)*100</f>
        <v>47.807692307692314</v>
      </c>
    </row>
    <row r="5" spans="1:22" x14ac:dyDescent="0.25">
      <c r="R5">
        <v>0.31469999999999998</v>
      </c>
      <c r="S5">
        <v>0.54620000000000002</v>
      </c>
    </row>
    <row r="6" spans="1:22" x14ac:dyDescent="0.25">
      <c r="R6">
        <v>0.21390000000000001</v>
      </c>
      <c r="S6">
        <v>0.28460000000000002</v>
      </c>
    </row>
    <row r="7" spans="1:22" x14ac:dyDescent="0.25">
      <c r="R7">
        <v>0.90669999999999995</v>
      </c>
      <c r="S7">
        <v>0.67020000000000002</v>
      </c>
    </row>
    <row r="12" spans="1:22" x14ac:dyDescent="0.25">
      <c r="T12" s="8" t="s">
        <v>41</v>
      </c>
      <c r="U12" s="8" t="s">
        <v>42</v>
      </c>
      <c r="V12" s="8" t="s">
        <v>43</v>
      </c>
    </row>
    <row r="13" spans="1:22" x14ac:dyDescent="0.25">
      <c r="T13">
        <v>0.31469999999999998</v>
      </c>
      <c r="U13">
        <v>0.54620000000000002</v>
      </c>
      <c r="V13">
        <v>0.30930000000000002</v>
      </c>
    </row>
    <row r="14" spans="1:22" x14ac:dyDescent="0.25">
      <c r="T14">
        <v>0.21390000000000001</v>
      </c>
      <c r="U14">
        <v>0.28460000000000002</v>
      </c>
      <c r="V14">
        <v>0.64649999999999996</v>
      </c>
    </row>
    <row r="15" spans="1:22" x14ac:dyDescent="0.25">
      <c r="T15">
        <v>0.90669999999999995</v>
      </c>
      <c r="U15">
        <v>0.67020000000000002</v>
      </c>
      <c r="V15">
        <v>0.27139999999999997</v>
      </c>
    </row>
    <row r="39" spans="1:20" x14ac:dyDescent="0.25">
      <c r="A39" s="9" t="s">
        <v>58</v>
      </c>
      <c r="B39" s="8">
        <v>900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</row>
    <row r="40" spans="1:20" x14ac:dyDescent="0.25">
      <c r="A40" s="9" t="s">
        <v>44</v>
      </c>
      <c r="B40" s="8" t="s">
        <v>6</v>
      </c>
      <c r="C40" s="8" t="s">
        <v>7</v>
      </c>
      <c r="D40" s="8" t="s">
        <v>8</v>
      </c>
      <c r="E40" s="8" t="s">
        <v>9</v>
      </c>
      <c r="F40" s="8" t="s">
        <v>10</v>
      </c>
      <c r="G40" s="8" t="s">
        <v>11</v>
      </c>
      <c r="H40" s="8" t="s">
        <v>12</v>
      </c>
      <c r="I40" s="8" t="s">
        <v>13</v>
      </c>
      <c r="J40" s="8" t="s">
        <v>33</v>
      </c>
      <c r="K40" s="8" t="s">
        <v>34</v>
      </c>
      <c r="L40" s="8" t="s">
        <v>35</v>
      </c>
      <c r="M40" s="8" t="s">
        <v>36</v>
      </c>
      <c r="N40" s="8" t="s">
        <v>37</v>
      </c>
      <c r="O40" s="8" t="s">
        <v>38</v>
      </c>
      <c r="P40" s="8" t="s">
        <v>39</v>
      </c>
      <c r="Q40" s="8" t="s">
        <v>40</v>
      </c>
      <c r="R40" s="8" t="s">
        <v>41</v>
      </c>
      <c r="S40" s="8" t="s">
        <v>42</v>
      </c>
      <c r="T40" s="8" t="s">
        <v>43</v>
      </c>
    </row>
    <row r="41" spans="1:20" x14ac:dyDescent="0.25">
      <c r="A41" s="8" t="s">
        <v>64</v>
      </c>
      <c r="B41" s="14">
        <v>0.53422068677511902</v>
      </c>
      <c r="C41" s="14">
        <v>0.64234164119891501</v>
      </c>
      <c r="D41" s="14">
        <v>0.27942446043165498</v>
      </c>
      <c r="E41" s="14">
        <v>0.39673354719918003</v>
      </c>
      <c r="F41" s="14">
        <v>0.58894857728592898</v>
      </c>
      <c r="G41" s="14">
        <v>0.36069322905791501</v>
      </c>
      <c r="H41" s="14">
        <v>0.69573470511190005</v>
      </c>
      <c r="I41" s="14">
        <v>0.45413109090564002</v>
      </c>
      <c r="J41" s="14">
        <v>0.22013986013986001</v>
      </c>
      <c r="K41" s="14">
        <v>0.37605496258127802</v>
      </c>
      <c r="L41" s="14">
        <v>0.40929947245736698</v>
      </c>
      <c r="M41" s="14">
        <v>0.48232541300661202</v>
      </c>
      <c r="N41" s="14">
        <v>0.27534764962557901</v>
      </c>
      <c r="O41" s="14">
        <v>0.45171488160961798</v>
      </c>
      <c r="P41" s="14">
        <v>0.31529775487670197</v>
      </c>
      <c r="Q41" s="14">
        <v>0.40012857318120498</v>
      </c>
      <c r="R41" s="14">
        <v>0.31071230523862098</v>
      </c>
      <c r="S41" s="14">
        <v>0.42357043501457697</v>
      </c>
      <c r="T41" s="14">
        <v>0.30268776837197903</v>
      </c>
    </row>
    <row r="42" spans="1:20" x14ac:dyDescent="0.25">
      <c r="A42" s="8" t="s">
        <v>52</v>
      </c>
      <c r="B42" s="14">
        <v>0.416908286963249</v>
      </c>
      <c r="C42" s="14">
        <v>0.21181201857847673</v>
      </c>
      <c r="D42" s="14">
        <v>2.3051077771259268E-2</v>
      </c>
      <c r="E42" s="14">
        <v>0.17711957283170776</v>
      </c>
      <c r="F42" s="14">
        <v>0.24112293517600306</v>
      </c>
      <c r="G42" s="14">
        <v>6.0229890903375383E-2</v>
      </c>
      <c r="H42" s="14">
        <v>0.22740926991653954</v>
      </c>
      <c r="I42" s="14">
        <v>0.128863218452273</v>
      </c>
      <c r="J42" s="14">
        <v>4.1860465116279097E-2</v>
      </c>
      <c r="K42" s="14">
        <v>7.9069767441860506E-2</v>
      </c>
      <c r="L42" s="14">
        <v>0.45476190476190498</v>
      </c>
      <c r="M42" s="14">
        <v>0.20031743238487201</v>
      </c>
      <c r="N42" s="14">
        <v>0.22771543438828301</v>
      </c>
      <c r="O42" s="14">
        <v>0.48366083069472898</v>
      </c>
      <c r="P42" s="14">
        <v>0.13476319699220801</v>
      </c>
      <c r="Q42" s="14">
        <v>0.24100546346309101</v>
      </c>
      <c r="R42" s="14">
        <v>0.44047619047619102</v>
      </c>
      <c r="S42" s="14">
        <v>0.40119047619047599</v>
      </c>
      <c r="T42" s="14">
        <v>0.22890665186669201</v>
      </c>
    </row>
    <row r="43" spans="1:20" x14ac:dyDescent="0.25">
      <c r="A43" s="8" t="s">
        <v>65</v>
      </c>
      <c r="B43" s="14">
        <v>0.77618491895919428</v>
      </c>
      <c r="C43" s="14">
        <v>0.64506546287295718</v>
      </c>
      <c r="D43" s="14">
        <v>0.52750465605043573</v>
      </c>
      <c r="E43" s="14">
        <v>0.55245408409780505</v>
      </c>
      <c r="F43" s="14">
        <v>0.60253831702090643</v>
      </c>
      <c r="G43" s="14">
        <v>0.26302479915303539</v>
      </c>
      <c r="H43" s="14">
        <v>0.29728205012815118</v>
      </c>
      <c r="I43" s="14">
        <v>0.37868813592815898</v>
      </c>
      <c r="J43" s="14">
        <v>0.62173314993122397</v>
      </c>
      <c r="K43" s="14">
        <v>0.90508940852819797</v>
      </c>
      <c r="L43" s="14">
        <v>0.91746905089408504</v>
      </c>
      <c r="M43" s="14">
        <v>0.53388184631736901</v>
      </c>
      <c r="N43" s="14">
        <v>0.82255845942228301</v>
      </c>
      <c r="O43" s="14">
        <v>0.88583218707015099</v>
      </c>
      <c r="P43" s="14">
        <v>0.81292984869326002</v>
      </c>
      <c r="Q43" s="14">
        <v>0.82393397524071499</v>
      </c>
      <c r="R43" s="14">
        <v>0.86382393397524104</v>
      </c>
      <c r="S43" s="14">
        <v>0.86932599724896797</v>
      </c>
      <c r="T43" s="14">
        <v>0.473177441540578</v>
      </c>
    </row>
    <row r="44" spans="1:20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</row>
    <row r="45" spans="1:20" x14ac:dyDescent="0.25">
      <c r="A45" s="9" t="s">
        <v>58</v>
      </c>
      <c r="B45" s="8">
        <v>950</v>
      </c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</row>
    <row r="46" spans="1:20" x14ac:dyDescent="0.25">
      <c r="A46" s="9" t="s">
        <v>44</v>
      </c>
      <c r="B46" s="8" t="s">
        <v>6</v>
      </c>
      <c r="C46" s="8" t="s">
        <v>7</v>
      </c>
      <c r="D46" s="8" t="s">
        <v>8</v>
      </c>
      <c r="E46" s="8" t="s">
        <v>9</v>
      </c>
      <c r="F46" s="8" t="s">
        <v>10</v>
      </c>
      <c r="G46" s="8" t="s">
        <v>11</v>
      </c>
      <c r="H46" s="8" t="s">
        <v>12</v>
      </c>
      <c r="I46" s="8" t="s">
        <v>13</v>
      </c>
      <c r="J46" s="8" t="s">
        <v>33</v>
      </c>
      <c r="K46" s="8" t="s">
        <v>34</v>
      </c>
      <c r="L46" s="8" t="s">
        <v>35</v>
      </c>
      <c r="M46" s="8" t="s">
        <v>36</v>
      </c>
      <c r="N46" s="8" t="s">
        <v>37</v>
      </c>
      <c r="O46" s="8" t="s">
        <v>38</v>
      </c>
      <c r="P46" s="8" t="s">
        <v>39</v>
      </c>
      <c r="Q46" s="8" t="s">
        <v>40</v>
      </c>
      <c r="R46" s="8" t="s">
        <v>41</v>
      </c>
      <c r="S46" s="8" t="s">
        <v>42</v>
      </c>
      <c r="T46" s="8" t="s">
        <v>43</v>
      </c>
    </row>
    <row r="47" spans="1:20" x14ac:dyDescent="0.25">
      <c r="A47" s="8" t="s">
        <v>64</v>
      </c>
      <c r="B47" s="14">
        <v>0.59295305707940305</v>
      </c>
      <c r="C47" s="14">
        <v>0.72910537005751597</v>
      </c>
      <c r="D47" s="14">
        <v>0.28172661870503601</v>
      </c>
      <c r="E47" s="14">
        <v>0.37938080142746</v>
      </c>
      <c r="F47" s="14">
        <v>0.64501129439456395</v>
      </c>
      <c r="G47" s="14">
        <v>0.45680074410128901</v>
      </c>
      <c r="H47" s="14">
        <v>0.85057459045955897</v>
      </c>
      <c r="I47" s="14">
        <v>0.48616692925343102</v>
      </c>
      <c r="J47" s="14">
        <v>0.232447552447552</v>
      </c>
      <c r="K47" s="14">
        <v>0.33822500306710801</v>
      </c>
      <c r="L47" s="14">
        <v>0.37834768740031899</v>
      </c>
      <c r="M47" s="14">
        <v>0.66126102780053697</v>
      </c>
      <c r="N47" s="14">
        <v>0.319413883119605</v>
      </c>
      <c r="O47" s="14">
        <v>0.52737480063795805</v>
      </c>
      <c r="P47" s="14">
        <v>0.35083498957183201</v>
      </c>
      <c r="Q47" s="14">
        <v>0.43681217028585501</v>
      </c>
      <c r="R47" s="14">
        <v>0.38866494908600202</v>
      </c>
      <c r="S47" s="14">
        <v>0.462295306872964</v>
      </c>
      <c r="T47" s="14">
        <v>0.322175929333824</v>
      </c>
    </row>
    <row r="48" spans="1:20" x14ac:dyDescent="0.25">
      <c r="A48" s="8" t="s">
        <v>52</v>
      </c>
      <c r="B48" s="14">
        <v>0.51206042904227911</v>
      </c>
      <c r="C48" s="14">
        <v>0.37886991555408439</v>
      </c>
      <c r="D48" s="14">
        <v>5.0583703199388742E-2</v>
      </c>
      <c r="E48" s="14">
        <v>0.31344802390102827</v>
      </c>
      <c r="F48" s="14">
        <v>0.39492112632519977</v>
      </c>
      <c r="G48" s="14">
        <v>0.13448450615738</v>
      </c>
      <c r="H48" s="14">
        <v>0.32833600727634438</v>
      </c>
      <c r="I48" s="14">
        <v>0.21215298302827068</v>
      </c>
      <c r="J48" s="14">
        <v>0.103488372093023</v>
      </c>
      <c r="K48" s="14">
        <v>0.21511627906976799</v>
      </c>
      <c r="L48" s="14">
        <v>0.63809523809523805</v>
      </c>
      <c r="M48" s="14">
        <v>0.38019127162465799</v>
      </c>
      <c r="N48" s="14">
        <v>0.37900005414624899</v>
      </c>
      <c r="O48" s="14">
        <v>0.62098776929285404</v>
      </c>
      <c r="P48" s="14">
        <v>0.26683924077499199</v>
      </c>
      <c r="Q48" s="14">
        <v>0.40233128453467498</v>
      </c>
      <c r="R48" s="14">
        <v>0.60714285714285698</v>
      </c>
      <c r="S48" s="14">
        <v>0.58333333333333304</v>
      </c>
      <c r="T48" s="14">
        <v>0.37780883666783999</v>
      </c>
    </row>
    <row r="49" spans="1:20" x14ac:dyDescent="0.25">
      <c r="A49" s="8" t="s">
        <v>65</v>
      </c>
      <c r="B49" s="14">
        <v>0.80238845434975048</v>
      </c>
      <c r="C49" s="15">
        <v>0.59861999547188105</v>
      </c>
      <c r="D49" s="14">
        <v>0.6749932527882585</v>
      </c>
      <c r="E49" s="14">
        <v>0.69544803872899674</v>
      </c>
      <c r="F49" s="14">
        <v>0.68130771236578713</v>
      </c>
      <c r="G49" s="14">
        <v>0.34662690542736119</v>
      </c>
      <c r="H49" s="14">
        <v>0.31434910147021511</v>
      </c>
      <c r="I49" s="14">
        <v>0.49853178461458197</v>
      </c>
      <c r="J49" s="14">
        <v>0.72627235213204899</v>
      </c>
      <c r="K49" s="14">
        <v>0.93672627235213202</v>
      </c>
      <c r="L49" s="14">
        <v>0.96148555708390604</v>
      </c>
      <c r="M49" s="14">
        <v>0.43257432474677998</v>
      </c>
      <c r="N49" s="14">
        <v>0.89133425034387903</v>
      </c>
      <c r="O49" s="14">
        <v>0.89683631361760696</v>
      </c>
      <c r="P49" s="14">
        <v>0.90646492434662995</v>
      </c>
      <c r="Q49" s="14">
        <v>0.88308115543328802</v>
      </c>
      <c r="R49" s="14">
        <v>0.88995873452544705</v>
      </c>
      <c r="S49" s="14">
        <v>0.92159559834938098</v>
      </c>
      <c r="T49" s="14">
        <v>0.53920220082531001</v>
      </c>
    </row>
    <row r="50" spans="1:20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</row>
    <row r="51" spans="1:20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</row>
    <row r="52" spans="1:20" x14ac:dyDescent="0.25">
      <c r="A52" s="9" t="s">
        <v>58</v>
      </c>
      <c r="B52" s="8">
        <v>1000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</row>
    <row r="53" spans="1:20" x14ac:dyDescent="0.25">
      <c r="A53" s="9" t="s">
        <v>44</v>
      </c>
      <c r="B53" s="8" t="s">
        <v>6</v>
      </c>
      <c r="C53" s="8" t="s">
        <v>7</v>
      </c>
      <c r="D53" s="8" t="s">
        <v>8</v>
      </c>
      <c r="E53" s="8" t="s">
        <v>9</v>
      </c>
      <c r="F53" s="8" t="s">
        <v>10</v>
      </c>
      <c r="G53" s="8" t="s">
        <v>11</v>
      </c>
      <c r="H53" s="8" t="s">
        <v>12</v>
      </c>
      <c r="I53" s="8" t="s">
        <v>13</v>
      </c>
      <c r="J53" s="8" t="s">
        <v>33</v>
      </c>
      <c r="K53" s="8" t="s">
        <v>34</v>
      </c>
      <c r="L53" s="8" t="s">
        <v>35</v>
      </c>
      <c r="M53" s="8" t="s">
        <v>36</v>
      </c>
      <c r="N53" s="8" t="s">
        <v>37</v>
      </c>
      <c r="O53" s="8" t="s">
        <v>38</v>
      </c>
      <c r="P53" s="8" t="s">
        <v>39</v>
      </c>
      <c r="Q53" s="8" t="s">
        <v>40</v>
      </c>
      <c r="R53" s="8" t="s">
        <v>41</v>
      </c>
      <c r="S53" s="8" t="s">
        <v>42</v>
      </c>
      <c r="T53" s="8" t="s">
        <v>43</v>
      </c>
    </row>
    <row r="54" spans="1:20" x14ac:dyDescent="0.25">
      <c r="A54" s="8" t="s">
        <v>64</v>
      </c>
      <c r="B54" s="14">
        <v>0.65168542738368695</v>
      </c>
      <c r="C54" s="14">
        <v>0.87727112241605198</v>
      </c>
      <c r="D54" s="14">
        <v>0.33122302158273398</v>
      </c>
      <c r="E54" s="14">
        <v>0.459470397296939</v>
      </c>
      <c r="F54" s="14">
        <v>0.90663730756819405</v>
      </c>
      <c r="G54" s="14">
        <v>0.63299785501414196</v>
      </c>
      <c r="H54" s="14">
        <v>0.96003037148117998</v>
      </c>
      <c r="I54" s="14">
        <v>0.46347487709041202</v>
      </c>
      <c r="J54" s="14">
        <v>0.28615384615384598</v>
      </c>
      <c r="K54" s="14">
        <v>0.37605496258127802</v>
      </c>
      <c r="L54" s="14">
        <v>0.38178677462888</v>
      </c>
      <c r="M54" s="14">
        <v>0.87358015281721002</v>
      </c>
      <c r="N54" s="14">
        <v>0.38217488233836999</v>
      </c>
      <c r="O54" s="14">
        <v>0.59844927002821702</v>
      </c>
      <c r="P54" s="14">
        <v>0.398982210771684</v>
      </c>
      <c r="Q54" s="14">
        <v>0.43566580787633402</v>
      </c>
      <c r="R54" s="14">
        <v>0.47693485461906499</v>
      </c>
      <c r="S54" s="14">
        <v>0.54108039099864702</v>
      </c>
      <c r="T54" s="14">
        <v>0.41044583486688802</v>
      </c>
    </row>
    <row r="55" spans="1:20" x14ac:dyDescent="0.25">
      <c r="A55" s="8" t="s">
        <v>52</v>
      </c>
      <c r="B55" s="14">
        <v>0.58366080129135745</v>
      </c>
      <c r="C55" s="14">
        <v>0.57438513758784704</v>
      </c>
      <c r="D55" s="14">
        <v>0.21787621863410633</v>
      </c>
      <c r="E55" s="14">
        <v>0.50274467483061747</v>
      </c>
      <c r="F55" s="14">
        <v>0.53367225951599495</v>
      </c>
      <c r="G55" s="14">
        <v>0.25142695952595578</v>
      </c>
      <c r="H55" s="14">
        <v>0.45659817385627099</v>
      </c>
      <c r="I55" s="14">
        <v>0.128863218452273</v>
      </c>
      <c r="J55" s="14">
        <v>0.26976744186046497</v>
      </c>
      <c r="K55" s="14">
        <v>0.38720930232558098</v>
      </c>
      <c r="L55" s="14">
        <v>0.8</v>
      </c>
      <c r="M55" s="14">
        <v>0.48978327963830298</v>
      </c>
      <c r="N55" s="14">
        <v>0.563638763299672</v>
      </c>
      <c r="O55" s="14">
        <v>0.69831750170733198</v>
      </c>
      <c r="P55" s="14">
        <v>0.42159500924774901</v>
      </c>
      <c r="Q55" s="14">
        <v>0.58365617433414096</v>
      </c>
      <c r="R55" s="14">
        <v>0.72380952380952401</v>
      </c>
      <c r="S55" s="14">
        <v>0.73452380952381002</v>
      </c>
      <c r="T55" s="14">
        <v>0.55530024095080799</v>
      </c>
    </row>
    <row r="56" spans="1:20" x14ac:dyDescent="0.25">
      <c r="A56" s="8" t="s">
        <v>65</v>
      </c>
      <c r="B56" s="14">
        <v>0.7492099482106731</v>
      </c>
      <c r="C56" s="14">
        <v>0.64532057612118499</v>
      </c>
      <c r="D56" s="14">
        <v>0.74414043724549306</v>
      </c>
      <c r="E56" s="14">
        <v>0.66951530678952997</v>
      </c>
      <c r="F56" s="14">
        <v>0.71142939489635937</v>
      </c>
      <c r="G56" s="14">
        <v>0.45577138975751663</v>
      </c>
      <c r="H56" s="14">
        <v>0.35222176522736137</v>
      </c>
      <c r="I56" s="14">
        <v>0.57812401403402824</v>
      </c>
      <c r="J56" s="14">
        <v>0.71389270976616204</v>
      </c>
      <c r="K56" s="14">
        <v>0.95735900962861098</v>
      </c>
      <c r="L56" s="14">
        <v>0.96836313617606595</v>
      </c>
      <c r="M56" s="14">
        <v>0.43589588283106201</v>
      </c>
      <c r="N56" s="14">
        <v>0.93122420907840397</v>
      </c>
      <c r="O56" s="14">
        <v>0.92847317744154101</v>
      </c>
      <c r="P56" s="14">
        <v>0.93947730398899598</v>
      </c>
      <c r="Q56" s="14">
        <v>0.94497936726272402</v>
      </c>
      <c r="R56" s="14">
        <v>0.90784044016506205</v>
      </c>
      <c r="S56" s="14">
        <v>0.93672627235213202</v>
      </c>
      <c r="T56" s="14">
        <v>0.66024759284731804</v>
      </c>
    </row>
    <row r="57" spans="1:20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</row>
    <row r="58" spans="1:20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</row>
    <row r="59" spans="1:20" x14ac:dyDescent="0.25">
      <c r="A59" s="9" t="s">
        <v>58</v>
      </c>
      <c r="B59" s="8">
        <v>850</v>
      </c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</row>
    <row r="60" spans="1:20" x14ac:dyDescent="0.25">
      <c r="A60" s="8" t="s">
        <v>66</v>
      </c>
      <c r="B60" s="14">
        <v>0.75838168026052022</v>
      </c>
      <c r="C60" s="14">
        <v>0.62015005112322941</v>
      </c>
      <c r="D60" s="14">
        <v>0.31383334052857959</v>
      </c>
      <c r="E60" s="14">
        <v>0.33416696859718531</v>
      </c>
      <c r="F60" s="14">
        <v>0.49990072083800224</v>
      </c>
      <c r="G60" s="14">
        <v>0.18634652702160451</v>
      </c>
      <c r="H60" s="14">
        <v>0.2715984160779395</v>
      </c>
      <c r="I60" s="14">
        <v>0.24032579753939967</v>
      </c>
      <c r="J60" s="14">
        <v>0.44979367262723502</v>
      </c>
      <c r="K60" s="14">
        <v>0.76753782668500703</v>
      </c>
      <c r="L60" s="14">
        <v>0.90371389270976599</v>
      </c>
      <c r="M60" s="14">
        <v>0.54882885769663703</v>
      </c>
      <c r="N60" s="14">
        <v>0.74552957359009597</v>
      </c>
      <c r="O60" s="14">
        <v>0.89270976616231101</v>
      </c>
      <c r="P60" s="14">
        <v>0.69738651994497902</v>
      </c>
      <c r="Q60" s="14">
        <v>0.770288858321871</v>
      </c>
      <c r="R60" s="14">
        <v>0.876203576341128</v>
      </c>
      <c r="S60" s="14">
        <v>0.82118294360385202</v>
      </c>
      <c r="T60" s="14">
        <v>0.46079779917469099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2"/>
  <sheetViews>
    <sheetView workbookViewId="0">
      <selection sqref="A1:BF15"/>
    </sheetView>
  </sheetViews>
  <sheetFormatPr defaultRowHeight="15" x14ac:dyDescent="0.25"/>
  <cols>
    <col min="1" max="1" width="30.85546875" customWidth="1"/>
  </cols>
  <sheetData>
    <row r="1" spans="1:58" x14ac:dyDescent="0.25">
      <c r="B1" s="8" t="s">
        <v>6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8" t="s">
        <v>12</v>
      </c>
      <c r="I1" s="8" t="s">
        <v>13</v>
      </c>
      <c r="J1" s="8" t="s">
        <v>33</v>
      </c>
      <c r="K1" s="8" t="s">
        <v>34</v>
      </c>
      <c r="L1" s="8" t="s">
        <v>35</v>
      </c>
      <c r="M1" s="8" t="s">
        <v>36</v>
      </c>
      <c r="N1" s="8" t="s">
        <v>37</v>
      </c>
      <c r="O1" s="8" t="s">
        <v>38</v>
      </c>
      <c r="P1" s="8" t="s">
        <v>39</v>
      </c>
      <c r="Q1" s="8" t="s">
        <v>40</v>
      </c>
      <c r="R1" s="8" t="s">
        <v>41</v>
      </c>
      <c r="S1" s="8" t="s">
        <v>42</v>
      </c>
      <c r="T1" s="8" t="s">
        <v>43</v>
      </c>
      <c r="U1" s="8" t="s">
        <v>6</v>
      </c>
      <c r="V1" s="8" t="s">
        <v>7</v>
      </c>
      <c r="W1" s="8" t="s">
        <v>8</v>
      </c>
      <c r="X1" s="8" t="s">
        <v>9</v>
      </c>
      <c r="Y1" s="8" t="s">
        <v>10</v>
      </c>
      <c r="Z1" s="8" t="s">
        <v>11</v>
      </c>
      <c r="AA1" s="8" t="s">
        <v>12</v>
      </c>
      <c r="AB1" s="8" t="s">
        <v>13</v>
      </c>
      <c r="AC1" s="8" t="s">
        <v>33</v>
      </c>
      <c r="AD1" s="8" t="s">
        <v>34</v>
      </c>
      <c r="AE1" s="8" t="s">
        <v>35</v>
      </c>
      <c r="AF1" s="8" t="s">
        <v>36</v>
      </c>
      <c r="AG1" s="8" t="s">
        <v>37</v>
      </c>
      <c r="AH1" s="8" t="s">
        <v>38</v>
      </c>
      <c r="AI1" s="8" t="s">
        <v>39</v>
      </c>
      <c r="AJ1" s="8" t="s">
        <v>40</v>
      </c>
      <c r="AK1" s="8" t="s">
        <v>41</v>
      </c>
      <c r="AL1" s="8" t="s">
        <v>42</v>
      </c>
      <c r="AM1" s="8" t="s">
        <v>43</v>
      </c>
      <c r="AN1" s="8" t="s">
        <v>6</v>
      </c>
      <c r="AO1" s="8" t="s">
        <v>7</v>
      </c>
      <c r="AP1" s="8" t="s">
        <v>8</v>
      </c>
      <c r="AQ1" s="8" t="s">
        <v>9</v>
      </c>
      <c r="AR1" s="8" t="s">
        <v>10</v>
      </c>
      <c r="AS1" s="8" t="s">
        <v>11</v>
      </c>
      <c r="AT1" s="8" t="s">
        <v>12</v>
      </c>
      <c r="AU1" s="8" t="s">
        <v>13</v>
      </c>
      <c r="AV1" s="8" t="s">
        <v>33</v>
      </c>
      <c r="AW1" s="8" t="s">
        <v>34</v>
      </c>
      <c r="AX1" s="8" t="s">
        <v>35</v>
      </c>
      <c r="AY1" s="8" t="s">
        <v>36</v>
      </c>
      <c r="AZ1" s="8" t="s">
        <v>37</v>
      </c>
      <c r="BA1" s="8" t="s">
        <v>38</v>
      </c>
      <c r="BB1" s="8" t="s">
        <v>39</v>
      </c>
      <c r="BC1" s="8" t="s">
        <v>40</v>
      </c>
      <c r="BD1" s="8" t="s">
        <v>41</v>
      </c>
      <c r="BE1" s="8" t="s">
        <v>42</v>
      </c>
      <c r="BF1" s="8" t="s">
        <v>43</v>
      </c>
    </row>
    <row r="2" spans="1:58" x14ac:dyDescent="0.25">
      <c r="A2" s="4" t="s">
        <v>58</v>
      </c>
      <c r="B2" s="3">
        <v>900</v>
      </c>
      <c r="C2" s="3">
        <v>900</v>
      </c>
      <c r="D2" s="3">
        <v>900</v>
      </c>
      <c r="E2" s="3">
        <v>900</v>
      </c>
      <c r="F2" s="3">
        <v>900</v>
      </c>
      <c r="G2" s="3">
        <v>900</v>
      </c>
      <c r="H2" s="3">
        <v>900</v>
      </c>
      <c r="I2" s="3">
        <v>900</v>
      </c>
      <c r="J2" s="3">
        <v>900</v>
      </c>
      <c r="K2" s="3">
        <v>900</v>
      </c>
      <c r="L2" s="3">
        <v>900</v>
      </c>
      <c r="M2" s="3">
        <v>900</v>
      </c>
      <c r="N2" s="3">
        <v>900</v>
      </c>
      <c r="O2" s="3">
        <v>900</v>
      </c>
      <c r="P2" s="3">
        <v>900</v>
      </c>
      <c r="Q2" s="3">
        <v>900</v>
      </c>
      <c r="R2" s="3">
        <v>900</v>
      </c>
      <c r="S2" s="3">
        <v>900</v>
      </c>
      <c r="T2" s="3">
        <v>900</v>
      </c>
      <c r="U2" s="3">
        <v>950</v>
      </c>
      <c r="V2" s="3">
        <v>950</v>
      </c>
      <c r="W2" s="3">
        <v>950</v>
      </c>
      <c r="X2" s="3">
        <v>950</v>
      </c>
      <c r="Y2" s="3">
        <v>950</v>
      </c>
      <c r="Z2" s="3">
        <v>950</v>
      </c>
      <c r="AA2" s="3">
        <v>950</v>
      </c>
      <c r="AB2" s="3">
        <v>950</v>
      </c>
      <c r="AC2" s="3">
        <v>950</v>
      </c>
      <c r="AD2" s="3">
        <v>950</v>
      </c>
      <c r="AE2" s="3">
        <v>950</v>
      </c>
      <c r="AF2" s="3">
        <v>950</v>
      </c>
      <c r="AG2" s="3">
        <v>950</v>
      </c>
      <c r="AH2" s="3">
        <v>950</v>
      </c>
      <c r="AI2" s="3">
        <v>950</v>
      </c>
      <c r="AJ2" s="3">
        <v>950</v>
      </c>
      <c r="AK2" s="3">
        <v>950</v>
      </c>
      <c r="AL2" s="3">
        <v>950</v>
      </c>
      <c r="AM2" s="3">
        <v>950</v>
      </c>
      <c r="AN2" s="3">
        <v>1000</v>
      </c>
      <c r="AO2" s="3">
        <v>1000</v>
      </c>
      <c r="AP2" s="3">
        <v>1000</v>
      </c>
      <c r="AQ2" s="3">
        <v>1000</v>
      </c>
      <c r="AR2" s="3">
        <v>1000</v>
      </c>
      <c r="AS2" s="3">
        <v>1000</v>
      </c>
      <c r="AT2" s="3">
        <v>1000</v>
      </c>
      <c r="AU2" s="3">
        <v>1000</v>
      </c>
      <c r="AV2" s="3">
        <v>1000</v>
      </c>
      <c r="AW2" s="3">
        <v>1000</v>
      </c>
      <c r="AX2" s="3">
        <v>1000</v>
      </c>
      <c r="AY2" s="3">
        <v>1000</v>
      </c>
      <c r="AZ2" s="3">
        <v>1000</v>
      </c>
      <c r="BA2" s="3">
        <v>1000</v>
      </c>
      <c r="BB2" s="3">
        <v>1000</v>
      </c>
      <c r="BC2" s="3">
        <v>1000</v>
      </c>
      <c r="BD2" s="3">
        <v>1000</v>
      </c>
      <c r="BE2" s="3">
        <v>1000</v>
      </c>
      <c r="BF2" s="3">
        <v>1000</v>
      </c>
    </row>
    <row r="3" spans="1:58" x14ac:dyDescent="0.25">
      <c r="A3" s="4" t="s">
        <v>23</v>
      </c>
      <c r="B3" s="3">
        <v>32.4235807860262</v>
      </c>
      <c r="C3" s="3">
        <v>11.528384279475981</v>
      </c>
      <c r="D3" s="3">
        <v>35.3056768558952</v>
      </c>
      <c r="E3" s="3">
        <v>34.585152838427945</v>
      </c>
      <c r="F3" s="3">
        <v>54.759825327510924</v>
      </c>
      <c r="G3" s="3">
        <v>52.598253275109172</v>
      </c>
      <c r="H3" s="3">
        <v>18.013100436681221</v>
      </c>
      <c r="I3" s="3">
        <v>46.113537117903924</v>
      </c>
      <c r="J3" s="3">
        <v>58.362445414847159</v>
      </c>
      <c r="K3" s="3">
        <v>50.436681222707421</v>
      </c>
      <c r="L3" s="3">
        <v>34.585152838427945</v>
      </c>
      <c r="M3" s="3">
        <v>15.851528384279478</v>
      </c>
      <c r="N3" s="3">
        <v>42.510917030567683</v>
      </c>
      <c r="O3" s="3">
        <v>36.746724890829697</v>
      </c>
      <c r="P3" s="3">
        <v>46.834061135371179</v>
      </c>
      <c r="Q3" s="3">
        <v>38.908296943231434</v>
      </c>
      <c r="R3" s="3">
        <v>61.965065502183407</v>
      </c>
      <c r="S3" s="3">
        <v>42.510917030567683</v>
      </c>
      <c r="T3" s="3">
        <v>53.318777292576414</v>
      </c>
      <c r="U3" s="3">
        <v>32.4235807860262</v>
      </c>
      <c r="V3" s="3">
        <v>11.528384279475981</v>
      </c>
      <c r="W3" s="3">
        <v>35.3056768558952</v>
      </c>
      <c r="X3" s="3">
        <v>34.585152838427945</v>
      </c>
      <c r="Y3" s="3">
        <v>54.759825327510924</v>
      </c>
      <c r="Z3" s="3">
        <v>52.598253275109172</v>
      </c>
      <c r="AA3" s="3">
        <v>18.013100436681221</v>
      </c>
      <c r="AB3" s="3">
        <v>46.113537117903924</v>
      </c>
      <c r="AC3" s="3">
        <v>58.362445414847159</v>
      </c>
      <c r="AD3" s="3">
        <v>50.436681222707421</v>
      </c>
      <c r="AE3" s="3">
        <v>34.585152838427945</v>
      </c>
      <c r="AF3" s="3">
        <v>15.851528384279478</v>
      </c>
      <c r="AG3" s="3">
        <v>42.510917030567683</v>
      </c>
      <c r="AH3" s="3">
        <v>36.746724890829697</v>
      </c>
      <c r="AI3" s="3">
        <v>46.834061135371179</v>
      </c>
      <c r="AJ3" s="3">
        <v>38.908296943231434</v>
      </c>
      <c r="AK3" s="3">
        <v>61.965065502183407</v>
      </c>
      <c r="AL3" s="3">
        <v>42.510917030567683</v>
      </c>
      <c r="AM3" s="3">
        <v>53.318777292576414</v>
      </c>
      <c r="AN3" s="3">
        <v>32.4235807860262</v>
      </c>
      <c r="AO3" s="3">
        <v>11.528384279475981</v>
      </c>
      <c r="AP3" s="3">
        <v>35.3056768558952</v>
      </c>
      <c r="AQ3" s="3">
        <v>34.585152838427945</v>
      </c>
      <c r="AR3" s="3">
        <v>54.759825327510924</v>
      </c>
      <c r="AS3" s="3">
        <v>52.598253275109172</v>
      </c>
      <c r="AT3" s="3">
        <v>18.013100436681221</v>
      </c>
      <c r="AU3" s="3">
        <v>46.113537117903924</v>
      </c>
      <c r="AV3" s="3">
        <v>58.362445414847159</v>
      </c>
      <c r="AW3" s="3">
        <v>50.436681222707421</v>
      </c>
      <c r="AX3" s="3">
        <v>34.585152838427945</v>
      </c>
      <c r="AY3" s="3">
        <v>15.851528384279478</v>
      </c>
      <c r="AZ3" s="3">
        <v>42.510917030567683</v>
      </c>
      <c r="BA3" s="3">
        <v>36.746724890829697</v>
      </c>
      <c r="BB3" s="3">
        <v>46.834061135371179</v>
      </c>
      <c r="BC3" s="3">
        <v>38.908296943231434</v>
      </c>
      <c r="BD3" s="3">
        <v>61.965065502183407</v>
      </c>
      <c r="BE3" s="3">
        <v>42.510917030567683</v>
      </c>
      <c r="BF3" s="3">
        <v>53.318777292576414</v>
      </c>
    </row>
    <row r="4" spans="1:58" x14ac:dyDescent="0.25">
      <c r="A4" s="4" t="s">
        <v>24</v>
      </c>
      <c r="B4" s="3">
        <v>21.7</v>
      </c>
      <c r="C4" s="3">
        <v>51.800000000000004</v>
      </c>
      <c r="D4" s="3">
        <v>11.9</v>
      </c>
      <c r="E4" s="3">
        <v>10.5</v>
      </c>
      <c r="F4" s="3">
        <v>16.099999999999998</v>
      </c>
      <c r="G4" s="3">
        <v>9.1</v>
      </c>
      <c r="H4" s="3">
        <v>28.699999999999996</v>
      </c>
      <c r="I4" s="3">
        <v>5.18</v>
      </c>
      <c r="J4" s="3">
        <v>3.5700000000000003</v>
      </c>
      <c r="K4" s="3">
        <v>10.5</v>
      </c>
      <c r="L4" s="3">
        <v>5.8800000000000008</v>
      </c>
      <c r="M4" s="3">
        <v>35.699999999999996</v>
      </c>
      <c r="N4" s="3">
        <v>11.9</v>
      </c>
      <c r="O4" s="3">
        <v>4.1300000000000008</v>
      </c>
      <c r="P4" s="3">
        <v>11.9</v>
      </c>
      <c r="Q4" s="3">
        <v>16.099999999999998</v>
      </c>
      <c r="R4" s="3">
        <v>3.8500000000000005</v>
      </c>
      <c r="S4" s="3">
        <v>5.3900000000000006</v>
      </c>
      <c r="T4" s="3">
        <v>7</v>
      </c>
      <c r="U4" s="3">
        <v>21.7</v>
      </c>
      <c r="V4" s="3">
        <v>51.800000000000004</v>
      </c>
      <c r="W4" s="3">
        <v>11.9</v>
      </c>
      <c r="X4" s="3">
        <v>10.5</v>
      </c>
      <c r="Y4" s="3">
        <v>16.099999999999998</v>
      </c>
      <c r="Z4" s="3">
        <v>9.1</v>
      </c>
      <c r="AA4" s="3">
        <v>28.699999999999996</v>
      </c>
      <c r="AB4" s="3">
        <v>5.18</v>
      </c>
      <c r="AC4" s="3">
        <v>3.5700000000000003</v>
      </c>
      <c r="AD4" s="3">
        <v>10.5</v>
      </c>
      <c r="AE4" s="3">
        <v>5.8800000000000008</v>
      </c>
      <c r="AF4" s="3">
        <v>35.699999999999996</v>
      </c>
      <c r="AG4" s="3">
        <v>11.9</v>
      </c>
      <c r="AH4" s="3">
        <v>4.1300000000000008</v>
      </c>
      <c r="AI4" s="3">
        <v>11.9</v>
      </c>
      <c r="AJ4" s="3">
        <v>16.099999999999998</v>
      </c>
      <c r="AK4" s="3">
        <v>3.8500000000000005</v>
      </c>
      <c r="AL4" s="3">
        <v>5.3900000000000006</v>
      </c>
      <c r="AM4" s="3">
        <v>7</v>
      </c>
      <c r="AN4" s="3">
        <v>21.7</v>
      </c>
      <c r="AO4" s="3">
        <v>51.800000000000004</v>
      </c>
      <c r="AP4" s="3">
        <v>11.9</v>
      </c>
      <c r="AQ4" s="3">
        <v>10.5</v>
      </c>
      <c r="AR4" s="3">
        <v>16.099999999999998</v>
      </c>
      <c r="AS4" s="3">
        <v>9.1</v>
      </c>
      <c r="AT4" s="3">
        <v>28.699999999999996</v>
      </c>
      <c r="AU4" s="3">
        <v>5.18</v>
      </c>
      <c r="AV4" s="3">
        <v>3.5700000000000003</v>
      </c>
      <c r="AW4" s="3">
        <v>10.5</v>
      </c>
      <c r="AX4" s="3">
        <v>5.8800000000000008</v>
      </c>
      <c r="AY4" s="3">
        <v>35.699999999999996</v>
      </c>
      <c r="AZ4" s="3">
        <v>11.9</v>
      </c>
      <c r="BA4" s="3">
        <v>4.1300000000000008</v>
      </c>
      <c r="BB4" s="3">
        <v>11.9</v>
      </c>
      <c r="BC4" s="3">
        <v>16.099999999999998</v>
      </c>
      <c r="BD4" s="3">
        <v>3.8500000000000005</v>
      </c>
      <c r="BE4" s="3">
        <v>5.3900000000000006</v>
      </c>
      <c r="BF4" s="3">
        <v>7</v>
      </c>
    </row>
    <row r="5" spans="1:58" x14ac:dyDescent="0.25">
      <c r="A5" s="4" t="s">
        <v>25</v>
      </c>
      <c r="B5" s="3">
        <v>4.6666666666666661</v>
      </c>
      <c r="C5" s="3">
        <v>4.5733333333333341</v>
      </c>
      <c r="D5" s="3">
        <v>7</v>
      </c>
      <c r="E5" s="3">
        <v>6.5333333333333332</v>
      </c>
      <c r="F5" s="3">
        <v>3.1733333333333333</v>
      </c>
      <c r="G5" s="3">
        <v>3.9200000000000004</v>
      </c>
      <c r="H5" s="3">
        <v>7.4666666666666668</v>
      </c>
      <c r="I5" s="3">
        <v>3.7333333333333334</v>
      </c>
      <c r="J5" s="3">
        <v>0.93333333333333335</v>
      </c>
      <c r="K5" s="3">
        <v>0.88666666666666649</v>
      </c>
      <c r="L5" s="3">
        <v>2.8466666666666662</v>
      </c>
      <c r="M5" s="3">
        <v>6.0666666666666664</v>
      </c>
      <c r="N5" s="3">
        <v>1.5866666666666667</v>
      </c>
      <c r="O5" s="3">
        <v>3.0333333333333332</v>
      </c>
      <c r="P5" s="3">
        <v>2.1466666666666665</v>
      </c>
      <c r="Q5" s="3">
        <v>1.7266666666666668</v>
      </c>
      <c r="R5" s="3">
        <v>0.93333333333333335</v>
      </c>
      <c r="S5" s="3">
        <v>4.4333333333333336</v>
      </c>
      <c r="T5" s="3">
        <v>1.7266666666666668</v>
      </c>
      <c r="U5" s="3">
        <v>4.6666666666666661</v>
      </c>
      <c r="V5" s="3">
        <v>4.5733333333333341</v>
      </c>
      <c r="W5" s="3">
        <v>7</v>
      </c>
      <c r="X5" s="3">
        <v>6.5333333333333332</v>
      </c>
      <c r="Y5" s="3">
        <v>3.1733333333333333</v>
      </c>
      <c r="Z5" s="3">
        <v>3.9200000000000004</v>
      </c>
      <c r="AA5" s="3">
        <v>7.4666666666666668</v>
      </c>
      <c r="AB5" s="3">
        <v>3.7333333333333334</v>
      </c>
      <c r="AC5" s="3">
        <v>0.93333333333333335</v>
      </c>
      <c r="AD5" s="3">
        <v>0.88666666666666649</v>
      </c>
      <c r="AE5" s="3">
        <v>2.8466666666666662</v>
      </c>
      <c r="AF5" s="3">
        <v>6.0666666666666664</v>
      </c>
      <c r="AG5" s="3">
        <v>1.5866666666666667</v>
      </c>
      <c r="AH5" s="3">
        <v>3.0333333333333332</v>
      </c>
      <c r="AI5" s="3">
        <v>2.1466666666666665</v>
      </c>
      <c r="AJ5" s="3">
        <v>1.7266666666666668</v>
      </c>
      <c r="AK5" s="3">
        <v>0.93333333333333335</v>
      </c>
      <c r="AL5" s="3">
        <v>4.4333333333333336</v>
      </c>
      <c r="AM5" s="3">
        <v>1.7266666666666668</v>
      </c>
      <c r="AN5" s="3">
        <v>4.6666666666666661</v>
      </c>
      <c r="AO5" s="3">
        <v>4.5733333333333341</v>
      </c>
      <c r="AP5" s="3">
        <v>7</v>
      </c>
      <c r="AQ5" s="3">
        <v>6.5333333333333332</v>
      </c>
      <c r="AR5" s="3">
        <v>3.1733333333333333</v>
      </c>
      <c r="AS5" s="3">
        <v>3.9200000000000004</v>
      </c>
      <c r="AT5" s="3">
        <v>7.4666666666666668</v>
      </c>
      <c r="AU5" s="3">
        <v>3.7333333333333334</v>
      </c>
      <c r="AV5" s="3">
        <v>0.93333333333333335</v>
      </c>
      <c r="AW5" s="3">
        <v>0.88666666666666649</v>
      </c>
      <c r="AX5" s="3">
        <v>2.8466666666666662</v>
      </c>
      <c r="AY5" s="3">
        <v>6.0666666666666664</v>
      </c>
      <c r="AZ5" s="3">
        <v>1.5866666666666667</v>
      </c>
      <c r="BA5" s="3">
        <v>3.0333333333333332</v>
      </c>
      <c r="BB5" s="3">
        <v>2.1466666666666665</v>
      </c>
      <c r="BC5" s="3">
        <v>1.7266666666666668</v>
      </c>
      <c r="BD5" s="3">
        <v>0.93333333333333335</v>
      </c>
      <c r="BE5" s="3">
        <v>4.4333333333333336</v>
      </c>
      <c r="BF5" s="3">
        <v>1.7266666666666668</v>
      </c>
    </row>
    <row r="6" spans="1:58" x14ac:dyDescent="0.25">
      <c r="A6" s="4" t="s">
        <v>26</v>
      </c>
      <c r="B6" s="3">
        <v>1.2176470588235293</v>
      </c>
      <c r="C6" s="3">
        <v>1.2705882352941176</v>
      </c>
      <c r="D6" s="3">
        <v>1.6411764705882352</v>
      </c>
      <c r="E6" s="3">
        <v>1.6941176470588235</v>
      </c>
      <c r="F6" s="3">
        <v>0.16941176470588235</v>
      </c>
      <c r="G6" s="3">
        <v>2.4882352941176471</v>
      </c>
      <c r="H6" s="3">
        <v>7.4117647058823533</v>
      </c>
      <c r="I6" s="3">
        <v>3.388235294117647</v>
      </c>
      <c r="J6" s="3">
        <v>1.9058823529411764</v>
      </c>
      <c r="K6" s="3">
        <v>0.31764705882352939</v>
      </c>
      <c r="L6" s="3">
        <v>0.11647058823529412</v>
      </c>
      <c r="M6" s="3">
        <v>1.6411764705882352</v>
      </c>
      <c r="N6" s="3">
        <v>0.21705882352941178</v>
      </c>
      <c r="O6" s="3">
        <v>0.19058823529411764</v>
      </c>
      <c r="P6" s="3">
        <v>0.18529411764705883</v>
      </c>
      <c r="Q6" s="3">
        <v>0.26470588235294118</v>
      </c>
      <c r="R6" s="3">
        <v>2.0647058823529409</v>
      </c>
      <c r="S6" s="3">
        <v>0.19588235294117645</v>
      </c>
      <c r="T6" s="3">
        <v>4.552941176470588</v>
      </c>
      <c r="U6" s="3">
        <v>1.2176470588235293</v>
      </c>
      <c r="V6" s="3">
        <v>1.2705882352941176</v>
      </c>
      <c r="W6" s="3">
        <v>1.6411764705882352</v>
      </c>
      <c r="X6" s="3">
        <v>1.6941176470588235</v>
      </c>
      <c r="Y6" s="3">
        <v>0.16941176470588235</v>
      </c>
      <c r="Z6" s="3">
        <v>2.4882352941176471</v>
      </c>
      <c r="AA6" s="3">
        <v>7.4117647058823533</v>
      </c>
      <c r="AB6" s="3">
        <v>3.388235294117647</v>
      </c>
      <c r="AC6" s="3">
        <v>1.9058823529411764</v>
      </c>
      <c r="AD6" s="3">
        <v>0.31764705882352939</v>
      </c>
      <c r="AE6" s="3">
        <v>0.11647058823529412</v>
      </c>
      <c r="AF6" s="3">
        <v>1.6411764705882352</v>
      </c>
      <c r="AG6" s="3">
        <v>0.21705882352941178</v>
      </c>
      <c r="AH6" s="3">
        <v>0.19058823529411764</v>
      </c>
      <c r="AI6" s="3">
        <v>0.18529411764705883</v>
      </c>
      <c r="AJ6" s="3">
        <v>0.26470588235294118</v>
      </c>
      <c r="AK6" s="3">
        <v>2.0647058823529409</v>
      </c>
      <c r="AL6" s="3">
        <v>0.19588235294117645</v>
      </c>
      <c r="AM6" s="3">
        <v>4.552941176470588</v>
      </c>
      <c r="AN6" s="3">
        <v>1.2176470588235293</v>
      </c>
      <c r="AO6" s="3">
        <v>1.2705882352941176</v>
      </c>
      <c r="AP6" s="3">
        <v>1.6411764705882352</v>
      </c>
      <c r="AQ6" s="3">
        <v>1.6941176470588235</v>
      </c>
      <c r="AR6" s="3">
        <v>0.16941176470588235</v>
      </c>
      <c r="AS6" s="3">
        <v>2.4882352941176471</v>
      </c>
      <c r="AT6" s="3">
        <v>7.4117647058823533</v>
      </c>
      <c r="AU6" s="3">
        <v>3.388235294117647</v>
      </c>
      <c r="AV6" s="3">
        <v>1.9058823529411764</v>
      </c>
      <c r="AW6" s="3">
        <v>0.31764705882352939</v>
      </c>
      <c r="AX6" s="3">
        <v>0.11647058823529412</v>
      </c>
      <c r="AY6" s="3">
        <v>1.6411764705882352</v>
      </c>
      <c r="AZ6" s="3">
        <v>0.21705882352941178</v>
      </c>
      <c r="BA6" s="3">
        <v>0.19058823529411764</v>
      </c>
      <c r="BB6" s="3">
        <v>0.18529411764705883</v>
      </c>
      <c r="BC6" s="3">
        <v>0.26470588235294118</v>
      </c>
      <c r="BD6" s="3">
        <v>2.0647058823529409</v>
      </c>
      <c r="BE6" s="3">
        <v>0.19588235294117645</v>
      </c>
      <c r="BF6" s="3">
        <v>4.552941176470588</v>
      </c>
    </row>
    <row r="7" spans="1:58" x14ac:dyDescent="0.25">
      <c r="A7" s="4" t="s">
        <v>27</v>
      </c>
      <c r="B7" s="3">
        <v>8.4000000000000019E-2</v>
      </c>
      <c r="C7" s="3">
        <v>7.2000000000000008E-2</v>
      </c>
      <c r="D7" s="3">
        <v>7.8000000000000014E-2</v>
      </c>
      <c r="E7" s="3">
        <v>8.4000000000000019E-2</v>
      </c>
      <c r="F7" s="3">
        <v>1.0800000000000001E-2</v>
      </c>
      <c r="G7" s="3">
        <v>0.12</v>
      </c>
      <c r="H7" s="3">
        <v>0.72</v>
      </c>
      <c r="I7" s="3">
        <v>0.23399999999999999</v>
      </c>
      <c r="J7" s="3">
        <v>0.10799999999999998</v>
      </c>
      <c r="K7" s="3">
        <v>2.0400000000000001E-2</v>
      </c>
      <c r="L7" s="3">
        <v>9.0000000000000011E-3</v>
      </c>
      <c r="M7" s="3">
        <v>0.06</v>
      </c>
      <c r="N7" s="3">
        <v>2.9399999999999999E-2</v>
      </c>
      <c r="O7" s="3">
        <v>1.2600000000000002E-2</v>
      </c>
      <c r="P7" s="3">
        <v>1.8599999999999998E-2</v>
      </c>
      <c r="Q7" s="3">
        <v>1.0800000000000001E-2</v>
      </c>
      <c r="R7" s="3">
        <v>0.10200000000000001</v>
      </c>
      <c r="S7" s="3">
        <v>1.4999999999999999E-2</v>
      </c>
      <c r="T7" s="3">
        <v>0.13800000000000001</v>
      </c>
      <c r="U7" s="3">
        <v>8.4000000000000019E-2</v>
      </c>
      <c r="V7" s="3">
        <v>7.2000000000000008E-2</v>
      </c>
      <c r="W7" s="3">
        <v>7.8000000000000014E-2</v>
      </c>
      <c r="X7" s="3">
        <v>8.4000000000000019E-2</v>
      </c>
      <c r="Y7" s="3">
        <v>1.0800000000000001E-2</v>
      </c>
      <c r="Z7" s="3">
        <v>0.12</v>
      </c>
      <c r="AA7" s="3">
        <v>0.72</v>
      </c>
      <c r="AB7" s="3">
        <v>0.23399999999999999</v>
      </c>
      <c r="AC7" s="3">
        <v>0.10799999999999998</v>
      </c>
      <c r="AD7" s="3">
        <v>2.0400000000000001E-2</v>
      </c>
      <c r="AE7" s="3">
        <v>9.0000000000000011E-3</v>
      </c>
      <c r="AF7" s="3">
        <v>0.06</v>
      </c>
      <c r="AG7" s="3">
        <v>2.9399999999999999E-2</v>
      </c>
      <c r="AH7" s="3">
        <v>1.2600000000000002E-2</v>
      </c>
      <c r="AI7" s="3">
        <v>1.8599999999999998E-2</v>
      </c>
      <c r="AJ7" s="3">
        <v>1.0800000000000001E-2</v>
      </c>
      <c r="AK7" s="3">
        <v>0.10200000000000001</v>
      </c>
      <c r="AL7" s="3">
        <v>1.4999999999999999E-2</v>
      </c>
      <c r="AM7" s="3">
        <v>0.13800000000000001</v>
      </c>
      <c r="AN7" s="3">
        <v>8.4000000000000019E-2</v>
      </c>
      <c r="AO7" s="3">
        <v>7.2000000000000008E-2</v>
      </c>
      <c r="AP7" s="3">
        <v>7.8000000000000014E-2</v>
      </c>
      <c r="AQ7" s="3">
        <v>8.4000000000000019E-2</v>
      </c>
      <c r="AR7" s="3">
        <v>1.0800000000000001E-2</v>
      </c>
      <c r="AS7" s="3">
        <v>0.12</v>
      </c>
      <c r="AT7" s="3">
        <v>0.72</v>
      </c>
      <c r="AU7" s="3">
        <v>0.23399999999999999</v>
      </c>
      <c r="AV7" s="3">
        <v>0.10799999999999998</v>
      </c>
      <c r="AW7" s="3">
        <v>2.0400000000000001E-2</v>
      </c>
      <c r="AX7" s="3">
        <v>9.0000000000000011E-3</v>
      </c>
      <c r="AY7" s="3">
        <v>0.06</v>
      </c>
      <c r="AZ7" s="3">
        <v>2.9399999999999999E-2</v>
      </c>
      <c r="BA7" s="3">
        <v>1.2600000000000002E-2</v>
      </c>
      <c r="BB7" s="3">
        <v>1.8599999999999998E-2</v>
      </c>
      <c r="BC7" s="3">
        <v>1.0800000000000001E-2</v>
      </c>
      <c r="BD7" s="3">
        <v>0.10200000000000001</v>
      </c>
      <c r="BE7" s="3">
        <v>1.4999999999999999E-2</v>
      </c>
      <c r="BF7" s="3">
        <v>0.13800000000000001</v>
      </c>
    </row>
    <row r="8" spans="1:58" x14ac:dyDescent="0.25">
      <c r="A8" s="4" t="s">
        <v>28</v>
      </c>
      <c r="B8" s="3">
        <v>1.7142857142857144</v>
      </c>
      <c r="C8" s="3">
        <v>0.85714285714285721</v>
      </c>
      <c r="D8" s="3">
        <v>9.2857142857142865</v>
      </c>
      <c r="E8" s="3">
        <v>12.857142857142858</v>
      </c>
      <c r="F8" s="3">
        <v>2.4285714285714284</v>
      </c>
      <c r="G8" s="3">
        <v>0.9285714285714286</v>
      </c>
      <c r="H8" s="3">
        <v>0.2</v>
      </c>
      <c r="I8" s="3">
        <v>1.8571428571428572</v>
      </c>
      <c r="J8" s="3">
        <v>0.14285714285714288</v>
      </c>
      <c r="K8" s="3">
        <v>1.4285714285714284</v>
      </c>
      <c r="L8" s="3">
        <v>8.5714285714285712</v>
      </c>
      <c r="M8" s="3">
        <v>0.59285714285714286</v>
      </c>
      <c r="N8" s="3">
        <v>6.2142857142857135</v>
      </c>
      <c r="O8" s="3">
        <v>8.5714285714285712</v>
      </c>
      <c r="P8" s="3">
        <v>5.9285714285714288</v>
      </c>
      <c r="Q8" s="3">
        <v>3.9285714285714284</v>
      </c>
      <c r="R8" s="3">
        <v>0.17142857142857143</v>
      </c>
      <c r="S8" s="3">
        <v>10.714285714285714</v>
      </c>
      <c r="T8" s="3">
        <v>6.7142857142857143E-2</v>
      </c>
      <c r="U8" s="3">
        <v>1.7142857142857144</v>
      </c>
      <c r="V8" s="3">
        <v>0.85714285714285721</v>
      </c>
      <c r="W8" s="3">
        <v>9.2857142857142865</v>
      </c>
      <c r="X8" s="3">
        <v>12.857142857142858</v>
      </c>
      <c r="Y8" s="3">
        <v>2.4285714285714284</v>
      </c>
      <c r="Z8" s="3">
        <v>0.9285714285714286</v>
      </c>
      <c r="AA8" s="3">
        <v>0.2</v>
      </c>
      <c r="AB8" s="3">
        <v>1.8571428571428572</v>
      </c>
      <c r="AC8" s="3">
        <v>0.14285714285714288</v>
      </c>
      <c r="AD8" s="3">
        <v>1.4285714285714284</v>
      </c>
      <c r="AE8" s="3">
        <v>8.5714285714285712</v>
      </c>
      <c r="AF8" s="3">
        <v>0.59285714285714286</v>
      </c>
      <c r="AG8" s="3">
        <v>6.2142857142857135</v>
      </c>
      <c r="AH8" s="3">
        <v>8.5714285714285712</v>
      </c>
      <c r="AI8" s="3">
        <v>5.9285714285714288</v>
      </c>
      <c r="AJ8" s="3">
        <v>3.9285714285714284</v>
      </c>
      <c r="AK8" s="3">
        <v>0.17142857142857143</v>
      </c>
      <c r="AL8" s="3">
        <v>10.714285714285714</v>
      </c>
      <c r="AM8" s="3">
        <v>6.7142857142857143E-2</v>
      </c>
      <c r="AN8" s="3">
        <v>1.7142857142857144</v>
      </c>
      <c r="AO8" s="3">
        <v>0.85714285714285721</v>
      </c>
      <c r="AP8" s="3">
        <v>9.2857142857142865</v>
      </c>
      <c r="AQ8" s="3">
        <v>12.857142857142858</v>
      </c>
      <c r="AR8" s="3">
        <v>2.4285714285714284</v>
      </c>
      <c r="AS8" s="3">
        <v>0.9285714285714286</v>
      </c>
      <c r="AT8" s="3">
        <v>0.2</v>
      </c>
      <c r="AU8" s="3">
        <v>1.8571428571428572</v>
      </c>
      <c r="AV8" s="3">
        <v>0.14285714285714288</v>
      </c>
      <c r="AW8" s="3">
        <v>1.4285714285714284</v>
      </c>
      <c r="AX8" s="3">
        <v>8.5714285714285712</v>
      </c>
      <c r="AY8" s="3">
        <v>0.59285714285714286</v>
      </c>
      <c r="AZ8" s="3">
        <v>6.2142857142857135</v>
      </c>
      <c r="BA8" s="3">
        <v>8.5714285714285712</v>
      </c>
      <c r="BB8" s="3">
        <v>5.9285714285714288</v>
      </c>
      <c r="BC8" s="3">
        <v>3.9285714285714284</v>
      </c>
      <c r="BD8" s="3">
        <v>0.17142857142857143</v>
      </c>
      <c r="BE8" s="3">
        <v>10.714285714285714</v>
      </c>
      <c r="BF8" s="3">
        <v>6.7142857142857143E-2</v>
      </c>
    </row>
    <row r="9" spans="1:58" x14ac:dyDescent="0.25">
      <c r="A9" s="4" t="s">
        <v>29</v>
      </c>
      <c r="B9" s="3">
        <v>0.45638297872340433</v>
      </c>
      <c r="C9" s="3">
        <v>0.26553191489361699</v>
      </c>
      <c r="D9" s="3">
        <v>0.20744680851063829</v>
      </c>
      <c r="E9" s="3">
        <v>0.31531914893617019</v>
      </c>
      <c r="F9" s="3">
        <v>7.4680851063829781E-2</v>
      </c>
      <c r="G9" s="3">
        <v>1.0787234042553193</v>
      </c>
      <c r="H9" s="3">
        <v>0.2406382978723404</v>
      </c>
      <c r="I9" s="3">
        <v>0.99574468085106382</v>
      </c>
      <c r="J9" s="3">
        <v>0.60574468085106381</v>
      </c>
      <c r="K9" s="3">
        <v>0.12446808510638298</v>
      </c>
      <c r="L9" s="3">
        <v>7.4680851063829781E-2</v>
      </c>
      <c r="M9" s="3">
        <v>0.34021276595744676</v>
      </c>
      <c r="N9" s="3">
        <v>7.4680851063829781E-2</v>
      </c>
      <c r="O9" s="3">
        <v>0.33191489361702126</v>
      </c>
      <c r="P9" s="3">
        <v>7.4680851063829781E-2</v>
      </c>
      <c r="Q9" s="3">
        <v>7.4680851063829781E-2</v>
      </c>
      <c r="R9" s="3">
        <v>0.5891489361702128</v>
      </c>
      <c r="S9" s="3">
        <v>0.16595744680851063</v>
      </c>
      <c r="T9" s="3">
        <v>1.0787234042553193</v>
      </c>
      <c r="U9" s="3">
        <v>0.45638297872340433</v>
      </c>
      <c r="V9" s="3">
        <v>0.26553191489361699</v>
      </c>
      <c r="W9" s="3">
        <v>0.20744680851063829</v>
      </c>
      <c r="X9" s="3">
        <v>0.31531914893617019</v>
      </c>
      <c r="Y9" s="3">
        <v>7.4680851063829781E-2</v>
      </c>
      <c r="Z9" s="3">
        <v>1.0787234042553193</v>
      </c>
      <c r="AA9" s="3">
        <v>0.2406382978723404</v>
      </c>
      <c r="AB9" s="3">
        <v>0.99574468085106382</v>
      </c>
      <c r="AC9" s="3">
        <v>0.60574468085106381</v>
      </c>
      <c r="AD9" s="3">
        <v>0.12446808510638298</v>
      </c>
      <c r="AE9" s="3">
        <v>7.4680851063829781E-2</v>
      </c>
      <c r="AF9" s="3">
        <v>0.34021276595744676</v>
      </c>
      <c r="AG9" s="3">
        <v>7.4680851063829781E-2</v>
      </c>
      <c r="AH9" s="3">
        <v>0.33191489361702126</v>
      </c>
      <c r="AI9" s="3">
        <v>7.4680851063829781E-2</v>
      </c>
      <c r="AJ9" s="3">
        <v>7.4680851063829781E-2</v>
      </c>
      <c r="AK9" s="3">
        <v>0.5891489361702128</v>
      </c>
      <c r="AL9" s="3">
        <v>0.16595744680851063</v>
      </c>
      <c r="AM9" s="3">
        <v>1.0787234042553193</v>
      </c>
      <c r="AN9" s="3">
        <v>0.45638297872340433</v>
      </c>
      <c r="AO9" s="3">
        <v>0.26553191489361699</v>
      </c>
      <c r="AP9" s="3">
        <v>0.20744680851063829</v>
      </c>
      <c r="AQ9" s="3">
        <v>0.31531914893617019</v>
      </c>
      <c r="AR9" s="3">
        <v>7.4680851063829781E-2</v>
      </c>
      <c r="AS9" s="3">
        <v>1.0787234042553193</v>
      </c>
      <c r="AT9" s="3">
        <v>0.2406382978723404</v>
      </c>
      <c r="AU9" s="3">
        <v>0.99574468085106382</v>
      </c>
      <c r="AV9" s="3">
        <v>0.60574468085106381</v>
      </c>
      <c r="AW9" s="3">
        <v>0.12446808510638298</v>
      </c>
      <c r="AX9" s="3">
        <v>7.4680851063829781E-2</v>
      </c>
      <c r="AY9" s="3">
        <v>0.34021276595744676</v>
      </c>
      <c r="AZ9" s="3">
        <v>7.4680851063829781E-2</v>
      </c>
      <c r="BA9" s="3">
        <v>0.33191489361702126</v>
      </c>
      <c r="BB9" s="3">
        <v>7.4680851063829781E-2</v>
      </c>
      <c r="BC9" s="3">
        <v>7.4680851063829781E-2</v>
      </c>
      <c r="BD9" s="3">
        <v>0.5891489361702128</v>
      </c>
      <c r="BE9" s="3">
        <v>0.16595744680851063</v>
      </c>
      <c r="BF9" s="3">
        <v>1.0787234042553193</v>
      </c>
    </row>
    <row r="10" spans="1:58" x14ac:dyDescent="0.25">
      <c r="A10" s="4" t="s">
        <v>30</v>
      </c>
      <c r="B10" s="3">
        <v>0.83999999999999986</v>
      </c>
      <c r="C10" s="3">
        <v>0.39</v>
      </c>
      <c r="D10" s="3">
        <v>3.9599999999999995</v>
      </c>
      <c r="E10" s="3">
        <v>3.5400000000000005</v>
      </c>
      <c r="F10" s="3">
        <v>0.372</v>
      </c>
      <c r="G10" s="3">
        <v>0.21599999999999997</v>
      </c>
      <c r="H10" s="3">
        <v>0.56400000000000006</v>
      </c>
      <c r="I10" s="3">
        <v>0.252</v>
      </c>
      <c r="J10" s="3">
        <v>0.33600000000000008</v>
      </c>
      <c r="K10" s="3">
        <v>0.96</v>
      </c>
      <c r="L10" s="3">
        <v>2.2199999999999998</v>
      </c>
      <c r="M10" s="3">
        <v>0.11399999999999999</v>
      </c>
      <c r="N10" s="3">
        <v>0.60000000000000009</v>
      </c>
      <c r="O10" s="3">
        <v>1.7999999999999998</v>
      </c>
      <c r="P10" s="3">
        <v>0.72</v>
      </c>
      <c r="Q10" s="3">
        <v>0.41399999999999992</v>
      </c>
      <c r="R10" s="3">
        <v>0.33600000000000008</v>
      </c>
      <c r="S10" s="3">
        <v>2.34</v>
      </c>
      <c r="T10" s="3">
        <v>6.6000000000000003E-2</v>
      </c>
      <c r="U10" s="3">
        <v>0.83999999999999986</v>
      </c>
      <c r="V10" s="3">
        <v>0.39</v>
      </c>
      <c r="W10" s="3">
        <v>3.9599999999999995</v>
      </c>
      <c r="X10" s="3">
        <v>3.5400000000000005</v>
      </c>
      <c r="Y10" s="3">
        <v>0.372</v>
      </c>
      <c r="Z10" s="3">
        <v>0.21599999999999997</v>
      </c>
      <c r="AA10" s="3">
        <v>0.56400000000000006</v>
      </c>
      <c r="AB10" s="3">
        <v>0.252</v>
      </c>
      <c r="AC10" s="3">
        <v>0.33600000000000008</v>
      </c>
      <c r="AD10" s="3">
        <v>0.96</v>
      </c>
      <c r="AE10" s="3">
        <v>2.2199999999999998</v>
      </c>
      <c r="AF10" s="3">
        <v>0.11399999999999999</v>
      </c>
      <c r="AG10" s="3">
        <v>0.60000000000000009</v>
      </c>
      <c r="AH10" s="3">
        <v>1.7999999999999998</v>
      </c>
      <c r="AI10" s="3">
        <v>0.72</v>
      </c>
      <c r="AJ10" s="3">
        <v>0.41399999999999992</v>
      </c>
      <c r="AK10" s="3">
        <v>0.33600000000000008</v>
      </c>
      <c r="AL10" s="3">
        <v>2.34</v>
      </c>
      <c r="AM10" s="3">
        <v>6.6000000000000003E-2</v>
      </c>
      <c r="AN10" s="3">
        <v>0.83999999999999986</v>
      </c>
      <c r="AO10" s="3">
        <v>0.39</v>
      </c>
      <c r="AP10" s="3">
        <v>3.9599999999999995</v>
      </c>
      <c r="AQ10" s="3">
        <v>3.5400000000000005</v>
      </c>
      <c r="AR10" s="3">
        <v>0.372</v>
      </c>
      <c r="AS10" s="3">
        <v>0.21599999999999997</v>
      </c>
      <c r="AT10" s="3">
        <v>0.56400000000000006</v>
      </c>
      <c r="AU10" s="3">
        <v>0.252</v>
      </c>
      <c r="AV10" s="3">
        <v>0.33600000000000008</v>
      </c>
      <c r="AW10" s="3">
        <v>0.96</v>
      </c>
      <c r="AX10" s="3">
        <v>2.2199999999999998</v>
      </c>
      <c r="AY10" s="3">
        <v>0.11399999999999999</v>
      </c>
      <c r="AZ10" s="3">
        <v>0.60000000000000009</v>
      </c>
      <c r="BA10" s="3">
        <v>1.7999999999999998</v>
      </c>
      <c r="BB10" s="3">
        <v>0.72</v>
      </c>
      <c r="BC10" s="3">
        <v>0.41399999999999992</v>
      </c>
      <c r="BD10" s="3">
        <v>0.33600000000000008</v>
      </c>
      <c r="BE10" s="3">
        <v>2.34</v>
      </c>
      <c r="BF10" s="3">
        <v>6.6000000000000003E-2</v>
      </c>
    </row>
    <row r="11" spans="1:58" x14ac:dyDescent="0.25">
      <c r="A11" s="4" t="s">
        <v>31</v>
      </c>
      <c r="B11" s="3">
        <v>0.37838709677419358</v>
      </c>
      <c r="C11" s="3">
        <v>0.30419354838709678</v>
      </c>
      <c r="D11" s="3">
        <v>7.4193548387096769E-2</v>
      </c>
      <c r="E11" s="3">
        <v>7.1225806451612902E-2</v>
      </c>
      <c r="F11" s="3">
        <v>3.7096774193548385E-2</v>
      </c>
      <c r="G11" s="3">
        <v>0.20774193548387099</v>
      </c>
      <c r="H11" s="3">
        <v>4.1548387096774199E-2</v>
      </c>
      <c r="I11" s="3">
        <v>5.3419354838709673E-2</v>
      </c>
      <c r="J11" s="3">
        <v>3.7096774193548385E-2</v>
      </c>
      <c r="K11" s="3">
        <v>0.37838709677419358</v>
      </c>
      <c r="L11" s="3">
        <v>3.7096774193548385E-2</v>
      </c>
      <c r="M11" s="3">
        <v>3.7096774193548385E-2</v>
      </c>
      <c r="N11" s="3">
        <v>4.2290322580645162E-2</v>
      </c>
      <c r="O11" s="3">
        <v>0.14838709677419354</v>
      </c>
      <c r="P11" s="3">
        <v>4.0064516129032259E-2</v>
      </c>
      <c r="Q11" s="3">
        <v>0.14096774193548386</v>
      </c>
      <c r="R11" s="3">
        <v>3.7096774193548385E-2</v>
      </c>
      <c r="S11" s="3">
        <v>8.1612903225806457E-2</v>
      </c>
      <c r="T11" s="3">
        <v>3.7096774193548385E-2</v>
      </c>
      <c r="U11" s="3">
        <v>0.37838709677419358</v>
      </c>
      <c r="V11" s="3">
        <v>0.30419354838709678</v>
      </c>
      <c r="W11" s="3">
        <v>7.4193548387096769E-2</v>
      </c>
      <c r="X11" s="3">
        <v>7.1225806451612902E-2</v>
      </c>
      <c r="Y11" s="3">
        <v>3.7096774193548385E-2</v>
      </c>
      <c r="Z11" s="3">
        <v>0.20774193548387099</v>
      </c>
      <c r="AA11" s="3">
        <v>4.1548387096774199E-2</v>
      </c>
      <c r="AB11" s="3">
        <v>5.3419354838709673E-2</v>
      </c>
      <c r="AC11" s="3">
        <v>3.7096774193548385E-2</v>
      </c>
      <c r="AD11" s="3">
        <v>0.37838709677419358</v>
      </c>
      <c r="AE11" s="3">
        <v>3.7096774193548385E-2</v>
      </c>
      <c r="AF11" s="3">
        <v>3.7096774193548385E-2</v>
      </c>
      <c r="AG11" s="3">
        <v>4.2290322580645162E-2</v>
      </c>
      <c r="AH11" s="3">
        <v>0.14838709677419354</v>
      </c>
      <c r="AI11" s="3">
        <v>4.0064516129032259E-2</v>
      </c>
      <c r="AJ11" s="3">
        <v>0.14096774193548386</v>
      </c>
      <c r="AK11" s="3">
        <v>3.7096774193548385E-2</v>
      </c>
      <c r="AL11" s="3">
        <v>8.1612903225806457E-2</v>
      </c>
      <c r="AM11" s="3">
        <v>3.7096774193548385E-2</v>
      </c>
      <c r="AN11" s="3">
        <v>0.37838709677419358</v>
      </c>
      <c r="AO11" s="3">
        <v>0.30419354838709678</v>
      </c>
      <c r="AP11" s="3">
        <v>7.4193548387096769E-2</v>
      </c>
      <c r="AQ11" s="3">
        <v>7.1225806451612902E-2</v>
      </c>
      <c r="AR11" s="3">
        <v>3.7096774193548385E-2</v>
      </c>
      <c r="AS11" s="3">
        <v>0.20774193548387099</v>
      </c>
      <c r="AT11" s="3">
        <v>4.1548387096774199E-2</v>
      </c>
      <c r="AU11" s="3">
        <v>5.3419354838709673E-2</v>
      </c>
      <c r="AV11" s="3">
        <v>3.7096774193548385E-2</v>
      </c>
      <c r="AW11" s="3">
        <v>0.37838709677419358</v>
      </c>
      <c r="AX11" s="3">
        <v>3.7096774193548385E-2</v>
      </c>
      <c r="AY11" s="3">
        <v>3.7096774193548385E-2</v>
      </c>
      <c r="AZ11" s="3">
        <v>4.2290322580645162E-2</v>
      </c>
      <c r="BA11" s="3">
        <v>0.14838709677419354</v>
      </c>
      <c r="BB11" s="3">
        <v>4.0064516129032259E-2</v>
      </c>
      <c r="BC11" s="3">
        <v>0.14096774193548386</v>
      </c>
      <c r="BD11" s="3">
        <v>3.7096774193548385E-2</v>
      </c>
      <c r="BE11" s="3">
        <v>8.1612903225806457E-2</v>
      </c>
      <c r="BF11" s="3">
        <v>3.7096774193548385E-2</v>
      </c>
    </row>
    <row r="12" spans="1:58" x14ac:dyDescent="0.25">
      <c r="A12" s="4" t="s">
        <v>32</v>
      </c>
      <c r="B12" s="3">
        <v>0.13098591549295774</v>
      </c>
      <c r="C12" s="3">
        <v>9.6056338028169014E-2</v>
      </c>
      <c r="D12" s="3">
        <v>6.1126760563380289E-2</v>
      </c>
      <c r="E12" s="3">
        <v>6.1126760563380289E-2</v>
      </c>
      <c r="F12" s="3">
        <v>2.9253521126760565E-2</v>
      </c>
      <c r="G12" s="3">
        <v>9.6056338028169014E-2</v>
      </c>
      <c r="H12" s="3">
        <v>0.10042253521126761</v>
      </c>
      <c r="I12" s="3">
        <v>0.10478873239436619</v>
      </c>
      <c r="J12" s="3">
        <v>5.6760563380281688E-2</v>
      </c>
      <c r="K12" s="3">
        <v>6.1126760563380289E-2</v>
      </c>
      <c r="L12" s="3">
        <v>2.0957746478873239E-2</v>
      </c>
      <c r="M12" s="3">
        <v>4.366197183098592E-2</v>
      </c>
      <c r="N12" s="3">
        <v>4.366197183098592E-2</v>
      </c>
      <c r="O12" s="3">
        <v>2.2704225352112674E-2</v>
      </c>
      <c r="P12" s="3">
        <v>3.6676056338028173E-2</v>
      </c>
      <c r="Q12" s="3">
        <v>3.7549295774647884E-2</v>
      </c>
      <c r="R12" s="3">
        <v>5.6760563380281688E-2</v>
      </c>
      <c r="S12" s="3">
        <v>1.9647887323943663E-2</v>
      </c>
      <c r="T12" s="3">
        <v>0.13098591549295774</v>
      </c>
      <c r="U12" s="3">
        <v>0.13098591549295774</v>
      </c>
      <c r="V12" s="3">
        <v>9.6056338028169014E-2</v>
      </c>
      <c r="W12" s="3">
        <v>6.1126760563380289E-2</v>
      </c>
      <c r="X12" s="3">
        <v>6.1126760563380289E-2</v>
      </c>
      <c r="Y12" s="3">
        <v>2.9253521126760565E-2</v>
      </c>
      <c r="Z12" s="3">
        <v>9.6056338028169014E-2</v>
      </c>
      <c r="AA12" s="3">
        <v>0.10042253521126761</v>
      </c>
      <c r="AB12" s="3">
        <v>0.10478873239436619</v>
      </c>
      <c r="AC12" s="3">
        <v>5.6760563380281688E-2</v>
      </c>
      <c r="AD12" s="3">
        <v>6.1126760563380289E-2</v>
      </c>
      <c r="AE12" s="3">
        <v>2.0957746478873239E-2</v>
      </c>
      <c r="AF12" s="3">
        <v>4.366197183098592E-2</v>
      </c>
      <c r="AG12" s="3">
        <v>4.366197183098592E-2</v>
      </c>
      <c r="AH12" s="3">
        <v>2.2704225352112674E-2</v>
      </c>
      <c r="AI12" s="3">
        <v>3.6676056338028173E-2</v>
      </c>
      <c r="AJ12" s="3">
        <v>3.7549295774647884E-2</v>
      </c>
      <c r="AK12" s="3">
        <v>5.6760563380281688E-2</v>
      </c>
      <c r="AL12" s="3">
        <v>1.9647887323943663E-2</v>
      </c>
      <c r="AM12" s="3">
        <v>0.13098591549295774</v>
      </c>
      <c r="AN12" s="3">
        <v>0.13098591549295774</v>
      </c>
      <c r="AO12" s="3">
        <v>9.6056338028169014E-2</v>
      </c>
      <c r="AP12" s="3">
        <v>6.1126760563380289E-2</v>
      </c>
      <c r="AQ12" s="3">
        <v>6.1126760563380289E-2</v>
      </c>
      <c r="AR12" s="3">
        <v>2.9253521126760565E-2</v>
      </c>
      <c r="AS12" s="3">
        <v>9.6056338028169014E-2</v>
      </c>
      <c r="AT12" s="3">
        <v>0.10042253521126761</v>
      </c>
      <c r="AU12" s="3">
        <v>0.10478873239436619</v>
      </c>
      <c r="AV12" s="3">
        <v>5.6760563380281688E-2</v>
      </c>
      <c r="AW12" s="3">
        <v>6.1126760563380289E-2</v>
      </c>
      <c r="AX12" s="3">
        <v>2.0957746478873239E-2</v>
      </c>
      <c r="AY12" s="3">
        <v>4.366197183098592E-2</v>
      </c>
      <c r="AZ12" s="3">
        <v>4.366197183098592E-2</v>
      </c>
      <c r="BA12" s="3">
        <v>2.2704225352112674E-2</v>
      </c>
      <c r="BB12" s="3">
        <v>3.6676056338028173E-2</v>
      </c>
      <c r="BC12" s="3">
        <v>3.7549295774647884E-2</v>
      </c>
      <c r="BD12" s="3">
        <v>5.6760563380281688E-2</v>
      </c>
      <c r="BE12" s="3">
        <v>1.9647887323943663E-2</v>
      </c>
      <c r="BF12" s="3">
        <v>0.13098591549295774</v>
      </c>
    </row>
    <row r="13" spans="1:58" x14ac:dyDescent="0.25">
      <c r="A13" s="4" t="s">
        <v>55</v>
      </c>
      <c r="B13" s="3">
        <v>3.59</v>
      </c>
      <c r="C13" s="3">
        <v>4.07</v>
      </c>
      <c r="D13" s="3">
        <v>1.99</v>
      </c>
      <c r="E13" s="3">
        <v>4.51</v>
      </c>
      <c r="F13" s="3">
        <v>1.29</v>
      </c>
      <c r="G13" s="3">
        <v>1.21</v>
      </c>
      <c r="H13" s="3">
        <v>2.88</v>
      </c>
      <c r="I13" s="3">
        <v>1.37</v>
      </c>
      <c r="J13" s="3">
        <v>2.8</v>
      </c>
      <c r="K13" s="3">
        <v>4.5999999999999996</v>
      </c>
      <c r="L13" s="3">
        <v>4.3</v>
      </c>
      <c r="M13" s="3">
        <v>6.1</v>
      </c>
      <c r="N13" s="3">
        <v>2.4</v>
      </c>
      <c r="O13" s="3">
        <v>4.3</v>
      </c>
      <c r="P13" s="3">
        <v>2.4</v>
      </c>
      <c r="Q13" s="3">
        <v>2.2000000000000002</v>
      </c>
      <c r="R13" s="3">
        <v>4.9000000000000004</v>
      </c>
      <c r="S13" s="3">
        <v>3.2</v>
      </c>
      <c r="T13" s="3">
        <v>8.4</v>
      </c>
      <c r="U13" s="3">
        <v>3.59</v>
      </c>
      <c r="V13" s="3">
        <v>4.07</v>
      </c>
      <c r="W13" s="3">
        <v>1.99</v>
      </c>
      <c r="X13" s="3">
        <v>4.51</v>
      </c>
      <c r="Y13" s="3">
        <v>1.29</v>
      </c>
      <c r="Z13" s="3">
        <v>1.21</v>
      </c>
      <c r="AA13" s="3">
        <v>2.88</v>
      </c>
      <c r="AB13" s="3">
        <v>1.37</v>
      </c>
      <c r="AC13" s="3">
        <v>2.8</v>
      </c>
      <c r="AD13" s="3">
        <v>4.5999999999999996</v>
      </c>
      <c r="AE13" s="3">
        <v>4.3</v>
      </c>
      <c r="AF13" s="3">
        <v>6.1</v>
      </c>
      <c r="AG13" s="3">
        <v>2.4</v>
      </c>
      <c r="AH13" s="3">
        <v>4.3</v>
      </c>
      <c r="AI13" s="3">
        <v>2.4</v>
      </c>
      <c r="AJ13" s="3">
        <v>2.2000000000000002</v>
      </c>
      <c r="AK13" s="3">
        <v>4.9000000000000004</v>
      </c>
      <c r="AL13" s="3">
        <v>3.2</v>
      </c>
      <c r="AM13" s="3">
        <v>8.4</v>
      </c>
      <c r="AN13" s="3">
        <v>3.59</v>
      </c>
      <c r="AO13" s="3">
        <v>4.07</v>
      </c>
      <c r="AP13" s="3">
        <v>1.99</v>
      </c>
      <c r="AQ13" s="3">
        <v>4.51</v>
      </c>
      <c r="AR13" s="3">
        <v>1.29</v>
      </c>
      <c r="AS13" s="3">
        <v>1.21</v>
      </c>
      <c r="AT13" s="3">
        <v>2.88</v>
      </c>
      <c r="AU13" s="3">
        <v>1.37</v>
      </c>
      <c r="AV13" s="3">
        <v>2.8</v>
      </c>
      <c r="AW13" s="3">
        <v>4.5999999999999996</v>
      </c>
      <c r="AX13" s="3">
        <v>4.3</v>
      </c>
      <c r="AY13" s="3">
        <v>6.1</v>
      </c>
      <c r="AZ13" s="3">
        <v>2.4</v>
      </c>
      <c r="BA13" s="3">
        <v>4.3</v>
      </c>
      <c r="BB13" s="3">
        <v>2.4</v>
      </c>
      <c r="BC13" s="3">
        <v>2.2000000000000002</v>
      </c>
      <c r="BD13" s="3">
        <v>4.9000000000000004</v>
      </c>
      <c r="BE13" s="3">
        <v>3.2</v>
      </c>
      <c r="BF13" s="3">
        <v>8.4</v>
      </c>
    </row>
    <row r="14" spans="1:58" x14ac:dyDescent="0.25">
      <c r="A14" s="4" t="s">
        <v>56</v>
      </c>
      <c r="B14" s="3">
        <v>1.9</v>
      </c>
      <c r="C14" s="3">
        <v>1.7</v>
      </c>
      <c r="D14" s="3">
        <v>2.8</v>
      </c>
      <c r="E14" s="3">
        <v>2.2000000000000002</v>
      </c>
      <c r="F14" s="3">
        <v>3.2</v>
      </c>
      <c r="G14" s="3">
        <v>3.4</v>
      </c>
      <c r="H14" s="3">
        <v>2.4</v>
      </c>
      <c r="I14" s="3">
        <v>3.2</v>
      </c>
      <c r="J14" s="3">
        <v>1.9</v>
      </c>
      <c r="K14" s="3">
        <v>3.7</v>
      </c>
      <c r="L14" s="3">
        <v>4.5</v>
      </c>
      <c r="M14" s="3">
        <v>1.8</v>
      </c>
      <c r="N14" s="3">
        <v>3.8</v>
      </c>
      <c r="O14" s="3">
        <v>3.7</v>
      </c>
      <c r="P14" s="3">
        <v>4.7</v>
      </c>
      <c r="Q14" s="3">
        <v>4.3</v>
      </c>
      <c r="R14" s="3">
        <v>4.2</v>
      </c>
      <c r="S14" s="3">
        <v>2.6</v>
      </c>
      <c r="T14" s="3">
        <v>2</v>
      </c>
      <c r="U14" s="3">
        <v>1.9</v>
      </c>
      <c r="V14" s="3">
        <v>1.7</v>
      </c>
      <c r="W14" s="3">
        <v>2.8</v>
      </c>
      <c r="X14" s="3">
        <v>2.2000000000000002</v>
      </c>
      <c r="Y14" s="3">
        <v>3.2</v>
      </c>
      <c r="Z14" s="3">
        <v>3.4</v>
      </c>
      <c r="AA14" s="3">
        <v>2.4</v>
      </c>
      <c r="AB14" s="3">
        <v>3.2</v>
      </c>
      <c r="AC14" s="3">
        <v>1.9</v>
      </c>
      <c r="AD14" s="3">
        <v>3.7</v>
      </c>
      <c r="AE14" s="3">
        <v>4.5</v>
      </c>
      <c r="AF14" s="3">
        <v>1.8</v>
      </c>
      <c r="AG14" s="3">
        <v>3.8</v>
      </c>
      <c r="AH14" s="3">
        <v>3.7</v>
      </c>
      <c r="AI14" s="3">
        <v>4.7</v>
      </c>
      <c r="AJ14" s="3">
        <v>4.3</v>
      </c>
      <c r="AK14" s="3">
        <v>4.2</v>
      </c>
      <c r="AL14" s="3">
        <v>2.6</v>
      </c>
      <c r="AM14" s="3">
        <v>2</v>
      </c>
      <c r="AN14" s="3">
        <v>1.9</v>
      </c>
      <c r="AO14" s="3">
        <v>1.7</v>
      </c>
      <c r="AP14" s="3">
        <v>2.8</v>
      </c>
      <c r="AQ14" s="3">
        <v>2.2000000000000002</v>
      </c>
      <c r="AR14" s="3">
        <v>3.2</v>
      </c>
      <c r="AS14" s="3">
        <v>3.4</v>
      </c>
      <c r="AT14" s="3">
        <v>2.4</v>
      </c>
      <c r="AU14" s="3">
        <v>3.2</v>
      </c>
      <c r="AV14" s="3">
        <v>1.9</v>
      </c>
      <c r="AW14" s="3">
        <v>3.7</v>
      </c>
      <c r="AX14" s="3">
        <v>4.5</v>
      </c>
      <c r="AY14" s="3">
        <v>1.8</v>
      </c>
      <c r="AZ14" s="3">
        <v>3.8</v>
      </c>
      <c r="BA14" s="3">
        <v>3.7</v>
      </c>
      <c r="BB14" s="3">
        <v>4.7</v>
      </c>
      <c r="BC14" s="3">
        <v>4.3</v>
      </c>
      <c r="BD14" s="3">
        <v>4.2</v>
      </c>
      <c r="BE14" s="3">
        <v>2.6</v>
      </c>
      <c r="BF14" s="3">
        <v>2</v>
      </c>
    </row>
    <row r="15" spans="1:58" x14ac:dyDescent="0.25">
      <c r="A15" s="4" t="s">
        <v>59</v>
      </c>
      <c r="B15" s="3">
        <v>16.399999999999999</v>
      </c>
      <c r="C15" s="3">
        <v>0.39</v>
      </c>
      <c r="D15" s="3">
        <v>0.14000000000000001</v>
      </c>
      <c r="E15" s="3">
        <v>0.61</v>
      </c>
      <c r="F15" s="3">
        <v>0.28000000000000003</v>
      </c>
      <c r="G15" s="3">
        <v>0.11</v>
      </c>
      <c r="H15" s="3">
        <v>1.46</v>
      </c>
      <c r="I15" s="3">
        <v>0.1</v>
      </c>
      <c r="J15" s="3">
        <v>1.2</v>
      </c>
      <c r="K15" s="3">
        <v>0.75</v>
      </c>
      <c r="L15" s="3">
        <v>1.1000000000000001</v>
      </c>
      <c r="M15" s="3">
        <v>1.2</v>
      </c>
      <c r="N15" s="3">
        <v>0.86</v>
      </c>
      <c r="O15" s="3">
        <v>6.1</v>
      </c>
      <c r="P15" s="3">
        <v>0.41</v>
      </c>
      <c r="Q15" s="3">
        <v>1.2</v>
      </c>
      <c r="R15" s="3">
        <v>12</v>
      </c>
      <c r="S15" s="3">
        <v>0.7</v>
      </c>
      <c r="T15" s="3">
        <v>1.4</v>
      </c>
      <c r="U15" s="3">
        <v>16.399999999999999</v>
      </c>
      <c r="V15" s="3">
        <v>0.39</v>
      </c>
      <c r="W15" s="3">
        <v>0.14000000000000001</v>
      </c>
      <c r="X15" s="3">
        <v>0.61</v>
      </c>
      <c r="Y15" s="3">
        <v>0.28000000000000003</v>
      </c>
      <c r="Z15" s="3">
        <v>0.11</v>
      </c>
      <c r="AA15" s="3">
        <v>1.46</v>
      </c>
      <c r="AB15" s="3">
        <v>0.1</v>
      </c>
      <c r="AC15" s="3">
        <v>1.2</v>
      </c>
      <c r="AD15" s="3">
        <v>0.75</v>
      </c>
      <c r="AE15" s="3">
        <v>1.1000000000000001</v>
      </c>
      <c r="AF15" s="3">
        <v>1.2</v>
      </c>
      <c r="AG15" s="3">
        <v>0.86</v>
      </c>
      <c r="AH15" s="3">
        <v>6.1</v>
      </c>
      <c r="AI15" s="3">
        <v>0.41</v>
      </c>
      <c r="AJ15" s="3">
        <v>1.2</v>
      </c>
      <c r="AK15" s="3">
        <v>12</v>
      </c>
      <c r="AL15" s="3">
        <v>0.7</v>
      </c>
      <c r="AM15" s="3">
        <v>1.4</v>
      </c>
      <c r="AN15" s="3">
        <v>16.399999999999999</v>
      </c>
      <c r="AO15" s="3">
        <v>0.39</v>
      </c>
      <c r="AP15" s="3">
        <v>0.14000000000000001</v>
      </c>
      <c r="AQ15" s="3">
        <v>0.61</v>
      </c>
      <c r="AR15" s="3">
        <v>0.28000000000000003</v>
      </c>
      <c r="AS15" s="3">
        <v>0.11</v>
      </c>
      <c r="AT15" s="3">
        <v>1.46</v>
      </c>
      <c r="AU15" s="3">
        <v>0.1</v>
      </c>
      <c r="AV15" s="3">
        <v>1.2</v>
      </c>
      <c r="AW15" s="3">
        <v>0.75</v>
      </c>
      <c r="AX15" s="3">
        <v>1.1000000000000001</v>
      </c>
      <c r="AY15" s="3">
        <v>1.2</v>
      </c>
      <c r="AZ15" s="3">
        <v>0.86</v>
      </c>
      <c r="BA15" s="3">
        <v>6.1</v>
      </c>
      <c r="BB15" s="3">
        <v>0.41</v>
      </c>
      <c r="BC15" s="3">
        <v>1.2</v>
      </c>
      <c r="BD15" s="3">
        <v>12</v>
      </c>
      <c r="BE15" s="3">
        <v>0.7</v>
      </c>
      <c r="BF15" s="3">
        <v>1.4</v>
      </c>
    </row>
    <row r="16" spans="1:58" x14ac:dyDescent="0.25">
      <c r="A16" s="4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</row>
    <row r="17" spans="1:49" x14ac:dyDescent="0.25">
      <c r="A17" s="4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</row>
    <row r="18" spans="1:49" x14ac:dyDescent="0.25">
      <c r="A18" s="4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</row>
    <row r="19" spans="1:49" x14ac:dyDescent="0.25">
      <c r="A19" s="4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</row>
    <row r="20" spans="1:49" x14ac:dyDescent="0.25">
      <c r="A20" s="4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</row>
    <row r="21" spans="1:49" x14ac:dyDescent="0.25">
      <c r="A21" s="4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</row>
    <row r="22" spans="1:49" x14ac:dyDescent="0.25">
      <c r="A22" s="4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27"/>
  <sheetViews>
    <sheetView workbookViewId="0">
      <selection activeCell="F41" sqref="F41"/>
    </sheetView>
  </sheetViews>
  <sheetFormatPr defaultRowHeight="15" x14ac:dyDescent="0.25"/>
  <cols>
    <col min="1" max="1" width="20.85546875" customWidth="1"/>
    <col min="11" max="11" width="11" bestFit="1" customWidth="1"/>
    <col min="12" max="13" width="12" bestFit="1" customWidth="1"/>
    <col min="15" max="15" width="11" bestFit="1" customWidth="1"/>
    <col min="36" max="36" width="10" bestFit="1" customWidth="1"/>
  </cols>
  <sheetData>
    <row r="1" spans="1:49" x14ac:dyDescent="0.25">
      <c r="A1" s="4" t="s">
        <v>58</v>
      </c>
      <c r="B1" s="3">
        <v>900</v>
      </c>
      <c r="C1" s="3">
        <v>900</v>
      </c>
      <c r="D1" s="3">
        <v>900</v>
      </c>
      <c r="E1" s="3">
        <v>900</v>
      </c>
      <c r="F1" s="3">
        <v>900</v>
      </c>
      <c r="G1" s="3">
        <v>900</v>
      </c>
      <c r="H1" s="3">
        <v>900</v>
      </c>
      <c r="I1" s="3">
        <v>900</v>
      </c>
      <c r="J1" s="6">
        <v>950</v>
      </c>
      <c r="K1" s="6">
        <v>950</v>
      </c>
      <c r="L1" s="6">
        <v>950</v>
      </c>
      <c r="M1" s="6">
        <v>950</v>
      </c>
      <c r="N1" s="6">
        <v>950</v>
      </c>
      <c r="O1" s="6">
        <v>950</v>
      </c>
      <c r="P1" s="6">
        <v>950</v>
      </c>
      <c r="Q1" s="6">
        <v>950</v>
      </c>
      <c r="R1" s="3">
        <v>1000</v>
      </c>
      <c r="S1" s="3">
        <v>1000</v>
      </c>
      <c r="T1" s="3">
        <v>1000</v>
      </c>
      <c r="U1" s="3">
        <v>1000</v>
      </c>
      <c r="V1" s="3">
        <v>1000</v>
      </c>
      <c r="W1" s="3">
        <v>1000</v>
      </c>
      <c r="X1" s="3">
        <v>1000</v>
      </c>
      <c r="Y1" s="3">
        <v>1000</v>
      </c>
      <c r="Z1" s="3">
        <v>900</v>
      </c>
      <c r="AA1" s="3">
        <v>900</v>
      </c>
      <c r="AB1" s="3">
        <v>900</v>
      </c>
      <c r="AC1" s="3">
        <v>900</v>
      </c>
      <c r="AD1" s="3">
        <v>900</v>
      </c>
      <c r="AE1" s="3">
        <v>900</v>
      </c>
      <c r="AF1" s="3">
        <v>900</v>
      </c>
      <c r="AG1" s="3">
        <v>900</v>
      </c>
      <c r="AH1" s="6">
        <v>950</v>
      </c>
      <c r="AI1" s="6">
        <v>950</v>
      </c>
      <c r="AJ1" s="6">
        <v>950</v>
      </c>
      <c r="AK1" s="6">
        <v>950</v>
      </c>
      <c r="AL1" s="6">
        <v>950</v>
      </c>
      <c r="AM1" s="6">
        <v>950</v>
      </c>
      <c r="AN1" s="6">
        <v>950</v>
      </c>
      <c r="AO1" s="6">
        <v>950</v>
      </c>
      <c r="AP1" s="3">
        <v>1000</v>
      </c>
      <c r="AQ1" s="3">
        <v>1000</v>
      </c>
      <c r="AR1" s="3">
        <v>1000</v>
      </c>
      <c r="AS1" s="3">
        <v>1000</v>
      </c>
      <c r="AT1" s="3">
        <v>1000</v>
      </c>
      <c r="AU1" s="3">
        <v>1000</v>
      </c>
      <c r="AV1" s="3">
        <v>1000</v>
      </c>
      <c r="AW1" s="3">
        <v>1000</v>
      </c>
    </row>
    <row r="2" spans="1:49" x14ac:dyDescent="0.25">
      <c r="A2" s="4" t="s">
        <v>23</v>
      </c>
      <c r="B2" s="3">
        <v>32.4235807860262</v>
      </c>
      <c r="C2" s="3">
        <v>11.528384279475981</v>
      </c>
      <c r="D2" s="3">
        <v>35.3056768558952</v>
      </c>
      <c r="E2" s="3">
        <v>34.585152838427945</v>
      </c>
      <c r="F2" s="3">
        <v>54.759825327510924</v>
      </c>
      <c r="G2" s="3">
        <v>52.598253275109172</v>
      </c>
      <c r="H2" s="3">
        <v>18.013100436681221</v>
      </c>
      <c r="I2" s="3">
        <v>46.113537117903924</v>
      </c>
      <c r="J2" s="3">
        <v>32.4235807860262</v>
      </c>
      <c r="K2" s="3">
        <v>11.528384279475981</v>
      </c>
      <c r="L2" s="3">
        <v>35.3056768558952</v>
      </c>
      <c r="M2" s="3">
        <v>34.585152838427945</v>
      </c>
      <c r="N2" s="3">
        <v>54.759825327510924</v>
      </c>
      <c r="O2" s="3">
        <v>52.598253275109172</v>
      </c>
      <c r="P2" s="3">
        <v>18.013100436681221</v>
      </c>
      <c r="Q2" s="3">
        <v>46.113537117903924</v>
      </c>
      <c r="R2" s="3">
        <v>32.4235807860262</v>
      </c>
      <c r="S2" s="3">
        <v>11.528384279475981</v>
      </c>
      <c r="T2" s="3">
        <v>35.3056768558952</v>
      </c>
      <c r="U2" s="3">
        <v>34.585152838427945</v>
      </c>
      <c r="V2" s="3">
        <v>54.759825327510924</v>
      </c>
      <c r="W2" s="3">
        <v>52.598253275109172</v>
      </c>
      <c r="X2" s="3">
        <v>18.013100436681221</v>
      </c>
      <c r="Y2" s="3">
        <v>46.113537117903924</v>
      </c>
      <c r="Z2" s="3">
        <v>32.4235807860262</v>
      </c>
      <c r="AA2" s="3">
        <v>11.528384279475981</v>
      </c>
      <c r="AB2" s="3">
        <v>35.3056768558952</v>
      </c>
      <c r="AC2" s="3">
        <v>34.585152838427945</v>
      </c>
      <c r="AD2" s="3">
        <v>54.759825327510924</v>
      </c>
      <c r="AE2" s="3">
        <v>52.598253275109172</v>
      </c>
      <c r="AF2" s="3">
        <v>18.013100436681221</v>
      </c>
      <c r="AG2" s="3">
        <v>46.113537117903924</v>
      </c>
      <c r="AH2" s="3">
        <v>32.4235807860262</v>
      </c>
      <c r="AI2" s="3">
        <v>11.528384279475981</v>
      </c>
      <c r="AJ2" s="3">
        <v>35.3056768558952</v>
      </c>
      <c r="AK2" s="3">
        <v>34.585152838427945</v>
      </c>
      <c r="AL2" s="3">
        <v>54.759825327510924</v>
      </c>
      <c r="AM2" s="3">
        <v>52.598253275109172</v>
      </c>
      <c r="AN2" s="3">
        <v>18.013100436681221</v>
      </c>
      <c r="AO2" s="3">
        <v>46.113537117903924</v>
      </c>
      <c r="AP2" s="3">
        <v>32.4235807860262</v>
      </c>
      <c r="AQ2" s="3">
        <v>11.528384279475981</v>
      </c>
      <c r="AR2" s="3">
        <v>35.3056768558952</v>
      </c>
      <c r="AS2" s="3">
        <v>34.585152838427945</v>
      </c>
      <c r="AT2" s="3">
        <v>54.759825327510924</v>
      </c>
      <c r="AU2" s="3">
        <v>52.598253275109172</v>
      </c>
      <c r="AV2" s="3">
        <v>18.013100436681221</v>
      </c>
      <c r="AW2" s="3">
        <v>46.113537117903924</v>
      </c>
    </row>
    <row r="3" spans="1:49" x14ac:dyDescent="0.25">
      <c r="A3" s="4" t="s">
        <v>24</v>
      </c>
      <c r="B3" s="3">
        <v>21.7</v>
      </c>
      <c r="C3" s="3">
        <v>51.800000000000004</v>
      </c>
      <c r="D3" s="3">
        <v>11.9</v>
      </c>
      <c r="E3" s="3">
        <v>10.5</v>
      </c>
      <c r="F3" s="3">
        <v>16.099999999999998</v>
      </c>
      <c r="G3" s="3">
        <v>9.1</v>
      </c>
      <c r="H3" s="3">
        <v>28.699999999999996</v>
      </c>
      <c r="I3" s="3">
        <v>5.18</v>
      </c>
      <c r="J3" s="3">
        <v>21.7</v>
      </c>
      <c r="K3" s="3">
        <v>51.800000000000004</v>
      </c>
      <c r="L3" s="3">
        <v>11.9</v>
      </c>
      <c r="M3" s="3">
        <v>10.5</v>
      </c>
      <c r="N3" s="3">
        <v>16.099999999999998</v>
      </c>
      <c r="O3" s="3">
        <v>9.1</v>
      </c>
      <c r="P3" s="3">
        <v>28.699999999999996</v>
      </c>
      <c r="Q3" s="3">
        <v>5.18</v>
      </c>
      <c r="R3" s="3">
        <v>21.7</v>
      </c>
      <c r="S3" s="3">
        <v>51.800000000000004</v>
      </c>
      <c r="T3" s="3">
        <v>11.9</v>
      </c>
      <c r="U3" s="3">
        <v>10.5</v>
      </c>
      <c r="V3" s="3">
        <v>16.099999999999998</v>
      </c>
      <c r="W3" s="3">
        <v>9.1</v>
      </c>
      <c r="X3" s="3">
        <v>28.699999999999996</v>
      </c>
      <c r="Y3" s="3">
        <v>5.18</v>
      </c>
      <c r="Z3" s="3">
        <v>21.7</v>
      </c>
      <c r="AA3" s="3">
        <v>51.800000000000004</v>
      </c>
      <c r="AB3" s="3">
        <v>11.9</v>
      </c>
      <c r="AC3" s="3">
        <v>10.5</v>
      </c>
      <c r="AD3" s="3">
        <v>16.099999999999998</v>
      </c>
      <c r="AE3" s="3">
        <v>9.1</v>
      </c>
      <c r="AF3" s="3">
        <v>28.699999999999996</v>
      </c>
      <c r="AG3" s="3">
        <v>5.18</v>
      </c>
      <c r="AH3" s="3">
        <v>21.7</v>
      </c>
      <c r="AI3" s="3">
        <v>51.800000000000004</v>
      </c>
      <c r="AJ3" s="3">
        <v>11.9</v>
      </c>
      <c r="AK3" s="3">
        <v>10.5</v>
      </c>
      <c r="AL3" s="3">
        <v>16.099999999999998</v>
      </c>
      <c r="AM3" s="3">
        <v>9.1</v>
      </c>
      <c r="AN3" s="3">
        <v>28.699999999999996</v>
      </c>
      <c r="AO3" s="3">
        <v>5.18</v>
      </c>
      <c r="AP3" s="3">
        <v>21.7</v>
      </c>
      <c r="AQ3" s="3">
        <v>51.800000000000004</v>
      </c>
      <c r="AR3" s="3">
        <v>11.9</v>
      </c>
      <c r="AS3" s="3">
        <v>10.5</v>
      </c>
      <c r="AT3" s="3">
        <v>16.099999999999998</v>
      </c>
      <c r="AU3" s="3">
        <v>9.1</v>
      </c>
      <c r="AV3" s="3">
        <v>28.699999999999996</v>
      </c>
      <c r="AW3" s="3">
        <v>5.18</v>
      </c>
    </row>
    <row r="4" spans="1:49" x14ac:dyDescent="0.25">
      <c r="A4" s="4" t="s">
        <v>25</v>
      </c>
      <c r="B4" s="3">
        <v>4.6666666666666661</v>
      </c>
      <c r="C4" s="3">
        <v>4.5733333333333341</v>
      </c>
      <c r="D4" s="3">
        <v>7</v>
      </c>
      <c r="E4" s="3">
        <v>6.5333333333333332</v>
      </c>
      <c r="F4" s="3">
        <v>3.1733333333333333</v>
      </c>
      <c r="G4" s="3">
        <v>3.9200000000000004</v>
      </c>
      <c r="H4" s="3">
        <v>7.4666666666666668</v>
      </c>
      <c r="I4" s="3">
        <v>3.7333333333333334</v>
      </c>
      <c r="J4" s="3">
        <v>4.6666666666666661</v>
      </c>
      <c r="K4" s="3">
        <v>4.5733333333333341</v>
      </c>
      <c r="L4" s="3">
        <v>7</v>
      </c>
      <c r="M4" s="3">
        <v>6.5333333333333332</v>
      </c>
      <c r="N4" s="3">
        <v>3.1733333333333333</v>
      </c>
      <c r="O4" s="3">
        <v>3.9200000000000004</v>
      </c>
      <c r="P4" s="3">
        <v>7.4666666666666668</v>
      </c>
      <c r="Q4" s="3">
        <v>3.7333333333333334</v>
      </c>
      <c r="R4" s="3">
        <v>4.6666666666666661</v>
      </c>
      <c r="S4" s="3">
        <v>4.5733333333333341</v>
      </c>
      <c r="T4" s="3">
        <v>7</v>
      </c>
      <c r="U4" s="3">
        <v>6.5333333333333332</v>
      </c>
      <c r="V4" s="3">
        <v>3.1733333333333333</v>
      </c>
      <c r="W4" s="3">
        <v>3.9200000000000004</v>
      </c>
      <c r="X4" s="3">
        <v>7.4666666666666668</v>
      </c>
      <c r="Y4" s="3">
        <v>3.7333333333333334</v>
      </c>
      <c r="Z4" s="3">
        <v>4.6666666666666661</v>
      </c>
      <c r="AA4" s="3">
        <v>4.5733333333333341</v>
      </c>
      <c r="AB4" s="3">
        <v>7</v>
      </c>
      <c r="AC4" s="3">
        <v>6.5333333333333332</v>
      </c>
      <c r="AD4" s="3">
        <v>3.1733333333333333</v>
      </c>
      <c r="AE4" s="3">
        <v>3.9200000000000004</v>
      </c>
      <c r="AF4" s="3">
        <v>7.4666666666666668</v>
      </c>
      <c r="AG4" s="3">
        <v>3.7333333333333334</v>
      </c>
      <c r="AH4" s="3">
        <v>4.6666666666666661</v>
      </c>
      <c r="AI4" s="3">
        <v>4.5733333333333341</v>
      </c>
      <c r="AJ4" s="3">
        <v>7</v>
      </c>
      <c r="AK4" s="3">
        <v>6.5333333333333332</v>
      </c>
      <c r="AL4" s="3">
        <v>3.1733333333333333</v>
      </c>
      <c r="AM4" s="3">
        <v>3.9200000000000004</v>
      </c>
      <c r="AN4" s="3">
        <v>7.4666666666666668</v>
      </c>
      <c r="AO4" s="3">
        <v>3.7333333333333334</v>
      </c>
      <c r="AP4" s="3">
        <v>4.6666666666666661</v>
      </c>
      <c r="AQ4" s="3">
        <v>4.5733333333333341</v>
      </c>
      <c r="AR4" s="3">
        <v>7</v>
      </c>
      <c r="AS4" s="3">
        <v>6.5333333333333332</v>
      </c>
      <c r="AT4" s="3">
        <v>3.1733333333333333</v>
      </c>
      <c r="AU4" s="3">
        <v>3.9200000000000004</v>
      </c>
      <c r="AV4" s="3">
        <v>7.4666666666666668</v>
      </c>
      <c r="AW4" s="3">
        <v>3.7333333333333334</v>
      </c>
    </row>
    <row r="5" spans="1:49" x14ac:dyDescent="0.25">
      <c r="A5" s="4" t="s">
        <v>26</v>
      </c>
      <c r="B5" s="3">
        <v>1.2176470588235293</v>
      </c>
      <c r="C5" s="3">
        <v>1.2705882352941176</v>
      </c>
      <c r="D5" s="3">
        <v>1.6411764705882352</v>
      </c>
      <c r="E5" s="3">
        <v>1.6941176470588235</v>
      </c>
      <c r="F5" s="3">
        <v>0.16941176470588235</v>
      </c>
      <c r="G5" s="3">
        <v>2.4882352941176471</v>
      </c>
      <c r="H5" s="3">
        <v>7.4117647058823533</v>
      </c>
      <c r="I5" s="3">
        <v>3.388235294117647</v>
      </c>
      <c r="J5" s="3">
        <v>1.2176470588235293</v>
      </c>
      <c r="K5" s="3">
        <v>1.2705882352941176</v>
      </c>
      <c r="L5" s="3">
        <v>1.6411764705882352</v>
      </c>
      <c r="M5" s="3">
        <v>1.6941176470588235</v>
      </c>
      <c r="N5" s="3">
        <v>0.16941176470588235</v>
      </c>
      <c r="O5" s="3">
        <v>2.4882352941176471</v>
      </c>
      <c r="P5" s="3">
        <v>7.4117647058823533</v>
      </c>
      <c r="Q5" s="3">
        <v>3.388235294117647</v>
      </c>
      <c r="R5" s="3">
        <v>1.2176470588235293</v>
      </c>
      <c r="S5" s="3">
        <v>1.2705882352941176</v>
      </c>
      <c r="T5" s="3">
        <v>1.6411764705882352</v>
      </c>
      <c r="U5" s="3">
        <v>1.6941176470588235</v>
      </c>
      <c r="V5" s="3">
        <v>0.16941176470588235</v>
      </c>
      <c r="W5" s="3">
        <v>2.4882352941176471</v>
      </c>
      <c r="X5" s="3">
        <v>7.4117647058823533</v>
      </c>
      <c r="Y5" s="3">
        <v>3.388235294117647</v>
      </c>
      <c r="Z5" s="3">
        <v>1.2176470588235293</v>
      </c>
      <c r="AA5" s="3">
        <v>1.2705882352941176</v>
      </c>
      <c r="AB5" s="3">
        <v>1.6411764705882352</v>
      </c>
      <c r="AC5" s="3">
        <v>1.6941176470588235</v>
      </c>
      <c r="AD5" s="3">
        <v>0.16941176470588235</v>
      </c>
      <c r="AE5" s="3">
        <v>2.4882352941176471</v>
      </c>
      <c r="AF5" s="3">
        <v>7.4117647058823533</v>
      </c>
      <c r="AG5" s="3">
        <v>3.388235294117647</v>
      </c>
      <c r="AH5" s="3">
        <v>1.2176470588235293</v>
      </c>
      <c r="AI5" s="3">
        <v>1.2705882352941176</v>
      </c>
      <c r="AJ5" s="3">
        <v>1.6411764705882352</v>
      </c>
      <c r="AK5" s="3">
        <v>1.6941176470588235</v>
      </c>
      <c r="AL5" s="3">
        <v>0.16941176470588235</v>
      </c>
      <c r="AM5" s="3">
        <v>2.4882352941176471</v>
      </c>
      <c r="AN5" s="3">
        <v>7.4117647058823533</v>
      </c>
      <c r="AO5" s="3">
        <v>3.388235294117647</v>
      </c>
      <c r="AP5" s="3">
        <v>1.2176470588235293</v>
      </c>
      <c r="AQ5" s="3">
        <v>1.2705882352941176</v>
      </c>
      <c r="AR5" s="3">
        <v>1.6411764705882352</v>
      </c>
      <c r="AS5" s="3">
        <v>1.6941176470588235</v>
      </c>
      <c r="AT5" s="3">
        <v>0.16941176470588235</v>
      </c>
      <c r="AU5" s="3">
        <v>2.4882352941176471</v>
      </c>
      <c r="AV5" s="3">
        <v>7.4117647058823533</v>
      </c>
      <c r="AW5" s="3">
        <v>3.388235294117647</v>
      </c>
    </row>
    <row r="6" spans="1:49" x14ac:dyDescent="0.25">
      <c r="A6" s="4" t="s">
        <v>27</v>
      </c>
      <c r="B6" s="3">
        <v>8.4000000000000019E-2</v>
      </c>
      <c r="C6" s="3">
        <v>7.2000000000000008E-2</v>
      </c>
      <c r="D6" s="3">
        <v>7.8000000000000014E-2</v>
      </c>
      <c r="E6" s="3">
        <v>8.4000000000000019E-2</v>
      </c>
      <c r="F6" s="3">
        <v>1.0800000000000001E-2</v>
      </c>
      <c r="G6" s="3">
        <v>0.12</v>
      </c>
      <c r="H6" s="3">
        <v>0.72</v>
      </c>
      <c r="I6" s="3">
        <v>0.23399999999999999</v>
      </c>
      <c r="J6" s="3">
        <v>8.4000000000000019E-2</v>
      </c>
      <c r="K6" s="3">
        <v>7.2000000000000008E-2</v>
      </c>
      <c r="L6" s="3">
        <v>7.8000000000000014E-2</v>
      </c>
      <c r="M6" s="3">
        <v>8.4000000000000019E-2</v>
      </c>
      <c r="N6" s="3">
        <v>1.0800000000000001E-2</v>
      </c>
      <c r="O6" s="3">
        <v>0.12</v>
      </c>
      <c r="P6" s="3">
        <v>0.72</v>
      </c>
      <c r="Q6" s="3">
        <v>0.23399999999999999</v>
      </c>
      <c r="R6" s="3">
        <v>8.4000000000000019E-2</v>
      </c>
      <c r="S6" s="3">
        <v>7.2000000000000008E-2</v>
      </c>
      <c r="T6" s="3">
        <v>7.8000000000000014E-2</v>
      </c>
      <c r="U6" s="3">
        <v>8.4000000000000019E-2</v>
      </c>
      <c r="V6" s="3">
        <v>1.0800000000000001E-2</v>
      </c>
      <c r="W6" s="3">
        <v>0.12</v>
      </c>
      <c r="X6" s="3">
        <v>0.72</v>
      </c>
      <c r="Y6" s="3">
        <v>0.23399999999999999</v>
      </c>
      <c r="Z6" s="3">
        <v>8.4000000000000019E-2</v>
      </c>
      <c r="AA6" s="3">
        <v>7.2000000000000008E-2</v>
      </c>
      <c r="AB6" s="3">
        <v>7.8000000000000014E-2</v>
      </c>
      <c r="AC6" s="3">
        <v>8.4000000000000019E-2</v>
      </c>
      <c r="AD6" s="3">
        <v>1.0800000000000001E-2</v>
      </c>
      <c r="AE6" s="3">
        <v>0.12</v>
      </c>
      <c r="AF6" s="3">
        <v>0.72</v>
      </c>
      <c r="AG6" s="3">
        <v>0.23399999999999999</v>
      </c>
      <c r="AH6" s="3">
        <v>8.4000000000000019E-2</v>
      </c>
      <c r="AI6" s="3">
        <v>7.2000000000000008E-2</v>
      </c>
      <c r="AJ6" s="3">
        <v>7.8000000000000014E-2</v>
      </c>
      <c r="AK6" s="3">
        <v>8.4000000000000019E-2</v>
      </c>
      <c r="AL6" s="3">
        <v>1.0800000000000001E-2</v>
      </c>
      <c r="AM6" s="3">
        <v>0.12</v>
      </c>
      <c r="AN6" s="3">
        <v>0.72</v>
      </c>
      <c r="AO6" s="3">
        <v>0.23399999999999999</v>
      </c>
      <c r="AP6" s="3">
        <v>8.4000000000000019E-2</v>
      </c>
      <c r="AQ6" s="3">
        <v>7.2000000000000008E-2</v>
      </c>
      <c r="AR6" s="3">
        <v>7.8000000000000014E-2</v>
      </c>
      <c r="AS6" s="3">
        <v>8.4000000000000019E-2</v>
      </c>
      <c r="AT6" s="3">
        <v>1.0800000000000001E-2</v>
      </c>
      <c r="AU6" s="3">
        <v>0.12</v>
      </c>
      <c r="AV6" s="3">
        <v>0.72</v>
      </c>
      <c r="AW6" s="3">
        <v>0.23399999999999999</v>
      </c>
    </row>
    <row r="7" spans="1:49" x14ac:dyDescent="0.25">
      <c r="A7" s="4" t="s">
        <v>28</v>
      </c>
      <c r="B7" s="3">
        <v>1.7142857142857144</v>
      </c>
      <c r="C7" s="3">
        <v>0.85714285714285721</v>
      </c>
      <c r="D7" s="3">
        <v>9.2857142857142865</v>
      </c>
      <c r="E7" s="3">
        <v>12.857142857142858</v>
      </c>
      <c r="F7" s="3">
        <v>2.4285714285714284</v>
      </c>
      <c r="G7" s="3">
        <v>0.9285714285714286</v>
      </c>
      <c r="H7" s="3">
        <v>0.2</v>
      </c>
      <c r="I7" s="3">
        <v>1.8571428571428572</v>
      </c>
      <c r="J7" s="3">
        <v>1.7142857142857144</v>
      </c>
      <c r="K7" s="3">
        <v>0.85714285714285721</v>
      </c>
      <c r="L7" s="3">
        <v>9.2857142857142865</v>
      </c>
      <c r="M7" s="3">
        <v>12.857142857142858</v>
      </c>
      <c r="N7" s="3">
        <v>2.4285714285714284</v>
      </c>
      <c r="O7" s="3">
        <v>0.9285714285714286</v>
      </c>
      <c r="P7" s="3">
        <v>0.2</v>
      </c>
      <c r="Q7" s="3">
        <v>1.8571428571428572</v>
      </c>
      <c r="R7" s="3">
        <v>1.7142857142857144</v>
      </c>
      <c r="S7" s="3">
        <v>0.85714285714285721</v>
      </c>
      <c r="T7" s="3">
        <v>9.2857142857142865</v>
      </c>
      <c r="U7" s="3">
        <v>12.857142857142858</v>
      </c>
      <c r="V7" s="3">
        <v>2.4285714285714284</v>
      </c>
      <c r="W7" s="3">
        <v>0.9285714285714286</v>
      </c>
      <c r="X7" s="3">
        <v>0.2</v>
      </c>
      <c r="Y7" s="3">
        <v>1.8571428571428572</v>
      </c>
      <c r="Z7" s="3">
        <v>1.7142857142857144</v>
      </c>
      <c r="AA7" s="3">
        <v>0.85714285714285721</v>
      </c>
      <c r="AB7" s="3">
        <v>9.2857142857142865</v>
      </c>
      <c r="AC7" s="3">
        <v>12.857142857142858</v>
      </c>
      <c r="AD7" s="3">
        <v>2.4285714285714284</v>
      </c>
      <c r="AE7" s="3">
        <v>0.9285714285714286</v>
      </c>
      <c r="AF7" s="3">
        <v>0.2</v>
      </c>
      <c r="AG7" s="3">
        <v>1.8571428571428572</v>
      </c>
      <c r="AH7" s="3">
        <v>1.7142857142857144</v>
      </c>
      <c r="AI7" s="3">
        <v>0.85714285714285721</v>
      </c>
      <c r="AJ7" s="3">
        <v>9.2857142857142865</v>
      </c>
      <c r="AK7" s="3">
        <v>12.857142857142858</v>
      </c>
      <c r="AL7" s="3">
        <v>2.4285714285714284</v>
      </c>
      <c r="AM7" s="3">
        <v>0.9285714285714286</v>
      </c>
      <c r="AN7" s="3">
        <v>0.2</v>
      </c>
      <c r="AO7" s="3">
        <v>1.8571428571428572</v>
      </c>
      <c r="AP7" s="3">
        <v>1.7142857142857144</v>
      </c>
      <c r="AQ7" s="3">
        <v>0.85714285714285721</v>
      </c>
      <c r="AR7" s="3">
        <v>9.2857142857142865</v>
      </c>
      <c r="AS7" s="3">
        <v>12.857142857142858</v>
      </c>
      <c r="AT7" s="3">
        <v>2.4285714285714284</v>
      </c>
      <c r="AU7" s="3">
        <v>0.9285714285714286</v>
      </c>
      <c r="AV7" s="3">
        <v>0.2</v>
      </c>
      <c r="AW7" s="3">
        <v>1.8571428571428572</v>
      </c>
    </row>
    <row r="8" spans="1:49" x14ac:dyDescent="0.25">
      <c r="A8" s="4" t="s">
        <v>29</v>
      </c>
      <c r="B8" s="3">
        <v>0.45638297872340433</v>
      </c>
      <c r="C8" s="3">
        <v>0.26553191489361699</v>
      </c>
      <c r="D8" s="3">
        <v>0.20744680851063829</v>
      </c>
      <c r="E8" s="3">
        <v>0.31531914893617019</v>
      </c>
      <c r="F8" s="3">
        <v>7.4680851063829781E-2</v>
      </c>
      <c r="G8" s="3">
        <v>1.0787234042553193</v>
      </c>
      <c r="H8" s="3">
        <v>0.2406382978723404</v>
      </c>
      <c r="I8" s="3">
        <v>0.99574468085106382</v>
      </c>
      <c r="J8" s="3">
        <v>0.45638297872340433</v>
      </c>
      <c r="K8" s="3">
        <v>0.26553191489361699</v>
      </c>
      <c r="L8" s="3">
        <v>0.20744680851063829</v>
      </c>
      <c r="M8" s="3">
        <v>0.31531914893617019</v>
      </c>
      <c r="N8" s="3">
        <v>7.4680851063829781E-2</v>
      </c>
      <c r="O8" s="3">
        <v>1.0787234042553193</v>
      </c>
      <c r="P8" s="3">
        <v>0.2406382978723404</v>
      </c>
      <c r="Q8" s="3">
        <v>0.99574468085106382</v>
      </c>
      <c r="R8" s="3">
        <v>0.45638297872340433</v>
      </c>
      <c r="S8" s="3">
        <v>0.26553191489361699</v>
      </c>
      <c r="T8" s="3">
        <v>0.20744680851063829</v>
      </c>
      <c r="U8" s="3">
        <v>0.31531914893617019</v>
      </c>
      <c r="V8" s="3">
        <v>7.4680851063829781E-2</v>
      </c>
      <c r="W8" s="3">
        <v>1.0787234042553193</v>
      </c>
      <c r="X8" s="3">
        <v>0.2406382978723404</v>
      </c>
      <c r="Y8" s="3">
        <v>0.99574468085106382</v>
      </c>
      <c r="Z8" s="3">
        <v>0.45638297872340433</v>
      </c>
      <c r="AA8" s="3">
        <v>0.26553191489361699</v>
      </c>
      <c r="AB8" s="3">
        <v>0.20744680851063829</v>
      </c>
      <c r="AC8" s="3">
        <v>0.31531914893617019</v>
      </c>
      <c r="AD8" s="3">
        <v>7.4680851063829781E-2</v>
      </c>
      <c r="AE8" s="3">
        <v>1.0787234042553193</v>
      </c>
      <c r="AF8" s="3">
        <v>0.2406382978723404</v>
      </c>
      <c r="AG8" s="3">
        <v>0.99574468085106382</v>
      </c>
      <c r="AH8" s="3">
        <v>0.45638297872340433</v>
      </c>
      <c r="AI8" s="3">
        <v>0.26553191489361699</v>
      </c>
      <c r="AJ8" s="3">
        <v>0.20744680851063829</v>
      </c>
      <c r="AK8" s="3">
        <v>0.31531914893617019</v>
      </c>
      <c r="AL8" s="3">
        <v>7.4680851063829781E-2</v>
      </c>
      <c r="AM8" s="3">
        <v>1.0787234042553193</v>
      </c>
      <c r="AN8" s="3">
        <v>0.2406382978723404</v>
      </c>
      <c r="AO8" s="3">
        <v>0.99574468085106382</v>
      </c>
      <c r="AP8" s="3">
        <v>0.45638297872340433</v>
      </c>
      <c r="AQ8" s="3">
        <v>0.26553191489361699</v>
      </c>
      <c r="AR8" s="3">
        <v>0.20744680851063829</v>
      </c>
      <c r="AS8" s="3">
        <v>0.31531914893617019</v>
      </c>
      <c r="AT8" s="3">
        <v>7.4680851063829781E-2</v>
      </c>
      <c r="AU8" s="3">
        <v>1.0787234042553193</v>
      </c>
      <c r="AV8" s="3">
        <v>0.2406382978723404</v>
      </c>
      <c r="AW8" s="3">
        <v>0.99574468085106382</v>
      </c>
    </row>
    <row r="9" spans="1:49" x14ac:dyDescent="0.25">
      <c r="A9" s="4" t="s">
        <v>30</v>
      </c>
      <c r="B9" s="3">
        <v>0.83999999999999986</v>
      </c>
      <c r="C9" s="3">
        <v>0.39</v>
      </c>
      <c r="D9" s="3">
        <v>3.9599999999999995</v>
      </c>
      <c r="E9" s="3">
        <v>3.5400000000000005</v>
      </c>
      <c r="F9" s="3">
        <v>0.372</v>
      </c>
      <c r="G9" s="3">
        <v>0.21599999999999997</v>
      </c>
      <c r="H9" s="3">
        <v>0.56400000000000006</v>
      </c>
      <c r="I9" s="3">
        <v>0.252</v>
      </c>
      <c r="J9" s="3">
        <v>0.83999999999999986</v>
      </c>
      <c r="K9" s="3">
        <v>0.39</v>
      </c>
      <c r="L9" s="3">
        <v>3.9599999999999995</v>
      </c>
      <c r="M9" s="3">
        <v>3.5400000000000005</v>
      </c>
      <c r="N9" s="3">
        <v>0.372</v>
      </c>
      <c r="O9" s="3">
        <v>0.21599999999999997</v>
      </c>
      <c r="P9" s="3">
        <v>0.56400000000000006</v>
      </c>
      <c r="Q9" s="3">
        <v>0.252</v>
      </c>
      <c r="R9" s="3">
        <v>0.83999999999999986</v>
      </c>
      <c r="S9" s="3">
        <v>0.39</v>
      </c>
      <c r="T9" s="3">
        <v>3.9599999999999995</v>
      </c>
      <c r="U9" s="3">
        <v>3.5400000000000005</v>
      </c>
      <c r="V9" s="3">
        <v>0.372</v>
      </c>
      <c r="W9" s="3">
        <v>0.21599999999999997</v>
      </c>
      <c r="X9" s="3">
        <v>0.56400000000000006</v>
      </c>
      <c r="Y9" s="3">
        <v>0.252</v>
      </c>
      <c r="Z9" s="3">
        <v>0.83999999999999986</v>
      </c>
      <c r="AA9" s="3">
        <v>0.39</v>
      </c>
      <c r="AB9" s="3">
        <v>3.9599999999999995</v>
      </c>
      <c r="AC9" s="3">
        <v>3.5400000000000005</v>
      </c>
      <c r="AD9" s="3">
        <v>0.372</v>
      </c>
      <c r="AE9" s="3">
        <v>0.21599999999999997</v>
      </c>
      <c r="AF9" s="3">
        <v>0.56400000000000006</v>
      </c>
      <c r="AG9" s="3">
        <v>0.252</v>
      </c>
      <c r="AH9" s="3">
        <v>0.83999999999999986</v>
      </c>
      <c r="AI9" s="3">
        <v>0.39</v>
      </c>
      <c r="AJ9" s="3">
        <v>3.9599999999999995</v>
      </c>
      <c r="AK9" s="3">
        <v>3.5400000000000005</v>
      </c>
      <c r="AL9" s="3">
        <v>0.372</v>
      </c>
      <c r="AM9" s="3">
        <v>0.21599999999999997</v>
      </c>
      <c r="AN9" s="3">
        <v>0.56400000000000006</v>
      </c>
      <c r="AO9" s="3">
        <v>0.252</v>
      </c>
      <c r="AP9" s="3">
        <v>0.83999999999999986</v>
      </c>
      <c r="AQ9" s="3">
        <v>0.39</v>
      </c>
      <c r="AR9" s="3">
        <v>3.9599999999999995</v>
      </c>
      <c r="AS9" s="3">
        <v>3.5400000000000005</v>
      </c>
      <c r="AT9" s="3">
        <v>0.372</v>
      </c>
      <c r="AU9" s="3">
        <v>0.21599999999999997</v>
      </c>
      <c r="AV9" s="3">
        <v>0.56400000000000006</v>
      </c>
      <c r="AW9" s="3">
        <v>0.252</v>
      </c>
    </row>
    <row r="10" spans="1:49" x14ac:dyDescent="0.25">
      <c r="A10" s="4" t="s">
        <v>31</v>
      </c>
      <c r="B10" s="3">
        <v>0.37838709677419358</v>
      </c>
      <c r="C10" s="3">
        <v>0.30419354838709678</v>
      </c>
      <c r="D10" s="3">
        <v>7.4193548387096769E-2</v>
      </c>
      <c r="E10" s="3">
        <v>7.1225806451612902E-2</v>
      </c>
      <c r="F10" s="3">
        <v>3.7096774193548385E-2</v>
      </c>
      <c r="G10" s="3">
        <v>0.20774193548387099</v>
      </c>
      <c r="H10" s="3">
        <v>4.1548387096774199E-2</v>
      </c>
      <c r="I10" s="3">
        <v>5.3419354838709673E-2</v>
      </c>
      <c r="J10" s="3">
        <v>0.37838709677419358</v>
      </c>
      <c r="K10" s="3">
        <v>0.30419354838709678</v>
      </c>
      <c r="L10" s="3">
        <v>7.4193548387096769E-2</v>
      </c>
      <c r="M10" s="3">
        <v>7.1225806451612902E-2</v>
      </c>
      <c r="N10" s="3">
        <v>3.7096774193548385E-2</v>
      </c>
      <c r="O10" s="3">
        <v>0.20774193548387099</v>
      </c>
      <c r="P10" s="3">
        <v>4.1548387096774199E-2</v>
      </c>
      <c r="Q10" s="3">
        <v>5.3419354838709673E-2</v>
      </c>
      <c r="R10" s="3">
        <v>0.37838709677419358</v>
      </c>
      <c r="S10" s="3">
        <v>0.30419354838709678</v>
      </c>
      <c r="T10" s="3">
        <v>7.4193548387096769E-2</v>
      </c>
      <c r="U10" s="3">
        <v>7.1225806451612902E-2</v>
      </c>
      <c r="V10" s="3">
        <v>3.7096774193548385E-2</v>
      </c>
      <c r="W10" s="3">
        <v>0.20774193548387099</v>
      </c>
      <c r="X10" s="3">
        <v>4.1548387096774199E-2</v>
      </c>
      <c r="Y10" s="3">
        <v>5.3419354838709673E-2</v>
      </c>
      <c r="Z10" s="3">
        <v>0.37838709677419358</v>
      </c>
      <c r="AA10" s="3">
        <v>0.30419354838709678</v>
      </c>
      <c r="AB10" s="3">
        <v>7.4193548387096769E-2</v>
      </c>
      <c r="AC10" s="3">
        <v>7.1225806451612902E-2</v>
      </c>
      <c r="AD10" s="3">
        <v>3.7096774193548385E-2</v>
      </c>
      <c r="AE10" s="3">
        <v>0.20774193548387099</v>
      </c>
      <c r="AF10" s="3">
        <v>4.1548387096774199E-2</v>
      </c>
      <c r="AG10" s="3">
        <v>5.3419354838709673E-2</v>
      </c>
      <c r="AH10" s="3">
        <v>0.37838709677419358</v>
      </c>
      <c r="AI10" s="3">
        <v>0.30419354838709678</v>
      </c>
      <c r="AJ10" s="3">
        <v>7.4193548387096769E-2</v>
      </c>
      <c r="AK10" s="3">
        <v>7.1225806451612902E-2</v>
      </c>
      <c r="AL10" s="3">
        <v>3.7096774193548385E-2</v>
      </c>
      <c r="AM10" s="3">
        <v>0.20774193548387099</v>
      </c>
      <c r="AN10" s="3">
        <v>4.1548387096774199E-2</v>
      </c>
      <c r="AO10" s="3">
        <v>5.3419354838709673E-2</v>
      </c>
      <c r="AP10" s="3">
        <v>0.37838709677419358</v>
      </c>
      <c r="AQ10" s="3">
        <v>0.30419354838709678</v>
      </c>
      <c r="AR10" s="3">
        <v>7.4193548387096769E-2</v>
      </c>
      <c r="AS10" s="3">
        <v>7.1225806451612902E-2</v>
      </c>
      <c r="AT10" s="3">
        <v>3.7096774193548385E-2</v>
      </c>
      <c r="AU10" s="3">
        <v>0.20774193548387099</v>
      </c>
      <c r="AV10" s="3">
        <v>4.1548387096774199E-2</v>
      </c>
      <c r="AW10" s="3">
        <v>5.3419354838709673E-2</v>
      </c>
    </row>
    <row r="11" spans="1:49" x14ac:dyDescent="0.25">
      <c r="A11" s="4" t="s">
        <v>32</v>
      </c>
      <c r="B11" s="3">
        <v>0.13098591549295774</v>
      </c>
      <c r="C11" s="3">
        <v>9.6056338028169014E-2</v>
      </c>
      <c r="D11" s="3">
        <v>6.1126760563380289E-2</v>
      </c>
      <c r="E11" s="3">
        <v>6.1126760563380289E-2</v>
      </c>
      <c r="F11" s="3">
        <v>2.9253521126760565E-2</v>
      </c>
      <c r="G11" s="3">
        <v>9.6056338028169014E-2</v>
      </c>
      <c r="H11" s="3">
        <v>0.10042253521126761</v>
      </c>
      <c r="I11" s="3">
        <v>0.10478873239436619</v>
      </c>
      <c r="J11" s="3">
        <v>0.13098591549295774</v>
      </c>
      <c r="K11" s="3">
        <v>9.6056338028169014E-2</v>
      </c>
      <c r="L11" s="3">
        <v>6.1126760563380289E-2</v>
      </c>
      <c r="M11" s="3">
        <v>6.1126760563380289E-2</v>
      </c>
      <c r="N11" s="3">
        <v>2.9253521126760565E-2</v>
      </c>
      <c r="O11" s="3">
        <v>9.6056338028169014E-2</v>
      </c>
      <c r="P11" s="3">
        <v>0.10042253521126761</v>
      </c>
      <c r="Q11" s="3">
        <v>0.10478873239436619</v>
      </c>
      <c r="R11" s="3">
        <v>0.13098591549295774</v>
      </c>
      <c r="S11" s="3">
        <v>9.6056338028169014E-2</v>
      </c>
      <c r="T11" s="3">
        <v>6.1126760563380289E-2</v>
      </c>
      <c r="U11" s="3">
        <v>6.1126760563380289E-2</v>
      </c>
      <c r="V11" s="3">
        <v>2.9253521126760565E-2</v>
      </c>
      <c r="W11" s="3">
        <v>9.6056338028169014E-2</v>
      </c>
      <c r="X11" s="3">
        <v>0.10042253521126761</v>
      </c>
      <c r="Y11" s="3">
        <v>0.10478873239436619</v>
      </c>
      <c r="Z11" s="3">
        <v>0.13098591549295774</v>
      </c>
      <c r="AA11" s="3">
        <v>9.6056338028169014E-2</v>
      </c>
      <c r="AB11" s="3">
        <v>6.1126760563380289E-2</v>
      </c>
      <c r="AC11" s="3">
        <v>6.1126760563380289E-2</v>
      </c>
      <c r="AD11" s="3">
        <v>2.9253521126760565E-2</v>
      </c>
      <c r="AE11" s="3">
        <v>9.6056338028169014E-2</v>
      </c>
      <c r="AF11" s="3">
        <v>0.10042253521126761</v>
      </c>
      <c r="AG11" s="3">
        <v>0.10478873239436619</v>
      </c>
      <c r="AH11" s="3">
        <v>0.13098591549295774</v>
      </c>
      <c r="AI11" s="3">
        <v>9.6056338028169014E-2</v>
      </c>
      <c r="AJ11" s="3">
        <v>6.1126760563380289E-2</v>
      </c>
      <c r="AK11" s="3">
        <v>6.1126760563380289E-2</v>
      </c>
      <c r="AL11" s="3">
        <v>2.9253521126760565E-2</v>
      </c>
      <c r="AM11" s="3">
        <v>9.6056338028169014E-2</v>
      </c>
      <c r="AN11" s="3">
        <v>0.10042253521126761</v>
      </c>
      <c r="AO11" s="3">
        <v>0.10478873239436619</v>
      </c>
      <c r="AP11" s="3">
        <v>0.13098591549295774</v>
      </c>
      <c r="AQ11" s="3">
        <v>9.6056338028169014E-2</v>
      </c>
      <c r="AR11" s="3">
        <v>6.1126760563380289E-2</v>
      </c>
      <c r="AS11" s="3">
        <v>6.1126760563380289E-2</v>
      </c>
      <c r="AT11" s="3">
        <v>2.9253521126760565E-2</v>
      </c>
      <c r="AU11" s="3">
        <v>9.6056338028169014E-2</v>
      </c>
      <c r="AV11" s="3">
        <v>0.10042253521126761</v>
      </c>
      <c r="AW11" s="3">
        <v>0.10478873239436619</v>
      </c>
    </row>
    <row r="12" spans="1:49" x14ac:dyDescent="0.25">
      <c r="A12" s="4" t="s">
        <v>45</v>
      </c>
      <c r="B12" s="3">
        <v>125</v>
      </c>
      <c r="C12" s="3">
        <v>125</v>
      </c>
      <c r="D12" s="3">
        <v>125</v>
      </c>
      <c r="E12" s="3">
        <v>125</v>
      </c>
      <c r="F12" s="3">
        <v>125</v>
      </c>
      <c r="G12" s="3">
        <v>125</v>
      </c>
      <c r="H12" s="3">
        <v>125</v>
      </c>
      <c r="I12" s="3">
        <v>125</v>
      </c>
      <c r="J12" s="3">
        <v>125</v>
      </c>
      <c r="K12" s="3">
        <v>125</v>
      </c>
      <c r="L12" s="3">
        <v>125</v>
      </c>
      <c r="M12" s="3">
        <v>125</v>
      </c>
      <c r="N12" s="3">
        <v>125</v>
      </c>
      <c r="O12" s="3">
        <v>125</v>
      </c>
      <c r="P12" s="3">
        <v>125</v>
      </c>
      <c r="Q12" s="3">
        <v>125</v>
      </c>
      <c r="R12" s="3">
        <v>125</v>
      </c>
      <c r="S12" s="3">
        <v>125</v>
      </c>
      <c r="T12" s="3">
        <v>125</v>
      </c>
      <c r="U12" s="3">
        <v>125</v>
      </c>
      <c r="V12" s="3">
        <v>125</v>
      </c>
      <c r="W12" s="3">
        <v>125</v>
      </c>
      <c r="X12" s="3">
        <v>125</v>
      </c>
      <c r="Y12" s="3">
        <v>125</v>
      </c>
      <c r="Z12" s="3">
        <v>125</v>
      </c>
      <c r="AA12" s="3">
        <v>125</v>
      </c>
      <c r="AB12" s="3">
        <v>125</v>
      </c>
      <c r="AC12" s="3">
        <v>125</v>
      </c>
      <c r="AD12" s="3">
        <v>125</v>
      </c>
      <c r="AE12" s="3">
        <v>125</v>
      </c>
      <c r="AF12" s="3">
        <v>125</v>
      </c>
      <c r="AG12" s="3">
        <v>125</v>
      </c>
      <c r="AH12" s="3">
        <v>125</v>
      </c>
      <c r="AI12" s="3">
        <v>125</v>
      </c>
      <c r="AJ12" s="3">
        <v>125</v>
      </c>
      <c r="AK12" s="3">
        <v>125</v>
      </c>
      <c r="AL12" s="3">
        <v>125</v>
      </c>
      <c r="AM12" s="3">
        <v>125</v>
      </c>
      <c r="AN12" s="3">
        <v>125</v>
      </c>
      <c r="AO12" s="3">
        <v>125</v>
      </c>
      <c r="AP12" s="3">
        <v>125</v>
      </c>
      <c r="AQ12" s="3">
        <v>125</v>
      </c>
      <c r="AR12" s="3">
        <v>125</v>
      </c>
      <c r="AS12" s="3">
        <v>125</v>
      </c>
      <c r="AT12" s="3">
        <v>125</v>
      </c>
      <c r="AU12" s="3">
        <v>125</v>
      </c>
      <c r="AV12" s="3">
        <v>125</v>
      </c>
      <c r="AW12" s="3">
        <v>125</v>
      </c>
    </row>
    <row r="13" spans="1:49" x14ac:dyDescent="0.25">
      <c r="A13" s="4" t="s">
        <v>46</v>
      </c>
      <c r="B13" s="3">
        <v>180</v>
      </c>
      <c r="C13" s="3">
        <v>180</v>
      </c>
      <c r="D13" s="3">
        <v>180</v>
      </c>
      <c r="E13" s="3">
        <v>180</v>
      </c>
      <c r="F13" s="3">
        <v>180</v>
      </c>
      <c r="G13" s="3">
        <v>180</v>
      </c>
      <c r="H13" s="3">
        <v>180</v>
      </c>
      <c r="I13" s="3">
        <v>180</v>
      </c>
      <c r="J13" s="3">
        <v>180</v>
      </c>
      <c r="K13" s="3">
        <v>180</v>
      </c>
      <c r="L13" s="3">
        <v>180</v>
      </c>
      <c r="M13" s="3">
        <v>180</v>
      </c>
      <c r="N13" s="3">
        <v>180</v>
      </c>
      <c r="O13" s="3">
        <v>180</v>
      </c>
      <c r="P13" s="3">
        <v>180</v>
      </c>
      <c r="Q13" s="3">
        <v>180</v>
      </c>
      <c r="R13" s="3">
        <v>180</v>
      </c>
      <c r="S13" s="3">
        <v>180</v>
      </c>
      <c r="T13" s="3">
        <v>180</v>
      </c>
      <c r="U13" s="3">
        <v>180</v>
      </c>
      <c r="V13" s="3">
        <v>180</v>
      </c>
      <c r="W13" s="3">
        <v>180</v>
      </c>
      <c r="X13" s="3">
        <v>180</v>
      </c>
      <c r="Y13" s="3">
        <v>180</v>
      </c>
      <c r="Z13" s="3">
        <v>180</v>
      </c>
      <c r="AA13" s="3">
        <v>180</v>
      </c>
      <c r="AB13" s="3">
        <v>180</v>
      </c>
      <c r="AC13" s="3">
        <v>180</v>
      </c>
      <c r="AD13" s="3">
        <v>180</v>
      </c>
      <c r="AE13" s="3">
        <v>180</v>
      </c>
      <c r="AF13" s="3">
        <v>180</v>
      </c>
      <c r="AG13" s="3">
        <v>180</v>
      </c>
      <c r="AH13" s="3">
        <v>180</v>
      </c>
      <c r="AI13" s="3">
        <v>180</v>
      </c>
      <c r="AJ13" s="3">
        <v>180</v>
      </c>
      <c r="AK13" s="3">
        <v>180</v>
      </c>
      <c r="AL13" s="3">
        <v>180</v>
      </c>
      <c r="AM13" s="3">
        <v>180</v>
      </c>
      <c r="AN13" s="3">
        <v>180</v>
      </c>
      <c r="AO13" s="3">
        <v>180</v>
      </c>
      <c r="AP13" s="3">
        <v>180</v>
      </c>
      <c r="AQ13" s="3">
        <v>180</v>
      </c>
      <c r="AR13" s="3">
        <v>180</v>
      </c>
      <c r="AS13" s="3">
        <v>180</v>
      </c>
      <c r="AT13" s="3">
        <v>180</v>
      </c>
      <c r="AU13" s="3">
        <v>180</v>
      </c>
      <c r="AV13" s="3">
        <v>180</v>
      </c>
      <c r="AW13" s="3">
        <v>180</v>
      </c>
    </row>
    <row r="14" spans="1:49" x14ac:dyDescent="0.25">
      <c r="A14" s="4" t="s">
        <v>4</v>
      </c>
      <c r="B14" s="3">
        <v>0.65731481481481491</v>
      </c>
      <c r="C14" s="3">
        <v>4.4130208333333343</v>
      </c>
      <c r="D14" s="3">
        <v>0.33103741496598638</v>
      </c>
      <c r="E14" s="3">
        <v>0.29817708333333337</v>
      </c>
      <c r="F14" s="3">
        <v>0.28876096491228065</v>
      </c>
      <c r="G14" s="3">
        <v>0.16992009132420091</v>
      </c>
      <c r="H14" s="3">
        <v>1.5648333333333333</v>
      </c>
      <c r="I14" s="3">
        <v>0.11032552083333336</v>
      </c>
      <c r="J14" s="3">
        <v>0.65731481481481491</v>
      </c>
      <c r="K14" s="3">
        <v>4.4130208333333343</v>
      </c>
      <c r="L14" s="3">
        <v>0.33103741496598638</v>
      </c>
      <c r="M14" s="3">
        <v>0.29817708333333337</v>
      </c>
      <c r="N14" s="3">
        <v>0.28876096491228065</v>
      </c>
      <c r="O14" s="3">
        <v>0.16992009132420091</v>
      </c>
      <c r="P14" s="3">
        <v>1.5648333333333333</v>
      </c>
      <c r="Q14" s="3">
        <v>0.11032552083333336</v>
      </c>
      <c r="R14" s="3">
        <v>0.65731481481481491</v>
      </c>
      <c r="S14" s="3">
        <v>4.4130208333333343</v>
      </c>
      <c r="T14" s="3">
        <v>0.33103741496598638</v>
      </c>
      <c r="U14" s="3">
        <v>0.29817708333333337</v>
      </c>
      <c r="V14" s="3">
        <v>0.28876096491228065</v>
      </c>
      <c r="W14" s="3">
        <v>0.16992009132420091</v>
      </c>
      <c r="X14" s="3">
        <v>1.5648333333333333</v>
      </c>
      <c r="Y14" s="3">
        <v>0.11032552083333336</v>
      </c>
      <c r="Z14" s="3">
        <v>0.65731481481481491</v>
      </c>
      <c r="AA14" s="3">
        <v>4.4130208333333343</v>
      </c>
      <c r="AB14" s="3">
        <v>0.33103741496598638</v>
      </c>
      <c r="AC14" s="3">
        <v>0.29817708333333337</v>
      </c>
      <c r="AD14" s="3">
        <v>0.28876096491228065</v>
      </c>
      <c r="AE14" s="3">
        <v>0.16992009132420091</v>
      </c>
      <c r="AF14" s="3">
        <v>1.5648333333333333</v>
      </c>
      <c r="AG14" s="3">
        <v>0.11032552083333336</v>
      </c>
      <c r="AH14" s="3">
        <v>0.65731481481481491</v>
      </c>
      <c r="AI14" s="3">
        <v>4.4130208333333343</v>
      </c>
      <c r="AJ14" s="3">
        <v>0.33103741496598638</v>
      </c>
      <c r="AK14" s="3">
        <v>0.29817708333333337</v>
      </c>
      <c r="AL14" s="3">
        <v>0.28876096491228065</v>
      </c>
      <c r="AM14" s="3">
        <v>0.16992009132420091</v>
      </c>
      <c r="AN14" s="3">
        <v>1.5648333333333333</v>
      </c>
      <c r="AO14" s="3">
        <v>0.11032552083333336</v>
      </c>
      <c r="AP14" s="3">
        <v>0.65731481481481491</v>
      </c>
      <c r="AQ14" s="3">
        <v>4.4130208333333343</v>
      </c>
      <c r="AR14" s="3">
        <v>0.33103741496598638</v>
      </c>
      <c r="AS14" s="3">
        <v>0.29817708333333337</v>
      </c>
      <c r="AT14" s="3">
        <v>0.28876096491228065</v>
      </c>
      <c r="AU14" s="3">
        <v>0.16992009132420091</v>
      </c>
      <c r="AV14" s="3">
        <v>1.5648333333333333</v>
      </c>
      <c r="AW14" s="3">
        <v>0.11032552083333336</v>
      </c>
    </row>
    <row r="15" spans="1:49" x14ac:dyDescent="0.25">
      <c r="A15" s="4" t="s">
        <v>5</v>
      </c>
      <c r="B15" s="3">
        <v>0.28271604938271605</v>
      </c>
      <c r="C15" s="3">
        <v>0.77923611111111135</v>
      </c>
      <c r="D15" s="3">
        <v>0.38945578231292516</v>
      </c>
      <c r="E15" s="3">
        <v>0.37106481481481485</v>
      </c>
      <c r="F15" s="3">
        <v>0.11383040935672513</v>
      </c>
      <c r="G15" s="3">
        <v>0.14639269406392696</v>
      </c>
      <c r="H15" s="3">
        <v>0.81422222222222229</v>
      </c>
      <c r="I15" s="3">
        <v>0.1590277777777778</v>
      </c>
      <c r="J15" s="3">
        <v>0.28271604938271605</v>
      </c>
      <c r="K15" s="3">
        <v>0.77923611111111135</v>
      </c>
      <c r="L15" s="3">
        <v>0.38945578231292516</v>
      </c>
      <c r="M15" s="3">
        <v>0.37106481481481485</v>
      </c>
      <c r="N15" s="3">
        <v>0.11383040935672513</v>
      </c>
      <c r="O15" s="3">
        <v>0.14639269406392696</v>
      </c>
      <c r="P15" s="3">
        <v>0.81422222222222229</v>
      </c>
      <c r="Q15" s="3">
        <v>0.1590277777777778</v>
      </c>
      <c r="R15" s="3">
        <v>0.28271604938271605</v>
      </c>
      <c r="S15" s="3">
        <v>0.77923611111111135</v>
      </c>
      <c r="T15" s="3">
        <v>0.38945578231292516</v>
      </c>
      <c r="U15" s="3">
        <v>0.37106481481481485</v>
      </c>
      <c r="V15" s="3">
        <v>0.11383040935672513</v>
      </c>
      <c r="W15" s="3">
        <v>0.14639269406392696</v>
      </c>
      <c r="X15" s="3">
        <v>0.81422222222222229</v>
      </c>
      <c r="Y15" s="3">
        <v>0.1590277777777778</v>
      </c>
      <c r="Z15" s="3">
        <v>0.28271604938271605</v>
      </c>
      <c r="AA15" s="3">
        <v>0.77923611111111135</v>
      </c>
      <c r="AB15" s="3">
        <v>0.38945578231292516</v>
      </c>
      <c r="AC15" s="3">
        <v>0.37106481481481485</v>
      </c>
      <c r="AD15" s="3">
        <v>0.11383040935672513</v>
      </c>
      <c r="AE15" s="3">
        <v>0.14639269406392696</v>
      </c>
      <c r="AF15" s="3">
        <v>0.81422222222222229</v>
      </c>
      <c r="AG15" s="3">
        <v>0.1590277777777778</v>
      </c>
      <c r="AH15" s="3">
        <v>0.28271604938271605</v>
      </c>
      <c r="AI15" s="3">
        <v>0.77923611111111135</v>
      </c>
      <c r="AJ15" s="3">
        <v>0.38945578231292516</v>
      </c>
      <c r="AK15" s="3">
        <v>0.37106481481481485</v>
      </c>
      <c r="AL15" s="3">
        <v>0.11383040935672513</v>
      </c>
      <c r="AM15" s="3">
        <v>0.14639269406392696</v>
      </c>
      <c r="AN15" s="3">
        <v>0.81422222222222229</v>
      </c>
      <c r="AO15" s="3">
        <v>0.1590277777777778</v>
      </c>
      <c r="AP15" s="3">
        <v>0.28271604938271605</v>
      </c>
      <c r="AQ15" s="3">
        <v>0.77923611111111135</v>
      </c>
      <c r="AR15" s="3">
        <v>0.38945578231292516</v>
      </c>
      <c r="AS15" s="3">
        <v>0.37106481481481485</v>
      </c>
      <c r="AT15" s="3">
        <v>0.11383040935672513</v>
      </c>
      <c r="AU15" s="3">
        <v>0.14639269406392696</v>
      </c>
      <c r="AV15" s="3">
        <v>0.81422222222222229</v>
      </c>
      <c r="AW15" s="3">
        <v>0.1590277777777778</v>
      </c>
    </row>
    <row r="16" spans="1:49" x14ac:dyDescent="0.25">
      <c r="A16" s="4" t="s">
        <v>55</v>
      </c>
      <c r="B16" s="3">
        <v>3.59</v>
      </c>
      <c r="C16" s="3">
        <v>4.07</v>
      </c>
      <c r="D16" s="3">
        <v>1.99</v>
      </c>
      <c r="E16" s="3">
        <v>4.51</v>
      </c>
      <c r="F16" s="3">
        <v>1.29</v>
      </c>
      <c r="G16" s="3">
        <v>1.21</v>
      </c>
      <c r="H16" s="3">
        <v>2.88</v>
      </c>
      <c r="I16" s="3">
        <v>1.37</v>
      </c>
      <c r="J16" s="3">
        <v>3.59</v>
      </c>
      <c r="K16" s="3">
        <v>4.07</v>
      </c>
      <c r="L16" s="3">
        <v>1.99</v>
      </c>
      <c r="M16" s="3">
        <v>4.51</v>
      </c>
      <c r="N16" s="3">
        <v>1.29</v>
      </c>
      <c r="O16" s="3">
        <v>1.21</v>
      </c>
      <c r="P16" s="3">
        <v>2.88</v>
      </c>
      <c r="Q16" s="3">
        <v>1.37</v>
      </c>
      <c r="R16" s="3">
        <v>3.59</v>
      </c>
      <c r="S16" s="3">
        <v>4.07</v>
      </c>
      <c r="T16" s="3">
        <v>1.99</v>
      </c>
      <c r="U16" s="3">
        <v>4.51</v>
      </c>
      <c r="V16" s="3">
        <v>1.29</v>
      </c>
      <c r="W16" s="3">
        <v>1.21</v>
      </c>
      <c r="X16" s="3">
        <v>2.88</v>
      </c>
      <c r="Y16" s="3">
        <v>1.37</v>
      </c>
      <c r="Z16" s="3">
        <v>3.59</v>
      </c>
      <c r="AA16" s="3">
        <v>4.07</v>
      </c>
      <c r="AB16" s="3">
        <v>1.99</v>
      </c>
      <c r="AC16" s="3">
        <v>4.51</v>
      </c>
      <c r="AD16" s="3">
        <v>1.29</v>
      </c>
      <c r="AE16" s="3">
        <v>1.21</v>
      </c>
      <c r="AF16" s="3">
        <v>2.88</v>
      </c>
      <c r="AG16" s="3">
        <v>1.37</v>
      </c>
      <c r="AH16" s="3">
        <v>3.59</v>
      </c>
      <c r="AI16" s="3">
        <v>4.07</v>
      </c>
      <c r="AJ16" s="3">
        <v>1.99</v>
      </c>
      <c r="AK16" s="3">
        <v>4.51</v>
      </c>
      <c r="AL16" s="3">
        <v>1.29</v>
      </c>
      <c r="AM16" s="3">
        <v>1.21</v>
      </c>
      <c r="AN16" s="3">
        <v>2.88</v>
      </c>
      <c r="AO16" s="3">
        <v>1.37</v>
      </c>
      <c r="AP16" s="3">
        <v>3.59</v>
      </c>
      <c r="AQ16" s="3">
        <v>4.07</v>
      </c>
      <c r="AR16" s="3">
        <v>1.99</v>
      </c>
      <c r="AS16" s="3">
        <v>4.51</v>
      </c>
      <c r="AT16" s="3">
        <v>1.29</v>
      </c>
      <c r="AU16" s="3">
        <v>1.21</v>
      </c>
      <c r="AV16" s="3">
        <v>2.88</v>
      </c>
      <c r="AW16" s="3">
        <v>1.37</v>
      </c>
    </row>
    <row r="17" spans="1:49" x14ac:dyDescent="0.25">
      <c r="A17" s="4" t="s">
        <v>56</v>
      </c>
      <c r="B17" s="3">
        <v>1.9</v>
      </c>
      <c r="C17" s="3">
        <v>1.7</v>
      </c>
      <c r="D17" s="3">
        <v>2.8</v>
      </c>
      <c r="E17" s="3">
        <v>2.2000000000000002</v>
      </c>
      <c r="F17" s="3">
        <v>3.2</v>
      </c>
      <c r="G17" s="3">
        <v>3.4</v>
      </c>
      <c r="H17" s="3">
        <v>2.4</v>
      </c>
      <c r="I17" s="3">
        <v>3.2</v>
      </c>
      <c r="J17" s="3">
        <v>1.9</v>
      </c>
      <c r="K17" s="3">
        <v>1.7</v>
      </c>
      <c r="L17" s="3">
        <v>2.8</v>
      </c>
      <c r="M17" s="3">
        <v>2.2000000000000002</v>
      </c>
      <c r="N17" s="3">
        <v>3.2</v>
      </c>
      <c r="O17" s="3">
        <v>3.4</v>
      </c>
      <c r="P17" s="3">
        <v>2.4</v>
      </c>
      <c r="Q17" s="3">
        <v>3.2</v>
      </c>
      <c r="R17" s="3">
        <v>1.9</v>
      </c>
      <c r="S17" s="3">
        <v>1.7</v>
      </c>
      <c r="T17" s="3">
        <v>2.8</v>
      </c>
      <c r="U17" s="3">
        <v>2.2000000000000002</v>
      </c>
      <c r="V17" s="3">
        <v>3.2</v>
      </c>
      <c r="W17" s="3">
        <v>3.4</v>
      </c>
      <c r="X17" s="3">
        <v>2.4</v>
      </c>
      <c r="Y17" s="3">
        <v>3.2</v>
      </c>
      <c r="Z17" s="3">
        <v>1.9</v>
      </c>
      <c r="AA17" s="3">
        <v>1.7</v>
      </c>
      <c r="AB17" s="3">
        <v>2.8</v>
      </c>
      <c r="AC17" s="3">
        <v>2.2000000000000002</v>
      </c>
      <c r="AD17" s="3">
        <v>3.2</v>
      </c>
      <c r="AE17" s="3">
        <v>3.4</v>
      </c>
      <c r="AF17" s="3">
        <v>2.4</v>
      </c>
      <c r="AG17" s="3">
        <v>3.2</v>
      </c>
      <c r="AH17" s="3">
        <v>1.9</v>
      </c>
      <c r="AI17" s="3">
        <v>1.7</v>
      </c>
      <c r="AJ17" s="3">
        <v>2.8</v>
      </c>
      <c r="AK17" s="3">
        <v>2.2000000000000002</v>
      </c>
      <c r="AL17" s="3">
        <v>3.2</v>
      </c>
      <c r="AM17" s="3">
        <v>3.4</v>
      </c>
      <c r="AN17" s="3">
        <v>2.4</v>
      </c>
      <c r="AO17" s="3">
        <v>3.2</v>
      </c>
      <c r="AP17" s="3">
        <v>1.9</v>
      </c>
      <c r="AQ17" s="3">
        <v>1.7</v>
      </c>
      <c r="AR17" s="3">
        <v>2.8</v>
      </c>
      <c r="AS17" s="3">
        <v>2.2000000000000002</v>
      </c>
      <c r="AT17" s="3">
        <v>3.2</v>
      </c>
      <c r="AU17" s="3">
        <v>3.4</v>
      </c>
      <c r="AV17" s="3">
        <v>2.4</v>
      </c>
      <c r="AW17" s="3">
        <v>3.2</v>
      </c>
    </row>
    <row r="18" spans="1:49" x14ac:dyDescent="0.25">
      <c r="A18" s="4" t="s">
        <v>59</v>
      </c>
      <c r="B18" s="3">
        <v>16.399999999999999</v>
      </c>
      <c r="C18" s="3">
        <v>0.39</v>
      </c>
      <c r="D18" s="3">
        <v>0.14000000000000001</v>
      </c>
      <c r="E18" s="3">
        <v>0.61</v>
      </c>
      <c r="F18" s="3">
        <v>0.28000000000000003</v>
      </c>
      <c r="G18" s="3">
        <v>0.11</v>
      </c>
      <c r="H18" s="3">
        <v>1.46</v>
      </c>
      <c r="I18" s="3">
        <v>0.1</v>
      </c>
      <c r="J18" s="3">
        <v>16.399999999999999</v>
      </c>
      <c r="K18" s="3">
        <v>0.39</v>
      </c>
      <c r="L18" s="3">
        <v>0.14000000000000001</v>
      </c>
      <c r="M18" s="3">
        <v>0.61</v>
      </c>
      <c r="N18" s="3">
        <v>0.28000000000000003</v>
      </c>
      <c r="O18" s="3">
        <v>0.11</v>
      </c>
      <c r="P18" s="3">
        <v>1.46</v>
      </c>
      <c r="Q18" s="3">
        <v>0.1</v>
      </c>
      <c r="R18" s="3">
        <v>16.399999999999999</v>
      </c>
      <c r="S18" s="3">
        <v>0.39</v>
      </c>
      <c r="T18" s="3">
        <v>0.14000000000000001</v>
      </c>
      <c r="U18" s="3">
        <v>0.61</v>
      </c>
      <c r="V18" s="3">
        <v>0.28000000000000003</v>
      </c>
      <c r="W18" s="3">
        <v>0.11</v>
      </c>
      <c r="X18" s="3">
        <v>1.46</v>
      </c>
      <c r="Y18" s="3">
        <v>0.1</v>
      </c>
      <c r="Z18" s="3">
        <v>16.399999999999999</v>
      </c>
      <c r="AA18" s="3">
        <v>0.39</v>
      </c>
      <c r="AB18" s="3">
        <v>0.14000000000000001</v>
      </c>
      <c r="AC18" s="3">
        <v>0.61</v>
      </c>
      <c r="AD18" s="3">
        <v>0.28000000000000003</v>
      </c>
      <c r="AE18" s="3">
        <v>0.11</v>
      </c>
      <c r="AF18" s="3">
        <v>1.46</v>
      </c>
      <c r="AG18" s="3">
        <v>0.1</v>
      </c>
      <c r="AH18" s="3">
        <v>16.399999999999999</v>
      </c>
      <c r="AI18" s="3">
        <v>0.39</v>
      </c>
      <c r="AJ18" s="3">
        <v>0.14000000000000001</v>
      </c>
      <c r="AK18" s="3">
        <v>0.61</v>
      </c>
      <c r="AL18" s="3">
        <v>0.28000000000000003</v>
      </c>
      <c r="AM18" s="3">
        <v>0.11</v>
      </c>
      <c r="AN18" s="3">
        <v>1.46</v>
      </c>
      <c r="AO18" s="3">
        <v>0.1</v>
      </c>
      <c r="AP18" s="3">
        <v>16.399999999999999</v>
      </c>
      <c r="AQ18" s="3">
        <v>0.39</v>
      </c>
      <c r="AR18" s="3">
        <v>0.14000000000000001</v>
      </c>
      <c r="AS18" s="3">
        <v>0.61</v>
      </c>
      <c r="AT18" s="3">
        <v>0.28000000000000003</v>
      </c>
      <c r="AU18" s="3">
        <v>0.11</v>
      </c>
      <c r="AV18" s="3">
        <v>1.46</v>
      </c>
      <c r="AW18" s="3">
        <v>0.1</v>
      </c>
    </row>
    <row r="19" spans="1:49" ht="18" x14ac:dyDescent="0.35">
      <c r="A19" s="4" t="s">
        <v>48</v>
      </c>
      <c r="B19" s="3">
        <v>100</v>
      </c>
      <c r="C19" s="3">
        <v>100</v>
      </c>
      <c r="D19" s="3">
        <v>100</v>
      </c>
      <c r="E19" s="3">
        <v>100</v>
      </c>
      <c r="F19" s="3">
        <v>100</v>
      </c>
      <c r="G19" s="3">
        <v>100</v>
      </c>
      <c r="H19" s="3">
        <v>100</v>
      </c>
      <c r="I19" s="3">
        <v>100</v>
      </c>
      <c r="J19" s="3">
        <v>100</v>
      </c>
      <c r="K19" s="3">
        <v>100</v>
      </c>
      <c r="L19" s="3">
        <v>100</v>
      </c>
      <c r="M19" s="3">
        <v>100</v>
      </c>
      <c r="N19" s="3">
        <v>100</v>
      </c>
      <c r="O19" s="3">
        <v>100</v>
      </c>
      <c r="P19" s="3">
        <v>100</v>
      </c>
      <c r="Q19" s="3">
        <v>100</v>
      </c>
      <c r="R19" s="3">
        <v>100</v>
      </c>
      <c r="S19" s="3">
        <v>100</v>
      </c>
      <c r="T19" s="3">
        <v>100</v>
      </c>
      <c r="U19" s="3">
        <v>100</v>
      </c>
      <c r="V19" s="3">
        <v>100</v>
      </c>
      <c r="W19" s="3">
        <v>100</v>
      </c>
      <c r="X19" s="3">
        <v>100</v>
      </c>
      <c r="Y19" s="3">
        <v>100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>
        <v>0</v>
      </c>
      <c r="AF19" s="3">
        <v>0</v>
      </c>
      <c r="AG19" s="3">
        <v>0</v>
      </c>
      <c r="AH19" s="3">
        <v>0</v>
      </c>
      <c r="AI19" s="3">
        <v>0</v>
      </c>
      <c r="AJ19" s="3">
        <v>0</v>
      </c>
      <c r="AK19" s="3">
        <v>0</v>
      </c>
      <c r="AL19" s="3">
        <v>0</v>
      </c>
      <c r="AM19" s="3">
        <v>0</v>
      </c>
      <c r="AN19" s="3">
        <v>0</v>
      </c>
      <c r="AO19" s="3">
        <v>0</v>
      </c>
      <c r="AP19" s="3">
        <v>0</v>
      </c>
      <c r="AQ19" s="3">
        <v>0</v>
      </c>
      <c r="AR19" s="3">
        <v>0</v>
      </c>
      <c r="AS19" s="3">
        <v>0</v>
      </c>
      <c r="AT19" s="3">
        <v>0</v>
      </c>
      <c r="AU19" s="3">
        <v>0</v>
      </c>
      <c r="AV19" s="3">
        <v>0</v>
      </c>
      <c r="AW19" s="3">
        <v>0</v>
      </c>
    </row>
    <row r="20" spans="1:49" x14ac:dyDescent="0.25">
      <c r="A20" s="4" t="s">
        <v>49</v>
      </c>
      <c r="B20" s="3">
        <v>0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50</v>
      </c>
      <c r="AC20" s="3">
        <v>50</v>
      </c>
      <c r="AD20" s="3">
        <v>50</v>
      </c>
      <c r="AE20" s="3">
        <v>50</v>
      </c>
      <c r="AF20" s="3">
        <v>50</v>
      </c>
      <c r="AG20" s="3">
        <v>50</v>
      </c>
      <c r="AH20" s="3">
        <v>50</v>
      </c>
      <c r="AI20" s="3">
        <v>50</v>
      </c>
      <c r="AJ20" s="3">
        <v>50</v>
      </c>
      <c r="AK20" s="3">
        <v>50</v>
      </c>
      <c r="AL20" s="3">
        <v>50</v>
      </c>
      <c r="AM20" s="3">
        <v>50</v>
      </c>
      <c r="AN20" s="3">
        <v>50</v>
      </c>
      <c r="AO20" s="3">
        <v>50</v>
      </c>
      <c r="AP20" s="3">
        <v>50</v>
      </c>
      <c r="AQ20" s="3">
        <v>50</v>
      </c>
      <c r="AR20" s="3">
        <v>50</v>
      </c>
      <c r="AS20" s="3">
        <v>50</v>
      </c>
      <c r="AT20" s="3">
        <v>50</v>
      </c>
      <c r="AU20" s="3">
        <v>50</v>
      </c>
      <c r="AV20" s="3">
        <v>50</v>
      </c>
      <c r="AW20" s="3">
        <v>50</v>
      </c>
    </row>
    <row r="21" spans="1:49" ht="18" x14ac:dyDescent="0.35">
      <c r="A21" s="4" t="s">
        <v>50</v>
      </c>
      <c r="B21" s="3">
        <v>0</v>
      </c>
      <c r="C21" s="3">
        <v>0</v>
      </c>
      <c r="D21" s="3">
        <v>0</v>
      </c>
      <c r="E21" s="3">
        <v>0</v>
      </c>
      <c r="F21" s="3">
        <v>0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0</v>
      </c>
      <c r="M21" s="3">
        <v>0</v>
      </c>
      <c r="N21" s="3">
        <v>0</v>
      </c>
      <c r="O21" s="3">
        <v>0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50</v>
      </c>
      <c r="AC21" s="3">
        <v>50</v>
      </c>
      <c r="AD21" s="3">
        <v>50</v>
      </c>
      <c r="AE21" s="3">
        <v>50</v>
      </c>
      <c r="AF21" s="3">
        <v>50</v>
      </c>
      <c r="AG21" s="3">
        <v>50</v>
      </c>
      <c r="AH21" s="3">
        <v>50</v>
      </c>
      <c r="AI21" s="3">
        <v>50</v>
      </c>
      <c r="AJ21" s="3">
        <v>50</v>
      </c>
      <c r="AK21" s="3">
        <v>50</v>
      </c>
      <c r="AL21" s="3">
        <v>50</v>
      </c>
      <c r="AM21" s="3">
        <v>50</v>
      </c>
      <c r="AN21" s="3">
        <v>50</v>
      </c>
      <c r="AO21" s="3">
        <v>50</v>
      </c>
      <c r="AP21" s="3">
        <v>50</v>
      </c>
      <c r="AQ21" s="3">
        <v>50</v>
      </c>
      <c r="AR21" s="3">
        <v>50</v>
      </c>
      <c r="AS21" s="3">
        <v>50</v>
      </c>
      <c r="AT21" s="3">
        <v>50</v>
      </c>
      <c r="AU21" s="3">
        <v>50</v>
      </c>
      <c r="AV21" s="3">
        <v>50</v>
      </c>
      <c r="AW21" s="3">
        <v>50</v>
      </c>
    </row>
    <row r="23" spans="1:49" x14ac:dyDescent="0.25">
      <c r="B23" t="s">
        <v>6</v>
      </c>
      <c r="C23" t="s">
        <v>7</v>
      </c>
      <c r="D23" t="s">
        <v>8</v>
      </c>
      <c r="E23" t="s">
        <v>9</v>
      </c>
      <c r="F23" t="s">
        <v>10</v>
      </c>
      <c r="G23" t="s">
        <v>11</v>
      </c>
      <c r="H23" t="s">
        <v>12</v>
      </c>
      <c r="I23" t="s">
        <v>13</v>
      </c>
      <c r="J23" t="s">
        <v>6</v>
      </c>
      <c r="K23" t="s">
        <v>7</v>
      </c>
      <c r="L23" t="s">
        <v>8</v>
      </c>
      <c r="M23" t="s">
        <v>9</v>
      </c>
      <c r="N23" t="s">
        <v>10</v>
      </c>
      <c r="O23" t="s">
        <v>11</v>
      </c>
      <c r="P23" t="s">
        <v>12</v>
      </c>
      <c r="Q23" t="s">
        <v>13</v>
      </c>
      <c r="R23" t="s">
        <v>6</v>
      </c>
      <c r="S23" t="s">
        <v>7</v>
      </c>
      <c r="T23" t="s">
        <v>8</v>
      </c>
      <c r="U23" t="s">
        <v>9</v>
      </c>
      <c r="V23" t="s">
        <v>10</v>
      </c>
      <c r="W23" t="s">
        <v>11</v>
      </c>
      <c r="X23" t="s">
        <v>12</v>
      </c>
      <c r="Y23" t="s">
        <v>13</v>
      </c>
      <c r="Z23" t="s">
        <v>6</v>
      </c>
      <c r="AA23" t="s">
        <v>7</v>
      </c>
      <c r="AB23" t="s">
        <v>8</v>
      </c>
      <c r="AC23" t="s">
        <v>9</v>
      </c>
      <c r="AD23" t="s">
        <v>10</v>
      </c>
      <c r="AE23" t="s">
        <v>11</v>
      </c>
      <c r="AF23" t="s">
        <v>12</v>
      </c>
      <c r="AG23" t="s">
        <v>13</v>
      </c>
      <c r="AH23" t="s">
        <v>6</v>
      </c>
      <c r="AI23" t="s">
        <v>7</v>
      </c>
      <c r="AJ23" t="s">
        <v>8</v>
      </c>
      <c r="AK23" t="s">
        <v>9</v>
      </c>
      <c r="AL23" t="s">
        <v>10</v>
      </c>
      <c r="AM23" t="s">
        <v>11</v>
      </c>
      <c r="AN23" t="s">
        <v>12</v>
      </c>
      <c r="AO23" t="s">
        <v>13</v>
      </c>
      <c r="AP23" t="s">
        <v>6</v>
      </c>
      <c r="AQ23" t="s">
        <v>7</v>
      </c>
      <c r="AR23" t="s">
        <v>8</v>
      </c>
      <c r="AS23" t="s">
        <v>9</v>
      </c>
      <c r="AT23" t="s">
        <v>10</v>
      </c>
      <c r="AU23" t="s">
        <v>11</v>
      </c>
      <c r="AV23" t="s">
        <v>12</v>
      </c>
      <c r="AW23" t="s">
        <v>13</v>
      </c>
    </row>
    <row r="24" spans="1:49" x14ac:dyDescent="0.25">
      <c r="A24" s="5" t="s">
        <v>60</v>
      </c>
      <c r="J24" s="7">
        <v>0.04</v>
      </c>
      <c r="K24" s="7">
        <v>1.9E-2</v>
      </c>
      <c r="L24" s="7">
        <v>1E-3</v>
      </c>
      <c r="M24" s="7">
        <v>1.4E-2</v>
      </c>
      <c r="N24" s="7">
        <v>1.4999999999999999E-2</v>
      </c>
      <c r="O24" s="7">
        <v>3.5000000000000001E-3</v>
      </c>
      <c r="P24" s="7">
        <v>1.2999999999999999E-2</v>
      </c>
      <c r="Q24" s="7">
        <v>4.1000000000000003E-3</v>
      </c>
      <c r="AH24" s="7">
        <v>0.17</v>
      </c>
      <c r="AI24" s="7">
        <v>8.5000000000000006E-2</v>
      </c>
      <c r="AJ24" s="7">
        <v>0.13</v>
      </c>
      <c r="AK24" s="7">
        <v>0.15</v>
      </c>
      <c r="AL24" s="7">
        <v>0.11</v>
      </c>
      <c r="AM24" s="7">
        <v>0.03</v>
      </c>
      <c r="AN24" s="7">
        <v>2.4E-2</v>
      </c>
      <c r="AO24" s="7">
        <v>6.6000000000000003E-2</v>
      </c>
    </row>
    <row r="25" spans="1:49" x14ac:dyDescent="0.25">
      <c r="A25" s="5" t="s">
        <v>61</v>
      </c>
      <c r="J25" s="7">
        <v>110</v>
      </c>
      <c r="K25" s="7">
        <v>266</v>
      </c>
      <c r="L25" s="7">
        <v>328</v>
      </c>
      <c r="M25" s="7">
        <v>278</v>
      </c>
      <c r="N25" s="7">
        <v>191</v>
      </c>
      <c r="O25" s="7">
        <v>291</v>
      </c>
      <c r="P25" s="7">
        <v>196</v>
      </c>
      <c r="Q25" s="7">
        <v>138</v>
      </c>
      <c r="AH25" s="7">
        <v>10</v>
      </c>
      <c r="AI25" s="7">
        <v>-9</v>
      </c>
      <c r="AJ25" s="7">
        <v>168</v>
      </c>
      <c r="AK25" s="7">
        <v>129</v>
      </c>
      <c r="AL25" s="7">
        <v>67</v>
      </c>
      <c r="AM25" s="7">
        <v>130</v>
      </c>
      <c r="AN25" s="7">
        <v>52</v>
      </c>
      <c r="AO25" s="7">
        <v>146</v>
      </c>
    </row>
    <row r="26" spans="1:49" x14ac:dyDescent="0.25">
      <c r="A26" s="5" t="s">
        <v>62</v>
      </c>
      <c r="J26" s="7">
        <v>1860</v>
      </c>
      <c r="K26">
        <f>4.24*10^9</f>
        <v>4240000000</v>
      </c>
      <c r="L26">
        <f>1.53*10^10</f>
        <v>15300000000</v>
      </c>
      <c r="M26">
        <f>1.05*10^10</f>
        <v>10500000000</v>
      </c>
      <c r="N26">
        <f>2.17*10^6</f>
        <v>2170000</v>
      </c>
      <c r="O26">
        <f>9.2*10^9</f>
        <v>9200000000</v>
      </c>
      <c r="P26">
        <f>3.43*10^6</f>
        <v>3430000</v>
      </c>
      <c r="Q26" s="7">
        <v>3800</v>
      </c>
      <c r="AH26" s="7">
        <v>0.45</v>
      </c>
      <c r="AI26" s="7">
        <v>3.7999999999999999E-2</v>
      </c>
      <c r="AJ26">
        <f>182*10^6</f>
        <v>182000000</v>
      </c>
      <c r="AK26">
        <v>37400</v>
      </c>
      <c r="AL26" s="7">
        <v>73</v>
      </c>
      <c r="AM26" s="7">
        <v>11200</v>
      </c>
      <c r="AN26" s="7">
        <v>4.3</v>
      </c>
      <c r="AO26">
        <f>1.03*10^5</f>
        <v>103000</v>
      </c>
    </row>
    <row r="27" spans="1:49" x14ac:dyDescent="0.25">
      <c r="A27" s="5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Manganse ores</vt:lpstr>
      <vt:lpstr>Sheet1</vt:lpstr>
      <vt:lpstr>Normalised data</vt:lpstr>
      <vt:lpstr>raw data1 </vt:lpstr>
      <vt:lpstr>raw data 2 </vt:lpstr>
      <vt:lpstr>inputs</vt:lpstr>
      <vt:lpstr>outputs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2019-09-25T11:23:36Z</dcterms:modified>
</cp:coreProperties>
</file>