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Question no1" sheetId="2" r:id="rId1"/>
    <sheet name="Question no2" sheetId="1" r:id="rId2"/>
    <sheet name="Question no3" sheetId="3" r:id="rId3"/>
    <sheet name="General questions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18" i="1"/>
  <c r="H17" i="1"/>
  <c r="H16" i="1"/>
  <c r="H15" i="1"/>
  <c r="H14" i="1"/>
  <c r="H13" i="1"/>
  <c r="H12" i="1"/>
  <c r="E19" i="1"/>
  <c r="E18" i="1"/>
  <c r="E17" i="1"/>
  <c r="E16" i="1"/>
  <c r="E15" i="1"/>
  <c r="E14" i="1"/>
  <c r="E13" i="1"/>
  <c r="E12" i="1"/>
  <c r="E9" i="1"/>
  <c r="E8" i="1"/>
  <c r="E7" i="1"/>
  <c r="E6" i="1"/>
  <c r="E5" i="1"/>
  <c r="E4" i="1"/>
  <c r="E3" i="1"/>
  <c r="E2" i="1"/>
  <c r="B19" i="1"/>
  <c r="B18" i="1"/>
  <c r="B17" i="1"/>
  <c r="B16" i="1"/>
  <c r="B15" i="1"/>
  <c r="B14" i="1"/>
  <c r="B13" i="1"/>
  <c r="B12" i="1"/>
  <c r="B9" i="1" l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<sst xmlns="http://schemas.openxmlformats.org/spreadsheetml/2006/main" count="126" uniqueCount="60">
  <si>
    <t>Fun</t>
  </si>
  <si>
    <t>Being Mr. Kipling</t>
  </si>
  <si>
    <t>Challenging</t>
  </si>
  <si>
    <t>Goal Definition</t>
  </si>
  <si>
    <t>Creativity</t>
  </si>
  <si>
    <t>Competitiveness</t>
  </si>
  <si>
    <t>Visible Progress</t>
  </si>
  <si>
    <t>Self Expression</t>
  </si>
  <si>
    <t>Link to Rewards</t>
  </si>
  <si>
    <t>Cake Dealer Towers</t>
  </si>
  <si>
    <t>Cake Shop Empire</t>
  </si>
  <si>
    <t>Coffee Morning</t>
  </si>
  <si>
    <t>Local Ingredients</t>
  </si>
  <si>
    <t>Almost imposible</t>
  </si>
  <si>
    <t>Fairly difficult</t>
  </si>
  <si>
    <t>Somewhat easy</t>
  </si>
  <si>
    <t>Very easy</t>
  </si>
  <si>
    <t>No opinion</t>
  </si>
  <si>
    <t>No feeling of reward; Confrontation between competition and charity; Must be displayed in a more attractive way; Positive feeling of helping others.</t>
  </si>
  <si>
    <t>4/10 participants</t>
  </si>
  <si>
    <t>5/10 participants</t>
  </si>
  <si>
    <t>Easy to see progress; Needs more accurate data; Could be devided into categories (tarts, small cakes etc.); Not only hight of towers could matter but also structure/balance; No explanation of how to sell cakes; Interesting for girls more then males. Suggestion to have this platform available for customers in stores.</t>
  </si>
  <si>
    <t xml:space="preserve">Competition factor is unclear; More detailed/personalised shop design could help to 'beat' other shops; Stock of others could be visible as well; Suitable to play with friends; Players could give small rewards to each other to mark stores which are their favourite ones. </t>
  </si>
  <si>
    <t>The whole process and means of competition have to be explained better; More roles (not only Mr.Kipling) can be added; Not competitive enough; Not clear how to win.</t>
  </si>
  <si>
    <t>A real life reward could come with personalised design; Source of ingredients need to be explain better; The overall concept is not clear enough.</t>
  </si>
  <si>
    <t>Gender</t>
  </si>
  <si>
    <t>Male</t>
  </si>
  <si>
    <t>Female</t>
  </si>
  <si>
    <t>Age</t>
  </si>
  <si>
    <t>18-24</t>
  </si>
  <si>
    <t>25-34</t>
  </si>
  <si>
    <t>35-44</t>
  </si>
  <si>
    <t>45-54</t>
  </si>
  <si>
    <t>55 and more</t>
  </si>
  <si>
    <t>How often would you use this kind of digital platforms?</t>
  </si>
  <si>
    <t>Twice a day</t>
  </si>
  <si>
    <t>Once a day</t>
  </si>
  <si>
    <t>Twice a week</t>
  </si>
  <si>
    <t>Once a week</t>
  </si>
  <si>
    <t>Every two weeks and less</t>
  </si>
  <si>
    <t>How would you most enjoy any of the platforms?</t>
  </si>
  <si>
    <t>Playing alone</t>
  </si>
  <si>
    <t>Playing with a friend</t>
  </si>
  <si>
    <t>Playing with a group of friends</t>
  </si>
  <si>
    <t>Competing with a friend / friends</t>
  </si>
  <si>
    <t>Competing with strangers</t>
  </si>
  <si>
    <t>What reward for a successful trading performance would you like to receive the most?</t>
  </si>
  <si>
    <t>Cash</t>
  </si>
  <si>
    <t>Mr. Kipling cakes of your choice</t>
  </si>
  <si>
    <t>Vouchers (Amazon, Premier Foods, etc.)</t>
  </si>
  <si>
    <t>Virtual bonus for enhanced trading</t>
  </si>
  <si>
    <t>Ability to become a master chef</t>
  </si>
  <si>
    <t>What additional information would you like to learn from this kind of platforms?</t>
  </si>
  <si>
    <t>Ingredients and nutritional information</t>
  </si>
  <si>
    <t>History of Mr.Kipling cakes</t>
  </si>
  <si>
    <t>Places ingredients come from</t>
  </si>
  <si>
    <t>Advise for a balanced diet</t>
  </si>
  <si>
    <t>I would not want any additional information</t>
  </si>
  <si>
    <t>Suggestions:</t>
  </si>
  <si>
    <t>All games could be linked to create one game including various features; Background/stories about cakes/origin/developing process could be provided; Could be developed as an educational tool; Winning and loosing features are essential parts of this type of game.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</si>
</sst>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no1'!$A$1</c:f>
              <c:strCache>
                <c:ptCount val="1"/>
                <c:pt idx="0">
                  <c:v>Being Mr. Kipling</c:v>
                </c:pt>
              </c:strCache>
            </c:strRef>
          </c:tx>
          <c:invertIfNegative val="0"/>
          <c:cat>
            <c:strRef>
              <c:f>'Question no1'!$A$2:$A$6</c:f>
              <c:strCache>
                <c:ptCount val="5"/>
                <c:pt idx="0">
                  <c:v>Almost imposible</c:v>
                </c:pt>
                <c:pt idx="1">
                  <c:v>Fairly difficult</c:v>
                </c:pt>
                <c:pt idx="2">
                  <c:v>No opinion</c:v>
                </c:pt>
                <c:pt idx="3">
                  <c:v>Somewhat easy</c:v>
                </c:pt>
                <c:pt idx="4">
                  <c:v>Very easy</c:v>
                </c:pt>
              </c:strCache>
            </c:strRef>
          </c:cat>
          <c:val>
            <c:numRef>
              <c:f>'Question no1'!$B$2:$B$6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1804544"/>
        <c:axId val="131171456"/>
      </c:barChart>
      <c:catAx>
        <c:axId val="61804544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71456"/>
        <c:crosses val="autoZero"/>
        <c:auto val="1"/>
        <c:lblAlgn val="ctr"/>
        <c:lblOffset val="100"/>
        <c:noMultiLvlLbl val="0"/>
      </c:catAx>
      <c:valAx>
        <c:axId val="13117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18045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Local Ingredients</a:t>
            </a:r>
            <a:endParaRPr lang="en-GB" b="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'Question no2'!$G$12:$G$19</c:f>
              <c:strCache>
                <c:ptCount val="8"/>
                <c:pt idx="0">
                  <c:v>Fun</c:v>
                </c:pt>
                <c:pt idx="1">
                  <c:v>Challenging</c:v>
                </c:pt>
                <c:pt idx="2">
                  <c:v>Goal Definition</c:v>
                </c:pt>
                <c:pt idx="3">
                  <c:v>Creativity</c:v>
                </c:pt>
                <c:pt idx="4">
                  <c:v>Competitiveness</c:v>
                </c:pt>
                <c:pt idx="5">
                  <c:v>Visible Progress</c:v>
                </c:pt>
                <c:pt idx="6">
                  <c:v>Self Expression</c:v>
                </c:pt>
                <c:pt idx="7">
                  <c:v>Link to Rewards</c:v>
                </c:pt>
              </c:strCache>
            </c:strRef>
          </c:cat>
          <c:val>
            <c:numRef>
              <c:f>'Question no2'!$H$12:$H$19</c:f>
              <c:numCache>
                <c:formatCode>General</c:formatCode>
                <c:ptCount val="8"/>
                <c:pt idx="0">
                  <c:v>7.2</c:v>
                </c:pt>
                <c:pt idx="1">
                  <c:v>7.8888888888888893</c:v>
                </c:pt>
                <c:pt idx="2">
                  <c:v>7.3</c:v>
                </c:pt>
                <c:pt idx="3">
                  <c:v>6.7</c:v>
                </c:pt>
                <c:pt idx="4">
                  <c:v>7.5</c:v>
                </c:pt>
                <c:pt idx="5">
                  <c:v>7.4</c:v>
                </c:pt>
                <c:pt idx="6">
                  <c:v>7.5</c:v>
                </c:pt>
                <c:pt idx="7">
                  <c:v>7.6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041536"/>
        <c:axId val="112305856"/>
      </c:barChart>
      <c:catAx>
        <c:axId val="63041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305856"/>
        <c:crosses val="autoZero"/>
        <c:auto val="1"/>
        <c:lblAlgn val="ctr"/>
        <c:lblOffset val="100"/>
        <c:noMultiLvlLbl val="0"/>
      </c:catAx>
      <c:valAx>
        <c:axId val="112305856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04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questions'!$A$1</c:f>
              <c:strCache>
                <c:ptCount val="1"/>
                <c:pt idx="0">
                  <c:v>Gender</c:v>
                </c:pt>
              </c:strCache>
            </c:strRef>
          </c:tx>
          <c:invertIfNegative val="0"/>
          <c:cat>
            <c:strRef>
              <c:f>'General questions'!$A$2:$A$3</c:f>
              <c:strCache>
                <c:ptCount val="2"/>
                <c:pt idx="0">
                  <c:v>Male</c:v>
                </c:pt>
                <c:pt idx="1">
                  <c:v>Female</c:v>
                </c:pt>
              </c:strCache>
            </c:strRef>
          </c:cat>
          <c:val>
            <c:numRef>
              <c:f>'General questions'!$B$2:$B$3</c:f>
              <c:numCache>
                <c:formatCode>General</c:formatCode>
                <c:ptCount val="2"/>
                <c:pt idx="0">
                  <c:v>4</c:v>
                </c:pt>
                <c:pt idx="1">
                  <c:v>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3043584"/>
        <c:axId val="131153920"/>
      </c:barChart>
      <c:catAx>
        <c:axId val="63043584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53920"/>
        <c:crosses val="autoZero"/>
        <c:auto val="1"/>
        <c:lblAlgn val="ctr"/>
        <c:lblOffset val="100"/>
        <c:noMultiLvlLbl val="0"/>
      </c:catAx>
      <c:valAx>
        <c:axId val="13115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304358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questions'!$A$5</c:f>
              <c:strCache>
                <c:ptCount val="1"/>
                <c:pt idx="0">
                  <c:v>Age</c:v>
                </c:pt>
              </c:strCache>
            </c:strRef>
          </c:tx>
          <c:invertIfNegative val="0"/>
          <c:cat>
            <c:strRef>
              <c:f>'General questions'!$A$6:$A$10</c:f>
              <c:strCache>
                <c:ptCount val="5"/>
                <c:pt idx="0">
                  <c:v>18-24</c:v>
                </c:pt>
                <c:pt idx="1">
                  <c:v>25-34</c:v>
                </c:pt>
                <c:pt idx="2">
                  <c:v>35-44</c:v>
                </c:pt>
                <c:pt idx="3">
                  <c:v>45-54</c:v>
                </c:pt>
                <c:pt idx="4">
                  <c:v>55 and more</c:v>
                </c:pt>
              </c:strCache>
            </c:strRef>
          </c:cat>
          <c:val>
            <c:numRef>
              <c:f>'General questions'!$B$6:$B$10</c:f>
              <c:numCache>
                <c:formatCode>General</c:formatCode>
                <c:ptCount val="5"/>
                <c:pt idx="0">
                  <c:v>2</c:v>
                </c:pt>
                <c:pt idx="1">
                  <c:v>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8048896"/>
        <c:axId val="131157376"/>
      </c:barChart>
      <c:catAx>
        <c:axId val="68048896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57376"/>
        <c:crosses val="autoZero"/>
        <c:auto val="1"/>
        <c:lblAlgn val="ctr"/>
        <c:lblOffset val="100"/>
        <c:noMultiLvlLbl val="0"/>
      </c:catAx>
      <c:valAx>
        <c:axId val="13115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80488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questions'!$D$1</c:f>
              <c:strCache>
                <c:ptCount val="1"/>
                <c:pt idx="0">
                  <c:v>How often would you use this kind of digital platforms?</c:v>
                </c:pt>
              </c:strCache>
            </c:strRef>
          </c:tx>
          <c:invertIfNegative val="0"/>
          <c:cat>
            <c:strRef>
              <c:f>'General questions'!$D$2:$D$6</c:f>
              <c:strCache>
                <c:ptCount val="5"/>
                <c:pt idx="0">
                  <c:v>Twice a day</c:v>
                </c:pt>
                <c:pt idx="1">
                  <c:v>Once a day</c:v>
                </c:pt>
                <c:pt idx="2">
                  <c:v>Twice a week</c:v>
                </c:pt>
                <c:pt idx="3">
                  <c:v>Once a week</c:v>
                </c:pt>
                <c:pt idx="4">
                  <c:v>Every two weeks and less</c:v>
                </c:pt>
              </c:strCache>
            </c:strRef>
          </c:cat>
          <c:val>
            <c:numRef>
              <c:f>'General questions'!$E$2:$E$6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0089216"/>
        <c:axId val="131155648"/>
      </c:barChart>
      <c:catAx>
        <c:axId val="70089216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55648"/>
        <c:crosses val="autoZero"/>
        <c:auto val="1"/>
        <c:lblAlgn val="ctr"/>
        <c:lblOffset val="100"/>
        <c:noMultiLvlLbl val="0"/>
      </c:catAx>
      <c:valAx>
        <c:axId val="13115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00892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questions'!$G$1</c:f>
              <c:strCache>
                <c:ptCount val="1"/>
                <c:pt idx="0">
                  <c:v>How would you most enjoy any of the platforms?</c:v>
                </c:pt>
              </c:strCache>
            </c:strRef>
          </c:tx>
          <c:invertIfNegative val="0"/>
          <c:cat>
            <c:strRef>
              <c:f>'General questions'!$G$2:$G$6</c:f>
              <c:strCache>
                <c:ptCount val="5"/>
                <c:pt idx="0">
                  <c:v>Playing alone</c:v>
                </c:pt>
                <c:pt idx="1">
                  <c:v>Playing with a friend</c:v>
                </c:pt>
                <c:pt idx="2">
                  <c:v>Playing with a group of friends</c:v>
                </c:pt>
                <c:pt idx="3">
                  <c:v>Competing with a friend / friends</c:v>
                </c:pt>
                <c:pt idx="4">
                  <c:v>Competing with strangers</c:v>
                </c:pt>
              </c:strCache>
            </c:strRef>
          </c:cat>
          <c:val>
            <c:numRef>
              <c:f>'General questions'!$H$2:$H$6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0714880"/>
        <c:axId val="131176064"/>
      </c:barChart>
      <c:catAx>
        <c:axId val="70714880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76064"/>
        <c:crosses val="autoZero"/>
        <c:auto val="1"/>
        <c:lblAlgn val="ctr"/>
        <c:lblOffset val="100"/>
        <c:noMultiLvlLbl val="0"/>
      </c:catAx>
      <c:valAx>
        <c:axId val="13117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07148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questions'!$J$1</c:f>
              <c:strCache>
                <c:ptCount val="1"/>
                <c:pt idx="0">
                  <c:v>What reward for a successful trading performance would you like to receive the most?</c:v>
                </c:pt>
              </c:strCache>
            </c:strRef>
          </c:tx>
          <c:invertIfNegative val="0"/>
          <c:cat>
            <c:strRef>
              <c:f>'General questions'!$J$2:$J$6</c:f>
              <c:strCache>
                <c:ptCount val="5"/>
                <c:pt idx="0">
                  <c:v>Cash</c:v>
                </c:pt>
                <c:pt idx="1">
                  <c:v>Mr. Kipling cakes of your choice</c:v>
                </c:pt>
                <c:pt idx="2">
                  <c:v>Vouchers (Amazon, Premier Foods, etc.)</c:v>
                </c:pt>
                <c:pt idx="3">
                  <c:v>Virtual bonus for enhanced trading</c:v>
                </c:pt>
                <c:pt idx="4">
                  <c:v>Ability to become a master chef</c:v>
                </c:pt>
              </c:strCache>
            </c:strRef>
          </c:cat>
          <c:val>
            <c:numRef>
              <c:f>'General questions'!$K$2:$K$6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2078336"/>
        <c:axId val="143904704"/>
      </c:barChart>
      <c:catAx>
        <c:axId val="72078336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3904704"/>
        <c:crosses val="autoZero"/>
        <c:auto val="1"/>
        <c:lblAlgn val="ctr"/>
        <c:lblOffset val="100"/>
        <c:noMultiLvlLbl val="0"/>
      </c:catAx>
      <c:valAx>
        <c:axId val="14390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20783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'General questions'!$M$1</c:f>
              <c:strCache>
                <c:ptCount val="1"/>
                <c:pt idx="0">
                  <c:v>What additional information would you like to learn from this kind of platforms?</c:v>
                </c:pt>
              </c:strCache>
            </c:strRef>
          </c:tx>
          <c:invertIfNegative val="0"/>
          <c:cat>
            <c:strRef>
              <c:f>'General questions'!$M$2:$M$6</c:f>
              <c:strCache>
                <c:ptCount val="5"/>
                <c:pt idx="0">
                  <c:v>Ingredients and nutritional information</c:v>
                </c:pt>
                <c:pt idx="1">
                  <c:v>History of Mr.Kipling cakes</c:v>
                </c:pt>
                <c:pt idx="2">
                  <c:v>Places ingredients come from</c:v>
                </c:pt>
                <c:pt idx="3">
                  <c:v>Advise for a balanced diet</c:v>
                </c:pt>
                <c:pt idx="4">
                  <c:v>I would not want any additional information</c:v>
                </c:pt>
              </c:strCache>
            </c:strRef>
          </c:cat>
          <c:val>
            <c:numRef>
              <c:f>'General questions'!$N$2:$N$6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31390976"/>
        <c:axId val="143907008"/>
      </c:barChart>
      <c:catAx>
        <c:axId val="131390976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3907008"/>
        <c:crosses val="autoZero"/>
        <c:auto val="1"/>
        <c:lblAlgn val="ctr"/>
        <c:lblOffset val="100"/>
        <c:noMultiLvlLbl val="0"/>
      </c:catAx>
      <c:valAx>
        <c:axId val="14390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13909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no1'!$D$1</c:f>
              <c:strCache>
                <c:ptCount val="1"/>
                <c:pt idx="0">
                  <c:v>Cake Dealer Towers</c:v>
                </c:pt>
              </c:strCache>
            </c:strRef>
          </c:tx>
          <c:invertIfNegative val="0"/>
          <c:cat>
            <c:strRef>
              <c:f>'Question no1'!$D$2:$D$6</c:f>
              <c:strCache>
                <c:ptCount val="5"/>
                <c:pt idx="0">
                  <c:v>Almost imposible</c:v>
                </c:pt>
                <c:pt idx="1">
                  <c:v>Fairly difficult</c:v>
                </c:pt>
                <c:pt idx="2">
                  <c:v>No opinion</c:v>
                </c:pt>
                <c:pt idx="3">
                  <c:v>Somewhat easy</c:v>
                </c:pt>
                <c:pt idx="4">
                  <c:v>Very easy</c:v>
                </c:pt>
              </c:strCache>
            </c:strRef>
          </c:cat>
          <c:val>
            <c:numRef>
              <c:f>'Question no1'!$E$2:$E$6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7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8049408"/>
        <c:axId val="141029312"/>
      </c:barChart>
      <c:catAx>
        <c:axId val="68049408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029312"/>
        <c:crosses val="autoZero"/>
        <c:auto val="1"/>
        <c:lblAlgn val="ctr"/>
        <c:lblOffset val="100"/>
        <c:noMultiLvlLbl val="0"/>
      </c:catAx>
      <c:valAx>
        <c:axId val="14102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804940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no1'!$G$1</c:f>
              <c:strCache>
                <c:ptCount val="1"/>
                <c:pt idx="0">
                  <c:v>Cake Shop Empire</c:v>
                </c:pt>
              </c:strCache>
            </c:strRef>
          </c:tx>
          <c:invertIfNegative val="0"/>
          <c:cat>
            <c:strRef>
              <c:f>'Question no1'!$G$2:$G$6</c:f>
              <c:strCache>
                <c:ptCount val="5"/>
                <c:pt idx="0">
                  <c:v>Almost imposible</c:v>
                </c:pt>
                <c:pt idx="1">
                  <c:v>Fairly difficult</c:v>
                </c:pt>
                <c:pt idx="2">
                  <c:v>No opinion</c:v>
                </c:pt>
                <c:pt idx="3">
                  <c:v>Somewhat easy</c:v>
                </c:pt>
                <c:pt idx="4">
                  <c:v>Very easy</c:v>
                </c:pt>
              </c:strCache>
            </c:strRef>
          </c:cat>
          <c:val>
            <c:numRef>
              <c:f>'Question no1'!$H$2:$H$6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7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8050432"/>
        <c:axId val="131177792"/>
      </c:barChart>
      <c:catAx>
        <c:axId val="68050432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1177792"/>
        <c:crosses val="autoZero"/>
        <c:auto val="1"/>
        <c:lblAlgn val="ctr"/>
        <c:lblOffset val="100"/>
        <c:noMultiLvlLbl val="0"/>
      </c:catAx>
      <c:valAx>
        <c:axId val="13117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80504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no1'!$J$1</c:f>
              <c:strCache>
                <c:ptCount val="1"/>
                <c:pt idx="0">
                  <c:v>Coffee Morning</c:v>
                </c:pt>
              </c:strCache>
            </c:strRef>
          </c:tx>
          <c:invertIfNegative val="0"/>
          <c:cat>
            <c:strRef>
              <c:f>'Question no1'!$J$2:$J$6</c:f>
              <c:strCache>
                <c:ptCount val="5"/>
                <c:pt idx="0">
                  <c:v>Almost imposible</c:v>
                </c:pt>
                <c:pt idx="1">
                  <c:v>Fairly difficult</c:v>
                </c:pt>
                <c:pt idx="2">
                  <c:v>No opinion</c:v>
                </c:pt>
                <c:pt idx="3">
                  <c:v>Somewhat easy</c:v>
                </c:pt>
                <c:pt idx="4">
                  <c:v>Very easy</c:v>
                </c:pt>
              </c:strCache>
            </c:strRef>
          </c:cat>
          <c:val>
            <c:numRef>
              <c:f>'Question no1'!$K$2:$K$6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8049920"/>
        <c:axId val="141031040"/>
      </c:barChart>
      <c:catAx>
        <c:axId val="68049920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031040"/>
        <c:crosses val="autoZero"/>
        <c:auto val="1"/>
        <c:lblAlgn val="ctr"/>
        <c:lblOffset val="100"/>
        <c:noMultiLvlLbl val="0"/>
      </c:catAx>
      <c:valAx>
        <c:axId val="14103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80499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no1'!$M$1</c:f>
              <c:strCache>
                <c:ptCount val="1"/>
                <c:pt idx="0">
                  <c:v>Local Ingredients</c:v>
                </c:pt>
              </c:strCache>
            </c:strRef>
          </c:tx>
          <c:invertIfNegative val="0"/>
          <c:cat>
            <c:strRef>
              <c:f>'Question no1'!$M$2:$M$6</c:f>
              <c:strCache>
                <c:ptCount val="5"/>
                <c:pt idx="0">
                  <c:v>Almost imposible</c:v>
                </c:pt>
                <c:pt idx="1">
                  <c:v>Fairly difficult</c:v>
                </c:pt>
                <c:pt idx="2">
                  <c:v>No opinion</c:v>
                </c:pt>
                <c:pt idx="3">
                  <c:v>Somewhat easy</c:v>
                </c:pt>
                <c:pt idx="4">
                  <c:v>Very easy</c:v>
                </c:pt>
              </c:strCache>
            </c:strRef>
          </c:cat>
          <c:val>
            <c:numRef>
              <c:f>'Question no1'!$N$2:$N$6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8058112"/>
        <c:axId val="143530176"/>
      </c:barChart>
      <c:catAx>
        <c:axId val="68058112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3530176"/>
        <c:crosses val="autoZero"/>
        <c:auto val="1"/>
        <c:lblAlgn val="ctr"/>
        <c:lblOffset val="100"/>
        <c:noMultiLvlLbl val="0"/>
      </c:catAx>
      <c:valAx>
        <c:axId val="14353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80581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Being</a:t>
            </a:r>
            <a:r>
              <a:rPr lang="en-GB" baseline="0"/>
              <a:t> Mr.Kipling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'Question no2'!$A$2:$A$9</c:f>
              <c:strCache>
                <c:ptCount val="8"/>
                <c:pt idx="0">
                  <c:v>Fun</c:v>
                </c:pt>
                <c:pt idx="1">
                  <c:v>Challenging</c:v>
                </c:pt>
                <c:pt idx="2">
                  <c:v>Goal Definition</c:v>
                </c:pt>
                <c:pt idx="3">
                  <c:v>Creativity</c:v>
                </c:pt>
                <c:pt idx="4">
                  <c:v>Competitiveness</c:v>
                </c:pt>
                <c:pt idx="5">
                  <c:v>Visible Progress</c:v>
                </c:pt>
                <c:pt idx="6">
                  <c:v>Self Expression</c:v>
                </c:pt>
                <c:pt idx="7">
                  <c:v>Link to Rewards</c:v>
                </c:pt>
              </c:strCache>
            </c:strRef>
          </c:cat>
          <c:val>
            <c:numRef>
              <c:f>'Question no2'!$B$2:$B$9</c:f>
              <c:numCache>
                <c:formatCode>General</c:formatCode>
                <c:ptCount val="8"/>
                <c:pt idx="0">
                  <c:v>6.5</c:v>
                </c:pt>
                <c:pt idx="1">
                  <c:v>5.6</c:v>
                </c:pt>
                <c:pt idx="2">
                  <c:v>6.9</c:v>
                </c:pt>
                <c:pt idx="3">
                  <c:v>5.9</c:v>
                </c:pt>
                <c:pt idx="4">
                  <c:v>5.0999999999999996</c:v>
                </c:pt>
                <c:pt idx="5">
                  <c:v>6.4</c:v>
                </c:pt>
                <c:pt idx="6">
                  <c:v>6.5</c:v>
                </c:pt>
                <c:pt idx="7">
                  <c:v>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5902592"/>
        <c:axId val="36137216"/>
      </c:barChart>
      <c:catAx>
        <c:axId val="65902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37216"/>
        <c:crosses val="autoZero"/>
        <c:auto val="1"/>
        <c:lblAlgn val="ctr"/>
        <c:lblOffset val="100"/>
        <c:noMultiLvlLbl val="0"/>
      </c:catAx>
      <c:valAx>
        <c:axId val="36137216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90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Cake Dealer Towers</a:t>
            </a:r>
            <a:r>
              <a:rPr lang="en-US" sz="1400" b="0" i="0" u="none" strike="noStrike" baseline="0"/>
              <a:t> </a:t>
            </a:r>
            <a:endParaRPr lang="en-GB" b="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no2'!$A$11</c:f>
              <c:strCache>
                <c:ptCount val="1"/>
                <c:pt idx="0">
                  <c:v>Cake Dealer Towers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'Question no2'!$A$12:$A$19</c:f>
              <c:strCache>
                <c:ptCount val="8"/>
                <c:pt idx="0">
                  <c:v>Fun</c:v>
                </c:pt>
                <c:pt idx="1">
                  <c:v>Challenging</c:v>
                </c:pt>
                <c:pt idx="2">
                  <c:v>Goal Definition</c:v>
                </c:pt>
                <c:pt idx="3">
                  <c:v>Creativity</c:v>
                </c:pt>
                <c:pt idx="4">
                  <c:v>Competitiveness</c:v>
                </c:pt>
                <c:pt idx="5">
                  <c:v>Visible Progress</c:v>
                </c:pt>
                <c:pt idx="6">
                  <c:v>Self Expression</c:v>
                </c:pt>
                <c:pt idx="7">
                  <c:v>Link to Rewards</c:v>
                </c:pt>
              </c:strCache>
            </c:strRef>
          </c:cat>
          <c:val>
            <c:numRef>
              <c:f>'Question no2'!$B$12:$B$19</c:f>
              <c:numCache>
                <c:formatCode>General</c:formatCode>
                <c:ptCount val="8"/>
                <c:pt idx="0">
                  <c:v>7.2</c:v>
                </c:pt>
                <c:pt idx="1">
                  <c:v>5.9</c:v>
                </c:pt>
                <c:pt idx="2">
                  <c:v>8</c:v>
                </c:pt>
                <c:pt idx="3">
                  <c:v>6.6</c:v>
                </c:pt>
                <c:pt idx="4">
                  <c:v>6.5</c:v>
                </c:pt>
                <c:pt idx="5">
                  <c:v>7.9</c:v>
                </c:pt>
                <c:pt idx="6">
                  <c:v>6.7</c:v>
                </c:pt>
                <c:pt idx="7">
                  <c:v>6.6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080384"/>
        <c:axId val="70012864"/>
      </c:barChart>
      <c:catAx>
        <c:axId val="72080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12864"/>
        <c:crosses val="autoZero"/>
        <c:auto val="1"/>
        <c:lblAlgn val="ctr"/>
        <c:lblOffset val="100"/>
        <c:noMultiLvlLbl val="0"/>
      </c:catAx>
      <c:valAx>
        <c:axId val="70012864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8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Cake Shop Empire</a:t>
            </a:r>
            <a:endParaRPr lang="en-GB" b="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'Question no2'!$D$1</c:f>
              <c:strCache>
                <c:ptCount val="1"/>
                <c:pt idx="0">
                  <c:v>Cake Shop Empire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'Question no2'!$D$2:$D$9</c:f>
              <c:strCache>
                <c:ptCount val="8"/>
                <c:pt idx="0">
                  <c:v>Fun</c:v>
                </c:pt>
                <c:pt idx="1">
                  <c:v>Challenging</c:v>
                </c:pt>
                <c:pt idx="2">
                  <c:v>Goal Definition</c:v>
                </c:pt>
                <c:pt idx="3">
                  <c:v>Creativity</c:v>
                </c:pt>
                <c:pt idx="4">
                  <c:v>Competitiveness</c:v>
                </c:pt>
                <c:pt idx="5">
                  <c:v>Visible Progress</c:v>
                </c:pt>
                <c:pt idx="6">
                  <c:v>Self Expression</c:v>
                </c:pt>
                <c:pt idx="7">
                  <c:v>Link to Rewards</c:v>
                </c:pt>
              </c:strCache>
            </c:strRef>
          </c:cat>
          <c:val>
            <c:numRef>
              <c:f>'Question no2'!$E$2:$E$9</c:f>
              <c:numCache>
                <c:formatCode>General</c:formatCode>
                <c:ptCount val="8"/>
                <c:pt idx="0">
                  <c:v>7.3</c:v>
                </c:pt>
                <c:pt idx="1">
                  <c:v>6.3</c:v>
                </c:pt>
                <c:pt idx="2">
                  <c:v>7.3</c:v>
                </c:pt>
                <c:pt idx="3">
                  <c:v>6.7</c:v>
                </c:pt>
                <c:pt idx="4">
                  <c:v>6.9</c:v>
                </c:pt>
                <c:pt idx="5">
                  <c:v>7.9</c:v>
                </c:pt>
                <c:pt idx="6">
                  <c:v>7.1</c:v>
                </c:pt>
                <c:pt idx="7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5889280"/>
        <c:axId val="84178560"/>
      </c:barChart>
      <c:catAx>
        <c:axId val="65889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78560"/>
        <c:crosses val="autoZero"/>
        <c:auto val="1"/>
        <c:lblAlgn val="ctr"/>
        <c:lblOffset val="100"/>
        <c:noMultiLvlLbl val="0"/>
      </c:catAx>
      <c:valAx>
        <c:axId val="84178560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8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Coffee Morning</a:t>
            </a:r>
            <a:endParaRPr lang="en-GB" b="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'Question no2'!$D$12:$D$19</c:f>
              <c:strCache>
                <c:ptCount val="8"/>
                <c:pt idx="0">
                  <c:v>Fun</c:v>
                </c:pt>
                <c:pt idx="1">
                  <c:v>Challenging</c:v>
                </c:pt>
                <c:pt idx="2">
                  <c:v>Goal Definition</c:v>
                </c:pt>
                <c:pt idx="3">
                  <c:v>Creativity</c:v>
                </c:pt>
                <c:pt idx="4">
                  <c:v>Competitiveness</c:v>
                </c:pt>
                <c:pt idx="5">
                  <c:v>Visible Progress</c:v>
                </c:pt>
                <c:pt idx="6">
                  <c:v>Self Expression</c:v>
                </c:pt>
                <c:pt idx="7">
                  <c:v>Link to Rewards</c:v>
                </c:pt>
              </c:strCache>
            </c:strRef>
          </c:cat>
          <c:val>
            <c:numRef>
              <c:f>'Question no2'!$E$12:$E$19</c:f>
              <c:numCache>
                <c:formatCode>General</c:formatCode>
                <c:ptCount val="8"/>
                <c:pt idx="0">
                  <c:v>7.2</c:v>
                </c:pt>
                <c:pt idx="1">
                  <c:v>5.9</c:v>
                </c:pt>
                <c:pt idx="2">
                  <c:v>7.4</c:v>
                </c:pt>
                <c:pt idx="3">
                  <c:v>5.9</c:v>
                </c:pt>
                <c:pt idx="4">
                  <c:v>7</c:v>
                </c:pt>
                <c:pt idx="5">
                  <c:v>7.8</c:v>
                </c:pt>
                <c:pt idx="6">
                  <c:v>6</c:v>
                </c:pt>
                <c:pt idx="7">
                  <c:v>8.6999999999999993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4123648"/>
        <c:axId val="84176832"/>
      </c:barChart>
      <c:catAx>
        <c:axId val="84123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76832"/>
        <c:crosses val="autoZero"/>
        <c:auto val="1"/>
        <c:lblAlgn val="ctr"/>
        <c:lblOffset val="100"/>
        <c:noMultiLvlLbl val="0"/>
      </c:catAx>
      <c:valAx>
        <c:axId val="84176832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2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</xdr:colOff>
      <xdr:row>8</xdr:row>
      <xdr:rowOff>9525</xdr:rowOff>
    </xdr:from>
    <xdr:to>
      <xdr:col>2</xdr:col>
      <xdr:colOff>285750</xdr:colOff>
      <xdr:row>16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8</xdr:row>
      <xdr:rowOff>0</xdr:rowOff>
    </xdr:from>
    <xdr:to>
      <xdr:col>5</xdr:col>
      <xdr:colOff>252413</xdr:colOff>
      <xdr:row>16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8</xdr:row>
      <xdr:rowOff>0</xdr:rowOff>
    </xdr:from>
    <xdr:to>
      <xdr:col>8</xdr:col>
      <xdr:colOff>271463</xdr:colOff>
      <xdr:row>16</xdr:row>
      <xdr:rowOff>66675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8</xdr:row>
      <xdr:rowOff>0</xdr:rowOff>
    </xdr:from>
    <xdr:to>
      <xdr:col>11</xdr:col>
      <xdr:colOff>252413</xdr:colOff>
      <xdr:row>16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8</xdr:row>
      <xdr:rowOff>0</xdr:rowOff>
    </xdr:from>
    <xdr:to>
      <xdr:col>14</xdr:col>
      <xdr:colOff>242888</xdr:colOff>
      <xdr:row>16</xdr:row>
      <xdr:rowOff>66675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158222</xdr:colOff>
      <xdr:row>21</xdr:row>
      <xdr:rowOff>3280</xdr:rowOff>
    </xdr:from>
    <xdr:to>
      <xdr:col>6</xdr:col>
      <xdr:colOff>0</xdr:colOff>
      <xdr:row>33</xdr:row>
      <xdr:rowOff>190499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74083</xdr:colOff>
      <xdr:row>21</xdr:row>
      <xdr:rowOff>0</xdr:rowOff>
    </xdr:from>
    <xdr:to>
      <xdr:col>13</xdr:col>
      <xdr:colOff>21695</xdr:colOff>
      <xdr:row>33</xdr:row>
      <xdr:rowOff>187219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74084</xdr:colOff>
      <xdr:row>21</xdr:row>
      <xdr:rowOff>0</xdr:rowOff>
    </xdr:from>
    <xdr:to>
      <xdr:col>20</xdr:col>
      <xdr:colOff>529696</xdr:colOff>
      <xdr:row>33</xdr:row>
      <xdr:rowOff>187219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84667</xdr:colOff>
      <xdr:row>35</xdr:row>
      <xdr:rowOff>0</xdr:rowOff>
    </xdr:from>
    <xdr:to>
      <xdr:col>13</xdr:col>
      <xdr:colOff>32279</xdr:colOff>
      <xdr:row>47</xdr:row>
      <xdr:rowOff>187219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84667</xdr:colOff>
      <xdr:row>35</xdr:row>
      <xdr:rowOff>0</xdr:rowOff>
    </xdr:from>
    <xdr:to>
      <xdr:col>20</xdr:col>
      <xdr:colOff>540279</xdr:colOff>
      <xdr:row>47</xdr:row>
      <xdr:rowOff>187219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2</xdr:col>
      <xdr:colOff>904874</xdr:colOff>
      <xdr:row>19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2</xdr:col>
      <xdr:colOff>904874</xdr:colOff>
      <xdr:row>28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11</xdr:row>
      <xdr:rowOff>0</xdr:rowOff>
    </xdr:from>
    <xdr:to>
      <xdr:col>5</xdr:col>
      <xdr:colOff>495300</xdr:colOff>
      <xdr:row>19</xdr:row>
      <xdr:rowOff>66675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8</xdr:col>
      <xdr:colOff>257175</xdr:colOff>
      <xdr:row>19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504824</xdr:colOff>
      <xdr:row>11</xdr:row>
      <xdr:rowOff>0</xdr:rowOff>
    </xdr:from>
    <xdr:to>
      <xdr:col>11</xdr:col>
      <xdr:colOff>276224</xdr:colOff>
      <xdr:row>19</xdr:row>
      <xdr:rowOff>66675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447674</xdr:colOff>
      <xdr:row>11</xdr:row>
      <xdr:rowOff>0</xdr:rowOff>
    </xdr:from>
    <xdr:to>
      <xdr:col>14</xdr:col>
      <xdr:colOff>466724</xdr:colOff>
      <xdr:row>19</xdr:row>
      <xdr:rowOff>66675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M1" activeCellId="4" sqref="A1 D1 G1 J1 M1"/>
    </sheetView>
  </sheetViews>
  <sheetFormatPr defaultRowHeight="15" x14ac:dyDescent="0.25"/>
  <cols>
    <col min="1" max="1" width="21.140625" customWidth="1"/>
    <col min="2" max="2" width="6.140625" customWidth="1"/>
    <col min="4" max="4" width="21" customWidth="1"/>
    <col min="5" max="5" width="6.5703125" customWidth="1"/>
    <col min="7" max="7" width="21" customWidth="1"/>
    <col min="8" max="8" width="6.28515625" customWidth="1"/>
    <col min="10" max="10" width="21.140625" customWidth="1"/>
    <col min="11" max="11" width="6.42578125" customWidth="1"/>
    <col min="13" max="13" width="20.85546875" customWidth="1"/>
    <col min="14" max="14" width="6.85546875" customWidth="1"/>
  </cols>
  <sheetData>
    <row r="1" spans="1:14" x14ac:dyDescent="0.25">
      <c r="A1" s="1" t="s">
        <v>1</v>
      </c>
      <c r="D1" s="1" t="s">
        <v>9</v>
      </c>
      <c r="G1" s="1" t="s">
        <v>10</v>
      </c>
      <c r="J1" s="1" t="s">
        <v>11</v>
      </c>
      <c r="M1" s="1" t="s">
        <v>12</v>
      </c>
    </row>
    <row r="2" spans="1:14" x14ac:dyDescent="0.25">
      <c r="A2" t="s">
        <v>13</v>
      </c>
      <c r="B2">
        <v>0</v>
      </c>
      <c r="D2" t="s">
        <v>13</v>
      </c>
      <c r="E2">
        <v>0</v>
      </c>
      <c r="G2" t="s">
        <v>13</v>
      </c>
      <c r="H2">
        <v>0</v>
      </c>
      <c r="J2" t="s">
        <v>13</v>
      </c>
      <c r="K2">
        <v>0</v>
      </c>
      <c r="M2" t="s">
        <v>13</v>
      </c>
      <c r="N2">
        <v>0</v>
      </c>
    </row>
    <row r="3" spans="1:14" x14ac:dyDescent="0.25">
      <c r="A3" t="s">
        <v>14</v>
      </c>
      <c r="B3">
        <v>2</v>
      </c>
      <c r="D3" t="s">
        <v>14</v>
      </c>
      <c r="E3">
        <v>1</v>
      </c>
      <c r="G3" t="s">
        <v>14</v>
      </c>
      <c r="H3">
        <v>0</v>
      </c>
      <c r="J3" t="s">
        <v>14</v>
      </c>
      <c r="K3">
        <v>4</v>
      </c>
      <c r="M3" t="s">
        <v>14</v>
      </c>
      <c r="N3">
        <v>3</v>
      </c>
    </row>
    <row r="4" spans="1:14" x14ac:dyDescent="0.25">
      <c r="A4" t="s">
        <v>17</v>
      </c>
      <c r="B4">
        <v>2</v>
      </c>
      <c r="D4" t="s">
        <v>17</v>
      </c>
      <c r="E4">
        <v>1</v>
      </c>
      <c r="G4" t="s">
        <v>17</v>
      </c>
      <c r="H4">
        <v>1</v>
      </c>
      <c r="J4" t="s">
        <v>17</v>
      </c>
      <c r="K4">
        <v>1</v>
      </c>
      <c r="M4" t="s">
        <v>17</v>
      </c>
      <c r="N4">
        <v>3</v>
      </c>
    </row>
    <row r="5" spans="1:14" x14ac:dyDescent="0.25">
      <c r="A5" t="s">
        <v>15</v>
      </c>
      <c r="B5">
        <v>4</v>
      </c>
      <c r="D5" t="s">
        <v>15</v>
      </c>
      <c r="E5">
        <v>7</v>
      </c>
      <c r="G5" t="s">
        <v>15</v>
      </c>
      <c r="H5">
        <v>7</v>
      </c>
      <c r="J5" t="s">
        <v>15</v>
      </c>
      <c r="K5">
        <v>3</v>
      </c>
      <c r="M5" t="s">
        <v>15</v>
      </c>
      <c r="N5">
        <v>1</v>
      </c>
    </row>
    <row r="6" spans="1:14" x14ac:dyDescent="0.25">
      <c r="A6" t="s">
        <v>16</v>
      </c>
      <c r="B6">
        <v>2</v>
      </c>
      <c r="D6" t="s">
        <v>16</v>
      </c>
      <c r="E6">
        <v>1</v>
      </c>
      <c r="G6" t="s">
        <v>16</v>
      </c>
      <c r="H6">
        <v>2</v>
      </c>
      <c r="J6" t="s">
        <v>16</v>
      </c>
      <c r="K6">
        <v>2</v>
      </c>
      <c r="M6" t="s">
        <v>16</v>
      </c>
      <c r="N6"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90" zoomScaleNormal="90" workbookViewId="0">
      <selection activeCell="J20" sqref="J20"/>
    </sheetView>
  </sheetViews>
  <sheetFormatPr defaultRowHeight="15" x14ac:dyDescent="0.25"/>
  <cols>
    <col min="1" max="1" width="18.28515625" customWidth="1"/>
    <col min="4" max="4" width="18.28515625" customWidth="1"/>
    <col min="6" max="6" width="9.5703125" customWidth="1"/>
    <col min="7" max="7" width="16.85546875" customWidth="1"/>
  </cols>
  <sheetData>
    <row r="1" spans="1:8" x14ac:dyDescent="0.25">
      <c r="A1" s="1" t="s">
        <v>1</v>
      </c>
      <c r="D1" s="1" t="s">
        <v>10</v>
      </c>
    </row>
    <row r="2" spans="1:8" x14ac:dyDescent="0.25">
      <c r="A2" t="s">
        <v>0</v>
      </c>
      <c r="B2">
        <f>((4+8+6+7+8+7+9+5+7+4)/10)</f>
        <v>6.5</v>
      </c>
      <c r="D2" t="s">
        <v>0</v>
      </c>
      <c r="E2">
        <f>(7+2+9+7+7+9+9+10+7+6)/10</f>
        <v>7.3</v>
      </c>
    </row>
    <row r="3" spans="1:8" x14ac:dyDescent="0.25">
      <c r="A3" t="s">
        <v>2</v>
      </c>
      <c r="B3">
        <f>((7+5+1+3+5+7+7+7+6+8)/10)</f>
        <v>5.6</v>
      </c>
      <c r="D3" t="s">
        <v>2</v>
      </c>
      <c r="E3">
        <f>(6+8+10+9+7+8+2+3+3+7)/10</f>
        <v>6.3</v>
      </c>
    </row>
    <row r="4" spans="1:8" x14ac:dyDescent="0.25">
      <c r="A4" t="s">
        <v>3</v>
      </c>
      <c r="B4">
        <f>((5+6+9+8+5+5+8+8+8+7)/10)</f>
        <v>6.9</v>
      </c>
      <c r="D4" t="s">
        <v>3</v>
      </c>
      <c r="E4">
        <f>(4+8+8+10+8+8+3+10+8+6)/10</f>
        <v>7.3</v>
      </c>
    </row>
    <row r="5" spans="1:8" x14ac:dyDescent="0.25">
      <c r="A5" t="s">
        <v>4</v>
      </c>
      <c r="B5">
        <f>((7+6+5+3+5+8+5+6+7+7)/10)</f>
        <v>5.9</v>
      </c>
      <c r="D5" t="s">
        <v>4</v>
      </c>
      <c r="E5">
        <f>(7+4+10+8+9+7+6+7+5+4)/10</f>
        <v>6.7</v>
      </c>
    </row>
    <row r="6" spans="1:8" x14ac:dyDescent="0.25">
      <c r="A6" t="s">
        <v>5</v>
      </c>
      <c r="B6">
        <f>((5+2+5+2+4+8+7+6+5+7)/10)</f>
        <v>5.0999999999999996</v>
      </c>
      <c r="D6" t="s">
        <v>5</v>
      </c>
      <c r="E6">
        <f>(8+7+4+7+7+6+6+9+8+7)/10</f>
        <v>6.9</v>
      </c>
    </row>
    <row r="7" spans="1:8" x14ac:dyDescent="0.25">
      <c r="A7" t="s">
        <v>6</v>
      </c>
      <c r="B7">
        <f>((6+8+7+7+6+8+7+7+8)/10)</f>
        <v>6.4</v>
      </c>
      <c r="D7" t="s">
        <v>6</v>
      </c>
      <c r="E7">
        <f>(6+9+10+6+8+9+9+7+7+8)/10</f>
        <v>7.9</v>
      </c>
    </row>
    <row r="8" spans="1:8" x14ac:dyDescent="0.25">
      <c r="A8" t="s">
        <v>7</v>
      </c>
      <c r="B8">
        <f>((9+5+9+7+3+7+8+7+7+3)/10)</f>
        <v>6.5</v>
      </c>
      <c r="D8" t="s">
        <v>7</v>
      </c>
      <c r="E8">
        <f>(3+6+8+9+6+8+7+10+9+5)/10</f>
        <v>7.1</v>
      </c>
    </row>
    <row r="9" spans="1:8" x14ac:dyDescent="0.25">
      <c r="A9" t="s">
        <v>8</v>
      </c>
      <c r="B9">
        <f>((9+4+10+8+8+5+6+6+6+6)/10)</f>
        <v>6.8</v>
      </c>
      <c r="D9" t="s">
        <v>8</v>
      </c>
      <c r="E9">
        <f>(7+9+10+6+7+8+9+8+3+3)/10</f>
        <v>7</v>
      </c>
    </row>
    <row r="11" spans="1:8" x14ac:dyDescent="0.25">
      <c r="A11" s="1" t="s">
        <v>9</v>
      </c>
      <c r="D11" s="1" t="s">
        <v>11</v>
      </c>
      <c r="G11" s="1" t="s">
        <v>12</v>
      </c>
    </row>
    <row r="12" spans="1:8" x14ac:dyDescent="0.25">
      <c r="A12" t="s">
        <v>0</v>
      </c>
      <c r="B12">
        <f>((7+7+10+9+7+8+8+8+3+5)/10)</f>
        <v>7.2</v>
      </c>
      <c r="D12" t="s">
        <v>0</v>
      </c>
      <c r="E12">
        <f>(6+6+10+7+9+6+9+3+8+8)/10</f>
        <v>7.2</v>
      </c>
      <c r="G12" t="s">
        <v>0</v>
      </c>
      <c r="H12">
        <f>(9+6+3+10+9+6+5+10+7+7)/10</f>
        <v>7.2</v>
      </c>
    </row>
    <row r="13" spans="1:8" x14ac:dyDescent="0.25">
      <c r="A13" t="s">
        <v>2</v>
      </c>
      <c r="B13">
        <f>(3+4+5+3+7+8+8+9+5+7)/10</f>
        <v>5.9</v>
      </c>
      <c r="D13" t="s">
        <v>2</v>
      </c>
      <c r="E13">
        <f>(9+5+2+1+3+9+7+10+7+6)/10</f>
        <v>5.9</v>
      </c>
      <c r="G13" t="s">
        <v>2</v>
      </c>
      <c r="H13">
        <f>(7+8+10+6+8+9+3+10+10)/9</f>
        <v>7.8888888888888893</v>
      </c>
    </row>
    <row r="14" spans="1:8" x14ac:dyDescent="0.25">
      <c r="A14" t="s">
        <v>3</v>
      </c>
      <c r="B14">
        <f>(8+7+9+8+7+8+9+8+9+7)/10</f>
        <v>8</v>
      </c>
      <c r="D14" t="s">
        <v>3</v>
      </c>
      <c r="E14">
        <f>(7+7+10+4+9+3+10+6+9+9)/10</f>
        <v>7.4</v>
      </c>
      <c r="G14" t="s">
        <v>3</v>
      </c>
      <c r="H14">
        <f>(9+4+5+10+8+5+8+10+7+7)/10</f>
        <v>7.3</v>
      </c>
    </row>
    <row r="15" spans="1:8" x14ac:dyDescent="0.25">
      <c r="A15" t="s">
        <v>4</v>
      </c>
      <c r="B15">
        <f>(8+5+8+7+3+4+8+10+6+7)/10</f>
        <v>6.6</v>
      </c>
      <c r="D15" t="s">
        <v>4</v>
      </c>
      <c r="E15">
        <f>(2+8+1+9+3+8+7+10+5+6)/10</f>
        <v>5.9</v>
      </c>
      <c r="G15" t="s">
        <v>4</v>
      </c>
      <c r="H15">
        <f>(7+8+7+8+10+7+9+4+3+4)/10</f>
        <v>6.7</v>
      </c>
    </row>
    <row r="16" spans="1:8" x14ac:dyDescent="0.25">
      <c r="A16" t="s">
        <v>5</v>
      </c>
      <c r="B16">
        <f>(7+4+9+6+8+6+8+6+3+8)/10</f>
        <v>6.5</v>
      </c>
      <c r="D16" t="s">
        <v>5</v>
      </c>
      <c r="E16">
        <f>(6+8+8+6+9+4+8+4+7+10)/10</f>
        <v>7</v>
      </c>
      <c r="G16" t="s">
        <v>5</v>
      </c>
      <c r="H16">
        <f>(10+8+3+9+8+8+8+7+8+6)/10</f>
        <v>7.5</v>
      </c>
    </row>
    <row r="17" spans="1:8" x14ac:dyDescent="0.25">
      <c r="A17" t="s">
        <v>6</v>
      </c>
      <c r="B17">
        <f>(6+6+8+8+9+8+9+10+7+8)/10</f>
        <v>7.9</v>
      </c>
      <c r="D17" t="s">
        <v>6</v>
      </c>
      <c r="E17">
        <f>(9+8+3+9+7+9+8+10+9+6)/10</f>
        <v>7.8</v>
      </c>
      <c r="G17" t="s">
        <v>6</v>
      </c>
      <c r="H17">
        <f>(7+8+9+7+6+8+10+5+5+9)/10</f>
        <v>7.4</v>
      </c>
    </row>
    <row r="18" spans="1:8" x14ac:dyDescent="0.25">
      <c r="A18" t="s">
        <v>7</v>
      </c>
      <c r="B18">
        <f>(7+7+8+5+4+2+9+7+9+9)/10</f>
        <v>6.7</v>
      </c>
      <c r="D18" t="s">
        <v>7</v>
      </c>
      <c r="E18">
        <f>(7+8+8+5+3+4+8+5+9+3)/10</f>
        <v>6</v>
      </c>
      <c r="G18" t="s">
        <v>7</v>
      </c>
      <c r="H18">
        <f>(4+8+7+10+4+10+8+10+8+6)/10</f>
        <v>7.5</v>
      </c>
    </row>
    <row r="19" spans="1:8" x14ac:dyDescent="0.25">
      <c r="A19" t="s">
        <v>8</v>
      </c>
      <c r="B19">
        <f>(4+7+7+10+6+8+5+7+6+6)/10</f>
        <v>6.6</v>
      </c>
      <c r="D19" t="s">
        <v>8</v>
      </c>
      <c r="E19">
        <f>(10+9+9+10+10+7+6+10+9+7)/10</f>
        <v>8.6999999999999993</v>
      </c>
      <c r="G19" t="s">
        <v>8</v>
      </c>
      <c r="H19">
        <f>(7+8+6+8+6+8+8+9+6+10)/10</f>
        <v>7.6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workbookViewId="0">
      <selection activeCell="F5" sqref="F5"/>
    </sheetView>
  </sheetViews>
  <sheetFormatPr defaultRowHeight="15" x14ac:dyDescent="0.25"/>
  <cols>
    <col min="1" max="5" width="25.7109375" customWidth="1"/>
    <col min="6" max="6" width="20.7109375" customWidth="1"/>
  </cols>
  <sheetData>
    <row r="1" spans="1:5" x14ac:dyDescent="0.25">
      <c r="A1" s="1" t="s">
        <v>1</v>
      </c>
      <c r="B1" s="1" t="s">
        <v>9</v>
      </c>
      <c r="C1" s="1" t="s">
        <v>10</v>
      </c>
      <c r="D1" s="1" t="s">
        <v>11</v>
      </c>
      <c r="E1" s="1" t="s">
        <v>12</v>
      </c>
    </row>
    <row r="2" spans="1:5" ht="198" customHeight="1" x14ac:dyDescent="0.25">
      <c r="A2" s="2" t="s">
        <v>23</v>
      </c>
      <c r="B2" s="2" t="s">
        <v>21</v>
      </c>
      <c r="C2" s="2" t="s">
        <v>22</v>
      </c>
      <c r="D2" s="2" t="s">
        <v>18</v>
      </c>
      <c r="E2" s="2" t="s">
        <v>24</v>
      </c>
    </row>
    <row r="3" spans="1:5" x14ac:dyDescent="0.25">
      <c r="A3" t="s">
        <v>19</v>
      </c>
      <c r="B3" t="s">
        <v>20</v>
      </c>
      <c r="C3" t="s">
        <v>20</v>
      </c>
      <c r="D3" t="s">
        <v>19</v>
      </c>
      <c r="E3" t="s">
        <v>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opLeftCell="A4" workbookViewId="0">
      <selection activeCell="P15" sqref="P15"/>
    </sheetView>
  </sheetViews>
  <sheetFormatPr defaultRowHeight="15" x14ac:dyDescent="0.25"/>
  <cols>
    <col min="1" max="1" width="12" customWidth="1"/>
    <col min="2" max="2" width="5" customWidth="1"/>
    <col min="3" max="3" width="15.28515625" customWidth="1"/>
    <col min="4" max="4" width="26.7109375" customWidth="1"/>
    <col min="5" max="5" width="5.28515625" customWidth="1"/>
    <col min="7" max="7" width="30.28515625" customWidth="1"/>
    <col min="8" max="8" width="5.28515625" customWidth="1"/>
    <col min="9" max="9" width="7.5703125" customWidth="1"/>
    <col min="10" max="10" width="44.85546875" customWidth="1"/>
    <col min="11" max="11" width="5.140625" customWidth="1"/>
    <col min="12" max="12" width="6.7109375" customWidth="1"/>
    <col min="13" max="13" width="39.85546875" customWidth="1"/>
    <col min="14" max="14" width="5.28515625" customWidth="1"/>
    <col min="16" max="16" width="37" customWidth="1"/>
  </cols>
  <sheetData>
    <row r="1" spans="1:16" ht="30" customHeight="1" x14ac:dyDescent="0.25">
      <c r="A1" s="4" t="s">
        <v>25</v>
      </c>
      <c r="D1" s="3" t="s">
        <v>34</v>
      </c>
      <c r="G1" s="3" t="s">
        <v>40</v>
      </c>
      <c r="J1" s="3" t="s">
        <v>46</v>
      </c>
      <c r="M1" s="3" t="s">
        <v>52</v>
      </c>
      <c r="P1" s="5" t="s">
        <v>58</v>
      </c>
    </row>
    <row r="2" spans="1:16" x14ac:dyDescent="0.25">
      <c r="A2" t="s">
        <v>26</v>
      </c>
      <c r="B2">
        <v>4</v>
      </c>
      <c r="D2" t="s">
        <v>35</v>
      </c>
      <c r="E2">
        <v>0</v>
      </c>
      <c r="G2" t="s">
        <v>41</v>
      </c>
      <c r="H2">
        <v>4</v>
      </c>
      <c r="J2" t="s">
        <v>47</v>
      </c>
      <c r="K2">
        <v>3</v>
      </c>
      <c r="M2" t="s">
        <v>53</v>
      </c>
      <c r="N2">
        <v>3</v>
      </c>
      <c r="P2" s="6" t="s">
        <v>59</v>
      </c>
    </row>
    <row r="3" spans="1:16" x14ac:dyDescent="0.25">
      <c r="A3" t="s">
        <v>27</v>
      </c>
      <c r="B3">
        <v>4</v>
      </c>
      <c r="D3" t="s">
        <v>36</v>
      </c>
      <c r="E3">
        <v>1</v>
      </c>
      <c r="G3" t="s">
        <v>42</v>
      </c>
      <c r="H3">
        <v>1</v>
      </c>
      <c r="J3" t="s">
        <v>48</v>
      </c>
      <c r="K3">
        <v>3</v>
      </c>
      <c r="M3" t="s">
        <v>54</v>
      </c>
      <c r="N3">
        <v>4</v>
      </c>
      <c r="P3" s="6"/>
    </row>
    <row r="4" spans="1:16" x14ac:dyDescent="0.25">
      <c r="D4" t="s">
        <v>37</v>
      </c>
      <c r="E4">
        <v>0</v>
      </c>
      <c r="G4" t="s">
        <v>43</v>
      </c>
      <c r="H4">
        <v>1</v>
      </c>
      <c r="J4" t="s">
        <v>49</v>
      </c>
      <c r="K4">
        <v>3</v>
      </c>
      <c r="M4" t="s">
        <v>55</v>
      </c>
      <c r="N4">
        <v>2</v>
      </c>
      <c r="P4" s="6"/>
    </row>
    <row r="5" spans="1:16" x14ac:dyDescent="0.25">
      <c r="A5" s="1" t="s">
        <v>28</v>
      </c>
      <c r="D5" t="s">
        <v>38</v>
      </c>
      <c r="E5">
        <v>1</v>
      </c>
      <c r="G5" t="s">
        <v>44</v>
      </c>
      <c r="H5">
        <v>3</v>
      </c>
      <c r="J5" t="s">
        <v>50</v>
      </c>
      <c r="K5">
        <v>0</v>
      </c>
      <c r="M5" t="s">
        <v>56</v>
      </c>
      <c r="N5">
        <v>2</v>
      </c>
      <c r="P5" s="6"/>
    </row>
    <row r="6" spans="1:16" x14ac:dyDescent="0.25">
      <c r="A6" t="s">
        <v>29</v>
      </c>
      <c r="B6">
        <v>2</v>
      </c>
      <c r="D6" t="s">
        <v>39</v>
      </c>
      <c r="E6">
        <v>8</v>
      </c>
      <c r="G6" t="s">
        <v>45</v>
      </c>
      <c r="H6">
        <v>1</v>
      </c>
      <c r="J6" t="s">
        <v>51</v>
      </c>
      <c r="K6">
        <v>1</v>
      </c>
      <c r="M6" t="s">
        <v>57</v>
      </c>
      <c r="N6">
        <v>2</v>
      </c>
      <c r="P6" s="6"/>
    </row>
    <row r="7" spans="1:16" x14ac:dyDescent="0.25">
      <c r="A7" t="s">
        <v>30</v>
      </c>
      <c r="B7">
        <v>8</v>
      </c>
      <c r="P7" s="6"/>
    </row>
    <row r="8" spans="1:16" x14ac:dyDescent="0.25">
      <c r="A8" t="s">
        <v>31</v>
      </c>
      <c r="B8">
        <v>0</v>
      </c>
      <c r="P8" s="6"/>
    </row>
    <row r="9" spans="1:16" x14ac:dyDescent="0.25">
      <c r="A9" t="s">
        <v>32</v>
      </c>
      <c r="B9">
        <v>0</v>
      </c>
      <c r="P9" s="6"/>
    </row>
    <row r="10" spans="1:16" x14ac:dyDescent="0.25">
      <c r="A10" t="s">
        <v>33</v>
      </c>
      <c r="B10">
        <v>0</v>
      </c>
      <c r="P10" s="6"/>
    </row>
    <row r="11" spans="1:16" x14ac:dyDescent="0.25">
      <c r="P11" t="s">
        <v>19</v>
      </c>
    </row>
  </sheetData>
  <mergeCells count="1">
    <mergeCell ref="P2:P10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Question no1</vt:lpstr>
      <vt:lpstr>Question no2</vt:lpstr>
      <vt:lpstr>Question no3</vt:lpstr>
      <vt:lpstr>General questions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ehsan</dc:creator>
  <cp:lastModifiedBy>PC</cp:lastModifiedBy>
  <dcterms:created xsi:type="dcterms:W3CDTF">2015-04-17T10:46:46Z</dcterms:created>
  <dcterms:modified xsi:type="dcterms:W3CDTF">2015-04-20T16:04:48Z</dcterms:modified>
</cp:coreProperties>
</file>